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pivotTables/pivotTable1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atie.cabral\Desktop\"/>
    </mc:Choice>
  </mc:AlternateContent>
  <workbookProtection workbookAlgorithmName="SHA-512" workbookHashValue="EP/wJm+3SfXZd4u9gIjFuGi614Xg5I6qeF801lNM5uaHTRpgCxvCEaaRNFzjr2R+LhMnP/II5lcBHMA2Yc34xg==" workbookSaltValue="VCr3ec4Oc8uD9vOoq8ogJw==" workbookSpinCount="100000" lockStructure="1"/>
  <bookViews>
    <workbookView xWindow="0" yWindow="456" windowWidth="27324" windowHeight="14904"/>
  </bookViews>
  <sheets>
    <sheet name="Dashboard" sheetId="2" r:id="rId1"/>
    <sheet name="Dept" sheetId="4" state="veryHidden" r:id="rId2"/>
    <sheet name="Load" sheetId="3" state="veryHidden" r:id="rId3"/>
    <sheet name="FTES" sheetId="5" state="veryHidden" r:id="rId4"/>
    <sheet name="FTEF" sheetId="13" state="veryHidden" r:id="rId5"/>
    <sheet name="WSCH per FTEF" sheetId="6" state="veryHidden" r:id="rId6"/>
    <sheet name="WSCH" sheetId="7" state="veryHidden" r:id="rId7"/>
    <sheet name="Sections" sheetId="9" state="veryHidden" r:id="rId8"/>
    <sheet name="Fill Rate" sheetId="10" state="veryHidden" r:id="rId9"/>
    <sheet name="Data" sheetId="1" state="veryHidden" r:id="rId10"/>
    <sheet name="Data from PR Dash" sheetId="14" state="veryHidden" r:id="rId11"/>
    <sheet name="Pivot for PR Dash Data" sheetId="15" state="veryHidden" r:id="rId12"/>
  </sheets>
  <definedNames>
    <definedName name="_xlnm.Print_Titles" localSheetId="0">Dashboard!$1:$12</definedName>
    <definedName name="Slicer_Dept_Faculty_Request">#N/A</definedName>
  </definedNames>
  <calcPr calcId="162913"/>
  <pivotCaches>
    <pivotCache cacheId="0" r:id="rId13"/>
    <pivotCache cacheId="1" r:id="rId14"/>
  </pivotCaches>
  <extLst>
    <ext xmlns:x14="http://schemas.microsoft.com/office/spreadsheetml/2009/9/main" uri="{BBE1A952-AA13-448e-AADC-164F8A28A991}">
      <x14:slicerCaches>
        <x14:slicerCache r:id="rId1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1" i="5" l="1"/>
  <c r="D18" i="5"/>
  <c r="D17" i="5"/>
  <c r="D20" i="5"/>
  <c r="D19" i="5"/>
  <c r="L20" i="5"/>
  <c r="L19" i="5"/>
  <c r="L18" i="5"/>
  <c r="K6" i="10"/>
  <c r="K6" i="7"/>
  <c r="D4" i="7"/>
  <c r="K9" i="6"/>
  <c r="K9" i="7"/>
  <c r="D4" i="10"/>
  <c r="L6" i="5"/>
  <c r="K5" i="6"/>
  <c r="D5" i="6"/>
  <c r="K7" i="7"/>
  <c r="K4" i="9"/>
  <c r="D7" i="7"/>
  <c r="L7" i="5"/>
  <c r="L9" i="5"/>
  <c r="D8" i="5"/>
  <c r="D7" i="6"/>
  <c r="K5" i="10"/>
  <c r="D5" i="10"/>
  <c r="D6" i="5"/>
  <c r="D8" i="7"/>
  <c r="D9" i="7"/>
  <c r="D4" i="6"/>
  <c r="K8" i="10"/>
  <c r="D7" i="5"/>
  <c r="D6" i="6"/>
  <c r="K8" i="6"/>
  <c r="L8" i="5"/>
  <c r="K6" i="9"/>
  <c r="D5" i="9"/>
  <c r="K9" i="10"/>
  <c r="M11" i="2"/>
  <c r="K8" i="9"/>
  <c r="D5" i="7"/>
  <c r="D7" i="9"/>
  <c r="K5" i="9"/>
  <c r="D6" i="9"/>
  <c r="D7" i="10"/>
  <c r="K4" i="6"/>
  <c r="K7" i="9"/>
  <c r="D8" i="9"/>
  <c r="D6" i="7"/>
  <c r="K5" i="7"/>
  <c r="K4" i="10"/>
  <c r="D4" i="9"/>
  <c r="K9" i="9"/>
  <c r="D9" i="9"/>
  <c r="D9" i="6"/>
  <c r="G11" i="2"/>
  <c r="D8" i="10"/>
  <c r="K7" i="6"/>
  <c r="K6" i="6"/>
  <c r="D9" i="10"/>
  <c r="D9" i="5"/>
  <c r="K4" i="7"/>
  <c r="K7" i="10"/>
  <c r="D6" i="10"/>
  <c r="D8" i="6"/>
  <c r="K8" i="7"/>
</calcChain>
</file>

<file path=xl/sharedStrings.xml><?xml version="1.0" encoding="utf-8"?>
<sst xmlns="http://schemas.openxmlformats.org/spreadsheetml/2006/main" count="26707" uniqueCount="832">
  <si>
    <t>Section Term</t>
  </si>
  <si>
    <t>Total FTEF</t>
  </si>
  <si>
    <t>FT FTEF/Total FTEF</t>
  </si>
  <si>
    <t>FT Load</t>
  </si>
  <si>
    <t>Load Cushion</t>
  </si>
  <si>
    <t>Arts, Humanities &amp; Social Sciences</t>
  </si>
  <si>
    <t>American Sign Language</t>
  </si>
  <si>
    <t>2015FA</t>
  </si>
  <si>
    <t>2016SP</t>
  </si>
  <si>
    <t>2016FA</t>
  </si>
  <si>
    <t>2017SP</t>
  </si>
  <si>
    <t>2017FA</t>
  </si>
  <si>
    <t>2018SP</t>
  </si>
  <si>
    <t>2018FA</t>
  </si>
  <si>
    <t>2019SP</t>
  </si>
  <si>
    <t>2019FA</t>
  </si>
  <si>
    <t>Anthropology</t>
  </si>
  <si>
    <t>Arabic</t>
  </si>
  <si>
    <t>Aramaic</t>
  </si>
  <si>
    <t>Art</t>
  </si>
  <si>
    <t>Communication</t>
  </si>
  <si>
    <t>English</t>
  </si>
  <si>
    <t>English As a Second Language</t>
  </si>
  <si>
    <t>French</t>
  </si>
  <si>
    <t>History</t>
  </si>
  <si>
    <t>Humanities</t>
  </si>
  <si>
    <t>Music</t>
  </si>
  <si>
    <t>Native American Languages</t>
  </si>
  <si>
    <t>Philosophy</t>
  </si>
  <si>
    <t>Political Science</t>
  </si>
  <si>
    <t>Psychology</t>
  </si>
  <si>
    <t>Religious Studies</t>
  </si>
  <si>
    <t>Social Work</t>
  </si>
  <si>
    <t>Sociology</t>
  </si>
  <si>
    <t>Spanish</t>
  </si>
  <si>
    <t>Theater Arts</t>
  </si>
  <si>
    <t>Athletics, Kinesiology &amp; Health Ed</t>
  </si>
  <si>
    <t>Exercise Science</t>
  </si>
  <si>
    <t>Health Education</t>
  </si>
  <si>
    <t>Nutrition</t>
  </si>
  <si>
    <t>Career &amp; Technical Education</t>
  </si>
  <si>
    <t>Automotive</t>
  </si>
  <si>
    <t>Business Office Technology</t>
  </si>
  <si>
    <t>CADD Technology</t>
  </si>
  <si>
    <t>Center for Water Studies</t>
  </si>
  <si>
    <t>Child Development</t>
  </si>
  <si>
    <t>Computer &amp; Information Science</t>
  </si>
  <si>
    <t>Computer Science</t>
  </si>
  <si>
    <t>Economics</t>
  </si>
  <si>
    <t>Education</t>
  </si>
  <si>
    <t>Electronics Technology</t>
  </si>
  <si>
    <t>Environmental Hlth/ Safety Mgt</t>
  </si>
  <si>
    <t>Graphic Design</t>
  </si>
  <si>
    <t>Ornamental Horticulture</t>
  </si>
  <si>
    <t>Paralegal Studies</t>
  </si>
  <si>
    <t>Real Estate</t>
  </si>
  <si>
    <t>Surveying</t>
  </si>
  <si>
    <t>Counseling</t>
  </si>
  <si>
    <t>Personal Dev Special Services</t>
  </si>
  <si>
    <t>Work Experience</t>
  </si>
  <si>
    <t>Learning &amp; Technology Resources</t>
  </si>
  <si>
    <t>Independent Studies</t>
  </si>
  <si>
    <t>Library Information Resources</t>
  </si>
  <si>
    <t>Math, Science &amp; Engineering</t>
  </si>
  <si>
    <t>Astronomy</t>
  </si>
  <si>
    <t>Biology</t>
  </si>
  <si>
    <t>Chemistry</t>
  </si>
  <si>
    <t>Engineering</t>
  </si>
  <si>
    <t>Geography</t>
  </si>
  <si>
    <t>Geology</t>
  </si>
  <si>
    <t>Math</t>
  </si>
  <si>
    <t>Oceanography</t>
  </si>
  <si>
    <t>Physics</t>
  </si>
  <si>
    <t>Science</t>
  </si>
  <si>
    <t>Year</t>
  </si>
  <si>
    <t>Term</t>
  </si>
  <si>
    <t>Fall</t>
  </si>
  <si>
    <t>Spring</t>
  </si>
  <si>
    <t>FTES</t>
  </si>
  <si>
    <t>WSCH</t>
  </si>
  <si>
    <t>WSCH/FTEF</t>
  </si>
  <si>
    <t>Fill Rate</t>
  </si>
  <si>
    <t>Enrollment</t>
  </si>
  <si>
    <t>Capacity</t>
  </si>
  <si>
    <t>Sections</t>
  </si>
  <si>
    <t>Dept Faculty Request</t>
  </si>
  <si>
    <t>Current College-wide Data:</t>
  </si>
  <si>
    <t>Division</t>
  </si>
  <si>
    <t>Department</t>
  </si>
  <si>
    <t>Sum of Total FTEF</t>
  </si>
  <si>
    <t>Sum of FT Load</t>
  </si>
  <si>
    <t>Sum of WSCH</t>
  </si>
  <si>
    <t>Sum of Load Cushion</t>
  </si>
  <si>
    <t>Sum of FT/FTEF</t>
  </si>
  <si>
    <t>Sum of FTES</t>
  </si>
  <si>
    <t>Load cushion:</t>
  </si>
  <si>
    <t>FT load/FTEF:</t>
  </si>
  <si>
    <t xml:space="preserve"> </t>
  </si>
  <si>
    <t>2015</t>
  </si>
  <si>
    <t>2016</t>
  </si>
  <si>
    <t>2017</t>
  </si>
  <si>
    <t>2018</t>
  </si>
  <si>
    <t>2019</t>
  </si>
  <si>
    <t>Sum of WSCH/FTEF_Calculated</t>
  </si>
  <si>
    <t>Total WSCH</t>
  </si>
  <si>
    <t>Sum of Sections</t>
  </si>
  <si>
    <t>Sum of Fill Rate_Calculated</t>
  </si>
  <si>
    <t>Fall terms:</t>
  </si>
  <si>
    <t>Spring terms:</t>
  </si>
  <si>
    <t>FT load/FTEF</t>
  </si>
  <si>
    <t>Current Department-wide Data:</t>
  </si>
  <si>
    <t>Definitions</t>
  </si>
  <si>
    <t>(All)</t>
  </si>
  <si>
    <t>Accounting</t>
  </si>
  <si>
    <t>2020SP</t>
  </si>
  <si>
    <t>2020</t>
  </si>
  <si>
    <t>2020FA</t>
  </si>
  <si>
    <t>2021SP</t>
  </si>
  <si>
    <t>2021</t>
  </si>
  <si>
    <t>Business</t>
  </si>
  <si>
    <t>Percentage change in FTES since Fall 2016</t>
  </si>
  <si>
    <t>Percentage change in FTES since Spring 2017</t>
  </si>
  <si>
    <r>
      <rPr>
        <b/>
        <sz val="16"/>
        <color rgb="FF23539B"/>
        <rFont val="Arial"/>
        <family val="2"/>
      </rPr>
      <t>162</t>
    </r>
    <r>
      <rPr>
        <sz val="16"/>
        <color rgb="FF23539B"/>
        <rFont val="Arial"/>
        <family val="2"/>
      </rPr>
      <t xml:space="preserve"> total FTEF</t>
    </r>
  </si>
  <si>
    <r>
      <rPr>
        <b/>
        <sz val="16"/>
        <color rgb="FF23539B"/>
        <rFont val="Arial"/>
        <family val="2"/>
      </rPr>
      <t xml:space="preserve">403 </t>
    </r>
    <r>
      <rPr>
        <sz val="16"/>
        <color rgb="FF23539B"/>
        <rFont val="Arial"/>
        <family val="2"/>
      </rPr>
      <t>WSCH/FTEF</t>
    </r>
  </si>
  <si>
    <r>
      <rPr>
        <b/>
        <sz val="16"/>
        <color rgb="FF23539B"/>
        <rFont val="Arial"/>
        <family val="2"/>
      </rPr>
      <t>68%</t>
    </r>
    <r>
      <rPr>
        <sz val="16"/>
        <color rgb="FF23539B"/>
        <rFont val="Arial"/>
        <family val="2"/>
      </rPr>
      <t xml:space="preserve"> fill rate</t>
    </r>
  </si>
  <si>
    <r>
      <t>Fill rates compared to</t>
    </r>
    <r>
      <rPr>
        <sz val="14"/>
        <color theme="0" tint="-0.499984740745262"/>
        <rFont val="Arial"/>
        <family val="2"/>
      </rPr>
      <t xml:space="preserve"> institution-set standard of 75%</t>
    </r>
  </si>
  <si>
    <r>
      <t xml:space="preserve">WSCH/FTEF compared to </t>
    </r>
    <r>
      <rPr>
        <sz val="14"/>
        <color theme="0" tint="-0.499984740745262"/>
        <rFont val="Arial"/>
        <family val="2"/>
      </rPr>
      <t>institution-set standard of 460</t>
    </r>
  </si>
  <si>
    <r>
      <t xml:space="preserve">Fill rates compared to </t>
    </r>
    <r>
      <rPr>
        <sz val="14"/>
        <color theme="0" tint="-0.499984740745262"/>
        <rFont val="Arial"/>
        <family val="2"/>
      </rPr>
      <t>institution-set standard of 75%</t>
    </r>
  </si>
  <si>
    <r>
      <t>WSCH/FTEF compared to</t>
    </r>
    <r>
      <rPr>
        <sz val="14"/>
        <color theme="0" tint="-0.499984740745262"/>
        <rFont val="Arial"/>
        <family val="2"/>
      </rPr>
      <t xml:space="preserve"> institution-set standard of 460</t>
    </r>
  </si>
  <si>
    <t>Course</t>
  </si>
  <si>
    <t>Primary_Section_Count</t>
  </si>
  <si>
    <t>FTEF</t>
  </si>
  <si>
    <t>Load_Cushion</t>
  </si>
  <si>
    <t>FT_Load</t>
  </si>
  <si>
    <t>Subject</t>
  </si>
  <si>
    <t>ANTH-120</t>
  </si>
  <si>
    <t>ANTH</t>
  </si>
  <si>
    <t>ANTH-130</t>
  </si>
  <si>
    <t>ANTH-140</t>
  </si>
  <si>
    <t>ANTH-150</t>
  </si>
  <si>
    <t>ARAM-120</t>
  </si>
  <si>
    <t>ARAM</t>
  </si>
  <si>
    <t>ARAM-121</t>
  </si>
  <si>
    <t>ARAM-220</t>
  </si>
  <si>
    <t>ARBC-120</t>
  </si>
  <si>
    <t>ARBC</t>
  </si>
  <si>
    <t>ARBC-121</t>
  </si>
  <si>
    <t>ARBC-122</t>
  </si>
  <si>
    <t>ARBC-123</t>
  </si>
  <si>
    <t>ARBC-145</t>
  </si>
  <si>
    <t>ARBC-220</t>
  </si>
  <si>
    <t>ARBC-221</t>
  </si>
  <si>
    <t>ARBC-250</t>
  </si>
  <si>
    <t>ARBC-251</t>
  </si>
  <si>
    <t>ARBC-254</t>
  </si>
  <si>
    <t>ART-100</t>
  </si>
  <si>
    <t>ART</t>
  </si>
  <si>
    <t>ART-120</t>
  </si>
  <si>
    <t>ART-121</t>
  </si>
  <si>
    <t>ART-124</t>
  </si>
  <si>
    <t>ART-125</t>
  </si>
  <si>
    <t>ART-129</t>
  </si>
  <si>
    <t>ART-135</t>
  </si>
  <si>
    <t>ART-140</t>
  </si>
  <si>
    <t>ART-141</t>
  </si>
  <si>
    <t>ART-143</t>
  </si>
  <si>
    <t>ART-148</t>
  </si>
  <si>
    <t>ART-177</t>
  </si>
  <si>
    <t>ART-220</t>
  </si>
  <si>
    <t>ART-230</t>
  </si>
  <si>
    <t>ART-241</t>
  </si>
  <si>
    <t>ASL-120</t>
  </si>
  <si>
    <t>ASL</t>
  </si>
  <si>
    <t>ASL-121</t>
  </si>
  <si>
    <t>ASL-125</t>
  </si>
  <si>
    <t>ASL-126</t>
  </si>
  <si>
    <t>ASL-130</t>
  </si>
  <si>
    <t>ASL-220</t>
  </si>
  <si>
    <t>ASL-221</t>
  </si>
  <si>
    <t>ASTR-110</t>
  </si>
  <si>
    <t>ASTR</t>
  </si>
  <si>
    <t>ASTR-112</t>
  </si>
  <si>
    <t>AUTO-099</t>
  </si>
  <si>
    <t>AUTO</t>
  </si>
  <si>
    <t>AUTO-100</t>
  </si>
  <si>
    <t>AUTO-120</t>
  </si>
  <si>
    <t>AUTO-121</t>
  </si>
  <si>
    <t>AUTO-122</t>
  </si>
  <si>
    <t>AUTO-123</t>
  </si>
  <si>
    <t>AUTO-124</t>
  </si>
  <si>
    <t>AUTO-129</t>
  </si>
  <si>
    <t>AUTO-130</t>
  </si>
  <si>
    <t>AUTO-135</t>
  </si>
  <si>
    <t>AUTO-140</t>
  </si>
  <si>
    <t>AUTO-141</t>
  </si>
  <si>
    <t>AUTO-142</t>
  </si>
  <si>
    <t>AUTO-152</t>
  </si>
  <si>
    <t>AUTO-160</t>
  </si>
  <si>
    <t>AUTO-170</t>
  </si>
  <si>
    <t>AUTO-180</t>
  </si>
  <si>
    <t>AUTO-182</t>
  </si>
  <si>
    <t>AUTO-190</t>
  </si>
  <si>
    <t>AUTO-191</t>
  </si>
  <si>
    <t>AUTO-191A</t>
  </si>
  <si>
    <t>AUTO-191B</t>
  </si>
  <si>
    <t>AUTO-191C</t>
  </si>
  <si>
    <t>AUTO-191D</t>
  </si>
  <si>
    <t>AUTO-191E</t>
  </si>
  <si>
    <t>AUTO-192</t>
  </si>
  <si>
    <t>AUTO-192A</t>
  </si>
  <si>
    <t>AUTO-192B</t>
  </si>
  <si>
    <t>AUTO-192C</t>
  </si>
  <si>
    <t>AUTO-192D</t>
  </si>
  <si>
    <t>AUTO-195</t>
  </si>
  <si>
    <t>AUTO-195A</t>
  </si>
  <si>
    <t>AUTO-195B</t>
  </si>
  <si>
    <t>AUTO-195C</t>
  </si>
  <si>
    <t>AUTO-195D</t>
  </si>
  <si>
    <t>AUTO-196</t>
  </si>
  <si>
    <t>AUTO-196A</t>
  </si>
  <si>
    <t>AUTO-196B</t>
  </si>
  <si>
    <t>AUTO-196C</t>
  </si>
  <si>
    <t>AUTO-196D</t>
  </si>
  <si>
    <t>AUTO-197</t>
  </si>
  <si>
    <t>AUTO-200</t>
  </si>
  <si>
    <t>AUTO-201</t>
  </si>
  <si>
    <t>AUTO-202</t>
  </si>
  <si>
    <t>AUTO-204</t>
  </si>
  <si>
    <t>AUTO-205</t>
  </si>
  <si>
    <t>AUTO-206</t>
  </si>
  <si>
    <t>BIO-122</t>
  </si>
  <si>
    <t>BIO</t>
  </si>
  <si>
    <t>BIO-130</t>
  </si>
  <si>
    <t>BIO-131</t>
  </si>
  <si>
    <t>BIO-133</t>
  </si>
  <si>
    <t>BIO-134</t>
  </si>
  <si>
    <t>BIO-135</t>
  </si>
  <si>
    <t>BIO-140</t>
  </si>
  <si>
    <t>BIO-141</t>
  </si>
  <si>
    <t>BIO-141L</t>
  </si>
  <si>
    <t>BIO-152</t>
  </si>
  <si>
    <t>BIO-230</t>
  </si>
  <si>
    <t>BIO-240</t>
  </si>
  <si>
    <t>BIO-251</t>
  </si>
  <si>
    <t>BOT-096</t>
  </si>
  <si>
    <t>BOT</t>
  </si>
  <si>
    <t>BOT-097</t>
  </si>
  <si>
    <t>BOT-100</t>
  </si>
  <si>
    <t>BOT-101A</t>
  </si>
  <si>
    <t>BOT-101B</t>
  </si>
  <si>
    <t>BOT-102A</t>
  </si>
  <si>
    <t>BOT-102B</t>
  </si>
  <si>
    <t>BOT-103A</t>
  </si>
  <si>
    <t>BOT-103B</t>
  </si>
  <si>
    <t>BOT-103C</t>
  </si>
  <si>
    <t>BOT-104</t>
  </si>
  <si>
    <t>BOT-105</t>
  </si>
  <si>
    <t>BOT-114</t>
  </si>
  <si>
    <t>BOT-115</t>
  </si>
  <si>
    <t>BOT-116</t>
  </si>
  <si>
    <t>BOT-117</t>
  </si>
  <si>
    <t>BOT-118</t>
  </si>
  <si>
    <t>BOT-119</t>
  </si>
  <si>
    <t>BOT-120</t>
  </si>
  <si>
    <t>BOT-121</t>
  </si>
  <si>
    <t>BOT-122</t>
  </si>
  <si>
    <t>BOT-123</t>
  </si>
  <si>
    <t>BOT-124</t>
  </si>
  <si>
    <t>BOT-125</t>
  </si>
  <si>
    <t>BOT-126</t>
  </si>
  <si>
    <t>BOT-127</t>
  </si>
  <si>
    <t>BOT-128</t>
  </si>
  <si>
    <t>BOT-129</t>
  </si>
  <si>
    <t>BOT-130</t>
  </si>
  <si>
    <t>BOT-132</t>
  </si>
  <si>
    <t>BOT-133</t>
  </si>
  <si>
    <t>BOT-151</t>
  </si>
  <si>
    <t>BOT-174</t>
  </si>
  <si>
    <t>BOT-201</t>
  </si>
  <si>
    <t>BOT-223</t>
  </si>
  <si>
    <t>BOT-224</t>
  </si>
  <si>
    <t>BOT-225</t>
  </si>
  <si>
    <t>BUS-109</t>
  </si>
  <si>
    <t>ACCT</t>
  </si>
  <si>
    <t>BUS-110</t>
  </si>
  <si>
    <t>BUS</t>
  </si>
  <si>
    <t>BUS-111</t>
  </si>
  <si>
    <t>BUS-112</t>
  </si>
  <si>
    <t>BUS-113</t>
  </si>
  <si>
    <t>BUS-115</t>
  </si>
  <si>
    <t>BUS-120</t>
  </si>
  <si>
    <t>BUS-121</t>
  </si>
  <si>
    <t>BUS-122</t>
  </si>
  <si>
    <t>BUS-124</t>
  </si>
  <si>
    <t>BUS-125</t>
  </si>
  <si>
    <t>BUS-128</t>
  </si>
  <si>
    <t>BUS-129</t>
  </si>
  <si>
    <t>BUS-150</t>
  </si>
  <si>
    <t>BUS-155</t>
  </si>
  <si>
    <t>BUS-156</t>
  </si>
  <si>
    <t>BUS-161</t>
  </si>
  <si>
    <t>BUS-162</t>
  </si>
  <si>
    <t>BUS-176</t>
  </si>
  <si>
    <t>BUS-195</t>
  </si>
  <si>
    <t>CADD-115</t>
  </si>
  <si>
    <t>CADD</t>
  </si>
  <si>
    <t>CADD-120</t>
  </si>
  <si>
    <t>CADD-125</t>
  </si>
  <si>
    <t>CADD-126</t>
  </si>
  <si>
    <t>CADD-127</t>
  </si>
  <si>
    <t>CADD-128</t>
  </si>
  <si>
    <t>CADD-129</t>
  </si>
  <si>
    <t>CADD-131</t>
  </si>
  <si>
    <t>CADD-132</t>
  </si>
  <si>
    <t>CADD-133</t>
  </si>
  <si>
    <t>CD-101</t>
  </si>
  <si>
    <t>CD</t>
  </si>
  <si>
    <t>CD-106</t>
  </si>
  <si>
    <t>CD-115</t>
  </si>
  <si>
    <t>CD-116</t>
  </si>
  <si>
    <t>CD-123</t>
  </si>
  <si>
    <t>CD-124</t>
  </si>
  <si>
    <t>CD-125</t>
  </si>
  <si>
    <t>CD-126</t>
  </si>
  <si>
    <t>CD-127</t>
  </si>
  <si>
    <t>CD-128</t>
  </si>
  <si>
    <t>CD-129</t>
  </si>
  <si>
    <t>CD-130</t>
  </si>
  <si>
    <t>CD-131</t>
  </si>
  <si>
    <t>CD-132</t>
  </si>
  <si>
    <t>CD-133</t>
  </si>
  <si>
    <t>CD-134</t>
  </si>
  <si>
    <t>CD-136</t>
  </si>
  <si>
    <t>CD-137</t>
  </si>
  <si>
    <t>CD-138</t>
  </si>
  <si>
    <t>CD-141</t>
  </si>
  <si>
    <t>CD-143</t>
  </si>
  <si>
    <t>CD-153</t>
  </si>
  <si>
    <t>CD-170</t>
  </si>
  <si>
    <t>CD-210</t>
  </si>
  <si>
    <t>CD-212</t>
  </si>
  <si>
    <t>CD-213</t>
  </si>
  <si>
    <t>CHEM-020</t>
  </si>
  <si>
    <t>CHEM</t>
  </si>
  <si>
    <t>CHEM-102</t>
  </si>
  <si>
    <t>CHEM-120</t>
  </si>
  <si>
    <t>CHEM-141</t>
  </si>
  <si>
    <t>CHEM-142</t>
  </si>
  <si>
    <t>CHEM-231</t>
  </si>
  <si>
    <t>CHEM-232</t>
  </si>
  <si>
    <t>CIS-110</t>
  </si>
  <si>
    <t>CIS</t>
  </si>
  <si>
    <t>CIS-120</t>
  </si>
  <si>
    <t>CIS-121</t>
  </si>
  <si>
    <t>CIS-125</t>
  </si>
  <si>
    <t>CIS-140</t>
  </si>
  <si>
    <t>CIS-162</t>
  </si>
  <si>
    <t>CIS-190</t>
  </si>
  <si>
    <t>CIS-191</t>
  </si>
  <si>
    <t>CIS-201</t>
  </si>
  <si>
    <t>CIS-202</t>
  </si>
  <si>
    <t>CIS-203</t>
  </si>
  <si>
    <t>CIS-204</t>
  </si>
  <si>
    <t>CIS-205</t>
  </si>
  <si>
    <t>CIS-208</t>
  </si>
  <si>
    <t>CIS-209</t>
  </si>
  <si>
    <t>CIS-210</t>
  </si>
  <si>
    <t>CIS-211</t>
  </si>
  <si>
    <t>CIS-213</t>
  </si>
  <si>
    <t>CIS-215</t>
  </si>
  <si>
    <t>CIS-219</t>
  </si>
  <si>
    <t>CIS-225</t>
  </si>
  <si>
    <t>CIS-262</t>
  </si>
  <si>
    <t>CIS-263</t>
  </si>
  <si>
    <t>CIS-264</t>
  </si>
  <si>
    <t>CIS-265</t>
  </si>
  <si>
    <t>CIS-267</t>
  </si>
  <si>
    <t>CIS-270</t>
  </si>
  <si>
    <t>CIS-290</t>
  </si>
  <si>
    <t>CIS-291</t>
  </si>
  <si>
    <t>CIS-293</t>
  </si>
  <si>
    <t>CIS-294</t>
  </si>
  <si>
    <t>CIS-295</t>
  </si>
  <si>
    <t>COMM-110</t>
  </si>
  <si>
    <t>COMM</t>
  </si>
  <si>
    <t>COMM-120</t>
  </si>
  <si>
    <t>COMM-122</t>
  </si>
  <si>
    <t>COMM-123</t>
  </si>
  <si>
    <t>COMM-124</t>
  </si>
  <si>
    <t>COMM-137</t>
  </si>
  <si>
    <t>COMM-145</t>
  </si>
  <si>
    <t>COUN-095</t>
  </si>
  <si>
    <t>COUN</t>
  </si>
  <si>
    <t>COUN-101</t>
  </si>
  <si>
    <t>COUN-110</t>
  </si>
  <si>
    <t>COUN-120</t>
  </si>
  <si>
    <t>COUN-130</t>
  </si>
  <si>
    <t>COUN-140</t>
  </si>
  <si>
    <t>COUN-150</t>
  </si>
  <si>
    <t>CS-119</t>
  </si>
  <si>
    <t>CS</t>
  </si>
  <si>
    <t>CS-119L</t>
  </si>
  <si>
    <t>CS-181</t>
  </si>
  <si>
    <t>CS-182</t>
  </si>
  <si>
    <t>CS-281</t>
  </si>
  <si>
    <t>CS-282</t>
  </si>
  <si>
    <t>CWS-100</t>
  </si>
  <si>
    <t>CWS</t>
  </si>
  <si>
    <t>CWS-101</t>
  </si>
  <si>
    <t>CWS-102</t>
  </si>
  <si>
    <t>CWS-103</t>
  </si>
  <si>
    <t>CWS-105</t>
  </si>
  <si>
    <t>CWS-107</t>
  </si>
  <si>
    <t>CWS-110</t>
  </si>
  <si>
    <t>CWS-112</t>
  </si>
  <si>
    <t>CWS-114</t>
  </si>
  <si>
    <t>CWS-115</t>
  </si>
  <si>
    <t>CWS-130</t>
  </si>
  <si>
    <t>CWS-132</t>
  </si>
  <si>
    <t>CWS-134</t>
  </si>
  <si>
    <t>CWS-204</t>
  </si>
  <si>
    <t>CWS-212</t>
  </si>
  <si>
    <t>CWS-214</t>
  </si>
  <si>
    <t>CWS-230</t>
  </si>
  <si>
    <t>CWS-232</t>
  </si>
  <si>
    <t>CWS-268</t>
  </si>
  <si>
    <t>CWS-280</t>
  </si>
  <si>
    <t>CWS-282</t>
  </si>
  <si>
    <t>CWS-284</t>
  </si>
  <si>
    <t>CWS-290</t>
  </si>
  <si>
    <t>ECON-110</t>
  </si>
  <si>
    <t>ECON</t>
  </si>
  <si>
    <t>ECON-120</t>
  </si>
  <si>
    <t>ECON-121</t>
  </si>
  <si>
    <t>ED-151</t>
  </si>
  <si>
    <t>ED</t>
  </si>
  <si>
    <t>ED-200</t>
  </si>
  <si>
    <t>EHSM-100</t>
  </si>
  <si>
    <t>EHSM</t>
  </si>
  <si>
    <t>EHSM-110</t>
  </si>
  <si>
    <t>EHSM-130</t>
  </si>
  <si>
    <t>EHSM-135</t>
  </si>
  <si>
    <t>EHSM-145</t>
  </si>
  <si>
    <t>EHSM-150</t>
  </si>
  <si>
    <t>EHSM-200</t>
  </si>
  <si>
    <t>EHSM-201</t>
  </si>
  <si>
    <t>EHSM-205</t>
  </si>
  <si>
    <t>EHSM-210</t>
  </si>
  <si>
    <t>EHSM-215</t>
  </si>
  <si>
    <t>EHSM-230</t>
  </si>
  <si>
    <t>EHSM-240</t>
  </si>
  <si>
    <t>ENGL-020</t>
  </si>
  <si>
    <t>ENGL</t>
  </si>
  <si>
    <t>ENGL-090</t>
  </si>
  <si>
    <t>ENGL-090R</t>
  </si>
  <si>
    <t>ENGL-098</t>
  </si>
  <si>
    <t>ENGL-098R</t>
  </si>
  <si>
    <t>ENGL-099</t>
  </si>
  <si>
    <t>ENGL-109</t>
  </si>
  <si>
    <t>ENGL-110R</t>
  </si>
  <si>
    <t>ENGL-120</t>
  </si>
  <si>
    <t>ENGL-122</t>
  </si>
  <si>
    <t>ENGL-124</t>
  </si>
  <si>
    <t>ENGL-126</t>
  </si>
  <si>
    <t>ENGL-201</t>
  </si>
  <si>
    <t>ENGL-202</t>
  </si>
  <si>
    <t>ENGL-221</t>
  </si>
  <si>
    <t>ENGL-222</t>
  </si>
  <si>
    <t>ENGL-231</t>
  </si>
  <si>
    <t>ENGL-232</t>
  </si>
  <si>
    <t>ENGL-236</t>
  </si>
  <si>
    <t>ENGL-270</t>
  </si>
  <si>
    <t>ENGL-271</t>
  </si>
  <si>
    <t>ENGR-100</t>
  </si>
  <si>
    <t>ENGR</t>
  </si>
  <si>
    <t>ENGR-120</t>
  </si>
  <si>
    <t>ENGR-175</t>
  </si>
  <si>
    <t>ENGR-176</t>
  </si>
  <si>
    <t>ENGR-200</t>
  </si>
  <si>
    <t>ENGR-210</t>
  </si>
  <si>
    <t>ENGR-220</t>
  </si>
  <si>
    <t>ENGR-260</t>
  </si>
  <si>
    <t>ENGR-270</t>
  </si>
  <si>
    <t>ES-001</t>
  </si>
  <si>
    <t>ES</t>
  </si>
  <si>
    <t>ES-009A</t>
  </si>
  <si>
    <t>ES-009B</t>
  </si>
  <si>
    <t>ES-010</t>
  </si>
  <si>
    <t>ES-011</t>
  </si>
  <si>
    <t>ES-012</t>
  </si>
  <si>
    <t>ES-013</t>
  </si>
  <si>
    <t>ES-014A</t>
  </si>
  <si>
    <t>ES-019A</t>
  </si>
  <si>
    <t>ES-028A</t>
  </si>
  <si>
    <t>ES-060A</t>
  </si>
  <si>
    <t>ES-076A</t>
  </si>
  <si>
    <t>ES-155A</t>
  </si>
  <si>
    <t>ES-155B</t>
  </si>
  <si>
    <t>ES-155C</t>
  </si>
  <si>
    <t>ES-170A</t>
  </si>
  <si>
    <t>ES-171A</t>
  </si>
  <si>
    <t>ES-175A</t>
  </si>
  <si>
    <t>ES-180</t>
  </si>
  <si>
    <t>ES-206</t>
  </si>
  <si>
    <t>ES-209</t>
  </si>
  <si>
    <t>ES-213</t>
  </si>
  <si>
    <t>ES-218</t>
  </si>
  <si>
    <t>ES-224</t>
  </si>
  <si>
    <t>ES-227</t>
  </si>
  <si>
    <t>ES-230</t>
  </si>
  <si>
    <t>ES-248</t>
  </si>
  <si>
    <t>ES-249</t>
  </si>
  <si>
    <t>ES-250</t>
  </si>
  <si>
    <t>ES-253</t>
  </si>
  <si>
    <t>ES-255</t>
  </si>
  <si>
    <t>ES-270</t>
  </si>
  <si>
    <t>ES-271</t>
  </si>
  <si>
    <t>ES-272</t>
  </si>
  <si>
    <t>ESL-010</t>
  </si>
  <si>
    <t>ESL</t>
  </si>
  <si>
    <t>ESL-020</t>
  </si>
  <si>
    <t>ESL-021</t>
  </si>
  <si>
    <t>ESL-025</t>
  </si>
  <si>
    <t>ESL-050</t>
  </si>
  <si>
    <t>ESL-050G</t>
  </si>
  <si>
    <t>ESL-070</t>
  </si>
  <si>
    <t>ESL-071</t>
  </si>
  <si>
    <t>ESL-080</t>
  </si>
  <si>
    <t>ESL-081</t>
  </si>
  <si>
    <t>ESL-090</t>
  </si>
  <si>
    <t>ESL-096</t>
  </si>
  <si>
    <t>ESL-096L</t>
  </si>
  <si>
    <t>ESL-096R</t>
  </si>
  <si>
    <t>ESL-099A</t>
  </si>
  <si>
    <t>ESL-100</t>
  </si>
  <si>
    <t>ESL-100L</t>
  </si>
  <si>
    <t>ESL-100R</t>
  </si>
  <si>
    <t>ESL-103</t>
  </si>
  <si>
    <t>ESL-103R</t>
  </si>
  <si>
    <t>ESL-106</t>
  </si>
  <si>
    <t>ESL-119</t>
  </si>
  <si>
    <t>ESL-120</t>
  </si>
  <si>
    <t>ESL-1A</t>
  </si>
  <si>
    <t>ESL-1AG</t>
  </si>
  <si>
    <t>ESL-1B</t>
  </si>
  <si>
    <t>ESL-1BG</t>
  </si>
  <si>
    <t>ESL-2A</t>
  </si>
  <si>
    <t>ESL-2AG</t>
  </si>
  <si>
    <t>ESL-2B</t>
  </si>
  <si>
    <t>ESL-3</t>
  </si>
  <si>
    <t>ET-110</t>
  </si>
  <si>
    <t>ET</t>
  </si>
  <si>
    <t>FREN-120</t>
  </si>
  <si>
    <t>FREN</t>
  </si>
  <si>
    <t>FREN-121</t>
  </si>
  <si>
    <t>GD-105</t>
  </si>
  <si>
    <t>GD</t>
  </si>
  <si>
    <t>GD-110</t>
  </si>
  <si>
    <t>GD-125</t>
  </si>
  <si>
    <t>GD-126</t>
  </si>
  <si>
    <t>GD-129</t>
  </si>
  <si>
    <t>GD-130</t>
  </si>
  <si>
    <t>GD-210</t>
  </si>
  <si>
    <t>GD-211</t>
  </si>
  <si>
    <t>GD-217</t>
  </si>
  <si>
    <t>GD-222</t>
  </si>
  <si>
    <t>GD-225</t>
  </si>
  <si>
    <t>GD-230</t>
  </si>
  <si>
    <t>GEOG-106</t>
  </si>
  <si>
    <t>GEOG</t>
  </si>
  <si>
    <t>GEOG-120</t>
  </si>
  <si>
    <t>GEOG-121</t>
  </si>
  <si>
    <t>GEOG-130</t>
  </si>
  <si>
    <t>GEOL-104</t>
  </si>
  <si>
    <t>GEOL</t>
  </si>
  <si>
    <t>GEOL-105</t>
  </si>
  <si>
    <t>GEOL-110</t>
  </si>
  <si>
    <t>GEOL-111</t>
  </si>
  <si>
    <t>GEOL-122</t>
  </si>
  <si>
    <t>HED-105</t>
  </si>
  <si>
    <t>HED</t>
  </si>
  <si>
    <t>HED-120</t>
  </si>
  <si>
    <t>HED-155</t>
  </si>
  <si>
    <t>HED-158</t>
  </si>
  <si>
    <t>HED-201</t>
  </si>
  <si>
    <t>HED-202</t>
  </si>
  <si>
    <t>HED-203</t>
  </si>
  <si>
    <t>HED-204</t>
  </si>
  <si>
    <t>HED-251</t>
  </si>
  <si>
    <t>HIST-100</t>
  </si>
  <si>
    <t>HIST</t>
  </si>
  <si>
    <t>HIST-101</t>
  </si>
  <si>
    <t>HIST-105</t>
  </si>
  <si>
    <t>HIST-106</t>
  </si>
  <si>
    <t>HIST-108</t>
  </si>
  <si>
    <t>HIST-109</t>
  </si>
  <si>
    <t>HIST-118</t>
  </si>
  <si>
    <t>HIST-119</t>
  </si>
  <si>
    <t>HIST-122</t>
  </si>
  <si>
    <t>HIST-123</t>
  </si>
  <si>
    <t>HIST-124</t>
  </si>
  <si>
    <t>HIST-130</t>
  </si>
  <si>
    <t>HIST-132</t>
  </si>
  <si>
    <t>HIST-133</t>
  </si>
  <si>
    <t>HIST-180</t>
  </si>
  <si>
    <t>HIST-181</t>
  </si>
  <si>
    <t>HUM-110</t>
  </si>
  <si>
    <t>HUM</t>
  </si>
  <si>
    <t>HUM-115</t>
  </si>
  <si>
    <t>HUM-116</t>
  </si>
  <si>
    <t>HUM-155</t>
  </si>
  <si>
    <t>LIR-110</t>
  </si>
  <si>
    <t>LIR</t>
  </si>
  <si>
    <t>MATH-010</t>
  </si>
  <si>
    <t>MATH</t>
  </si>
  <si>
    <t>MATH-060</t>
  </si>
  <si>
    <t>MATH-075</t>
  </si>
  <si>
    <t>MATH-076</t>
  </si>
  <si>
    <t>MATH-078</t>
  </si>
  <si>
    <t>MATH-088</t>
  </si>
  <si>
    <t>MATH-090</t>
  </si>
  <si>
    <t>MATH-096</t>
  </si>
  <si>
    <t>MATH-097</t>
  </si>
  <si>
    <t>MATH-103</t>
  </si>
  <si>
    <t>MATH-106</t>
  </si>
  <si>
    <t>MATH-110</t>
  </si>
  <si>
    <t>MATH-120</t>
  </si>
  <si>
    <t>MATH-125</t>
  </si>
  <si>
    <t>MATH-126</t>
  </si>
  <si>
    <t>MATH-160</t>
  </si>
  <si>
    <t>MATH-170</t>
  </si>
  <si>
    <t>MATH-175</t>
  </si>
  <si>
    <t>MATH-176</t>
  </si>
  <si>
    <t>MATH-178</t>
  </si>
  <si>
    <t>MATH-180</t>
  </si>
  <si>
    <t>MATH-245</t>
  </si>
  <si>
    <t>MATH-280</t>
  </si>
  <si>
    <t>MATH-281</t>
  </si>
  <si>
    <t>MATH-284</t>
  </si>
  <si>
    <t>MATH-285</t>
  </si>
  <si>
    <t>MUS-001</t>
  </si>
  <si>
    <t>MUS</t>
  </si>
  <si>
    <t>MUS-090</t>
  </si>
  <si>
    <t>MUS-104</t>
  </si>
  <si>
    <t>MUS-105</t>
  </si>
  <si>
    <t>MUS-106</t>
  </si>
  <si>
    <t>MUS-108</t>
  </si>
  <si>
    <t>MUS-110</t>
  </si>
  <si>
    <t>MUS-111</t>
  </si>
  <si>
    <t>MUS-115</t>
  </si>
  <si>
    <t>MUS-116</t>
  </si>
  <si>
    <t>MUS-118</t>
  </si>
  <si>
    <t>MUS-119</t>
  </si>
  <si>
    <t>MUS-120</t>
  </si>
  <si>
    <t>MUS-121</t>
  </si>
  <si>
    <t>MUS-126</t>
  </si>
  <si>
    <t>MUS-132</t>
  </si>
  <si>
    <t>MUS-133</t>
  </si>
  <si>
    <t>MUS-152</t>
  </si>
  <si>
    <t>MUS-158</t>
  </si>
  <si>
    <t>MUS-161</t>
  </si>
  <si>
    <t>MUS-170</t>
  </si>
  <si>
    <t>MUS-184</t>
  </si>
  <si>
    <t>NAKY-120</t>
  </si>
  <si>
    <t>NAKY</t>
  </si>
  <si>
    <t>NAKY-121</t>
  </si>
  <si>
    <t>NAKY-220</t>
  </si>
  <si>
    <t>NUTR-155</t>
  </si>
  <si>
    <t>NUTR</t>
  </si>
  <si>
    <t>NUTR-158</t>
  </si>
  <si>
    <t>OCEA-112</t>
  </si>
  <si>
    <t>OCEA</t>
  </si>
  <si>
    <t>OCEA-113</t>
  </si>
  <si>
    <t>OH-102</t>
  </si>
  <si>
    <t>OH</t>
  </si>
  <si>
    <t>OH-105</t>
  </si>
  <si>
    <t>OH-114</t>
  </si>
  <si>
    <t>OH-116</t>
  </si>
  <si>
    <t>OH-117</t>
  </si>
  <si>
    <t>OH-118</t>
  </si>
  <si>
    <t>OH-120</t>
  </si>
  <si>
    <t>OH-121</t>
  </si>
  <si>
    <t>OH-130</t>
  </si>
  <si>
    <t>OH-140</t>
  </si>
  <si>
    <t>OH-170</t>
  </si>
  <si>
    <t>OH-171</t>
  </si>
  <si>
    <t>OH-172</t>
  </si>
  <si>
    <t>OH-173</t>
  </si>
  <si>
    <t>OH-174</t>
  </si>
  <si>
    <t>OH-180</t>
  </si>
  <si>
    <t>OH-200</t>
  </si>
  <si>
    <t>OH-201</t>
  </si>
  <si>
    <t>OH-220</t>
  </si>
  <si>
    <t>OH-221</t>
  </si>
  <si>
    <t>OH-222</t>
  </si>
  <si>
    <t>OH-225</t>
  </si>
  <si>
    <t>OH-235</t>
  </si>
  <si>
    <t>OH-240</t>
  </si>
  <si>
    <t>OH-250</t>
  </si>
  <si>
    <t>OH-255</t>
  </si>
  <si>
    <t>OH-260</t>
  </si>
  <si>
    <t>OH-263</t>
  </si>
  <si>
    <t>OH-264</t>
  </si>
  <si>
    <t>OH-265</t>
  </si>
  <si>
    <t>OH-266</t>
  </si>
  <si>
    <t>OH-275</t>
  </si>
  <si>
    <t>OH-290</t>
  </si>
  <si>
    <t>PARA-100</t>
  </si>
  <si>
    <t>PARA</t>
  </si>
  <si>
    <t>PARA-110</t>
  </si>
  <si>
    <t>PARA-120</t>
  </si>
  <si>
    <t>PARA-125</t>
  </si>
  <si>
    <t>PARA-130</t>
  </si>
  <si>
    <t>PARA-132</t>
  </si>
  <si>
    <t>PARA-135</t>
  </si>
  <si>
    <t>PARA-140</t>
  </si>
  <si>
    <t>PARA-145</t>
  </si>
  <si>
    <t>PARA-150</t>
  </si>
  <si>
    <t>PARA-160</t>
  </si>
  <si>
    <t>PARA-170</t>
  </si>
  <si>
    <t>PARA-250</t>
  </si>
  <si>
    <t>PDSS-081</t>
  </si>
  <si>
    <t>PDSS</t>
  </si>
  <si>
    <t>PDSS-085</t>
  </si>
  <si>
    <t>PDSS-090</t>
  </si>
  <si>
    <t>PDSS-090C</t>
  </si>
  <si>
    <t>PDSS-090D</t>
  </si>
  <si>
    <t>PDSS-096</t>
  </si>
  <si>
    <t>PHIL-110</t>
  </si>
  <si>
    <t>PHIL</t>
  </si>
  <si>
    <t>PHIL-125</t>
  </si>
  <si>
    <t>PHIL-130</t>
  </si>
  <si>
    <t>PHIL-140</t>
  </si>
  <si>
    <t>PHYC-130</t>
  </si>
  <si>
    <t>PHYC</t>
  </si>
  <si>
    <t>PHYC-131</t>
  </si>
  <si>
    <t>PHYC-190</t>
  </si>
  <si>
    <t>PHYC-200</t>
  </si>
  <si>
    <t>PHYC-210</t>
  </si>
  <si>
    <t>POSC-120</t>
  </si>
  <si>
    <t>POSC</t>
  </si>
  <si>
    <t>POSC-121</t>
  </si>
  <si>
    <t>POSC-124</t>
  </si>
  <si>
    <t>POSC-130</t>
  </si>
  <si>
    <t>POSC-140</t>
  </si>
  <si>
    <t>POSC-170</t>
  </si>
  <si>
    <t>PSY-120</t>
  </si>
  <si>
    <t>PSY</t>
  </si>
  <si>
    <t>PSY-125</t>
  </si>
  <si>
    <t>PSY-134</t>
  </si>
  <si>
    <t>PSY-138</t>
  </si>
  <si>
    <t>PSY-140</t>
  </si>
  <si>
    <t>PSY-150</t>
  </si>
  <si>
    <t>PSY-170</t>
  </si>
  <si>
    <t>PSY-201</t>
  </si>
  <si>
    <t>PSY-205</t>
  </si>
  <si>
    <t>PSY-211</t>
  </si>
  <si>
    <t>PSY-215</t>
  </si>
  <si>
    <t>PSY-220</t>
  </si>
  <si>
    <t>RE-190</t>
  </si>
  <si>
    <t>RE</t>
  </si>
  <si>
    <t>RE-191</t>
  </si>
  <si>
    <t>RE-192</t>
  </si>
  <si>
    <t>RE-193</t>
  </si>
  <si>
    <t>RE-194</t>
  </si>
  <si>
    <t>RE-201</t>
  </si>
  <si>
    <t>RE-250</t>
  </si>
  <si>
    <t>RELG-120</t>
  </si>
  <si>
    <t>RELG</t>
  </si>
  <si>
    <t>RELG-170</t>
  </si>
  <si>
    <t>RELG-215</t>
  </si>
  <si>
    <t>SCI-100</t>
  </si>
  <si>
    <t>SCI</t>
  </si>
  <si>
    <t>SOC-114</t>
  </si>
  <si>
    <t>SOC</t>
  </si>
  <si>
    <t>SOC-120</t>
  </si>
  <si>
    <t>SOC-125</t>
  </si>
  <si>
    <t>SOC-130</t>
  </si>
  <si>
    <t>SOC-140</t>
  </si>
  <si>
    <t>SPAN-120</t>
  </si>
  <si>
    <t>SPAN</t>
  </si>
  <si>
    <t>SPAN-121</t>
  </si>
  <si>
    <t>SPAN-220</t>
  </si>
  <si>
    <t>SPAN-221</t>
  </si>
  <si>
    <t>SPAN-250</t>
  </si>
  <si>
    <t>SURV-218</t>
  </si>
  <si>
    <t>SURV</t>
  </si>
  <si>
    <t>SURV-220</t>
  </si>
  <si>
    <t>SURV-240</t>
  </si>
  <si>
    <t>SW-110</t>
  </si>
  <si>
    <t>SW</t>
  </si>
  <si>
    <t>SW-120</t>
  </si>
  <si>
    <t>THTR-110</t>
  </si>
  <si>
    <t>THTR</t>
  </si>
  <si>
    <t>WEX-110</t>
  </si>
  <si>
    <t>WEX</t>
  </si>
  <si>
    <t>CWS-104</t>
  </si>
  <si>
    <t>CWS-117</t>
  </si>
  <si>
    <t>CWS-120</t>
  </si>
  <si>
    <t>CWS-265</t>
  </si>
  <si>
    <t>CWS-267</t>
  </si>
  <si>
    <t>AUTO-193A</t>
  </si>
  <si>
    <t>AUTO-193B</t>
  </si>
  <si>
    <t>AUTO-193C</t>
  </si>
  <si>
    <t>CIS-271</t>
  </si>
  <si>
    <t>ES-024A</t>
  </si>
  <si>
    <t>HIST-114</t>
  </si>
  <si>
    <t>MATH-020</t>
  </si>
  <si>
    <t>MUS-117</t>
  </si>
  <si>
    <t>PARA-121</t>
  </si>
  <si>
    <t>PARA-146</t>
  </si>
  <si>
    <t>PHIL-141</t>
  </si>
  <si>
    <t>ASL-140</t>
  </si>
  <si>
    <t>ENGL-238</t>
  </si>
  <si>
    <t>ENGR-119</t>
  </si>
  <si>
    <t>ESL-2BG</t>
  </si>
  <si>
    <t>HIST-131</t>
  </si>
  <si>
    <t>MUS-123</t>
  </si>
  <si>
    <t>PARA-151</t>
  </si>
  <si>
    <t>Sum of Primary_Section_Count</t>
  </si>
  <si>
    <t>Sum of FTEF</t>
  </si>
  <si>
    <t>Sum of Load_Cushion</t>
  </si>
  <si>
    <t>Sum of Enrollment</t>
  </si>
  <si>
    <t>Sum of Capacity</t>
  </si>
  <si>
    <t>Sum of FT_Load</t>
  </si>
  <si>
    <t>Sum of WSCH_FTEF_Calculated</t>
  </si>
  <si>
    <t>Sum of Fill_Rate_Calculated</t>
  </si>
  <si>
    <t>Sum of FT_FTEF_Total_FTEF_Calculated</t>
  </si>
  <si>
    <t>(Multiple Items)</t>
  </si>
  <si>
    <t>FT load/FTEF is highlighted when it is less than the college-wide percentage</t>
  </si>
  <si>
    <t>Load cushion is highlighted when it is equal to or greater than 1.00</t>
  </si>
  <si>
    <r>
      <rPr>
        <b/>
        <sz val="16"/>
        <color rgb="FF23539B"/>
        <rFont val="Arial"/>
        <family val="2"/>
      </rPr>
      <t xml:space="preserve">80 </t>
    </r>
    <r>
      <rPr>
        <sz val="16"/>
        <color rgb="FF23539B"/>
        <rFont val="Arial"/>
        <family val="2"/>
      </rPr>
      <t>full-time faculty members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</si>
</sst>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5" x14ac:knownFonts="1">
    <font>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sz val="8"/>
      <name val="Calibri"/>
      <family val="2"/>
      <scheme val="minor"/>
    </font>
    <font>
      <sz val="11"/>
      <color theme="1"/>
      <name val="Arial"/>
      <family val="2"/>
    </font>
    <font>
      <sz val="16"/>
      <color rgb="FF23539B"/>
      <name val="Arial"/>
      <family val="2"/>
    </font>
    <font>
      <b/>
      <sz val="16"/>
      <color rgb="FF23539B"/>
      <name val="Arial"/>
      <family val="2"/>
    </font>
    <font>
      <sz val="16"/>
      <color theme="1"/>
      <name val="Arial"/>
      <family val="2"/>
    </font>
    <font>
      <b/>
      <sz val="18"/>
      <color rgb="FF23539B"/>
      <name val="Arial"/>
      <family val="2"/>
    </font>
    <font>
      <sz val="14"/>
      <color theme="1"/>
      <name val="Arial"/>
      <family val="2"/>
    </font>
    <font>
      <sz val="14"/>
      <color theme="8"/>
      <name val="Arial"/>
      <family val="2"/>
    </font>
    <font>
      <b/>
      <sz val="14"/>
      <color theme="8"/>
      <name val="Arial"/>
      <family val="2"/>
    </font>
    <font>
      <sz val="14"/>
      <color theme="0" tint="-0.499984740745262"/>
      <name val="Arial"/>
      <family val="2"/>
    </font>
    <font>
      <i/>
      <sz val="11"/>
      <color theme="8"/>
      <name val="Arial"/>
      <family val="2"/>
    </font>
  </fonts>
  <fills count="5">
    <fill>
      <patternFill patternType="none"/>
    </fill>
    <fill>
      <patternFill patternType="gray125"/>
    </fill>
    <fill>
      <patternFill patternType="solid">
        <fgColor theme="4" tint="0.79998168889431442"/>
        <bgColor theme="4" tint="0.79998168889431442"/>
      </patternFill>
    </fill>
    <fill>
      <patternFill patternType="solid">
        <fgColor theme="7" tint="0.79998168889431442"/>
        <bgColor indexed="64"/>
      </patternFill>
    </fill>
    <fill>
      <patternFill patternType="solid">
        <fgColor theme="8" tint="0.79998168889431442"/>
        <bgColor indexed="64"/>
      </patternFill>
    </fill>
  </fills>
  <borders count="2">
    <border>
      <left/>
      <right/>
      <top/>
      <bottom/>
      <diagonal/>
    </border>
    <border>
      <left/>
      <right/>
      <top/>
      <bottom style="thin">
        <color theme="4" tint="0.39997558519241921"/>
      </bottom>
      <diagonal/>
    </border>
  </borders>
  <cellStyleXfs count="2">
    <xf numFmtId="0" fontId="0" fillId="0" borderId="0"/>
    <xf numFmtId="9" fontId="3" fillId="0" borderId="0" applyFont="0" applyFill="0" applyBorder="0" applyAlignment="0" applyProtection="0"/>
  </cellStyleXfs>
  <cellXfs count="38">
    <xf numFmtId="0" fontId="0" fillId="0" borderId="0" xfId="0"/>
    <xf numFmtId="9" fontId="0" fillId="0" borderId="0" xfId="0" applyNumberFormat="1"/>
    <xf numFmtId="3" fontId="0" fillId="0" borderId="0" xfId="0" applyNumberFormat="1"/>
    <xf numFmtId="0" fontId="1" fillId="2" borderId="1" xfId="0" applyFont="1" applyFill="1" applyBorder="1"/>
    <xf numFmtId="0" fontId="2" fillId="0" borderId="0" xfId="0" applyFont="1"/>
    <xf numFmtId="0" fontId="2" fillId="2" borderId="1" xfId="0" applyFont="1" applyFill="1" applyBorder="1"/>
    <xf numFmtId="0" fontId="0" fillId="0" borderId="0" xfId="0" applyFont="1"/>
    <xf numFmtId="1" fontId="0" fillId="0" borderId="0" xfId="0" applyNumberFormat="1"/>
    <xf numFmtId="0" fontId="5" fillId="0" borderId="0" xfId="0" applyFont="1"/>
    <xf numFmtId="0" fontId="0" fillId="0" borderId="0" xfId="0" pivotButton="1"/>
    <xf numFmtId="0" fontId="0" fillId="0" borderId="0" xfId="0" applyNumberFormat="1"/>
    <xf numFmtId="0" fontId="5" fillId="0" borderId="0" xfId="0" applyFont="1" applyAlignment="1">
      <alignment vertical="center"/>
    </xf>
    <xf numFmtId="2" fontId="0" fillId="0" borderId="0" xfId="0" applyNumberFormat="1"/>
    <xf numFmtId="9" fontId="0" fillId="0" borderId="0" xfId="1" applyFont="1"/>
    <xf numFmtId="1" fontId="0" fillId="0" borderId="0" xfId="0" quotePrefix="1" applyNumberFormat="1"/>
    <xf numFmtId="37" fontId="0" fillId="0" borderId="0" xfId="0" applyNumberFormat="1"/>
    <xf numFmtId="0" fontId="12" fillId="0" borderId="0" xfId="0" applyFont="1" applyAlignment="1"/>
    <xf numFmtId="9" fontId="12" fillId="0" borderId="0" xfId="1" applyFont="1" applyAlignment="1">
      <alignment horizontal="center"/>
    </xf>
    <xf numFmtId="2" fontId="12" fillId="0" borderId="0" xfId="0" applyNumberFormat="1" applyFont="1" applyAlignment="1">
      <alignment horizontal="center"/>
    </xf>
    <xf numFmtId="0" fontId="10" fillId="0" borderId="0" xfId="0" applyFont="1" applyAlignment="1"/>
    <xf numFmtId="0" fontId="11" fillId="3" borderId="0" xfId="0" applyFont="1" applyFill="1" applyAlignment="1">
      <alignment horizontal="left"/>
    </xf>
    <xf numFmtId="0" fontId="5" fillId="3" borderId="0" xfId="0" applyFont="1" applyFill="1"/>
    <xf numFmtId="0" fontId="11" fillId="4" borderId="0" xfId="0" applyFont="1" applyFill="1" applyAlignment="1">
      <alignment horizontal="left"/>
    </xf>
    <xf numFmtId="0" fontId="5" fillId="4" borderId="0" xfId="0" applyFont="1" applyFill="1"/>
    <xf numFmtId="9" fontId="7" fillId="0" borderId="0" xfId="0" applyNumberFormat="1"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0" fontId="8" fillId="0" borderId="0" xfId="0" applyFont="1" applyFill="1" applyAlignment="1">
      <alignment vertical="center"/>
    </xf>
    <xf numFmtId="0" fontId="0" fillId="0" borderId="0" xfId="0" applyFill="1"/>
    <xf numFmtId="0" fontId="11" fillId="0" borderId="0" xfId="0" applyFont="1" applyAlignment="1"/>
    <xf numFmtId="0" fontId="1" fillId="2" borderId="1" xfId="0" applyNumberFormat="1" applyFont="1" applyFill="1" applyBorder="1"/>
    <xf numFmtId="0" fontId="14" fillId="0" borderId="0" xfId="0" applyFont="1"/>
    <xf numFmtId="0" fontId="12" fillId="3" borderId="0" xfId="0" applyFont="1" applyFill="1" applyAlignment="1">
      <alignment horizontal="left"/>
    </xf>
    <xf numFmtId="0" fontId="10" fillId="3" borderId="0" xfId="0" applyFont="1" applyFill="1" applyAlignment="1">
      <alignment horizontal="left"/>
    </xf>
    <xf numFmtId="0" fontId="12" fillId="4" borderId="0" xfId="0" applyFont="1" applyFill="1" applyAlignment="1">
      <alignment horizontal="left"/>
    </xf>
    <xf numFmtId="0" fontId="10" fillId="4" borderId="0" xfId="0" applyFont="1" applyFill="1" applyAlignment="1">
      <alignment horizontal="left"/>
    </xf>
    <xf numFmtId="0" fontId="9" fillId="0" borderId="0" xfId="0" applyFont="1" applyAlignment="1">
      <alignment horizontal="left" vertical="center" wrapText="1"/>
    </xf>
    <xf numFmtId="0" fontId="11" fillId="0" borderId="0" xfId="0" applyFont="1" applyAlignment="1">
      <alignment horizontal="left"/>
    </xf>
  </cellXfs>
  <cellStyles count="2">
    <cellStyle name="Normal" xfId="0" builtinId="0"/>
    <cellStyle name="Percent" xfId="1" builtinId="5"/>
  </cellStyles>
  <dxfs count="27">
    <dxf>
      <numFmt numFmtId="2" formatCode="0.00"/>
    </dxf>
    <dxf>
      <numFmt numFmtId="2" formatCode="0.00"/>
    </dxf>
    <dxf>
      <numFmt numFmtId="2" formatCode="0.00"/>
    </dxf>
    <dxf>
      <numFmt numFmtId="2" formatCode="0.00"/>
    </dxf>
    <dxf>
      <numFmt numFmtId="2" formatCode="0.00"/>
    </dxf>
    <dxf>
      <numFmt numFmtId="3" formatCode="#,##0"/>
    </dxf>
    <dxf>
      <numFmt numFmtId="3" formatCode="#,##0"/>
    </dxf>
    <dxf>
      <numFmt numFmtId="0" formatCode="General"/>
    </dxf>
    <dxf>
      <numFmt numFmtId="3" formatCode="#,##0"/>
    </dxf>
    <dxf>
      <numFmt numFmtId="3" formatCode="#,##0"/>
    </dxf>
    <dxf>
      <numFmt numFmtId="3" formatCode="#,##0"/>
    </dxf>
    <dxf>
      <numFmt numFmtId="13" formatCode="0%"/>
    </dxf>
    <dxf>
      <numFmt numFmtId="164" formatCode="#,##0.00;\-#,##0.00"/>
    </dxf>
    <dxf>
      <numFmt numFmtId="164" formatCode="#,##0.00;\-#,##0.00"/>
    </dxf>
    <dxf>
      <numFmt numFmtId="164" formatCode="#,##0.00;\-#,##0.00"/>
    </dxf>
    <dxf>
      <numFmt numFmtId="164" formatCode="#,##0.00;\-#,##0.00"/>
    </dxf>
    <dxf>
      <numFmt numFmtId="164" formatCode="#,##0.00;\-#,##0.00"/>
    </dxf>
    <dxf>
      <numFmt numFmtId="13" formatCode="0%"/>
    </dxf>
    <dxf>
      <numFmt numFmtId="164" formatCode="#,##0.00;\-#,##0.00"/>
    </dxf>
    <dxf>
      <font>
        <b val="0"/>
        <i val="0"/>
        <strike val="0"/>
        <condense val="0"/>
        <extend val="0"/>
        <outline val="0"/>
        <shadow val="0"/>
        <u val="none"/>
        <vertAlign val="baseline"/>
        <sz val="11"/>
        <color theme="1"/>
        <name val="Calibri"/>
        <scheme val="minor"/>
      </font>
    </dxf>
    <dxf>
      <border outline="0">
        <bottom style="thin">
          <color theme="4" tint="0.39997558519241921"/>
        </bottom>
      </border>
    </dxf>
    <dxf>
      <font>
        <b/>
        <i val="0"/>
        <strike val="0"/>
        <condense val="0"/>
        <extend val="0"/>
        <outline val="0"/>
        <shadow val="0"/>
        <u val="none"/>
        <vertAlign val="baseline"/>
        <sz val="11"/>
        <color auto="1"/>
        <name val="Calibri"/>
        <scheme val="minor"/>
      </font>
      <fill>
        <patternFill patternType="solid">
          <fgColor theme="4" tint="0.79998168889431442"/>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ont>
        <b/>
        <color theme="1"/>
      </font>
      <border>
        <bottom style="thin">
          <color theme="8"/>
        </bottom>
        <vertical/>
        <horizontal/>
      </border>
    </dxf>
    <dxf>
      <border diagonalUp="0" diagonalDown="0">
        <left/>
        <right/>
        <top/>
        <bottom/>
        <vertical/>
        <horizontal/>
      </border>
    </dxf>
  </dxfs>
  <tableStyles count="1" defaultTableStyle="TableStyleMedium2" defaultPivotStyle="PivotStyleLight16">
    <tableStyle name="Custom" pivot="0" table="0" count="10">
      <tableStyleElement type="wholeTable" dxfId="26"/>
      <tableStyleElement type="headerRow" dxfId="25"/>
    </tableStyle>
  </tableStyles>
  <colors>
    <mruColors>
      <color rgb="FF23539B"/>
      <color rgb="FFFFB574"/>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8" tint="0.79998168889431442"/>
              <bgColor theme="8"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8" tint="0.59999389629810485"/>
              <bgColor theme="8"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ustom">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07/relationships/slicerCache" Target="slicerCaches/slicerCach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FTES!$K$5:$K$9</c:f>
              <c:strCache>
                <c:ptCount val="5"/>
                <c:pt idx="0">
                  <c:v>2017</c:v>
                </c:pt>
                <c:pt idx="1">
                  <c:v>2018</c:v>
                </c:pt>
                <c:pt idx="2">
                  <c:v>2019</c:v>
                </c:pt>
                <c:pt idx="3">
                  <c:v>2020</c:v>
                </c:pt>
                <c:pt idx="4">
                  <c:v>2021</c:v>
                </c:pt>
              </c:strCache>
            </c:strRef>
          </c:cat>
          <c:val>
            <c:numRef>
              <c:f>FTES!$L$5:$L$9</c:f>
              <c:numCache>
                <c:formatCode>0%</c:formatCode>
                <c:ptCount val="5"/>
                <c:pt idx="0">
                  <c:v>0</c:v>
                </c:pt>
                <c:pt idx="1">
                  <c:v>0.12482153783397915</c:v>
                </c:pt>
                <c:pt idx="2">
                  <c:v>0.25800530287579015</c:v>
                </c:pt>
                <c:pt idx="3">
                  <c:v>0.15153987354680806</c:v>
                </c:pt>
                <c:pt idx="4">
                  <c:v>0.16119353457067109</c:v>
                </c:pt>
              </c:numCache>
            </c:numRef>
          </c:val>
          <c:extLst>
            <c:ext xmlns:c16="http://schemas.microsoft.com/office/drawing/2014/chart" uri="{C3380CC4-5D6E-409C-BE32-E72D297353CC}">
              <c16:uniqueId val="{00000001-6138-AB44-8BB3-156F2E57992E}"/>
            </c:ext>
          </c:extLst>
        </c:ser>
        <c:dLbls>
          <c:dLblPos val="outEnd"/>
          <c:showLegendKey val="0"/>
          <c:showVal val="1"/>
          <c:showCatName val="0"/>
          <c:showSerName val="0"/>
          <c:showPercent val="0"/>
          <c:showBubbleSize val="0"/>
        </c:dLbls>
        <c:gapWidth val="93"/>
        <c:overlap val="-27"/>
        <c:axId val="442150880"/>
        <c:axId val="441605904"/>
      </c:barChart>
      <c:catAx>
        <c:axId val="4421508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41605904"/>
        <c:crosses val="autoZero"/>
        <c:auto val="1"/>
        <c:lblAlgn val="ctr"/>
        <c:lblOffset val="100"/>
        <c:noMultiLvlLbl val="0"/>
      </c:catAx>
      <c:valAx>
        <c:axId val="441605904"/>
        <c:scaling>
          <c:orientation val="minMax"/>
          <c:max val="1"/>
          <c:min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2150880"/>
        <c:crosses val="autoZero"/>
        <c:crossBetween val="between"/>
        <c:majorUnit val="0.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Sections!$C$5:$C$9</c:f>
              <c:strCache>
                <c:ptCount val="5"/>
                <c:pt idx="0">
                  <c:v>2016</c:v>
                </c:pt>
                <c:pt idx="1">
                  <c:v>2017</c:v>
                </c:pt>
                <c:pt idx="2">
                  <c:v>2018</c:v>
                </c:pt>
                <c:pt idx="3">
                  <c:v>2019</c:v>
                </c:pt>
                <c:pt idx="4">
                  <c:v>2020</c:v>
                </c:pt>
              </c:strCache>
            </c:strRef>
          </c:cat>
          <c:val>
            <c:numRef>
              <c:f>Sections!$D$5:$D$9</c:f>
              <c:numCache>
                <c:formatCode>#,##0</c:formatCode>
                <c:ptCount val="5"/>
                <c:pt idx="0">
                  <c:v>10</c:v>
                </c:pt>
                <c:pt idx="1">
                  <c:v>11</c:v>
                </c:pt>
                <c:pt idx="2">
                  <c:v>10</c:v>
                </c:pt>
                <c:pt idx="3">
                  <c:v>11</c:v>
                </c:pt>
                <c:pt idx="4">
                  <c:v>12</c:v>
                </c:pt>
              </c:numCache>
            </c:numRef>
          </c:val>
          <c:smooth val="0"/>
          <c:extLst>
            <c:ext xmlns:c16="http://schemas.microsoft.com/office/drawing/2014/chart" uri="{C3380CC4-5D6E-409C-BE32-E72D297353CC}">
              <c16:uniqueId val="{00000000-0D4C-0145-8723-A5C2E66A9C00}"/>
            </c:ext>
          </c:extLst>
        </c:ser>
        <c:dLbls>
          <c:dLblPos val="t"/>
          <c:showLegendKey val="0"/>
          <c:showVal val="1"/>
          <c:showCatName val="0"/>
          <c:showSerName val="0"/>
          <c:showPercent val="0"/>
          <c:showBubbleSize val="0"/>
        </c:dLbls>
        <c:smooth val="0"/>
        <c:axId val="543348224"/>
        <c:axId val="580584720"/>
      </c:lineChart>
      <c:catAx>
        <c:axId val="54334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580584720"/>
        <c:crosses val="autoZero"/>
        <c:auto val="1"/>
        <c:lblAlgn val="ctr"/>
        <c:lblOffset val="100"/>
        <c:noMultiLvlLbl val="0"/>
      </c:catAx>
      <c:valAx>
        <c:axId val="580584720"/>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543348224"/>
        <c:crosses val="autoZero"/>
        <c:crossBetween val="between"/>
        <c:majorUnit val="20"/>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'WSCH per FTEF'!$J$5:$J$9</c:f>
              <c:strCache>
                <c:ptCount val="5"/>
                <c:pt idx="0">
                  <c:v>2017</c:v>
                </c:pt>
                <c:pt idx="1">
                  <c:v>2018</c:v>
                </c:pt>
                <c:pt idx="2">
                  <c:v>2019</c:v>
                </c:pt>
                <c:pt idx="3">
                  <c:v>2020</c:v>
                </c:pt>
                <c:pt idx="4">
                  <c:v>2021</c:v>
                </c:pt>
              </c:strCache>
            </c:strRef>
          </c:cat>
          <c:val>
            <c:numRef>
              <c:f>'WSCH per FTEF'!$K$5:$K$9</c:f>
              <c:numCache>
                <c:formatCode>#,##0</c:formatCode>
                <c:ptCount val="5"/>
                <c:pt idx="0">
                  <c:v>581.42292490118575</c:v>
                </c:pt>
                <c:pt idx="1">
                  <c:v>621.99248120300751</c:v>
                </c:pt>
                <c:pt idx="2">
                  <c:v>695.67669172932324</c:v>
                </c:pt>
                <c:pt idx="3">
                  <c:v>705.66666666666652</c:v>
                </c:pt>
                <c:pt idx="4">
                  <c:v>569.27626237376262</c:v>
                </c:pt>
              </c:numCache>
            </c:numRef>
          </c:val>
          <c:smooth val="0"/>
          <c:extLst>
            <c:ext xmlns:c16="http://schemas.microsoft.com/office/drawing/2014/chart" uri="{C3380CC4-5D6E-409C-BE32-E72D297353CC}">
              <c16:uniqueId val="{00000004-A7B9-E944-B5AC-4B9850CC642D}"/>
            </c:ext>
          </c:extLst>
        </c:ser>
        <c:ser>
          <c:idx val="2"/>
          <c:order val="1"/>
          <c:spPr>
            <a:ln w="28575" cap="rnd">
              <a:solidFill>
                <a:schemeClr val="bg1">
                  <a:lumMod val="5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0E85-2A44-92AA-731B0D39DC85}"/>
                </c:ext>
              </c:extLst>
            </c:dLbl>
            <c:dLbl>
              <c:idx val="1"/>
              <c:delete val="1"/>
              <c:extLst>
                <c:ext xmlns:c15="http://schemas.microsoft.com/office/drawing/2012/chart" uri="{CE6537A1-D6FC-4f65-9D91-7224C49458BB}"/>
                <c:ext xmlns:c16="http://schemas.microsoft.com/office/drawing/2014/chart" uri="{C3380CC4-5D6E-409C-BE32-E72D297353CC}">
                  <c16:uniqueId val="{00000001-0E85-2A44-92AA-731B0D39DC85}"/>
                </c:ext>
              </c:extLst>
            </c:dLbl>
            <c:dLbl>
              <c:idx val="2"/>
              <c:delete val="1"/>
              <c:extLst>
                <c:ext xmlns:c15="http://schemas.microsoft.com/office/drawing/2012/chart" uri="{CE6537A1-D6FC-4f65-9D91-7224C49458BB}"/>
                <c:ext xmlns:c16="http://schemas.microsoft.com/office/drawing/2014/chart" uri="{C3380CC4-5D6E-409C-BE32-E72D297353CC}">
                  <c16:uniqueId val="{00000002-0E85-2A44-92AA-731B0D39DC85}"/>
                </c:ext>
              </c:extLst>
            </c:dLbl>
            <c:dLbl>
              <c:idx val="3"/>
              <c:delete val="1"/>
              <c:extLst>
                <c:ext xmlns:c15="http://schemas.microsoft.com/office/drawing/2012/chart" uri="{CE6537A1-D6FC-4f65-9D91-7224C49458BB}"/>
                <c:ext xmlns:c16="http://schemas.microsoft.com/office/drawing/2014/chart" uri="{C3380CC4-5D6E-409C-BE32-E72D297353CC}">
                  <c16:uniqueId val="{00000002-E383-9A47-BFC9-B671D3ABC79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lumMod val="50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'WSCH per FTEF'!$J$5:$J$9</c:f>
              <c:strCache>
                <c:ptCount val="5"/>
                <c:pt idx="0">
                  <c:v>2017</c:v>
                </c:pt>
                <c:pt idx="1">
                  <c:v>2018</c:v>
                </c:pt>
                <c:pt idx="2">
                  <c:v>2019</c:v>
                </c:pt>
                <c:pt idx="3">
                  <c:v>2020</c:v>
                </c:pt>
                <c:pt idx="4">
                  <c:v>2021</c:v>
                </c:pt>
              </c:strCache>
            </c:strRef>
          </c:cat>
          <c:val>
            <c:numRef>
              <c:f>'WSCH per FTEF'!$L$5:$L$9</c:f>
              <c:numCache>
                <c:formatCode>General</c:formatCode>
                <c:ptCount val="5"/>
                <c:pt idx="0">
                  <c:v>460</c:v>
                </c:pt>
                <c:pt idx="1">
                  <c:v>460</c:v>
                </c:pt>
                <c:pt idx="2">
                  <c:v>460</c:v>
                </c:pt>
                <c:pt idx="3">
                  <c:v>460</c:v>
                </c:pt>
                <c:pt idx="4">
                  <c:v>460</c:v>
                </c:pt>
              </c:numCache>
            </c:numRef>
          </c:val>
          <c:smooth val="0"/>
          <c:extLst>
            <c:ext xmlns:c16="http://schemas.microsoft.com/office/drawing/2014/chart" uri="{C3380CC4-5D6E-409C-BE32-E72D297353CC}">
              <c16:uniqueId val="{00000001-E383-9A47-BFC9-B671D3ABC798}"/>
            </c:ext>
          </c:extLst>
        </c:ser>
        <c:dLbls>
          <c:dLblPos val="t"/>
          <c:showLegendKey val="0"/>
          <c:showVal val="1"/>
          <c:showCatName val="0"/>
          <c:showSerName val="0"/>
          <c:showPercent val="0"/>
          <c:showBubbleSize val="0"/>
        </c:dLbls>
        <c:smooth val="0"/>
        <c:axId val="432658576"/>
        <c:axId val="487030736"/>
      </c:lineChart>
      <c:catAx>
        <c:axId val="43265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87030736"/>
        <c:crosses val="autoZero"/>
        <c:auto val="1"/>
        <c:lblAlgn val="ctr"/>
        <c:lblOffset val="100"/>
        <c:noMultiLvlLbl val="0"/>
      </c:catAx>
      <c:valAx>
        <c:axId val="487030736"/>
        <c:scaling>
          <c:orientation val="minMax"/>
          <c:max val="8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32658576"/>
        <c:crosses val="autoZero"/>
        <c:crossBetween val="between"/>
        <c:majorUnit val="100"/>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WSCH!$C$5:$C$9</c:f>
              <c:strCache>
                <c:ptCount val="5"/>
                <c:pt idx="0">
                  <c:v>2016</c:v>
                </c:pt>
                <c:pt idx="1">
                  <c:v>2017</c:v>
                </c:pt>
                <c:pt idx="2">
                  <c:v>2018</c:v>
                </c:pt>
                <c:pt idx="3">
                  <c:v>2019</c:v>
                </c:pt>
                <c:pt idx="4">
                  <c:v>2020</c:v>
                </c:pt>
              </c:strCache>
            </c:strRef>
          </c:cat>
          <c:val>
            <c:numRef>
              <c:f>WSCH!$D$5:$D$9</c:f>
              <c:numCache>
                <c:formatCode>#,##0</c:formatCode>
                <c:ptCount val="5"/>
                <c:pt idx="0">
                  <c:v>1547.1</c:v>
                </c:pt>
                <c:pt idx="1">
                  <c:v>1536.3</c:v>
                </c:pt>
                <c:pt idx="2">
                  <c:v>1517</c:v>
                </c:pt>
                <c:pt idx="3">
                  <c:v>1527.6</c:v>
                </c:pt>
                <c:pt idx="4">
                  <c:v>1805.9995439999998</c:v>
                </c:pt>
              </c:numCache>
            </c:numRef>
          </c:val>
          <c:smooth val="0"/>
          <c:extLst>
            <c:ext xmlns:c16="http://schemas.microsoft.com/office/drawing/2014/chart" uri="{C3380CC4-5D6E-409C-BE32-E72D297353CC}">
              <c16:uniqueId val="{00000000-545A-2646-9119-59D64F384EC6}"/>
            </c:ext>
          </c:extLst>
        </c:ser>
        <c:dLbls>
          <c:dLblPos val="t"/>
          <c:showLegendKey val="0"/>
          <c:showVal val="1"/>
          <c:showCatName val="0"/>
          <c:showSerName val="0"/>
          <c:showPercent val="0"/>
          <c:showBubbleSize val="0"/>
        </c:dLbls>
        <c:smooth val="0"/>
        <c:axId val="531865792"/>
        <c:axId val="531867824"/>
      </c:lineChart>
      <c:catAx>
        <c:axId val="53186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531867824"/>
        <c:crosses val="autoZero"/>
        <c:auto val="1"/>
        <c:lblAlgn val="ctr"/>
        <c:lblOffset val="100"/>
        <c:noMultiLvlLbl val="0"/>
      </c:catAx>
      <c:valAx>
        <c:axId val="531867824"/>
        <c:scaling>
          <c:orientation val="minMax"/>
          <c:max val="20000"/>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31865792"/>
        <c:crosses val="autoZero"/>
        <c:crossBetween val="between"/>
        <c:minorUnit val="5000"/>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WSCH!$J$5:$J$9</c:f>
              <c:strCache>
                <c:ptCount val="5"/>
                <c:pt idx="0">
                  <c:v>2017</c:v>
                </c:pt>
                <c:pt idx="1">
                  <c:v>2018</c:v>
                </c:pt>
                <c:pt idx="2">
                  <c:v>2019</c:v>
                </c:pt>
                <c:pt idx="3">
                  <c:v>2020</c:v>
                </c:pt>
                <c:pt idx="4">
                  <c:v>2021</c:v>
                </c:pt>
              </c:strCache>
            </c:strRef>
          </c:cat>
          <c:val>
            <c:numRef>
              <c:f>WSCH!$K$5:$K$9</c:f>
              <c:numCache>
                <c:formatCode>#,##0</c:formatCode>
                <c:ptCount val="5"/>
                <c:pt idx="0">
                  <c:v>1471</c:v>
                </c:pt>
                <c:pt idx="1">
                  <c:v>1654.5</c:v>
                </c:pt>
                <c:pt idx="2">
                  <c:v>1850.5</c:v>
                </c:pt>
                <c:pt idx="3">
                  <c:v>1693.6</c:v>
                </c:pt>
                <c:pt idx="4">
                  <c:v>1707.9995700000002</c:v>
                </c:pt>
              </c:numCache>
            </c:numRef>
          </c:val>
          <c:smooth val="0"/>
          <c:extLst>
            <c:ext xmlns:c16="http://schemas.microsoft.com/office/drawing/2014/chart" uri="{C3380CC4-5D6E-409C-BE32-E72D297353CC}">
              <c16:uniqueId val="{00000000-5086-7547-880F-835AF09042C6}"/>
            </c:ext>
          </c:extLst>
        </c:ser>
        <c:dLbls>
          <c:dLblPos val="t"/>
          <c:showLegendKey val="0"/>
          <c:showVal val="1"/>
          <c:showCatName val="0"/>
          <c:showSerName val="0"/>
          <c:showPercent val="0"/>
          <c:showBubbleSize val="0"/>
        </c:dLbls>
        <c:smooth val="0"/>
        <c:axId val="531865792"/>
        <c:axId val="531867824"/>
      </c:lineChart>
      <c:catAx>
        <c:axId val="53186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531867824"/>
        <c:crosses val="autoZero"/>
        <c:auto val="1"/>
        <c:lblAlgn val="ctr"/>
        <c:lblOffset val="100"/>
        <c:noMultiLvlLbl val="0"/>
      </c:catAx>
      <c:valAx>
        <c:axId val="531867824"/>
        <c:scaling>
          <c:orientation val="minMax"/>
          <c:max val="20000"/>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31865792"/>
        <c:crosses val="autoZero"/>
        <c:crossBetween val="between"/>
        <c:minorUnit val="5000"/>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'Fill Rate'!$C$5:$C$9</c:f>
              <c:strCache>
                <c:ptCount val="5"/>
                <c:pt idx="0">
                  <c:v>2016</c:v>
                </c:pt>
                <c:pt idx="1">
                  <c:v>2017</c:v>
                </c:pt>
                <c:pt idx="2">
                  <c:v>2018</c:v>
                </c:pt>
                <c:pt idx="3">
                  <c:v>2019</c:v>
                </c:pt>
                <c:pt idx="4">
                  <c:v>2020</c:v>
                </c:pt>
              </c:strCache>
            </c:strRef>
          </c:cat>
          <c:val>
            <c:numRef>
              <c:f>'Fill Rate'!$D$5:$D$9</c:f>
              <c:numCache>
                <c:formatCode>0%</c:formatCode>
                <c:ptCount val="5"/>
                <c:pt idx="0">
                  <c:v>0.74440298507462688</c:v>
                </c:pt>
                <c:pt idx="1">
                  <c:v>0.64473684210526316</c:v>
                </c:pt>
                <c:pt idx="2">
                  <c:v>0.76893203883495143</c:v>
                </c:pt>
                <c:pt idx="3">
                  <c:v>0.69911504424778759</c:v>
                </c:pt>
                <c:pt idx="4">
                  <c:v>0.77467105263157898</c:v>
                </c:pt>
              </c:numCache>
            </c:numRef>
          </c:val>
          <c:smooth val="0"/>
          <c:extLst>
            <c:ext xmlns:c16="http://schemas.microsoft.com/office/drawing/2014/chart" uri="{C3380CC4-5D6E-409C-BE32-E72D297353CC}">
              <c16:uniqueId val="{00000000-CA09-874B-86FC-655917AA1A5C}"/>
            </c:ext>
          </c:extLst>
        </c:ser>
        <c:ser>
          <c:idx val="1"/>
          <c:order val="1"/>
          <c:spPr>
            <a:ln w="28575" cap="rnd">
              <a:solidFill>
                <a:schemeClr val="bg1">
                  <a:lumMod val="5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B3F8-C941-91E8-915D227A7D79}"/>
                </c:ext>
              </c:extLst>
            </c:dLbl>
            <c:dLbl>
              <c:idx val="1"/>
              <c:delete val="1"/>
              <c:extLst>
                <c:ext xmlns:c15="http://schemas.microsoft.com/office/drawing/2012/chart" uri="{CE6537A1-D6FC-4f65-9D91-7224C49458BB}"/>
                <c:ext xmlns:c16="http://schemas.microsoft.com/office/drawing/2014/chart" uri="{C3380CC4-5D6E-409C-BE32-E72D297353CC}">
                  <c16:uniqueId val="{00000002-B3F8-C941-91E8-915D227A7D79}"/>
                </c:ext>
              </c:extLst>
            </c:dLbl>
            <c:dLbl>
              <c:idx val="2"/>
              <c:delete val="1"/>
              <c:extLst>
                <c:ext xmlns:c15="http://schemas.microsoft.com/office/drawing/2012/chart" uri="{CE6537A1-D6FC-4f65-9D91-7224C49458BB}"/>
                <c:ext xmlns:c16="http://schemas.microsoft.com/office/drawing/2014/chart" uri="{C3380CC4-5D6E-409C-BE32-E72D297353CC}">
                  <c16:uniqueId val="{00000003-B3F8-C941-91E8-915D227A7D79}"/>
                </c:ext>
              </c:extLst>
            </c:dLbl>
            <c:dLbl>
              <c:idx val="3"/>
              <c:delete val="1"/>
              <c:extLst>
                <c:ext xmlns:c15="http://schemas.microsoft.com/office/drawing/2012/chart" uri="{CE6537A1-D6FC-4f65-9D91-7224C49458BB}"/>
                <c:ext xmlns:c16="http://schemas.microsoft.com/office/drawing/2014/chart" uri="{C3380CC4-5D6E-409C-BE32-E72D297353CC}">
                  <c16:uniqueId val="{00000004-B3F8-C941-91E8-915D227A7D7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lumMod val="50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'Fill Rate'!$C$5:$C$9</c:f>
              <c:strCache>
                <c:ptCount val="5"/>
                <c:pt idx="0">
                  <c:v>2016</c:v>
                </c:pt>
                <c:pt idx="1">
                  <c:v>2017</c:v>
                </c:pt>
                <c:pt idx="2">
                  <c:v>2018</c:v>
                </c:pt>
                <c:pt idx="3">
                  <c:v>2019</c:v>
                </c:pt>
                <c:pt idx="4">
                  <c:v>2020</c:v>
                </c:pt>
              </c:strCache>
            </c:strRef>
          </c:cat>
          <c:val>
            <c:numRef>
              <c:f>'Fill Rate'!$E$5:$E$9</c:f>
              <c:numCache>
                <c:formatCode>0%</c:formatCode>
                <c:ptCount val="5"/>
                <c:pt idx="0">
                  <c:v>0.75</c:v>
                </c:pt>
                <c:pt idx="1">
                  <c:v>0.75</c:v>
                </c:pt>
                <c:pt idx="2">
                  <c:v>0.75</c:v>
                </c:pt>
                <c:pt idx="3">
                  <c:v>0.75</c:v>
                </c:pt>
                <c:pt idx="4">
                  <c:v>0.75</c:v>
                </c:pt>
              </c:numCache>
            </c:numRef>
          </c:val>
          <c:smooth val="0"/>
          <c:extLst>
            <c:ext xmlns:c16="http://schemas.microsoft.com/office/drawing/2014/chart" uri="{C3380CC4-5D6E-409C-BE32-E72D297353CC}">
              <c16:uniqueId val="{00000000-B3F8-C941-91E8-915D227A7D79}"/>
            </c:ext>
          </c:extLst>
        </c:ser>
        <c:dLbls>
          <c:dLblPos val="t"/>
          <c:showLegendKey val="0"/>
          <c:showVal val="1"/>
          <c:showCatName val="0"/>
          <c:showSerName val="0"/>
          <c:showPercent val="0"/>
          <c:showBubbleSize val="0"/>
        </c:dLbls>
        <c:smooth val="0"/>
        <c:axId val="465691776"/>
        <c:axId val="396193584"/>
      </c:lineChart>
      <c:catAx>
        <c:axId val="46569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96193584"/>
        <c:crosses val="autoZero"/>
        <c:auto val="1"/>
        <c:lblAlgn val="ctr"/>
        <c:lblOffset val="100"/>
        <c:noMultiLvlLbl val="0"/>
      </c:catAx>
      <c:valAx>
        <c:axId val="396193584"/>
        <c:scaling>
          <c:orientation val="minMax"/>
          <c:max val="1.2"/>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691776"/>
        <c:crosses val="autoZero"/>
        <c:crossBetween val="between"/>
        <c:minorUnit val="0.2"/>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'Fill Rate'!$J$5:$J$9</c:f>
              <c:strCache>
                <c:ptCount val="5"/>
                <c:pt idx="0">
                  <c:v>2017</c:v>
                </c:pt>
                <c:pt idx="1">
                  <c:v>2018</c:v>
                </c:pt>
                <c:pt idx="2">
                  <c:v>2019</c:v>
                </c:pt>
                <c:pt idx="3">
                  <c:v>2020</c:v>
                </c:pt>
                <c:pt idx="4">
                  <c:v>2021</c:v>
                </c:pt>
              </c:strCache>
            </c:strRef>
          </c:cat>
          <c:val>
            <c:numRef>
              <c:f>'Fill Rate'!$K$5:$K$9</c:f>
              <c:numCache>
                <c:formatCode>0%</c:formatCode>
                <c:ptCount val="5"/>
                <c:pt idx="0">
                  <c:v>0.74509803921568629</c:v>
                </c:pt>
                <c:pt idx="1">
                  <c:v>0.71451876019575855</c:v>
                </c:pt>
                <c:pt idx="2">
                  <c:v>0.74844720496894412</c:v>
                </c:pt>
                <c:pt idx="3">
                  <c:v>0.79821428571428577</c:v>
                </c:pt>
                <c:pt idx="4">
                  <c:v>0.69230769230769229</c:v>
                </c:pt>
              </c:numCache>
            </c:numRef>
          </c:val>
          <c:smooth val="0"/>
          <c:extLst>
            <c:ext xmlns:c16="http://schemas.microsoft.com/office/drawing/2014/chart" uri="{C3380CC4-5D6E-409C-BE32-E72D297353CC}">
              <c16:uniqueId val="{00000000-B4FE-3649-8A37-3ADE2683C5D7}"/>
            </c:ext>
          </c:extLst>
        </c:ser>
        <c:ser>
          <c:idx val="1"/>
          <c:order val="1"/>
          <c:spPr>
            <a:ln w="28575" cap="rnd">
              <a:solidFill>
                <a:schemeClr val="bg1">
                  <a:lumMod val="5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741B-C740-A423-55B2E51C66C6}"/>
                </c:ext>
              </c:extLst>
            </c:dLbl>
            <c:dLbl>
              <c:idx val="1"/>
              <c:delete val="1"/>
              <c:extLst>
                <c:ext xmlns:c15="http://schemas.microsoft.com/office/drawing/2012/chart" uri="{CE6537A1-D6FC-4f65-9D91-7224C49458BB}"/>
                <c:ext xmlns:c16="http://schemas.microsoft.com/office/drawing/2014/chart" uri="{C3380CC4-5D6E-409C-BE32-E72D297353CC}">
                  <c16:uniqueId val="{00000002-741B-C740-A423-55B2E51C66C6}"/>
                </c:ext>
              </c:extLst>
            </c:dLbl>
            <c:dLbl>
              <c:idx val="2"/>
              <c:delete val="1"/>
              <c:extLst>
                <c:ext xmlns:c15="http://schemas.microsoft.com/office/drawing/2012/chart" uri="{CE6537A1-D6FC-4f65-9D91-7224C49458BB}"/>
                <c:ext xmlns:c16="http://schemas.microsoft.com/office/drawing/2014/chart" uri="{C3380CC4-5D6E-409C-BE32-E72D297353CC}">
                  <c16:uniqueId val="{00000003-741B-C740-A423-55B2E51C66C6}"/>
                </c:ext>
              </c:extLst>
            </c:dLbl>
            <c:dLbl>
              <c:idx val="3"/>
              <c:delete val="1"/>
              <c:extLst>
                <c:ext xmlns:c15="http://schemas.microsoft.com/office/drawing/2012/chart" uri="{CE6537A1-D6FC-4f65-9D91-7224C49458BB}"/>
                <c:ext xmlns:c16="http://schemas.microsoft.com/office/drawing/2014/chart" uri="{C3380CC4-5D6E-409C-BE32-E72D297353CC}">
                  <c16:uniqueId val="{00000001-E914-DB4E-823A-B63C64C09892}"/>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lumMod val="50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'Fill Rate'!$J$5:$J$9</c:f>
              <c:strCache>
                <c:ptCount val="5"/>
                <c:pt idx="0">
                  <c:v>2017</c:v>
                </c:pt>
                <c:pt idx="1">
                  <c:v>2018</c:v>
                </c:pt>
                <c:pt idx="2">
                  <c:v>2019</c:v>
                </c:pt>
                <c:pt idx="3">
                  <c:v>2020</c:v>
                </c:pt>
                <c:pt idx="4">
                  <c:v>2021</c:v>
                </c:pt>
              </c:strCache>
            </c:strRef>
          </c:cat>
          <c:val>
            <c:numRef>
              <c:f>'Fill Rate'!$L$5:$L$9</c:f>
              <c:numCache>
                <c:formatCode>0%</c:formatCode>
                <c:ptCount val="5"/>
                <c:pt idx="0">
                  <c:v>0.75</c:v>
                </c:pt>
                <c:pt idx="1">
                  <c:v>0.75</c:v>
                </c:pt>
                <c:pt idx="2">
                  <c:v>0.75</c:v>
                </c:pt>
                <c:pt idx="3">
                  <c:v>0.75</c:v>
                </c:pt>
                <c:pt idx="4">
                  <c:v>0.75</c:v>
                </c:pt>
              </c:numCache>
            </c:numRef>
          </c:val>
          <c:smooth val="0"/>
          <c:extLst>
            <c:ext xmlns:c16="http://schemas.microsoft.com/office/drawing/2014/chart" uri="{C3380CC4-5D6E-409C-BE32-E72D297353CC}">
              <c16:uniqueId val="{00000000-741B-C740-A423-55B2E51C66C6}"/>
            </c:ext>
          </c:extLst>
        </c:ser>
        <c:dLbls>
          <c:dLblPos val="t"/>
          <c:showLegendKey val="0"/>
          <c:showVal val="1"/>
          <c:showCatName val="0"/>
          <c:showSerName val="0"/>
          <c:showPercent val="0"/>
          <c:showBubbleSize val="0"/>
        </c:dLbls>
        <c:smooth val="0"/>
        <c:axId val="465691776"/>
        <c:axId val="396193584"/>
      </c:lineChart>
      <c:catAx>
        <c:axId val="46569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96193584"/>
        <c:crosses val="autoZero"/>
        <c:auto val="1"/>
        <c:lblAlgn val="ctr"/>
        <c:lblOffset val="100"/>
        <c:noMultiLvlLbl val="0"/>
      </c:catAx>
      <c:valAx>
        <c:axId val="396193584"/>
        <c:scaling>
          <c:orientation val="minMax"/>
          <c:max val="1.2"/>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691776"/>
        <c:crosses val="autoZero"/>
        <c:crossBetween val="between"/>
        <c:majorUnit val="0.2"/>
        <c:minorUnit val="0.2"/>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Sections!$J$5:$J$9</c:f>
              <c:strCache>
                <c:ptCount val="5"/>
                <c:pt idx="0">
                  <c:v>2017</c:v>
                </c:pt>
                <c:pt idx="1">
                  <c:v>2018</c:v>
                </c:pt>
                <c:pt idx="2">
                  <c:v>2019</c:v>
                </c:pt>
                <c:pt idx="3">
                  <c:v>2020</c:v>
                </c:pt>
                <c:pt idx="4">
                  <c:v>2021</c:v>
                </c:pt>
              </c:strCache>
            </c:strRef>
          </c:cat>
          <c:val>
            <c:numRef>
              <c:f>Sections!$K$5:$K$9</c:f>
              <c:numCache>
                <c:formatCode>#,##0</c:formatCode>
                <c:ptCount val="5"/>
                <c:pt idx="0">
                  <c:v>10</c:v>
                </c:pt>
                <c:pt idx="1">
                  <c:v>11</c:v>
                </c:pt>
                <c:pt idx="2">
                  <c:v>12</c:v>
                </c:pt>
                <c:pt idx="3">
                  <c:v>11</c:v>
                </c:pt>
                <c:pt idx="4">
                  <c:v>13</c:v>
                </c:pt>
              </c:numCache>
            </c:numRef>
          </c:val>
          <c:smooth val="0"/>
          <c:extLst>
            <c:ext xmlns:c16="http://schemas.microsoft.com/office/drawing/2014/chart" uri="{C3380CC4-5D6E-409C-BE32-E72D297353CC}">
              <c16:uniqueId val="{00000000-88D1-6640-AD60-91FC04FE962C}"/>
            </c:ext>
          </c:extLst>
        </c:ser>
        <c:dLbls>
          <c:dLblPos val="t"/>
          <c:showLegendKey val="0"/>
          <c:showVal val="1"/>
          <c:showCatName val="0"/>
          <c:showSerName val="0"/>
          <c:showPercent val="0"/>
          <c:showBubbleSize val="0"/>
        </c:dLbls>
        <c:smooth val="0"/>
        <c:axId val="543348224"/>
        <c:axId val="580584720"/>
      </c:lineChart>
      <c:catAx>
        <c:axId val="54334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580584720"/>
        <c:crosses val="autoZero"/>
        <c:auto val="1"/>
        <c:lblAlgn val="ctr"/>
        <c:lblOffset val="100"/>
        <c:noMultiLvlLbl val="0"/>
      </c:catAx>
      <c:valAx>
        <c:axId val="580584720"/>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543348224"/>
        <c:crosses val="autoZero"/>
        <c:crossBetween val="between"/>
        <c:majorUnit val="20"/>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FTES!$C$5:$C$9</c:f>
              <c:strCache>
                <c:ptCount val="5"/>
                <c:pt idx="0">
                  <c:v>2016</c:v>
                </c:pt>
                <c:pt idx="1">
                  <c:v>2017</c:v>
                </c:pt>
                <c:pt idx="2">
                  <c:v>2018</c:v>
                </c:pt>
                <c:pt idx="3">
                  <c:v>2019</c:v>
                </c:pt>
                <c:pt idx="4">
                  <c:v>2020</c:v>
                </c:pt>
              </c:strCache>
            </c:strRef>
          </c:cat>
          <c:val>
            <c:numRef>
              <c:f>FTES!$D$5:$D$9</c:f>
              <c:numCache>
                <c:formatCode>0%</c:formatCode>
                <c:ptCount val="5"/>
                <c:pt idx="0">
                  <c:v>0</c:v>
                </c:pt>
                <c:pt idx="1">
                  <c:v>-6.9808027923211058E-3</c:v>
                </c:pt>
                <c:pt idx="2">
                  <c:v>-1.9585030056234205E-2</c:v>
                </c:pt>
                <c:pt idx="3">
                  <c:v>-1.2604227263912962E-2</c:v>
                </c:pt>
                <c:pt idx="4">
                  <c:v>0.16734506108202463</c:v>
                </c:pt>
              </c:numCache>
            </c:numRef>
          </c:val>
          <c:extLst>
            <c:ext xmlns:c16="http://schemas.microsoft.com/office/drawing/2014/chart" uri="{C3380CC4-5D6E-409C-BE32-E72D297353CC}">
              <c16:uniqueId val="{00000001-845D-9D46-B7DB-6A7BDD2F54E4}"/>
            </c:ext>
          </c:extLst>
        </c:ser>
        <c:dLbls>
          <c:dLblPos val="outEnd"/>
          <c:showLegendKey val="0"/>
          <c:showVal val="1"/>
          <c:showCatName val="0"/>
          <c:showSerName val="0"/>
          <c:showPercent val="0"/>
          <c:showBubbleSize val="0"/>
        </c:dLbls>
        <c:gapWidth val="93"/>
        <c:overlap val="-27"/>
        <c:axId val="442150880"/>
        <c:axId val="441605904"/>
      </c:barChart>
      <c:catAx>
        <c:axId val="4421508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41605904"/>
        <c:crosses val="autoZero"/>
        <c:auto val="1"/>
        <c:lblAlgn val="ctr"/>
        <c:lblOffset val="100"/>
        <c:noMultiLvlLbl val="0"/>
      </c:catAx>
      <c:valAx>
        <c:axId val="441605904"/>
        <c:scaling>
          <c:orientation val="minMax"/>
          <c:max val="1"/>
          <c:min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2150880"/>
        <c:crosses val="autoZero"/>
        <c:crossBetween val="between"/>
        <c:majorUnit val="0.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'WSCH per FTEF'!$C$5:$C$9</c:f>
              <c:strCache>
                <c:ptCount val="5"/>
                <c:pt idx="0">
                  <c:v>2016</c:v>
                </c:pt>
                <c:pt idx="1">
                  <c:v>2017</c:v>
                </c:pt>
                <c:pt idx="2">
                  <c:v>2018</c:v>
                </c:pt>
                <c:pt idx="3">
                  <c:v>2019</c:v>
                </c:pt>
                <c:pt idx="4">
                  <c:v>2020</c:v>
                </c:pt>
              </c:strCache>
            </c:strRef>
          </c:cat>
          <c:val>
            <c:numRef>
              <c:f>'WSCH per FTEF'!$D$5:$D$9</c:f>
              <c:numCache>
                <c:formatCode>#,##0</c:formatCode>
                <c:ptCount val="5"/>
                <c:pt idx="0">
                  <c:v>611.50197628458488</c:v>
                </c:pt>
                <c:pt idx="1">
                  <c:v>500.42345276872953</c:v>
                </c:pt>
                <c:pt idx="2">
                  <c:v>616.66666666666663</c:v>
                </c:pt>
                <c:pt idx="3">
                  <c:v>572.13483146067404</c:v>
                </c:pt>
                <c:pt idx="4">
                  <c:v>660.66708516242295</c:v>
                </c:pt>
              </c:numCache>
            </c:numRef>
          </c:val>
          <c:smooth val="0"/>
          <c:extLst>
            <c:ext xmlns:c16="http://schemas.microsoft.com/office/drawing/2014/chart" uri="{C3380CC4-5D6E-409C-BE32-E72D297353CC}">
              <c16:uniqueId val="{00000000-F2DA-5241-871D-68CC5E39E54D}"/>
            </c:ext>
          </c:extLst>
        </c:ser>
        <c:ser>
          <c:idx val="1"/>
          <c:order val="1"/>
          <c:spPr>
            <a:ln w="28575" cap="rnd">
              <a:solidFill>
                <a:schemeClr val="bg1">
                  <a:lumMod val="5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F2DA-5241-871D-68CC5E39E54D}"/>
                </c:ext>
              </c:extLst>
            </c:dLbl>
            <c:dLbl>
              <c:idx val="1"/>
              <c:delete val="1"/>
              <c:extLst>
                <c:ext xmlns:c15="http://schemas.microsoft.com/office/drawing/2012/chart" uri="{CE6537A1-D6FC-4f65-9D91-7224C49458BB}"/>
                <c:ext xmlns:c16="http://schemas.microsoft.com/office/drawing/2014/chart" uri="{C3380CC4-5D6E-409C-BE32-E72D297353CC}">
                  <c16:uniqueId val="{00000002-F2DA-5241-871D-68CC5E39E54D}"/>
                </c:ext>
              </c:extLst>
            </c:dLbl>
            <c:dLbl>
              <c:idx val="2"/>
              <c:delete val="1"/>
              <c:extLst>
                <c:ext xmlns:c15="http://schemas.microsoft.com/office/drawing/2012/chart" uri="{CE6537A1-D6FC-4f65-9D91-7224C49458BB}"/>
                <c:ext xmlns:c16="http://schemas.microsoft.com/office/drawing/2014/chart" uri="{C3380CC4-5D6E-409C-BE32-E72D297353CC}">
                  <c16:uniqueId val="{00000003-F2DA-5241-871D-68CC5E39E54D}"/>
                </c:ext>
              </c:extLst>
            </c:dLbl>
            <c:dLbl>
              <c:idx val="3"/>
              <c:delete val="1"/>
              <c:extLst>
                <c:ext xmlns:c15="http://schemas.microsoft.com/office/drawing/2012/chart" uri="{CE6537A1-D6FC-4f65-9D91-7224C49458BB}"/>
                <c:ext xmlns:c16="http://schemas.microsoft.com/office/drawing/2014/chart" uri="{C3380CC4-5D6E-409C-BE32-E72D297353CC}">
                  <c16:uniqueId val="{00000004-F2DA-5241-871D-68CC5E39E54D}"/>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lumMod val="50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'WSCH per FTEF'!$C$5:$C$9</c:f>
              <c:strCache>
                <c:ptCount val="5"/>
                <c:pt idx="0">
                  <c:v>2016</c:v>
                </c:pt>
                <c:pt idx="1">
                  <c:v>2017</c:v>
                </c:pt>
                <c:pt idx="2">
                  <c:v>2018</c:v>
                </c:pt>
                <c:pt idx="3">
                  <c:v>2019</c:v>
                </c:pt>
                <c:pt idx="4">
                  <c:v>2020</c:v>
                </c:pt>
              </c:strCache>
            </c:strRef>
          </c:cat>
          <c:val>
            <c:numRef>
              <c:f>'WSCH per FTEF'!$E$5:$E$9</c:f>
              <c:numCache>
                <c:formatCode>General</c:formatCode>
                <c:ptCount val="5"/>
                <c:pt idx="0">
                  <c:v>460</c:v>
                </c:pt>
                <c:pt idx="1">
                  <c:v>460</c:v>
                </c:pt>
                <c:pt idx="2">
                  <c:v>460</c:v>
                </c:pt>
                <c:pt idx="3">
                  <c:v>460</c:v>
                </c:pt>
                <c:pt idx="4">
                  <c:v>460</c:v>
                </c:pt>
              </c:numCache>
            </c:numRef>
          </c:val>
          <c:smooth val="0"/>
          <c:extLst>
            <c:ext xmlns:c16="http://schemas.microsoft.com/office/drawing/2014/chart" uri="{C3380CC4-5D6E-409C-BE32-E72D297353CC}">
              <c16:uniqueId val="{00000006-F2DA-5241-871D-68CC5E39E54D}"/>
            </c:ext>
          </c:extLst>
        </c:ser>
        <c:dLbls>
          <c:dLblPos val="t"/>
          <c:showLegendKey val="0"/>
          <c:showVal val="1"/>
          <c:showCatName val="0"/>
          <c:showSerName val="0"/>
          <c:showPercent val="0"/>
          <c:showBubbleSize val="0"/>
        </c:dLbls>
        <c:smooth val="0"/>
        <c:axId val="432658576"/>
        <c:axId val="487030736"/>
      </c:lineChart>
      <c:catAx>
        <c:axId val="43265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87030736"/>
        <c:crosses val="autoZero"/>
        <c:auto val="1"/>
        <c:lblAlgn val="ctr"/>
        <c:lblOffset val="100"/>
        <c:noMultiLvlLbl val="0"/>
      </c:catAx>
      <c:valAx>
        <c:axId val="487030736"/>
        <c:scaling>
          <c:orientation val="minMax"/>
          <c:max val="8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32658576"/>
        <c:crosses val="autoZero"/>
        <c:crossBetween val="between"/>
        <c:majorUnit val="100"/>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2</xdr:col>
      <xdr:colOff>127000</xdr:colOff>
      <xdr:row>0</xdr:row>
      <xdr:rowOff>524811</xdr:rowOff>
    </xdr:to>
    <xdr:pic>
      <xdr:nvPicPr>
        <xdr:cNvPr id="5" name="Picture 4">
          <a:extLst>
            <a:ext uri="{FF2B5EF4-FFF2-40B4-BE49-F238E27FC236}">
              <a16:creationId xmlns:a16="http://schemas.microsoft.com/office/drawing/2014/main" id="{F1644A5B-1628-474A-B696-BF4208F1D85D}"/>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2700" y="25400"/>
          <a:ext cx="2002367" cy="499411"/>
        </a:xfrm>
        <a:prstGeom prst="rect">
          <a:avLst/>
        </a:prstGeom>
      </xdr:spPr>
    </xdr:pic>
    <xdr:clientData/>
  </xdr:twoCellAnchor>
  <xdr:twoCellAnchor>
    <xdr:from>
      <xdr:col>2</xdr:col>
      <xdr:colOff>508000</xdr:colOff>
      <xdr:row>0</xdr:row>
      <xdr:rowOff>63500</xdr:rowOff>
    </xdr:from>
    <xdr:to>
      <xdr:col>15</xdr:col>
      <xdr:colOff>228600</xdr:colOff>
      <xdr:row>1</xdr:row>
      <xdr:rowOff>0</xdr:rowOff>
    </xdr:to>
    <xdr:sp macro="" textlink="">
      <xdr:nvSpPr>
        <xdr:cNvPr id="6" name="TextBox 5">
          <a:extLst>
            <a:ext uri="{FF2B5EF4-FFF2-40B4-BE49-F238E27FC236}">
              <a16:creationId xmlns:a16="http://schemas.microsoft.com/office/drawing/2014/main" id="{8E3F3119-0EEB-2447-BB96-CF23599945AD}"/>
            </a:ext>
          </a:extLst>
        </xdr:cNvPr>
        <xdr:cNvSpPr txBox="1"/>
      </xdr:nvSpPr>
      <xdr:spPr>
        <a:xfrm>
          <a:off x="2616200" y="63500"/>
          <a:ext cx="11315700"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baseline="0">
              <a:solidFill>
                <a:srgbClr val="23539B"/>
              </a:solidFill>
              <a:latin typeface="Arial" panose="020B0604020202020204" pitchFamily="34" charset="0"/>
              <a:cs typeface="Arial" panose="020B0604020202020204" pitchFamily="34" charset="0"/>
            </a:rPr>
            <a:t>2021-2022 Faculty Hiring Priorities Data Dashboard</a:t>
          </a:r>
          <a:endParaRPr lang="en-US" sz="2800">
            <a:solidFill>
              <a:srgbClr val="23539B"/>
            </a:solidFill>
            <a:latin typeface="Arial" panose="020B0604020202020204" pitchFamily="34" charset="0"/>
            <a:cs typeface="Arial" panose="020B0604020202020204" pitchFamily="34" charset="0"/>
          </a:endParaRPr>
        </a:p>
      </xdr:txBody>
    </xdr:sp>
    <xdr:clientData/>
  </xdr:twoCellAnchor>
  <xdr:twoCellAnchor>
    <xdr:from>
      <xdr:col>0</xdr:col>
      <xdr:colOff>0</xdr:colOff>
      <xdr:row>1</xdr:row>
      <xdr:rowOff>558800</xdr:rowOff>
    </xdr:from>
    <xdr:to>
      <xdr:col>19</xdr:col>
      <xdr:colOff>25400</xdr:colOff>
      <xdr:row>1</xdr:row>
      <xdr:rowOff>558800</xdr:rowOff>
    </xdr:to>
    <xdr:cxnSp macro="">
      <xdr:nvCxnSpPr>
        <xdr:cNvPr id="21" name="Straight Connector 20">
          <a:extLst>
            <a:ext uri="{FF2B5EF4-FFF2-40B4-BE49-F238E27FC236}">
              <a16:creationId xmlns:a16="http://schemas.microsoft.com/office/drawing/2014/main" id="{40697CA8-46BF-3D42-992E-FC766C678FC6}"/>
            </a:ext>
          </a:extLst>
        </xdr:cNvPr>
        <xdr:cNvCxnSpPr/>
      </xdr:nvCxnSpPr>
      <xdr:spPr>
        <a:xfrm>
          <a:off x="0" y="1308100"/>
          <a:ext cx="17005300" cy="0"/>
        </a:xfrm>
        <a:prstGeom prst="line">
          <a:avLst/>
        </a:prstGeom>
        <a:ln w="25400">
          <a:solidFill>
            <a:srgbClr val="23539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0</xdr:colOff>
      <xdr:row>2</xdr:row>
      <xdr:rowOff>4233</xdr:rowOff>
    </xdr:from>
    <xdr:to>
      <xdr:col>19</xdr:col>
      <xdr:colOff>12700</xdr:colOff>
      <xdr:row>9</xdr:row>
      <xdr:rowOff>160867</xdr:rowOff>
    </xdr:to>
    <mc:AlternateContent xmlns:mc="http://schemas.openxmlformats.org/markup-compatibility/2006" xmlns:a14="http://schemas.microsoft.com/office/drawing/2010/main">
      <mc:Choice Requires="a14">
        <xdr:graphicFrame macro="">
          <xdr:nvGraphicFramePr>
            <xdr:cNvPr id="23" name="Department">
              <a:extLst>
                <a:ext uri="{FF2B5EF4-FFF2-40B4-BE49-F238E27FC236}">
                  <a16:creationId xmlns:a16="http://schemas.microsoft.com/office/drawing/2014/main" id="{D19F4373-213B-2040-9C2E-A2E50FC8EC56}"/>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Department"/>
            </a:graphicData>
          </a:graphic>
        </xdr:graphicFrame>
      </mc:Choice>
      <mc:Fallback xmlns="">
        <xdr:sp macro="" textlink="">
          <xdr:nvSpPr>
            <xdr:cNvPr id="0" name=""/>
            <xdr:cNvSpPr>
              <a:spLocks noTextEdit="1"/>
            </xdr:cNvSpPr>
          </xdr:nvSpPr>
          <xdr:spPr>
            <a:xfrm>
              <a:off x="0" y="1155700"/>
              <a:ext cx="15201900" cy="140123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0</xdr:col>
      <xdr:colOff>25400</xdr:colOff>
      <xdr:row>54</xdr:row>
      <xdr:rowOff>63500</xdr:rowOff>
    </xdr:from>
    <xdr:to>
      <xdr:col>5</xdr:col>
      <xdr:colOff>76200</xdr:colOff>
      <xdr:row>71</xdr:row>
      <xdr:rowOff>58420</xdr:rowOff>
    </xdr:to>
    <xdr:graphicFrame macro="">
      <xdr:nvGraphicFramePr>
        <xdr:cNvPr id="26" name="Chart 25">
          <a:extLst>
            <a:ext uri="{FF2B5EF4-FFF2-40B4-BE49-F238E27FC236}">
              <a16:creationId xmlns:a16="http://schemas.microsoft.com/office/drawing/2014/main" id="{314C6F4A-4F45-2C4D-B88B-66913DC33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25400</xdr:colOff>
      <xdr:row>54</xdr:row>
      <xdr:rowOff>0</xdr:rowOff>
    </xdr:from>
    <xdr:to>
      <xdr:col>11</xdr:col>
      <xdr:colOff>1079500</xdr:colOff>
      <xdr:row>70</xdr:row>
      <xdr:rowOff>172720</xdr:rowOff>
    </xdr:to>
    <xdr:graphicFrame macro="">
      <xdr:nvGraphicFramePr>
        <xdr:cNvPr id="28" name="Chart 27">
          <a:extLst>
            <a:ext uri="{FF2B5EF4-FFF2-40B4-BE49-F238E27FC236}">
              <a16:creationId xmlns:a16="http://schemas.microsoft.com/office/drawing/2014/main" id="{3904076B-7140-3F49-88A0-8C6A98BC61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25400</xdr:colOff>
      <xdr:row>13</xdr:row>
      <xdr:rowOff>203200</xdr:rowOff>
    </xdr:from>
    <xdr:to>
      <xdr:col>18</xdr:col>
      <xdr:colOff>254000</xdr:colOff>
      <xdr:row>30</xdr:row>
      <xdr:rowOff>147320</xdr:rowOff>
    </xdr:to>
    <xdr:graphicFrame macro="">
      <xdr:nvGraphicFramePr>
        <xdr:cNvPr id="29" name="Chart 28">
          <a:extLst>
            <a:ext uri="{FF2B5EF4-FFF2-40B4-BE49-F238E27FC236}">
              <a16:creationId xmlns:a16="http://schemas.microsoft.com/office/drawing/2014/main" id="{9B074399-F573-B74F-9421-BA3A26F510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12700</xdr:colOff>
      <xdr:row>54</xdr:row>
      <xdr:rowOff>25400</xdr:rowOff>
    </xdr:from>
    <xdr:to>
      <xdr:col>18</xdr:col>
      <xdr:colOff>241300</xdr:colOff>
      <xdr:row>71</xdr:row>
      <xdr:rowOff>20320</xdr:rowOff>
    </xdr:to>
    <xdr:graphicFrame macro="">
      <xdr:nvGraphicFramePr>
        <xdr:cNvPr id="30" name="Chart 29">
          <a:extLst>
            <a:ext uri="{FF2B5EF4-FFF2-40B4-BE49-F238E27FC236}">
              <a16:creationId xmlns:a16="http://schemas.microsoft.com/office/drawing/2014/main" id="{6C23BD60-7F78-BE4B-BAC8-213B8B40D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33</xdr:row>
      <xdr:rowOff>0</xdr:rowOff>
    </xdr:from>
    <xdr:to>
      <xdr:col>11</xdr:col>
      <xdr:colOff>1054100</xdr:colOff>
      <xdr:row>49</xdr:row>
      <xdr:rowOff>172720</xdr:rowOff>
    </xdr:to>
    <xdr:graphicFrame macro="">
      <xdr:nvGraphicFramePr>
        <xdr:cNvPr id="32" name="Chart 31">
          <a:extLst>
            <a:ext uri="{FF2B5EF4-FFF2-40B4-BE49-F238E27FC236}">
              <a16:creationId xmlns:a16="http://schemas.microsoft.com/office/drawing/2014/main" id="{27BC3950-3910-6C4C-AECA-94618C4BF1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12700</xdr:colOff>
      <xdr:row>74</xdr:row>
      <xdr:rowOff>12700</xdr:rowOff>
    </xdr:from>
    <xdr:to>
      <xdr:col>11</xdr:col>
      <xdr:colOff>1066800</xdr:colOff>
      <xdr:row>91</xdr:row>
      <xdr:rowOff>7620</xdr:rowOff>
    </xdr:to>
    <xdr:graphicFrame macro="">
      <xdr:nvGraphicFramePr>
        <xdr:cNvPr id="33" name="Chart 32">
          <a:extLst>
            <a:ext uri="{FF2B5EF4-FFF2-40B4-BE49-F238E27FC236}">
              <a16:creationId xmlns:a16="http://schemas.microsoft.com/office/drawing/2014/main" id="{A2B9B084-C87A-CD44-B33D-BA1561F582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74</xdr:row>
      <xdr:rowOff>0</xdr:rowOff>
    </xdr:from>
    <xdr:to>
      <xdr:col>5</xdr:col>
      <xdr:colOff>50800</xdr:colOff>
      <xdr:row>90</xdr:row>
      <xdr:rowOff>172720</xdr:rowOff>
    </xdr:to>
    <xdr:graphicFrame macro="">
      <xdr:nvGraphicFramePr>
        <xdr:cNvPr id="36" name="Chart 35">
          <a:extLst>
            <a:ext uri="{FF2B5EF4-FFF2-40B4-BE49-F238E27FC236}">
              <a16:creationId xmlns:a16="http://schemas.microsoft.com/office/drawing/2014/main" id="{2039B07E-D8EB-0A4E-9887-9D5516F21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14</xdr:row>
      <xdr:rowOff>0</xdr:rowOff>
    </xdr:from>
    <xdr:to>
      <xdr:col>5</xdr:col>
      <xdr:colOff>50800</xdr:colOff>
      <xdr:row>30</xdr:row>
      <xdr:rowOff>172720</xdr:rowOff>
    </xdr:to>
    <xdr:graphicFrame macro="">
      <xdr:nvGraphicFramePr>
        <xdr:cNvPr id="37" name="Chart 36">
          <a:extLst>
            <a:ext uri="{FF2B5EF4-FFF2-40B4-BE49-F238E27FC236}">
              <a16:creationId xmlns:a16="http://schemas.microsoft.com/office/drawing/2014/main" id="{1793BCFD-34A6-CC41-8944-FED659B461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14</xdr:row>
      <xdr:rowOff>0</xdr:rowOff>
    </xdr:from>
    <xdr:to>
      <xdr:col>11</xdr:col>
      <xdr:colOff>1054100</xdr:colOff>
      <xdr:row>30</xdr:row>
      <xdr:rowOff>172720</xdr:rowOff>
    </xdr:to>
    <xdr:graphicFrame macro="">
      <xdr:nvGraphicFramePr>
        <xdr:cNvPr id="38" name="Chart 37">
          <a:extLst>
            <a:ext uri="{FF2B5EF4-FFF2-40B4-BE49-F238E27FC236}">
              <a16:creationId xmlns:a16="http://schemas.microsoft.com/office/drawing/2014/main" id="{B70A9593-DCD8-0846-9347-FF4C31AEC1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33</xdr:row>
      <xdr:rowOff>0</xdr:rowOff>
    </xdr:from>
    <xdr:to>
      <xdr:col>5</xdr:col>
      <xdr:colOff>50800</xdr:colOff>
      <xdr:row>49</xdr:row>
      <xdr:rowOff>172720</xdr:rowOff>
    </xdr:to>
    <xdr:graphicFrame macro="">
      <xdr:nvGraphicFramePr>
        <xdr:cNvPr id="39" name="Chart 38">
          <a:extLst>
            <a:ext uri="{FF2B5EF4-FFF2-40B4-BE49-F238E27FC236}">
              <a16:creationId xmlns:a16="http://schemas.microsoft.com/office/drawing/2014/main" id="{9FCB2DF2-E776-5849-834D-4C68F95C7F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38100</xdr:colOff>
      <xdr:row>33</xdr:row>
      <xdr:rowOff>25400</xdr:rowOff>
    </xdr:from>
    <xdr:to>
      <xdr:col>18</xdr:col>
      <xdr:colOff>266700</xdr:colOff>
      <xdr:row>50</xdr:row>
      <xdr:rowOff>20320</xdr:rowOff>
    </xdr:to>
    <xdr:sp macro="" textlink="">
      <xdr:nvSpPr>
        <xdr:cNvPr id="46" name="TextBox 45">
          <a:extLst>
            <a:ext uri="{FF2B5EF4-FFF2-40B4-BE49-F238E27FC236}">
              <a16:creationId xmlns:a16="http://schemas.microsoft.com/office/drawing/2014/main" id="{68CB3EA7-6E27-0447-A383-59E476CC35A5}"/>
            </a:ext>
          </a:extLst>
        </xdr:cNvPr>
        <xdr:cNvSpPr txBox="1"/>
      </xdr:nvSpPr>
      <xdr:spPr>
        <a:xfrm>
          <a:off x="11252200" y="6527800"/>
          <a:ext cx="5029200" cy="3017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Percentage</a:t>
          </a:r>
          <a:r>
            <a:rPr lang="en-US" sz="1100" b="1" baseline="0"/>
            <a:t> change in FTES since Fall 2016: </a:t>
          </a:r>
          <a:r>
            <a:rPr lang="en-US" sz="1100" baseline="0"/>
            <a:t>This shows program growth or decline in full-time equivalent students (FTES), relative to Fall 2016.</a:t>
          </a:r>
        </a:p>
        <a:p>
          <a:endParaRPr lang="en-US" sz="8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a:t>WSCH/FTEF</a:t>
          </a:r>
          <a:r>
            <a:rPr lang="en-US" sz="1100" b="1" baseline="0"/>
            <a:t>: </a:t>
          </a:r>
          <a:r>
            <a:rPr lang="en-US" sz="1100" baseline="0"/>
            <a:t>This reflects the weekly student contact hours (WSCH) per full-time equivalent faculty (FTEF), relative to the institution-set standard of 460, which is equiavalent to a faculty member teaching a full load (5 sections), where each section has 3 lecture hours and approximately 31 enrollments (30.66). That is, 5*3*30.66=460 WSCH per 1 FTEF.</a:t>
          </a:r>
          <a:endParaRPr lang="en-US" sz="1100"/>
        </a:p>
        <a:p>
          <a:endParaRPr lang="en-US" sz="800"/>
        </a:p>
        <a:p>
          <a:pPr marL="0" marR="0" lvl="0" indent="0" defTabSz="914400" eaLnBrk="1" fontAlgn="auto" latinLnBrk="0" hangingPunct="1">
            <a:lnSpc>
              <a:spcPct val="100000"/>
            </a:lnSpc>
            <a:spcBef>
              <a:spcPts val="0"/>
            </a:spcBef>
            <a:spcAft>
              <a:spcPts val="0"/>
            </a:spcAft>
            <a:buClrTx/>
            <a:buSzTx/>
            <a:buFontTx/>
            <a:buNone/>
            <a:tabLst/>
            <a:defRPr/>
          </a:pPr>
          <a:r>
            <a:rPr lang="en-US" sz="1100" b="1"/>
            <a:t>Total WSCH</a:t>
          </a:r>
          <a:r>
            <a:rPr lang="en-US" sz="1100" b="0"/>
            <a:t>: This reflects the total weekly student contact hours across all sections as</a:t>
          </a:r>
          <a:r>
            <a:rPr lang="en-US" sz="1100" b="0" baseline="0"/>
            <a:t> of census.</a:t>
          </a:r>
          <a:endParaRPr lang="en-US" sz="1100"/>
        </a:p>
        <a:p>
          <a:endParaRPr lang="en-US" sz="800"/>
        </a:p>
        <a:p>
          <a:pPr marL="0" marR="0" lvl="0" indent="0" defTabSz="914400" eaLnBrk="1" fontAlgn="auto" latinLnBrk="0" hangingPunct="1">
            <a:lnSpc>
              <a:spcPct val="100000"/>
            </a:lnSpc>
            <a:spcBef>
              <a:spcPts val="0"/>
            </a:spcBef>
            <a:spcAft>
              <a:spcPts val="0"/>
            </a:spcAft>
            <a:buClrTx/>
            <a:buSzTx/>
            <a:buFontTx/>
            <a:buNone/>
            <a:tabLst/>
            <a:defRPr/>
          </a:pPr>
          <a:r>
            <a:rPr lang="en-US" sz="1100" b="1"/>
            <a:t>Sections:</a:t>
          </a:r>
          <a:r>
            <a:rPr lang="en-US" sz="1100" b="0"/>
            <a:t> This shows</a:t>
          </a:r>
          <a:r>
            <a:rPr lang="en-US" sz="1100" b="0" baseline="0"/>
            <a:t> the number of active sections as of census.</a:t>
          </a:r>
          <a:endParaRPr lang="en-US" sz="1100"/>
        </a:p>
        <a:p>
          <a:endParaRPr lang="en-US" sz="800"/>
        </a:p>
        <a:p>
          <a:pPr marL="0" marR="0" lvl="0" indent="0" defTabSz="914400" eaLnBrk="1" fontAlgn="auto" latinLnBrk="0" hangingPunct="1">
            <a:lnSpc>
              <a:spcPct val="100000"/>
            </a:lnSpc>
            <a:spcBef>
              <a:spcPts val="0"/>
            </a:spcBef>
            <a:spcAft>
              <a:spcPts val="0"/>
            </a:spcAft>
            <a:buClrTx/>
            <a:buSzTx/>
            <a:buFontTx/>
            <a:buNone/>
            <a:tabLst/>
            <a:defRPr/>
          </a:pPr>
          <a:r>
            <a:rPr lang="en-US" sz="1100" b="1"/>
            <a:t>Fill rates</a:t>
          </a:r>
          <a:r>
            <a:rPr lang="en-US" sz="1100" b="0"/>
            <a:t>: This</a:t>
          </a:r>
          <a:r>
            <a:rPr lang="en-US" sz="1100" b="0" baseline="0"/>
            <a:t> shows the percentage of section capacities or maximums that were filled with enrollments as of census. That is, enrollment divided by capacity.</a:t>
          </a:r>
          <a:endParaRPr lang="en-US" sz="1100"/>
        </a:p>
      </xdr:txBody>
    </xdr:sp>
    <xdr:clientData/>
  </xdr:twoCellAnchor>
  <xdr:twoCellAnchor>
    <xdr:from>
      <xdr:col>12</xdr:col>
      <xdr:colOff>25400</xdr:colOff>
      <xdr:row>74</xdr:row>
      <xdr:rowOff>12700</xdr:rowOff>
    </xdr:from>
    <xdr:to>
      <xdr:col>18</xdr:col>
      <xdr:colOff>254000</xdr:colOff>
      <xdr:row>91</xdr:row>
      <xdr:rowOff>7620</xdr:rowOff>
    </xdr:to>
    <xdr:sp macro="" textlink="">
      <xdr:nvSpPr>
        <xdr:cNvPr id="47" name="TextBox 46">
          <a:extLst>
            <a:ext uri="{FF2B5EF4-FFF2-40B4-BE49-F238E27FC236}">
              <a16:creationId xmlns:a16="http://schemas.microsoft.com/office/drawing/2014/main" id="{A0F8293F-A725-8345-90D7-E75888ECA95F}"/>
            </a:ext>
          </a:extLst>
        </xdr:cNvPr>
        <xdr:cNvSpPr txBox="1"/>
      </xdr:nvSpPr>
      <xdr:spPr>
        <a:xfrm>
          <a:off x="10669588" y="13764419"/>
          <a:ext cx="4729162" cy="2929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Percentage</a:t>
          </a:r>
          <a:r>
            <a:rPr lang="en-US" sz="1100" b="1" baseline="0"/>
            <a:t> change in FTES since Spring 2017: </a:t>
          </a:r>
          <a:r>
            <a:rPr lang="en-US" sz="1100" baseline="0"/>
            <a:t>This shows program growth or decline in full-time equivalent students (FTES), relative to Spring 2017.</a:t>
          </a:r>
        </a:p>
        <a:p>
          <a:endParaRPr lang="en-US" sz="7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a:t>WSCH/FTEF</a:t>
          </a:r>
          <a:r>
            <a:rPr lang="en-US" sz="1100" b="1" baseline="0"/>
            <a:t>: </a:t>
          </a:r>
          <a:r>
            <a:rPr lang="en-US" sz="1100" baseline="0"/>
            <a:t>This reflects the weekly student contact hours (WSCH) per full-time equivalent faculty (FTEF), relative to the institution-set standard of 460, which is equiavalent to a faculty member teaching a full load (5 sections), where each section has 3 lecture hours and approximately 31 enrollments (30.66). That is, 5*3*30.66=460 WSCH per 1 FTEF.</a:t>
          </a:r>
          <a:endParaRPr lang="en-US" sz="1100"/>
        </a:p>
        <a:p>
          <a:endParaRPr lang="en-US" sz="700"/>
        </a:p>
        <a:p>
          <a:pPr marL="0" marR="0" lvl="0" indent="0" defTabSz="914400" eaLnBrk="1" fontAlgn="auto" latinLnBrk="0" hangingPunct="1">
            <a:lnSpc>
              <a:spcPct val="100000"/>
            </a:lnSpc>
            <a:spcBef>
              <a:spcPts val="0"/>
            </a:spcBef>
            <a:spcAft>
              <a:spcPts val="0"/>
            </a:spcAft>
            <a:buClrTx/>
            <a:buSzTx/>
            <a:buFontTx/>
            <a:buNone/>
            <a:tabLst/>
            <a:defRPr/>
          </a:pPr>
          <a:r>
            <a:rPr lang="en-US" sz="1100" b="1"/>
            <a:t>Total WSCH</a:t>
          </a:r>
          <a:r>
            <a:rPr lang="en-US" sz="1100" b="0"/>
            <a:t>: This reflects the total weekly student contact hours across all sections as</a:t>
          </a:r>
          <a:r>
            <a:rPr lang="en-US" sz="1100" b="0" baseline="0"/>
            <a:t> of census.</a:t>
          </a:r>
          <a:endParaRPr lang="en-US" sz="1100"/>
        </a:p>
        <a:p>
          <a:endParaRPr lang="en-US" sz="800"/>
        </a:p>
        <a:p>
          <a:pPr marL="0" marR="0" lvl="0" indent="0" defTabSz="914400" eaLnBrk="1" fontAlgn="auto" latinLnBrk="0" hangingPunct="1">
            <a:lnSpc>
              <a:spcPct val="100000"/>
            </a:lnSpc>
            <a:spcBef>
              <a:spcPts val="0"/>
            </a:spcBef>
            <a:spcAft>
              <a:spcPts val="0"/>
            </a:spcAft>
            <a:buClrTx/>
            <a:buSzTx/>
            <a:buFontTx/>
            <a:buNone/>
            <a:tabLst/>
            <a:defRPr/>
          </a:pPr>
          <a:r>
            <a:rPr lang="en-US" sz="1100" b="1"/>
            <a:t>Sections:</a:t>
          </a:r>
          <a:r>
            <a:rPr lang="en-US" sz="1100" b="0"/>
            <a:t> This shows</a:t>
          </a:r>
          <a:r>
            <a:rPr lang="en-US" sz="1100" b="0" baseline="0"/>
            <a:t> the number of active sections as of census.</a:t>
          </a:r>
          <a:endParaRPr lang="en-US" sz="1100"/>
        </a:p>
        <a:p>
          <a:endParaRPr lang="en-US" sz="800"/>
        </a:p>
        <a:p>
          <a:pPr marL="0" marR="0" lvl="0" indent="0" defTabSz="914400" eaLnBrk="1" fontAlgn="auto" latinLnBrk="0" hangingPunct="1">
            <a:lnSpc>
              <a:spcPct val="100000"/>
            </a:lnSpc>
            <a:spcBef>
              <a:spcPts val="0"/>
            </a:spcBef>
            <a:spcAft>
              <a:spcPts val="0"/>
            </a:spcAft>
            <a:buClrTx/>
            <a:buSzTx/>
            <a:buFontTx/>
            <a:buNone/>
            <a:tabLst/>
            <a:defRPr/>
          </a:pPr>
          <a:r>
            <a:rPr lang="en-US" sz="1100" b="1"/>
            <a:t>Fill rates</a:t>
          </a:r>
          <a:r>
            <a:rPr lang="en-US" sz="1100" b="0"/>
            <a:t>: This</a:t>
          </a:r>
          <a:r>
            <a:rPr lang="en-US" sz="1100" b="0" baseline="0"/>
            <a:t> shows the percentage of section capacities or maximums that were filled with enrollments as of census. That is, enrollment divided by capacity.</a:t>
          </a:r>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4474.416834490738" createdVersion="6" refreshedVersion="6" minRefreshableVersion="3" recordCount="627">
  <cacheSource type="worksheet">
    <worksheetSource name="Data"/>
  </cacheSource>
  <cacheFields count="20">
    <cacheField name="Division" numFmtId="0">
      <sharedItems/>
    </cacheField>
    <cacheField name="Department" numFmtId="0">
      <sharedItems/>
    </cacheField>
    <cacheField name="Section Term" numFmtId="0">
      <sharedItems count="12">
        <s v="2015FA"/>
        <s v="2016FA"/>
        <s v="2016SP"/>
        <s v="2017FA"/>
        <s v="2017SP"/>
        <s v="2018FA"/>
        <s v="2018SP"/>
        <s v="2019FA"/>
        <s v="2019SP"/>
        <s v="2020FA"/>
        <s v="2020SP"/>
        <s v="2021SP"/>
      </sharedItems>
    </cacheField>
    <cacheField name="Total FTEF" numFmtId="0">
      <sharedItems containsSemiMixedTypes="0" containsString="0" containsNumber="1" minValue="0" maxValue="25.01"/>
    </cacheField>
    <cacheField name="FT FTEF/Total FTEF" numFmtId="9">
      <sharedItems containsMixedTypes="1" containsNumber="1" minValue="0" maxValue="1"/>
    </cacheField>
    <cacheField name="FT Load" numFmtId="0">
      <sharedItems containsSemiMixedTypes="0" containsString="0" containsNumber="1" minValue="0" maxValue="8.7699999999999978"/>
    </cacheField>
    <cacheField name="Load Cushion" numFmtId="0">
      <sharedItems containsSemiMixedTypes="0" containsString="0" containsNumber="1" minValue="0" maxValue="18.750000000000004"/>
    </cacheField>
    <cacheField name="FTES" numFmtId="0">
      <sharedItems containsSemiMixedTypes="0" containsString="0" containsNumber="1" minValue="0.17" maxValue="422.72999999999996"/>
    </cacheField>
    <cacheField name="WSCH" numFmtId="0">
      <sharedItems containsSemiMixedTypes="0" containsString="0" containsNumber="1" minValue="5" maxValue="12681.64"/>
    </cacheField>
    <cacheField name="WSCH/FTEF" numFmtId="0">
      <sharedItems containsMixedTypes="1" containsNumber="1" minValue="17.241379310344829" maxValue="832.5"/>
    </cacheField>
    <cacheField name="Fill Rate" numFmtId="9">
      <sharedItems containsSemiMixedTypes="0" containsString="0" containsNumber="1" minValue="8.3333333333333329E-2" maxValue="1.3"/>
    </cacheField>
    <cacheField name="Enrollment" numFmtId="0">
      <sharedItems containsSemiMixedTypes="0" containsString="0" containsNumber="1" containsInteger="1" minValue="4" maxValue="3113"/>
    </cacheField>
    <cacheField name="Capacity" numFmtId="0">
      <sharedItems containsSemiMixedTypes="0" containsString="0" containsNumber="1" containsInteger="1" minValue="20" maxValue="3945"/>
    </cacheField>
    <cacheField name="Sections" numFmtId="0">
      <sharedItems containsSemiMixedTypes="0" containsString="0" containsNumber="1" containsInteger="1" minValue="1" maxValue="93"/>
    </cacheField>
    <cacheField name="Year" numFmtId="0">
      <sharedItems containsMixedTypes="1" containsNumber="1" containsInteger="1" minValue="2015" maxValue="2020" count="13">
        <s v="2015"/>
        <s v="2016"/>
        <s v="2017"/>
        <s v="2018"/>
        <s v="2019"/>
        <s v="2020"/>
        <s v="2021"/>
        <n v="2015" u="1"/>
        <n v="2020" u="1"/>
        <n v="2018" u="1"/>
        <n v="2016" u="1"/>
        <n v="2019" u="1"/>
        <n v="2017" u="1"/>
      </sharedItems>
    </cacheField>
    <cacheField name="Term" numFmtId="0">
      <sharedItems count="2">
        <s v="Fall"/>
        <s v="Spring"/>
      </sharedItems>
    </cacheField>
    <cacheField name="Dept Faculty Request" numFmtId="0">
      <sharedItems containsBlank="1" count="122">
        <s v="ACCT"/>
        <s v="ANTH"/>
        <s v="ARAM"/>
        <s v="ARBC"/>
        <s v="ART"/>
        <s v="ASL"/>
        <s v="ASTR"/>
        <s v="AUTO"/>
        <s v="BIO"/>
        <s v="BOT"/>
        <s v="BUS"/>
        <s v="CADD"/>
        <s v="CD"/>
        <s v="CHEM"/>
        <s v="CIS"/>
        <s v="COMM"/>
        <s v="COUN"/>
        <s v="CS"/>
        <s v="CWS"/>
        <s v="ECON"/>
        <s v="ED"/>
        <s v="EHSM"/>
        <s v="ENGL"/>
        <s v="ENGR"/>
        <s v="ES"/>
        <s v="ESL"/>
        <s v="ET"/>
        <s v="FREN"/>
        <s v="GD"/>
        <s v="GEOG"/>
        <s v="GEOL"/>
        <s v="HED"/>
        <s v="HIST"/>
        <s v="HUM"/>
        <s v="LIR"/>
        <s v="MATH"/>
        <s v="MUS"/>
        <s v="NAKY"/>
        <s v="NUTR"/>
        <s v="OCEA"/>
        <s v="OH"/>
        <s v="PARA"/>
        <s v="PDSS"/>
        <s v="PHIL"/>
        <s v="PHYC"/>
        <s v="POSC"/>
        <s v="PSY"/>
        <s v="RE"/>
        <s v="RELG"/>
        <s v="SCI"/>
        <s v="SOC"/>
        <s v="SPAN"/>
        <s v="SURV"/>
        <s v="SW"/>
        <s v="THTR"/>
        <s v="WEX"/>
        <m u="1"/>
        <s v="Business/Accounting" u="1"/>
        <s v="American Sign Language" u="1"/>
        <s v="Geography" u="1"/>
        <s v="Counseling" u="1"/>
        <s v="Arabic" u="1"/>
        <s v="Surveying" u="1"/>
        <s v="HED/Nutrition" u="1"/>
        <s v="Anthropology" u="1"/>
        <s v="Paralegal Studies" u="1"/>
        <s v="Native American Languages" u="1"/>
        <s v="Humanities/Religious Studies" u="1"/>
        <s v="Philosophy" u="1"/>
        <s v="CADD Technology" u="1"/>
        <s v="Library Information Resources" u="1"/>
        <s v="Water/Wastewater" u="1"/>
        <s v="Spanish" u="1"/>
        <s v="Nutrition" u="1"/>
        <s v="Engineering" u="1"/>
        <s v="Ornamental Horticulture" u="1"/>
        <s v="Work Experience" u="1"/>
        <s v="French" u="1"/>
        <s v="Aramaic" u="1"/>
        <s v="Education" u="1"/>
        <s v="Automotive" u="1"/>
        <s v="Library" u="1"/>
        <s v="Business Office Technology" u="1"/>
        <s v="Theater Arts" u="1"/>
        <s v="Exercise Science" u="1"/>
        <s v="Chemistry" u="1"/>
        <s v="Psychology" u="1"/>
        <s v="Biology" u="1"/>
        <s v="Environmental Hlth/ Safety Mgt" u="1"/>
        <s v="Geology" u="1"/>
        <s v="Business" u="1"/>
        <s v="Child Development" u="1"/>
        <s v="Humanities" u="1"/>
        <s v="Music" u="1"/>
        <s v="English" u="1"/>
        <s v="Athletics/Kinesiology" u="1"/>
        <s v="Oceanography" u="1"/>
        <s v="Other" u="1"/>
        <s v="Earth Sciences" u="1"/>
        <s v="Business (excludes Accounting)" u="1"/>
        <s v="Social Work" u="1"/>
        <s v="Graphic Design" u="1"/>
        <s v="Computer Science" u="1"/>
        <s v="English As a Second Language" u="1"/>
        <s v="History" u="1"/>
        <s v="Astronomy" u="1"/>
        <s v="Political Science" u="1"/>
        <s v="Business (not Accounting)" u="1"/>
        <s v="Sociology" u="1"/>
        <s v="Real Estate" u="1"/>
        <s v="Independent Studies" u="1"/>
        <s v="Accounting" u="1"/>
        <s v="Economics" u="1"/>
        <s v="Health Education" u="1"/>
        <s v="Physics" u="1"/>
        <s v="Communication" u="1"/>
        <s v="Electronics Technology" u="1"/>
        <s v="Center for Water Studies" u="1"/>
        <s v="Science" u="1"/>
        <s v="Religious Studies" u="1"/>
        <s v="Personal Dev Special Services" u="1"/>
        <s v="Computer &amp; Information Science" u="1"/>
      </sharedItems>
    </cacheField>
    <cacheField name="FT/FTEF" numFmtId="0" formula="'FT Load'/'Total FTEF'" databaseField="0"/>
    <cacheField name="WSCH/FTEF_Calculated" numFmtId="0" formula="WSCH/'Total FTEF'" databaseField="0"/>
    <cacheField name="Fill Rate_Calculated" numFmtId="0" formula="Enrollment/Capacity" databaseField="0"/>
  </cacheFields>
  <extLst>
    <ext xmlns:x14="http://schemas.microsoft.com/office/spreadsheetml/2009/9/main" uri="{725AE2AE-9491-48be-B2B4-4EB974FC3084}">
      <x14:pivotCacheDefinition pivotCacheId="333192426"/>
    </ext>
  </extLst>
</pivotCacheDefinition>
</file>

<file path=xl/pivotCache/pivotCacheDefinition2.xml><?xml version="1.0" encoding="utf-8"?>
<pivotCacheDefinition xmlns="http://schemas.openxmlformats.org/spreadsheetml/2006/main" xmlns:r="http://schemas.openxmlformats.org/officeDocument/2006/relationships" r:id="rId1" refreshedBy="Windows User" refreshedDate="44474.416843634259" createdVersion="6" refreshedVersion="6" minRefreshableVersion="3" recordCount="4154">
  <cacheSource type="worksheet">
    <worksheetSource name="Data_Productivity_PRDash"/>
  </cacheSource>
  <cacheFields count="16">
    <cacheField name="Division" numFmtId="0">
      <sharedItems count="6">
        <s v="Arts, Humanities &amp; Social Sciences"/>
        <s v="Math, Science &amp; Engineering"/>
        <s v="Career &amp; Technical Education"/>
        <s v="Learning &amp; Technology Resources"/>
        <s v="Counseling"/>
        <s v="Athletics, Kinesiology &amp; Health Ed"/>
      </sharedItems>
    </cacheField>
    <cacheField name="Department" numFmtId="0">
      <sharedItems/>
    </cacheField>
    <cacheField name="Course" numFmtId="0">
      <sharedItems/>
    </cacheField>
    <cacheField name="Term" numFmtId="0">
      <sharedItems count="12">
        <s v="2015FA"/>
        <s v="2016FA"/>
        <s v="2016SP"/>
        <s v="2017FA"/>
        <s v="2017SP"/>
        <s v="2018FA"/>
        <s v="2018SP"/>
        <s v="2019FA"/>
        <s v="2019SP"/>
        <s v="2020SP"/>
        <s v="2020FA"/>
        <s v="2021SP"/>
      </sharedItems>
    </cacheField>
    <cacheField name="Primary_Section_Count" numFmtId="0">
      <sharedItems containsSemiMixedTypes="0" containsString="0" containsNumber="1" containsInteger="1" minValue="1" maxValue="29"/>
    </cacheField>
    <cacheField name="WSCH" numFmtId="2">
      <sharedItems containsSemiMixedTypes="0" containsString="0" containsNumber="1" minValue="0" maxValue="3801"/>
    </cacheField>
    <cacheField name="FTES" numFmtId="2">
      <sharedItems containsSemiMixedTypes="0" containsString="0" containsNumber="1" minValue="0" maxValue="126.7"/>
    </cacheField>
    <cacheField name="FTEF" numFmtId="2">
      <sharedItems containsSemiMixedTypes="0" containsString="0" containsNumber="1" minValue="0" maxValue="8.6999999999999993"/>
    </cacheField>
    <cacheField name="Load_Cushion" numFmtId="2">
      <sharedItems containsSemiMixedTypes="0" containsString="0" containsNumber="1" minValue="0" maxValue="6.35"/>
    </cacheField>
    <cacheField name="Enrollment" numFmtId="0">
      <sharedItems containsSemiMixedTypes="0" containsString="0" containsNumber="1" containsInteger="1" minValue="0" maxValue="952"/>
    </cacheField>
    <cacheField name="Capacity" numFmtId="0">
      <sharedItems containsSemiMixedTypes="0" containsString="0" containsNumber="1" containsInteger="1" minValue="1" maxValue="1016"/>
    </cacheField>
    <cacheField name="FT_Load" numFmtId="2">
      <sharedItems containsSemiMixedTypes="0" containsString="0" containsNumber="1" minValue="0" maxValue="4.4999999999999991"/>
    </cacheField>
    <cacheField name="Subject" numFmtId="0">
      <sharedItems count="56">
        <s v="ANTH"/>
        <s v="ARAM"/>
        <s v="ARBC"/>
        <s v="ART"/>
        <s v="ASL"/>
        <s v="ASTR"/>
        <s v="AUTO"/>
        <s v="BIO"/>
        <s v="BOT"/>
        <s v="ACCT"/>
        <s v="BUS"/>
        <s v="CADD"/>
        <s v="CD"/>
        <s v="CHEM"/>
        <s v="CIS"/>
        <s v="COMM"/>
        <s v="COUN"/>
        <s v="CS"/>
        <s v="CWS"/>
        <s v="ECON"/>
        <s v="ED"/>
        <s v="EHSM"/>
        <s v="ENGL"/>
        <s v="ENGR"/>
        <s v="ES"/>
        <s v="ESL"/>
        <s v="ET"/>
        <s v="FREN"/>
        <s v="GD"/>
        <s v="GEOG"/>
        <s v="GEOL"/>
        <s v="HED"/>
        <s v="HIST"/>
        <s v="HUM"/>
        <s v="LIR"/>
        <s v="MATH"/>
        <s v="MUS"/>
        <s v="NAKY"/>
        <s v="NUTR"/>
        <s v="OCEA"/>
        <s v="OH"/>
        <s v="PARA"/>
        <s v="PDSS"/>
        <s v="PHIL"/>
        <s v="PHYC"/>
        <s v="POSC"/>
        <s v="PSY"/>
        <s v="RE"/>
        <s v="RELG"/>
        <s v="SCI"/>
        <s v="SOC"/>
        <s v="SPAN"/>
        <s v="SURV"/>
        <s v="SW"/>
        <s v="THTR"/>
        <s v="WEX"/>
      </sharedItems>
    </cacheField>
    <cacheField name="WSCH_FTEF_Calculated" numFmtId="0" formula="WSCH/FTEF" databaseField="0"/>
    <cacheField name="Fill_Rate_Calculated" numFmtId="0" formula="Enrollment/Capacity" databaseField="0"/>
    <cacheField name="FT_FTEF_Total_FTEF_Calculated" numFmtId="0" formula="FT_Load/FTEF"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7">
  <r>
    <s v="Career &amp; Technical Education"/>
    <s v="ACCT"/>
    <x v="0"/>
    <n v="2.4600000000000004"/>
    <n v="0.48780487804878037"/>
    <n v="1.2"/>
    <n v="1.27"/>
    <n v="53.7"/>
    <n v="1610.8"/>
    <n v="654.79674796747952"/>
    <n v="0.86298568507157469"/>
    <n v="422"/>
    <n v="489"/>
    <n v="10"/>
    <x v="0"/>
    <x v="0"/>
    <x v="0"/>
  </r>
  <r>
    <s v="Career &amp; Technical Education"/>
    <s v="ACCT"/>
    <x v="1"/>
    <n v="2.5300000000000002"/>
    <n v="0.36758893280632404"/>
    <n v="0.92999999999999994"/>
    <n v="1.6"/>
    <n v="51.57"/>
    <n v="1547.1"/>
    <n v="611.50197628458488"/>
    <n v="0.74440298507462688"/>
    <n v="399"/>
    <n v="536"/>
    <n v="10"/>
    <x v="1"/>
    <x v="0"/>
    <x v="0"/>
  </r>
  <r>
    <s v="Career &amp; Technical Education"/>
    <s v="ACCT"/>
    <x v="2"/>
    <n v="2.2200000000000002"/>
    <n v="0.41891891891891891"/>
    <n v="0.93"/>
    <n v="1.29"/>
    <n v="45.08"/>
    <n v="1352.7"/>
    <n v="609.32432432432427"/>
    <n v="0.78458049886621317"/>
    <n v="346"/>
    <n v="441"/>
    <n v="9"/>
    <x v="1"/>
    <x v="1"/>
    <x v="0"/>
  </r>
  <r>
    <s v="Career &amp; Technical Education"/>
    <s v="ACCT"/>
    <x v="3"/>
    <n v="3.0700000000000007"/>
    <n v="0.3420195439739413"/>
    <n v="1.05"/>
    <n v="2.02"/>
    <n v="51.21"/>
    <n v="1536.3"/>
    <n v="500.42345276872953"/>
    <n v="0.64473684210526316"/>
    <n v="392"/>
    <n v="608"/>
    <n v="11"/>
    <x v="2"/>
    <x v="0"/>
    <x v="0"/>
  </r>
  <r>
    <s v="Career &amp; Technical Education"/>
    <s v="ACCT"/>
    <x v="4"/>
    <n v="2.5300000000000002"/>
    <n v="0.39525691699604737"/>
    <n v="1"/>
    <n v="1.53"/>
    <n v="49.03"/>
    <n v="1471"/>
    <n v="581.42292490118575"/>
    <n v="0.74509803921568629"/>
    <n v="380"/>
    <n v="510"/>
    <n v="10"/>
    <x v="2"/>
    <x v="1"/>
    <x v="0"/>
  </r>
  <r>
    <s v="Career &amp; Technical Education"/>
    <s v="ACCT"/>
    <x v="5"/>
    <n v="2.46"/>
    <n v="0.4065040650406504"/>
    <n v="1"/>
    <n v="1.46"/>
    <n v="50.56"/>
    <n v="1517"/>
    <n v="616.66666666666663"/>
    <n v="0.76893203883495143"/>
    <n v="396"/>
    <n v="515"/>
    <n v="10"/>
    <x v="3"/>
    <x v="0"/>
    <x v="0"/>
  </r>
  <r>
    <s v="Career &amp; Technical Education"/>
    <s v="ACCT"/>
    <x v="6"/>
    <n v="2.66"/>
    <n v="0.37593984962406013"/>
    <n v="1"/>
    <n v="1.6600000000000001"/>
    <n v="55.15"/>
    <n v="1654.5"/>
    <n v="621.99248120300751"/>
    <n v="0.71451876019575855"/>
    <n v="438"/>
    <n v="613"/>
    <n v="11"/>
    <x v="3"/>
    <x v="1"/>
    <x v="0"/>
  </r>
  <r>
    <s v="Career &amp; Technical Education"/>
    <s v="ACCT"/>
    <x v="7"/>
    <n v="2.6700000000000004"/>
    <n v="0.34831460674157294"/>
    <n v="0.92999999999999994"/>
    <n v="1.73"/>
    <n v="50.920000000000009"/>
    <n v="1527.6"/>
    <n v="572.13483146067404"/>
    <n v="0.69911504424778759"/>
    <n v="395"/>
    <n v="565"/>
    <n v="11"/>
    <x v="4"/>
    <x v="0"/>
    <x v="0"/>
  </r>
  <r>
    <s v="Career &amp; Technical Education"/>
    <s v="ACCT"/>
    <x v="8"/>
    <n v="2.66"/>
    <n v="0.37593984962406013"/>
    <n v="1"/>
    <n v="1.67"/>
    <n v="61.679999999999993"/>
    <n v="1850.5"/>
    <n v="695.67669172932324"/>
    <n v="0.74844720496894412"/>
    <n v="482"/>
    <n v="644"/>
    <n v="12"/>
    <x v="4"/>
    <x v="1"/>
    <x v="0"/>
  </r>
  <r>
    <s v="Career &amp; Technical Education"/>
    <s v="ACCT"/>
    <x v="9"/>
    <n v="2.7336000000000005"/>
    <n v="0.36585455077553403"/>
    <n v="1.0001"/>
    <n v="1.7334999999999998"/>
    <n v="60.19998480000001"/>
    <n v="1805.9995439999998"/>
    <n v="660.66708516242295"/>
    <n v="0.77467105263157898"/>
    <n v="471"/>
    <n v="608"/>
    <n v="12"/>
    <x v="5"/>
    <x v="0"/>
    <x v="0"/>
  </r>
  <r>
    <s v="Career &amp; Technical Education"/>
    <s v="ACCT"/>
    <x v="10"/>
    <n v="2.4000000000000004"/>
    <n v="0.41666666666666663"/>
    <n v="1"/>
    <n v="1.4"/>
    <n v="56.46"/>
    <n v="1693.6"/>
    <n v="705.66666666666652"/>
    <n v="0.79821428571428577"/>
    <n v="447"/>
    <n v="560"/>
    <n v="11"/>
    <x v="5"/>
    <x v="1"/>
    <x v="0"/>
  </r>
  <r>
    <s v="Career &amp; Technical Education"/>
    <s v="ACCT"/>
    <x v="11"/>
    <n v="3.0003000000000002"/>
    <n v="0.35556444355564443"/>
    <n v="1.0668"/>
    <n v="1.9335"/>
    <n v="56.933319000000004"/>
    <n v="1707.9995700000002"/>
    <n v="569.27626237376262"/>
    <n v="0.69230769230769229"/>
    <n v="450"/>
    <n v="650"/>
    <n v="13"/>
    <x v="6"/>
    <x v="1"/>
    <x v="0"/>
  </r>
  <r>
    <s v="Arts, Humanities &amp; Social Sciences"/>
    <s v="ANTH"/>
    <x v="0"/>
    <n v="0.4"/>
    <n v="0"/>
    <n v="0"/>
    <n v="0.4"/>
    <n v="10"/>
    <n v="300"/>
    <n v="750"/>
    <n v="1"/>
    <n v="100"/>
    <n v="100"/>
    <n v="2"/>
    <x v="0"/>
    <x v="0"/>
    <x v="1"/>
  </r>
  <r>
    <s v="Arts, Humanities &amp; Social Sciences"/>
    <s v="ANTH"/>
    <x v="1"/>
    <n v="0.60000000000000009"/>
    <n v="0"/>
    <n v="0"/>
    <n v="0.60000000000000009"/>
    <n v="10.8"/>
    <n v="324"/>
    <n v="539.99999999999989"/>
    <n v="0.8"/>
    <n v="108"/>
    <n v="135"/>
    <n v="3"/>
    <x v="1"/>
    <x v="0"/>
    <x v="1"/>
  </r>
  <r>
    <s v="Arts, Humanities &amp; Social Sciences"/>
    <s v="ANTH"/>
    <x v="2"/>
    <n v="0.60000000000000009"/>
    <n v="0"/>
    <n v="0"/>
    <n v="0.60000000000000009"/>
    <n v="8.8000000000000007"/>
    <n v="264"/>
    <n v="439.99999999999994"/>
    <n v="0.73333333333333328"/>
    <n v="88"/>
    <n v="120"/>
    <n v="3"/>
    <x v="1"/>
    <x v="1"/>
    <x v="1"/>
  </r>
  <r>
    <s v="Arts, Humanities &amp; Social Sciences"/>
    <s v="ANTH"/>
    <x v="3"/>
    <n v="0.60000000000000009"/>
    <n v="0"/>
    <n v="0"/>
    <n v="0.60000000000000009"/>
    <n v="9.6"/>
    <n v="288"/>
    <n v="479.99999999999994"/>
    <n v="0.64"/>
    <n v="96"/>
    <n v="150"/>
    <n v="3"/>
    <x v="2"/>
    <x v="0"/>
    <x v="1"/>
  </r>
  <r>
    <s v="Arts, Humanities &amp; Social Sciences"/>
    <s v="ANTH"/>
    <x v="4"/>
    <n v="0.60000000000000009"/>
    <n v="0"/>
    <n v="0"/>
    <n v="0.60000000000000009"/>
    <n v="8"/>
    <n v="240"/>
    <n v="399.99999999999994"/>
    <n v="0.66666666666666663"/>
    <n v="80"/>
    <n v="120"/>
    <n v="3"/>
    <x v="2"/>
    <x v="1"/>
    <x v="1"/>
  </r>
  <r>
    <s v="Arts, Humanities &amp; Social Sciences"/>
    <s v="ANTH"/>
    <x v="5"/>
    <n v="0.60000000000000009"/>
    <n v="0"/>
    <n v="0"/>
    <n v="0.60000000000000009"/>
    <n v="8.81"/>
    <n v="264.39999999999998"/>
    <n v="440.66666666666657"/>
    <n v="0.57333333333333336"/>
    <n v="86"/>
    <n v="150"/>
    <n v="3"/>
    <x v="3"/>
    <x v="0"/>
    <x v="1"/>
  </r>
  <r>
    <s v="Arts, Humanities &amp; Social Sciences"/>
    <s v="ANTH"/>
    <x v="6"/>
    <n v="0.60000000000000009"/>
    <n v="0"/>
    <n v="0"/>
    <n v="0.60000000000000009"/>
    <n v="6.5"/>
    <n v="195"/>
    <n v="324.99999999999994"/>
    <n v="0.43333333333333335"/>
    <n v="65"/>
    <n v="150"/>
    <n v="3"/>
    <x v="3"/>
    <x v="1"/>
    <x v="1"/>
  </r>
  <r>
    <s v="Arts, Humanities &amp; Social Sciences"/>
    <s v="ANTH"/>
    <x v="7"/>
    <n v="0.71"/>
    <n v="0"/>
    <n v="0"/>
    <n v="0.71"/>
    <n v="7.1999999999999993"/>
    <n v="216"/>
    <n v="304.22535211267609"/>
    <n v="0.53913043478260869"/>
    <n v="62"/>
    <n v="115"/>
    <n v="3"/>
    <x v="4"/>
    <x v="0"/>
    <x v="1"/>
  </r>
  <r>
    <s v="Arts, Humanities &amp; Social Sciences"/>
    <s v="ANTH"/>
    <x v="8"/>
    <n v="0.4"/>
    <n v="0"/>
    <n v="0"/>
    <n v="0.4"/>
    <n v="6"/>
    <n v="180"/>
    <n v="450"/>
    <n v="0.77922077922077926"/>
    <n v="60"/>
    <n v="77"/>
    <n v="2"/>
    <x v="4"/>
    <x v="1"/>
    <x v="1"/>
  </r>
  <r>
    <s v="Arts, Humanities &amp; Social Sciences"/>
    <s v="ANTH"/>
    <x v="9"/>
    <n v="0.4"/>
    <n v="0"/>
    <n v="0"/>
    <n v="0.4"/>
    <n v="7.8"/>
    <n v="234"/>
    <n v="585"/>
    <n v="0.91764705882352937"/>
    <n v="78"/>
    <n v="85"/>
    <n v="2"/>
    <x v="5"/>
    <x v="0"/>
    <x v="1"/>
  </r>
  <r>
    <s v="Arts, Humanities &amp; Social Sciences"/>
    <s v="ANTH"/>
    <x v="10"/>
    <n v="0.4"/>
    <n v="0"/>
    <n v="0"/>
    <n v="0.4"/>
    <n v="5"/>
    <n v="150"/>
    <n v="375"/>
    <n v="0.66666666666666663"/>
    <n v="50"/>
    <n v="75"/>
    <n v="2"/>
    <x v="5"/>
    <x v="1"/>
    <x v="1"/>
  </r>
  <r>
    <s v="Arts, Humanities &amp; Social Sciences"/>
    <s v="ANTH"/>
    <x v="11"/>
    <n v="0.4"/>
    <n v="0"/>
    <n v="0"/>
    <n v="0.4"/>
    <n v="5"/>
    <n v="150"/>
    <n v="375"/>
    <n v="0.5"/>
    <n v="50"/>
    <n v="100"/>
    <n v="2"/>
    <x v="6"/>
    <x v="1"/>
    <x v="1"/>
  </r>
  <r>
    <s v="Arts, Humanities &amp; Social Sciences"/>
    <s v="ARAM"/>
    <x v="0"/>
    <n v="0.33"/>
    <n v="0"/>
    <n v="0"/>
    <n v="0.33"/>
    <n v="4.83"/>
    <n v="145"/>
    <n v="439.39393939393938"/>
    <n v="0.96666666666666667"/>
    <n v="29"/>
    <n v="30"/>
    <n v="1"/>
    <x v="0"/>
    <x v="0"/>
    <x v="2"/>
  </r>
  <r>
    <s v="Arts, Humanities &amp; Social Sciences"/>
    <s v="ARAM"/>
    <x v="1"/>
    <n v="0.33"/>
    <n v="0"/>
    <n v="0"/>
    <n v="0.33"/>
    <n v="1.83"/>
    <n v="55"/>
    <n v="166.66666666666666"/>
    <n v="0.36666666666666664"/>
    <n v="11"/>
    <n v="30"/>
    <n v="1"/>
    <x v="1"/>
    <x v="0"/>
    <x v="2"/>
  </r>
  <r>
    <s v="Arts, Humanities &amp; Social Sciences"/>
    <s v="ARAM"/>
    <x v="2"/>
    <n v="0.33"/>
    <n v="0"/>
    <n v="0"/>
    <n v="0.33"/>
    <n v="4"/>
    <n v="120"/>
    <n v="363.63636363636363"/>
    <n v="0.8"/>
    <n v="24"/>
    <n v="30"/>
    <n v="1"/>
    <x v="1"/>
    <x v="1"/>
    <x v="2"/>
  </r>
  <r>
    <s v="Arts, Humanities &amp; Social Sciences"/>
    <s v="ARAM"/>
    <x v="3"/>
    <n v="0.33"/>
    <n v="0"/>
    <n v="0"/>
    <n v="0.33"/>
    <n v="4"/>
    <n v="120"/>
    <n v="363.63636363636363"/>
    <n v="0.8"/>
    <n v="24"/>
    <n v="30"/>
    <n v="1"/>
    <x v="2"/>
    <x v="0"/>
    <x v="2"/>
  </r>
  <r>
    <s v="Arts, Humanities &amp; Social Sciences"/>
    <s v="ARAM"/>
    <x v="4"/>
    <n v="0.33"/>
    <n v="0"/>
    <n v="0"/>
    <n v="0.33"/>
    <n v="4.67"/>
    <n v="140"/>
    <n v="424.24242424242425"/>
    <n v="0.93333333333333335"/>
    <n v="28"/>
    <n v="30"/>
    <n v="1"/>
    <x v="2"/>
    <x v="1"/>
    <x v="2"/>
  </r>
  <r>
    <s v="Arts, Humanities &amp; Social Sciences"/>
    <s v="ARAM"/>
    <x v="5"/>
    <n v="0.33"/>
    <n v="0"/>
    <n v="0"/>
    <n v="0.33"/>
    <n v="1.83"/>
    <n v="55"/>
    <n v="166.66666666666666"/>
    <n v="0.36666666666666664"/>
    <n v="11"/>
    <n v="30"/>
    <n v="1"/>
    <x v="3"/>
    <x v="0"/>
    <x v="2"/>
  </r>
  <r>
    <s v="Arts, Humanities &amp; Social Sciences"/>
    <s v="ARAM"/>
    <x v="6"/>
    <n v="0.33"/>
    <n v="0"/>
    <n v="0"/>
    <n v="0.33"/>
    <n v="3"/>
    <n v="90"/>
    <n v="272.72727272727269"/>
    <n v="0.6"/>
    <n v="18"/>
    <n v="30"/>
    <n v="1"/>
    <x v="3"/>
    <x v="1"/>
    <x v="2"/>
  </r>
  <r>
    <s v="Arts, Humanities &amp; Social Sciences"/>
    <s v="ARAM"/>
    <x v="7"/>
    <n v="0.33"/>
    <n v="0"/>
    <n v="0"/>
    <n v="0.33"/>
    <n v="3.17"/>
    <n v="95"/>
    <n v="287.87878787878788"/>
    <n v="0.42222222222222222"/>
    <n v="19"/>
    <n v="45"/>
    <n v="1"/>
    <x v="4"/>
    <x v="0"/>
    <x v="2"/>
  </r>
  <r>
    <s v="Arts, Humanities &amp; Social Sciences"/>
    <s v="ARAM"/>
    <x v="8"/>
    <n v="0.33"/>
    <n v="0"/>
    <n v="0"/>
    <n v="0.33"/>
    <n v="7.5"/>
    <n v="225"/>
    <n v="681.81818181818176"/>
    <n v="1"/>
    <n v="45"/>
    <n v="45"/>
    <n v="1"/>
    <x v="4"/>
    <x v="1"/>
    <x v="2"/>
  </r>
  <r>
    <s v="Arts, Humanities &amp; Social Sciences"/>
    <s v="ARAM"/>
    <x v="10"/>
    <n v="0.33"/>
    <n v="0"/>
    <n v="0"/>
    <n v="0.33"/>
    <n v="4.17"/>
    <n v="125"/>
    <n v="378.78787878787875"/>
    <n v="0.83333333333333337"/>
    <n v="25"/>
    <n v="30"/>
    <n v="1"/>
    <x v="5"/>
    <x v="1"/>
    <x v="2"/>
  </r>
  <r>
    <s v="Arts, Humanities &amp; Social Sciences"/>
    <s v="ARBC"/>
    <x v="0"/>
    <n v="4.2700000000000005"/>
    <n v="0"/>
    <n v="0"/>
    <n v="4.2700000000000005"/>
    <n v="63.54"/>
    <n v="1906.3"/>
    <n v="446.44028103044491"/>
    <n v="1.0177215189873419"/>
    <n v="402"/>
    <n v="395"/>
    <n v="14"/>
    <x v="0"/>
    <x v="0"/>
    <x v="3"/>
  </r>
  <r>
    <s v="Arts, Humanities &amp; Social Sciences"/>
    <s v="ARBC"/>
    <x v="1"/>
    <n v="5.1400000000000006"/>
    <n v="0"/>
    <n v="0"/>
    <n v="5.1400000000000006"/>
    <n v="75.31"/>
    <n v="2259.6"/>
    <n v="439.61089494163417"/>
    <n v="0.99793814432989691"/>
    <n v="484"/>
    <n v="485"/>
    <n v="17"/>
    <x v="1"/>
    <x v="0"/>
    <x v="3"/>
  </r>
  <r>
    <s v="Arts, Humanities &amp; Social Sciences"/>
    <s v="ARBC"/>
    <x v="2"/>
    <n v="4.9300000000000006"/>
    <n v="0"/>
    <n v="0"/>
    <n v="4.9300000000000006"/>
    <n v="71.099999999999994"/>
    <n v="2132.8000000000002"/>
    <n v="432.61663286004057"/>
    <n v="0.98681318681318686"/>
    <n v="449"/>
    <n v="455"/>
    <n v="16"/>
    <x v="1"/>
    <x v="1"/>
    <x v="3"/>
  </r>
  <r>
    <s v="Arts, Humanities &amp; Social Sciences"/>
    <s v="ARBC"/>
    <x v="3"/>
    <n v="6.08"/>
    <n v="0.21875"/>
    <n v="1.33"/>
    <n v="4.75"/>
    <n v="84.850000000000009"/>
    <n v="2545.6"/>
    <n v="418.68421052631578"/>
    <n v="0.91961414790996787"/>
    <n v="572"/>
    <n v="622"/>
    <n v="21"/>
    <x v="2"/>
    <x v="0"/>
    <x v="3"/>
  </r>
  <r>
    <s v="Arts, Humanities &amp; Social Sciences"/>
    <s v="ARBC"/>
    <x v="4"/>
    <n v="5.2700000000000005"/>
    <n v="0.25426944971537002"/>
    <n v="1.34"/>
    <n v="3.9300000000000006"/>
    <n v="75.100000000000009"/>
    <n v="2252.7399999999998"/>
    <n v="427.46489563567354"/>
    <n v="0.95247524752475243"/>
    <n v="481"/>
    <n v="505"/>
    <n v="17"/>
    <x v="2"/>
    <x v="1"/>
    <x v="3"/>
  </r>
  <r>
    <s v="Arts, Humanities &amp; Social Sciences"/>
    <s v="ARBC"/>
    <x v="5"/>
    <n v="7.1400000000000006"/>
    <n v="0.1876750700280112"/>
    <n v="1.34"/>
    <n v="5.8000000000000007"/>
    <n v="90.220000000000013"/>
    <n v="2706.2"/>
    <n v="379.01960784313718"/>
    <n v="0.79269882659713164"/>
    <n v="608"/>
    <n v="767"/>
    <n v="25"/>
    <x v="3"/>
    <x v="0"/>
    <x v="3"/>
  </r>
  <r>
    <s v="Arts, Humanities &amp; Social Sciences"/>
    <s v="ARBC"/>
    <x v="6"/>
    <n v="7.2799999999999994"/>
    <n v="0.18406593406593411"/>
    <n v="1.34"/>
    <n v="5.9399999999999995"/>
    <n v="89.48"/>
    <n v="2684.0999999999995"/>
    <n v="368.69505494505489"/>
    <n v="0.79921259842519687"/>
    <n v="609"/>
    <n v="762"/>
    <n v="25"/>
    <x v="3"/>
    <x v="1"/>
    <x v="3"/>
  </r>
  <r>
    <s v="Arts, Humanities &amp; Social Sciences"/>
    <s v="ARBC"/>
    <x v="7"/>
    <n v="6.7900000000000009"/>
    <n v="0.14727540500736375"/>
    <n v="1"/>
    <n v="5.7900000000000009"/>
    <n v="98.95"/>
    <n v="2968.7"/>
    <n v="437.21649484536073"/>
    <n v="0.92602739726027394"/>
    <n v="676"/>
    <n v="730"/>
    <n v="24"/>
    <x v="4"/>
    <x v="0"/>
    <x v="3"/>
  </r>
  <r>
    <s v="Arts, Humanities &amp; Social Sciences"/>
    <s v="ARBC"/>
    <x v="8"/>
    <n v="7.4700000000000006"/>
    <n v="0.17804551539491298"/>
    <n v="1.33"/>
    <n v="6.1300000000000008"/>
    <n v="103.21000000000001"/>
    <n v="3096.4"/>
    <n v="414.51137884872821"/>
    <n v="0.85852478839177748"/>
    <n v="710"/>
    <n v="827"/>
    <n v="26"/>
    <x v="4"/>
    <x v="1"/>
    <x v="3"/>
  </r>
  <r>
    <s v="Arts, Humanities &amp; Social Sciences"/>
    <s v="ARBC"/>
    <x v="9"/>
    <n v="6.7995000000000019"/>
    <n v="0.15654092212662693"/>
    <n v="1.0644"/>
    <n v="5.735100000000001"/>
    <n v="100.4333036"/>
    <n v="3012.999108"/>
    <n v="443.12068652106763"/>
    <n v="0.94899328859060406"/>
    <n v="707"/>
    <n v="745"/>
    <n v="24"/>
    <x v="5"/>
    <x v="0"/>
    <x v="3"/>
  </r>
  <r>
    <s v="Arts, Humanities &amp; Social Sciences"/>
    <s v="ARBC"/>
    <x v="10"/>
    <n v="7.5200000000000005"/>
    <n v="0.17686170212765959"/>
    <n v="1.33"/>
    <n v="6.2"/>
    <n v="103.92999999999999"/>
    <n v="3117.8"/>
    <n v="414.60106382978722"/>
    <n v="0.89124999999999999"/>
    <n v="713"/>
    <n v="800"/>
    <n v="27"/>
    <x v="5"/>
    <x v="1"/>
    <x v="3"/>
  </r>
  <r>
    <s v="Arts, Humanities &amp; Social Sciences"/>
    <s v="ARBC"/>
    <x v="11"/>
    <n v="7.5327999999999999"/>
    <n v="0.13273948598130841"/>
    <n v="0.99990000000000001"/>
    <n v="6.5329000000000015"/>
    <n v="114.86663379999999"/>
    <n v="3445.9990140000004"/>
    <n v="457.46588439889558"/>
    <n v="1.0061349693251533"/>
    <n v="820"/>
    <n v="815"/>
    <n v="27"/>
    <x v="6"/>
    <x v="1"/>
    <x v="3"/>
  </r>
  <r>
    <s v="Arts, Humanities &amp; Social Sciences"/>
    <s v="ART"/>
    <x v="0"/>
    <n v="5.2500000000000009"/>
    <n v="0.31428571428571428"/>
    <n v="1.6500000000000001"/>
    <n v="3.5900000000000007"/>
    <n v="80.72"/>
    <n v="2421.6"/>
    <n v="461.25714285714275"/>
    <n v="0.8220689655172414"/>
    <n v="596"/>
    <n v="725"/>
    <n v="19"/>
    <x v="0"/>
    <x v="0"/>
    <x v="4"/>
  </r>
  <r>
    <s v="Arts, Humanities &amp; Social Sciences"/>
    <s v="ART"/>
    <x v="1"/>
    <n v="5.65"/>
    <n v="0.14690265486725665"/>
    <n v="0.83000000000000007"/>
    <n v="4.82"/>
    <n v="81.830000000000013"/>
    <n v="2454.9"/>
    <n v="434.49557522123894"/>
    <n v="0.78761061946902655"/>
    <n v="623"/>
    <n v="791"/>
    <n v="20"/>
    <x v="1"/>
    <x v="0"/>
    <x v="4"/>
  </r>
  <r>
    <s v="Arts, Humanities &amp; Social Sciences"/>
    <s v="ART"/>
    <x v="2"/>
    <n v="6.0500000000000007"/>
    <n v="0.27272727272727271"/>
    <n v="1.6500000000000001"/>
    <n v="4.4000000000000004"/>
    <n v="89.96"/>
    <n v="2698.84"/>
    <n v="446.08925619834707"/>
    <n v="0.81264367816091954"/>
    <n v="707"/>
    <n v="870"/>
    <n v="22"/>
    <x v="1"/>
    <x v="1"/>
    <x v="4"/>
  </r>
  <r>
    <s v="Arts, Humanities &amp; Social Sciences"/>
    <s v="ART"/>
    <x v="3"/>
    <n v="5.8500000000000005"/>
    <n v="7.8632478632478631E-2"/>
    <n v="0.46"/>
    <n v="5.3800000000000008"/>
    <n v="83.41"/>
    <n v="2502.3000000000002"/>
    <n v="427.74358974358972"/>
    <n v="0.80336351875808543"/>
    <n v="621"/>
    <n v="773"/>
    <n v="21"/>
    <x v="2"/>
    <x v="0"/>
    <x v="4"/>
  </r>
  <r>
    <s v="Arts, Humanities &amp; Social Sciences"/>
    <s v="ART"/>
    <x v="4"/>
    <n v="5.1800000000000006"/>
    <n v="0.16023166023166022"/>
    <n v="0.83000000000000007"/>
    <n v="4.3600000000000003"/>
    <n v="80.08"/>
    <n v="2402.33"/>
    <n v="463.7702702702702"/>
    <n v="0.7599517490952955"/>
    <n v="630"/>
    <n v="829"/>
    <n v="21"/>
    <x v="2"/>
    <x v="1"/>
    <x v="4"/>
  </r>
  <r>
    <s v="Arts, Humanities &amp; Social Sciences"/>
    <s v="ART"/>
    <x v="5"/>
    <n v="5.4500000000000011"/>
    <n v="0.15229357798165136"/>
    <n v="0.83000000000000007"/>
    <n v="4.6300000000000008"/>
    <n v="82.440000000000012"/>
    <n v="2473.2000000000003"/>
    <n v="453.79816513761466"/>
    <n v="0.82234185733512788"/>
    <n v="611"/>
    <n v="743"/>
    <n v="20"/>
    <x v="3"/>
    <x v="0"/>
    <x v="4"/>
  </r>
  <r>
    <s v="Arts, Humanities &amp; Social Sciences"/>
    <s v="ART"/>
    <x v="6"/>
    <n v="5.5900000000000007"/>
    <n v="0.11985688729874776"/>
    <n v="0.67"/>
    <n v="4.9300000000000006"/>
    <n v="88.169999999999987"/>
    <n v="2645.1"/>
    <n v="473.18425760286215"/>
    <n v="0.797085201793722"/>
    <n v="711"/>
    <n v="892"/>
    <n v="22"/>
    <x v="3"/>
    <x v="1"/>
    <x v="4"/>
  </r>
  <r>
    <s v="Arts, Humanities &amp; Social Sciences"/>
    <s v="ART"/>
    <x v="7"/>
    <n v="5.330000000000001"/>
    <n v="0.13883677298311442"/>
    <n v="0.74"/>
    <n v="4.5900000000000007"/>
    <n v="82.100000000000009"/>
    <n v="2463"/>
    <n v="462.10131332082545"/>
    <n v="0.86062246278755072"/>
    <n v="636"/>
    <n v="739"/>
    <n v="19"/>
    <x v="4"/>
    <x v="0"/>
    <x v="4"/>
  </r>
  <r>
    <s v="Arts, Humanities &amp; Social Sciences"/>
    <s v="ART"/>
    <x v="8"/>
    <n v="6.3200000000000012"/>
    <n v="0.10601265822784808"/>
    <n v="0.67"/>
    <n v="5.65"/>
    <n v="95.330000000000013"/>
    <n v="2859.9"/>
    <n v="452.51582278481004"/>
    <n v="0.79474216380182006"/>
    <n v="786"/>
    <n v="989"/>
    <n v="25"/>
    <x v="4"/>
    <x v="1"/>
    <x v="4"/>
  </r>
  <r>
    <s v="Arts, Humanities &amp; Social Sciences"/>
    <s v="ART"/>
    <x v="9"/>
    <n v="4.7487999999999992"/>
    <n v="0"/>
    <n v="0"/>
    <n v="4.7487999999999992"/>
    <n v="68.06"/>
    <n v="2041.8"/>
    <n v="429.9612533692723"/>
    <n v="0.79468242245199405"/>
    <n v="538"/>
    <n v="677"/>
    <n v="17"/>
    <x v="5"/>
    <x v="0"/>
    <x v="4"/>
  </r>
  <r>
    <s v="Arts, Humanities &amp; Social Sciences"/>
    <s v="ART"/>
    <x v="10"/>
    <n v="5.7900000000000009"/>
    <n v="0"/>
    <n v="0"/>
    <n v="5.7900000000000009"/>
    <n v="90.38"/>
    <n v="2711.4"/>
    <n v="468.29015544041442"/>
    <n v="0.78978978978978975"/>
    <n v="789"/>
    <n v="999"/>
    <n v="23"/>
    <x v="5"/>
    <x v="1"/>
    <x v="4"/>
  </r>
  <r>
    <s v="Arts, Humanities &amp; Social Sciences"/>
    <s v="ART"/>
    <x v="11"/>
    <n v="4.9801999999999991"/>
    <n v="0"/>
    <n v="0"/>
    <n v="4.9801999999999991"/>
    <n v="64.699999999999989"/>
    <n v="1941"/>
    <n v="389.74338379984749"/>
    <n v="0.71225806451612905"/>
    <n v="552"/>
    <n v="775"/>
    <n v="19"/>
    <x v="6"/>
    <x v="1"/>
    <x v="4"/>
  </r>
  <r>
    <s v="Arts, Humanities &amp; Social Sciences"/>
    <s v="ASL"/>
    <x v="0"/>
    <n v="3.27"/>
    <n v="0.327217125382263"/>
    <n v="1.07"/>
    <n v="2.1999999999999997"/>
    <n v="32.96"/>
    <n v="988.82"/>
    <n v="302.39143730886849"/>
    <n v="0.90559440559440563"/>
    <n v="259"/>
    <n v="286"/>
    <n v="13"/>
    <x v="0"/>
    <x v="0"/>
    <x v="5"/>
  </r>
  <r>
    <s v="Arts, Humanities &amp; Social Sciences"/>
    <s v="ASL"/>
    <x v="1"/>
    <n v="3.3400000000000003"/>
    <n v="0.32035928143712572"/>
    <n v="1.07"/>
    <n v="2.2800000000000002"/>
    <n v="34.519999999999996"/>
    <n v="1035.3899999999999"/>
    <n v="309.99700598802389"/>
    <n v="0.75204359673024523"/>
    <n v="276"/>
    <n v="367"/>
    <n v="14"/>
    <x v="1"/>
    <x v="0"/>
    <x v="5"/>
  </r>
  <r>
    <s v="Arts, Humanities &amp; Social Sciences"/>
    <s v="ASL"/>
    <x v="2"/>
    <n v="3.8099999999999996"/>
    <n v="0.2808398950131234"/>
    <n v="1.07"/>
    <n v="2.7399999999999998"/>
    <n v="38.030000000000008"/>
    <n v="1140.54"/>
    <n v="299.35433070866145"/>
    <n v="0.8666666666666667"/>
    <n v="312"/>
    <n v="360"/>
    <n v="16"/>
    <x v="1"/>
    <x v="1"/>
    <x v="5"/>
  </r>
  <r>
    <s v="Arts, Humanities &amp; Social Sciences"/>
    <s v="ASL"/>
    <x v="3"/>
    <n v="2.5500000000000003"/>
    <n v="0.41960784313725491"/>
    <n v="1.07"/>
    <n v="1.4800000000000002"/>
    <n v="24.589999999999996"/>
    <n v="737.67"/>
    <n v="289.28235294117644"/>
    <n v="0.6430769230769231"/>
    <n v="209"/>
    <n v="325"/>
    <n v="11"/>
    <x v="2"/>
    <x v="0"/>
    <x v="5"/>
  </r>
  <r>
    <s v="Arts, Humanities &amp; Social Sciences"/>
    <s v="ASL"/>
    <x v="4"/>
    <n v="2.94"/>
    <n v="0.36394557823129253"/>
    <n v="1.07"/>
    <n v="1.87"/>
    <n v="31.139999999999997"/>
    <n v="934.13"/>
    <n v="317.73129251700681"/>
    <n v="0.72112676056338032"/>
    <n v="256"/>
    <n v="355"/>
    <n v="12"/>
    <x v="2"/>
    <x v="1"/>
    <x v="5"/>
  </r>
  <r>
    <s v="Arts, Humanities &amp; Social Sciences"/>
    <s v="ASL"/>
    <x v="5"/>
    <n v="2.41"/>
    <n v="0.33195020746887965"/>
    <n v="0.8"/>
    <n v="1.6"/>
    <n v="27.29"/>
    <n v="818.71"/>
    <n v="339.71369294605807"/>
    <n v="0.73703703703703705"/>
    <n v="199"/>
    <n v="270"/>
    <n v="9"/>
    <x v="3"/>
    <x v="0"/>
    <x v="5"/>
  </r>
  <r>
    <s v="Arts, Humanities &amp; Social Sciences"/>
    <s v="ASL"/>
    <x v="6"/>
    <n v="2.74"/>
    <n v="0.39051094890510946"/>
    <n v="1.07"/>
    <n v="1.6800000000000002"/>
    <n v="29.67"/>
    <n v="890.22"/>
    <n v="324.89781021897807"/>
    <n v="0.676056338028169"/>
    <n v="240"/>
    <n v="355"/>
    <n v="12"/>
    <x v="3"/>
    <x v="1"/>
    <x v="5"/>
  </r>
  <r>
    <s v="Arts, Humanities &amp; Social Sciences"/>
    <s v="ASL"/>
    <x v="7"/>
    <n v="2.14"/>
    <n v="0.5"/>
    <n v="1.07"/>
    <n v="1.07"/>
    <n v="25.89"/>
    <n v="776.77"/>
    <n v="362.97663551401865"/>
    <n v="0.8"/>
    <n v="192"/>
    <n v="240"/>
    <n v="8"/>
    <x v="4"/>
    <x v="0"/>
    <x v="5"/>
  </r>
  <r>
    <s v="Arts, Humanities &amp; Social Sciences"/>
    <s v="ASL"/>
    <x v="8"/>
    <n v="2.21"/>
    <n v="0.45248868778280543"/>
    <n v="1"/>
    <n v="1.2100000000000002"/>
    <n v="23.27"/>
    <n v="698.11"/>
    <n v="315.88687782805431"/>
    <n v="0.69491525423728817"/>
    <n v="205"/>
    <n v="295"/>
    <n v="10"/>
    <x v="4"/>
    <x v="1"/>
    <x v="5"/>
  </r>
  <r>
    <s v="Arts, Humanities &amp; Social Sciences"/>
    <s v="ASL"/>
    <x v="9"/>
    <n v="1.8668999999999998"/>
    <n v="0.57142857142857151"/>
    <n v="1.0668"/>
    <n v="0.80010000000000003"/>
    <n v="24.533327199999999"/>
    <n v="735.99981600000001"/>
    <n v="394.23633617226426"/>
    <n v="0.87619047619047619"/>
    <n v="184"/>
    <n v="210"/>
    <n v="7"/>
    <x v="5"/>
    <x v="0"/>
    <x v="5"/>
  </r>
  <r>
    <s v="Arts, Humanities &amp; Social Sciences"/>
    <s v="ASL"/>
    <x v="10"/>
    <n v="2.8700000000000006"/>
    <n v="0.1777003484320557"/>
    <n v="0.51"/>
    <n v="2.3600000000000003"/>
    <n v="25.04"/>
    <n v="750.97"/>
    <n v="261.66202090592333"/>
    <n v="0.58769230769230774"/>
    <n v="191"/>
    <n v="325"/>
    <n v="11"/>
    <x v="5"/>
    <x v="1"/>
    <x v="5"/>
  </r>
  <r>
    <s v="Arts, Humanities &amp; Social Sciences"/>
    <s v="ASL"/>
    <x v="11"/>
    <n v="2.9337000000000004"/>
    <n v="6.8173296519753207E-2"/>
    <n v="0.2"/>
    <n v="2.7337000000000002"/>
    <n v="30.833325500000001"/>
    <n v="924.99976500000014"/>
    <n v="315.30141630023519"/>
    <n v="0.70389610389610391"/>
    <n v="271"/>
    <n v="385"/>
    <n v="13"/>
    <x v="6"/>
    <x v="1"/>
    <x v="5"/>
  </r>
  <r>
    <s v="Math, Science &amp; Engineering"/>
    <s v="ASTR"/>
    <x v="0"/>
    <n v="0.89999999999999991"/>
    <n v="1"/>
    <n v="0.89999999999999991"/>
    <n v="0"/>
    <n v="17.64"/>
    <n v="529.20000000000005"/>
    <n v="588.00000000000011"/>
    <n v="0.96111111111111114"/>
    <n v="173"/>
    <n v="180"/>
    <n v="5"/>
    <x v="0"/>
    <x v="0"/>
    <x v="6"/>
  </r>
  <r>
    <s v="Math, Science &amp; Engineering"/>
    <s v="ASTR"/>
    <x v="1"/>
    <n v="0.89999999999999991"/>
    <n v="1"/>
    <n v="0.89999999999999991"/>
    <n v="0"/>
    <n v="14.9"/>
    <n v="447"/>
    <n v="496.66666666666674"/>
    <n v="0.81666666666666665"/>
    <n v="147"/>
    <n v="180"/>
    <n v="5"/>
    <x v="1"/>
    <x v="0"/>
    <x v="6"/>
  </r>
  <r>
    <s v="Math, Science &amp; Engineering"/>
    <s v="ASTR"/>
    <x v="2"/>
    <n v="0.89999999999999991"/>
    <n v="0.83333333333333337"/>
    <n v="0.75"/>
    <n v="0.15"/>
    <n v="16.299999999999997"/>
    <n v="489"/>
    <n v="543.33333333333337"/>
    <n v="0.90555555555555556"/>
    <n v="163"/>
    <n v="180"/>
    <n v="5"/>
    <x v="1"/>
    <x v="1"/>
    <x v="6"/>
  </r>
  <r>
    <s v="Math, Science &amp; Engineering"/>
    <s v="ASTR"/>
    <x v="3"/>
    <n v="0.89999999999999991"/>
    <n v="0.77777777777777779"/>
    <n v="0.7"/>
    <n v="0.2"/>
    <n v="14.24"/>
    <n v="427.2"/>
    <n v="474.66666666666669"/>
    <n v="0.77777777777777779"/>
    <n v="140"/>
    <n v="180"/>
    <n v="5"/>
    <x v="2"/>
    <x v="0"/>
    <x v="6"/>
  </r>
  <r>
    <s v="Math, Science &amp; Engineering"/>
    <s v="ASTR"/>
    <x v="4"/>
    <n v="0.89999999999999991"/>
    <n v="1"/>
    <n v="0.89999999999999991"/>
    <n v="0"/>
    <n v="14.02"/>
    <n v="420.6"/>
    <n v="467.33333333333343"/>
    <n v="0.76666666666666672"/>
    <n v="138"/>
    <n v="180"/>
    <n v="5"/>
    <x v="2"/>
    <x v="1"/>
    <x v="6"/>
  </r>
  <r>
    <s v="Math, Science &amp; Engineering"/>
    <s v="ASTR"/>
    <x v="5"/>
    <n v="0.55000000000000004"/>
    <n v="0"/>
    <n v="0"/>
    <n v="0.55000000000000004"/>
    <n v="7.74"/>
    <n v="232.2"/>
    <n v="422.18181818181813"/>
    <n v="0.68518518518518523"/>
    <n v="74"/>
    <n v="108"/>
    <n v="3"/>
    <x v="3"/>
    <x v="0"/>
    <x v="6"/>
  </r>
  <r>
    <s v="Math, Science &amp; Engineering"/>
    <s v="ASTR"/>
    <x v="6"/>
    <n v="0.89999999999999991"/>
    <n v="0.77777777777777779"/>
    <n v="0.7"/>
    <n v="0.2"/>
    <n v="17.96"/>
    <n v="538.79999999999995"/>
    <n v="598.66666666666663"/>
    <n v="0.97777777777777775"/>
    <n v="176"/>
    <n v="180"/>
    <n v="5"/>
    <x v="3"/>
    <x v="1"/>
    <x v="6"/>
  </r>
  <r>
    <s v="Math, Science &amp; Engineering"/>
    <s v="ASTR"/>
    <x v="7"/>
    <n v="0.95"/>
    <n v="1"/>
    <n v="0.95"/>
    <n v="0"/>
    <n v="15.09"/>
    <n v="452.7"/>
    <n v="476.5263157894737"/>
    <n v="0.82777777777777772"/>
    <n v="149"/>
    <n v="180"/>
    <n v="5"/>
    <x v="4"/>
    <x v="0"/>
    <x v="6"/>
  </r>
  <r>
    <s v="Math, Science &amp; Engineering"/>
    <s v="ASTR"/>
    <x v="8"/>
    <n v="0.7"/>
    <n v="1"/>
    <n v="0.7"/>
    <n v="0"/>
    <n v="16.32"/>
    <n v="489.6"/>
    <n v="699.42857142857156"/>
    <n v="0.88888888888888884"/>
    <n v="160"/>
    <n v="180"/>
    <n v="5"/>
    <x v="4"/>
    <x v="1"/>
    <x v="6"/>
  </r>
  <r>
    <s v="Math, Science &amp; Engineering"/>
    <s v="ASTR"/>
    <x v="9"/>
    <n v="1.153"/>
    <n v="1"/>
    <n v="1.153"/>
    <n v="0"/>
    <n v="19.71"/>
    <n v="591.29999999999995"/>
    <n v="512.83607979184728"/>
    <n v="0.7558139534883721"/>
    <n v="195"/>
    <n v="258"/>
    <n v="6"/>
    <x v="5"/>
    <x v="0"/>
    <x v="6"/>
  </r>
  <r>
    <s v="Math, Science &amp; Engineering"/>
    <s v="ASTR"/>
    <x v="10"/>
    <n v="0.95"/>
    <n v="1"/>
    <n v="0.95"/>
    <n v="0"/>
    <n v="14.82"/>
    <n v="444.6"/>
    <n v="468.00000000000006"/>
    <n v="0.81111111111111112"/>
    <n v="146"/>
    <n v="180"/>
    <n v="5"/>
    <x v="5"/>
    <x v="1"/>
    <x v="6"/>
  </r>
  <r>
    <s v="Math, Science &amp; Engineering"/>
    <s v="ASTR"/>
    <x v="11"/>
    <n v="0.95300000000000007"/>
    <n v="1"/>
    <n v="0.95300000000000007"/>
    <n v="0"/>
    <n v="19.82"/>
    <n v="594.6"/>
    <n v="623.92444910807967"/>
    <n v="0.88288288288288286"/>
    <n v="196"/>
    <n v="222"/>
    <n v="5"/>
    <x v="6"/>
    <x v="1"/>
    <x v="6"/>
  </r>
  <r>
    <s v="Career &amp; Technical Education"/>
    <s v="AUTO"/>
    <x v="0"/>
    <n v="5.67"/>
    <n v="0.37742504409171079"/>
    <n v="2.14"/>
    <n v="3.5300000000000002"/>
    <n v="81.760000000000019"/>
    <n v="2452.75"/>
    <n v="432.58377425044091"/>
    <n v="0.74224806201550386"/>
    <n v="383"/>
    <n v="516"/>
    <n v="17"/>
    <x v="0"/>
    <x v="0"/>
    <x v="7"/>
  </r>
  <r>
    <s v="Career &amp; Technical Education"/>
    <s v="AUTO"/>
    <x v="1"/>
    <n v="5.9500000000000011"/>
    <n v="0.39999999999999991"/>
    <n v="2.38"/>
    <n v="3.5700000000000003"/>
    <n v="76.90000000000002"/>
    <n v="2306.9299999999998"/>
    <n v="387.71932773109233"/>
    <n v="0.75877192982456143"/>
    <n v="346"/>
    <n v="456"/>
    <n v="16"/>
    <x v="1"/>
    <x v="0"/>
    <x v="7"/>
  </r>
  <r>
    <s v="Career &amp; Technical Education"/>
    <s v="AUTO"/>
    <x v="2"/>
    <n v="5.9"/>
    <n v="0.32203389830508472"/>
    <n v="1.9"/>
    <n v="4"/>
    <n v="80.470000000000013"/>
    <n v="2414.08"/>
    <n v="409.1661016949152"/>
    <n v="0.797244094488189"/>
    <n v="405"/>
    <n v="508"/>
    <n v="17"/>
    <x v="1"/>
    <x v="1"/>
    <x v="7"/>
  </r>
  <r>
    <s v="Career &amp; Technical Education"/>
    <s v="AUTO"/>
    <x v="3"/>
    <n v="5.4500000000000011"/>
    <n v="0.35596330275229349"/>
    <n v="1.94"/>
    <n v="3.5100000000000002"/>
    <n v="67.430000000000007"/>
    <n v="2022.63"/>
    <n v="371.12477064220178"/>
    <n v="0.65355805243445697"/>
    <n v="349"/>
    <n v="534"/>
    <n v="18"/>
    <x v="2"/>
    <x v="0"/>
    <x v="7"/>
  </r>
  <r>
    <s v="Career &amp; Technical Education"/>
    <s v="AUTO"/>
    <x v="4"/>
    <n v="6.42"/>
    <n v="0.33956386292834895"/>
    <n v="2.1800000000000002"/>
    <n v="4.24"/>
    <n v="68.510000000000005"/>
    <n v="2055.2399999999998"/>
    <n v="320.13084112149528"/>
    <n v="0.58390410958904104"/>
    <n v="341"/>
    <n v="584"/>
    <n v="19"/>
    <x v="2"/>
    <x v="1"/>
    <x v="7"/>
  </r>
  <r>
    <s v="Career &amp; Technical Education"/>
    <s v="AUTO"/>
    <x v="5"/>
    <n v="5.2800000000000011"/>
    <n v="0.3238636363636363"/>
    <n v="1.71"/>
    <n v="3.57"/>
    <n v="58.550000000000011"/>
    <n v="1756.5900000000001"/>
    <n v="332.68749999999994"/>
    <n v="0.57494866529774125"/>
    <n v="280"/>
    <n v="487"/>
    <n v="19"/>
    <x v="3"/>
    <x v="0"/>
    <x v="7"/>
  </r>
  <r>
    <s v="Career &amp; Technical Education"/>
    <s v="AUTO"/>
    <x v="6"/>
    <n v="5.6099999999999994"/>
    <n v="0.27807486631016048"/>
    <n v="1.56"/>
    <n v="4.0500000000000007"/>
    <n v="66.08"/>
    <n v="1982.27"/>
    <n v="353.34581105169343"/>
    <n v="0.66595744680851066"/>
    <n v="313"/>
    <n v="470"/>
    <n v="17"/>
    <x v="3"/>
    <x v="1"/>
    <x v="7"/>
  </r>
  <r>
    <s v="Career &amp; Technical Education"/>
    <s v="AUTO"/>
    <x v="7"/>
    <n v="4.8800000000000008"/>
    <n v="0.13114754098360654"/>
    <n v="0.64"/>
    <n v="4.2399999999999993"/>
    <n v="54.95000000000001"/>
    <n v="1648.27"/>
    <n v="337.76024590163928"/>
    <n v="0.58302583025830257"/>
    <n v="316"/>
    <n v="542"/>
    <n v="19"/>
    <x v="4"/>
    <x v="0"/>
    <x v="7"/>
  </r>
  <r>
    <s v="Career &amp; Technical Education"/>
    <s v="AUTO"/>
    <x v="8"/>
    <n v="4.5900000000000007"/>
    <n v="0.38344226579520685"/>
    <n v="1.7599999999999998"/>
    <n v="2.8300000000000005"/>
    <n v="53.74"/>
    <n v="1612.09"/>
    <n v="351.21786492374719"/>
    <n v="0.54318618042226485"/>
    <n v="283"/>
    <n v="521"/>
    <n v="19"/>
    <x v="4"/>
    <x v="1"/>
    <x v="7"/>
  </r>
  <r>
    <s v="Career &amp; Technical Education"/>
    <s v="AUTO"/>
    <x v="9"/>
    <n v="2.5245000000000006"/>
    <n v="0.49546444840562481"/>
    <n v="1.2508000000000001"/>
    <n v="1.2737000000000001"/>
    <n v="16.629994599999996"/>
    <n v="498.89983799999999"/>
    <n v="197.62322756981575"/>
    <n v="0.25"/>
    <n v="236"/>
    <n v="944"/>
    <n v="23"/>
    <x v="5"/>
    <x v="0"/>
    <x v="7"/>
  </r>
  <r>
    <s v="Career &amp; Technical Education"/>
    <s v="AUTO"/>
    <x v="10"/>
    <n v="5.0400000000000009"/>
    <n v="0.23809523809523805"/>
    <n v="1.2"/>
    <n v="3.84"/>
    <n v="57.52000000000001"/>
    <n v="1725.53"/>
    <n v="342.36706349206344"/>
    <n v="0.55285961871750433"/>
    <n v="319"/>
    <n v="577"/>
    <n v="21"/>
    <x v="5"/>
    <x v="1"/>
    <x v="7"/>
  </r>
  <r>
    <s v="Career &amp; Technical Education"/>
    <s v="AUTO"/>
    <x v="11"/>
    <n v="3.5623000000000014"/>
    <n v="0.27740504730090099"/>
    <n v="0.98819999999999997"/>
    <n v="2.5741000000000005"/>
    <n v="31.008070999999997"/>
    <n v="930.24212999999997"/>
    <n v="261.13525811975398"/>
    <n v="0.32939914163090128"/>
    <n v="307"/>
    <n v="932"/>
    <n v="23"/>
    <x v="6"/>
    <x v="1"/>
    <x v="7"/>
  </r>
  <r>
    <s v="Math, Science &amp; Engineering"/>
    <s v="BIO"/>
    <x v="0"/>
    <n v="8.57"/>
    <n v="0.27654609101516919"/>
    <n v="2.37"/>
    <n v="6.2"/>
    <n v="181.01"/>
    <n v="5430.3"/>
    <n v="633.64060676779468"/>
    <n v="1.0016"/>
    <n v="1252"/>
    <n v="1250"/>
    <n v="31"/>
    <x v="0"/>
    <x v="0"/>
    <x v="8"/>
  </r>
  <r>
    <s v="Math, Science &amp; Engineering"/>
    <s v="BIO"/>
    <x v="1"/>
    <n v="9.68"/>
    <n v="0.37913223140495866"/>
    <n v="3.67"/>
    <n v="6.0200000000000005"/>
    <n v="191.74"/>
    <n v="5752.2"/>
    <n v="594.2355371900826"/>
    <n v="0.93964232488822652"/>
    <n v="1261"/>
    <n v="1342"/>
    <n v="34"/>
    <x v="1"/>
    <x v="0"/>
    <x v="8"/>
  </r>
  <r>
    <s v="Math, Science &amp; Engineering"/>
    <s v="BIO"/>
    <x v="2"/>
    <n v="9.77"/>
    <n v="0.24872057318321389"/>
    <n v="2.4299999999999997"/>
    <n v="7.34"/>
    <n v="198.76"/>
    <n v="5962.7"/>
    <n v="610.30706243602867"/>
    <n v="0.94482288828337879"/>
    <n v="1387"/>
    <n v="1468"/>
    <n v="36"/>
    <x v="1"/>
    <x v="1"/>
    <x v="8"/>
  </r>
  <r>
    <s v="Math, Science &amp; Engineering"/>
    <s v="BIO"/>
    <x v="3"/>
    <n v="10.280000000000001"/>
    <n v="0.19260700389105057"/>
    <n v="1.98"/>
    <n v="8.3000000000000007"/>
    <n v="194.84000000000003"/>
    <n v="5845.1"/>
    <n v="568.58949416342409"/>
    <n v="0.89722222222222225"/>
    <n v="1292"/>
    <n v="1440"/>
    <n v="37"/>
    <x v="2"/>
    <x v="0"/>
    <x v="8"/>
  </r>
  <r>
    <s v="Math, Science &amp; Engineering"/>
    <s v="BIO"/>
    <x v="4"/>
    <n v="9.83"/>
    <n v="0.27568667344862663"/>
    <n v="2.71"/>
    <n v="7.120000000000001"/>
    <n v="194.53000000000003"/>
    <n v="5836"/>
    <n v="593.69277721261449"/>
    <n v="0.91416893732970028"/>
    <n v="1342"/>
    <n v="1468"/>
    <n v="36"/>
    <x v="2"/>
    <x v="1"/>
    <x v="8"/>
  </r>
  <r>
    <s v="Math, Science &amp; Engineering"/>
    <s v="BIO"/>
    <x v="5"/>
    <n v="9.73"/>
    <n v="0.23124357656731756"/>
    <n v="2.25"/>
    <n v="7.49"/>
    <n v="180.56"/>
    <n v="5416.9000000000005"/>
    <n v="556.72147995889009"/>
    <n v="0.93066884176182707"/>
    <n v="1141"/>
    <n v="1226"/>
    <n v="34"/>
    <x v="3"/>
    <x v="0"/>
    <x v="8"/>
  </r>
  <r>
    <s v="Math, Science &amp; Engineering"/>
    <s v="BIO"/>
    <x v="6"/>
    <n v="10.680000000000001"/>
    <n v="0.19850187265917596"/>
    <n v="2.1199999999999997"/>
    <n v="8.57"/>
    <n v="197.45000000000005"/>
    <n v="5923.56"/>
    <n v="554.64044943820215"/>
    <n v="0.914500683994528"/>
    <n v="1337"/>
    <n v="1462"/>
    <n v="40"/>
    <x v="3"/>
    <x v="1"/>
    <x v="8"/>
  </r>
  <r>
    <s v="Math, Science &amp; Engineering"/>
    <s v="BIO"/>
    <x v="7"/>
    <n v="10.250000000000002"/>
    <n v="0.36682926829268286"/>
    <n v="3.7600000000000002"/>
    <n v="6.48"/>
    <n v="177.14000000000001"/>
    <n v="5314.1"/>
    <n v="518.44878048780481"/>
    <n v="0.97837370242214527"/>
    <n v="1131"/>
    <n v="1156"/>
    <n v="32"/>
    <x v="4"/>
    <x v="0"/>
    <x v="8"/>
  </r>
  <r>
    <s v="Math, Science &amp; Engineering"/>
    <s v="BIO"/>
    <x v="8"/>
    <n v="10.580000000000002"/>
    <n v="0.2145557655954631"/>
    <n v="2.27"/>
    <n v="8.32"/>
    <n v="194.9"/>
    <n v="5847.13"/>
    <n v="552.65879017013219"/>
    <n v="0.9126145172656801"/>
    <n v="1295"/>
    <n v="1419"/>
    <n v="40"/>
    <x v="4"/>
    <x v="1"/>
    <x v="8"/>
  </r>
  <r>
    <s v="Math, Science &amp; Engineering"/>
    <s v="BIO"/>
    <x v="9"/>
    <n v="9.8746000000000009"/>
    <n v="0.46385676381828123"/>
    <n v="4.5804"/>
    <n v="5.2942"/>
    <n v="164.18999780000001"/>
    <n v="4925.6999340000011"/>
    <n v="498.82526218783551"/>
    <n v="0.89291736930860033"/>
    <n v="1059"/>
    <n v="1186"/>
    <n v="32"/>
    <x v="5"/>
    <x v="0"/>
    <x v="8"/>
  </r>
  <r>
    <s v="Math, Science &amp; Engineering"/>
    <s v="BIO"/>
    <x v="10"/>
    <n v="12.25"/>
    <n v="0.30775510204081635"/>
    <n v="3.77"/>
    <n v="8.48"/>
    <n v="195.12"/>
    <n v="5853.4"/>
    <n v="477.82857142857142"/>
    <n v="0.86941580756013748"/>
    <n v="1265"/>
    <n v="1455"/>
    <n v="41"/>
    <x v="5"/>
    <x v="1"/>
    <x v="8"/>
  </r>
  <r>
    <s v="Math, Science &amp; Engineering"/>
    <s v="BIO"/>
    <x v="11"/>
    <n v="10.0511"/>
    <n v="0.33904746744137459"/>
    <n v="3.4077999999999999"/>
    <n v="6.6432999999999991"/>
    <n v="171.09332940000002"/>
    <n v="5132.7998820000003"/>
    <n v="510.67046213847243"/>
    <n v="0.89244663382594414"/>
    <n v="1087"/>
    <n v="1218"/>
    <n v="33"/>
    <x v="6"/>
    <x v="1"/>
    <x v="8"/>
  </r>
  <r>
    <s v="Career &amp; Technical Education"/>
    <s v="BOT"/>
    <x v="0"/>
    <n v="1.7600000000000007"/>
    <n v="0.18749999999999994"/>
    <n v="0.33"/>
    <n v="1.4300000000000004"/>
    <n v="19.560000000000002"/>
    <n v="586.41000000000008"/>
    <n v="333.18749999999994"/>
    <n v="0.59917355371900827"/>
    <n v="435"/>
    <n v="726"/>
    <n v="15"/>
    <x v="0"/>
    <x v="0"/>
    <x v="9"/>
  </r>
  <r>
    <s v="Career &amp; Technical Education"/>
    <s v="BOT"/>
    <x v="1"/>
    <n v="1.8300000000000007"/>
    <n v="0.35519125683060099"/>
    <n v="0.65"/>
    <n v="1.1800000000000002"/>
    <n v="21.240000000000002"/>
    <n v="636.79999999999995"/>
    <n v="347.97814207650259"/>
    <n v="0.48618784530386738"/>
    <n v="264"/>
    <n v="543"/>
    <n v="16"/>
    <x v="1"/>
    <x v="0"/>
    <x v="9"/>
  </r>
  <r>
    <s v="Career &amp; Technical Education"/>
    <s v="BOT"/>
    <x v="2"/>
    <n v="1.2100000000000002"/>
    <n v="0.32231404958677679"/>
    <n v="0.38999999999999996"/>
    <n v="0.82"/>
    <n v="17.66"/>
    <n v="530.13"/>
    <n v="438.12396694214868"/>
    <n v="0.56380510440835263"/>
    <n v="243"/>
    <n v="431"/>
    <n v="11"/>
    <x v="1"/>
    <x v="1"/>
    <x v="9"/>
  </r>
  <r>
    <s v="Career &amp; Technical Education"/>
    <s v="BOT"/>
    <x v="3"/>
    <n v="1.9700000000000009"/>
    <n v="0.3705583756345176"/>
    <n v="0.73"/>
    <n v="1.2400000000000002"/>
    <n v="29.060000000000002"/>
    <n v="871.8"/>
    <n v="442.53807106598964"/>
    <n v="0.42777155655095184"/>
    <n v="382"/>
    <n v="893"/>
    <n v="19"/>
    <x v="2"/>
    <x v="0"/>
    <x v="9"/>
  </r>
  <r>
    <s v="Career &amp; Technical Education"/>
    <s v="BOT"/>
    <x v="4"/>
    <n v="1.9900000000000007"/>
    <n v="0.32663316582914564"/>
    <n v="0.65"/>
    <n v="1.34"/>
    <n v="32.93"/>
    <n v="988"/>
    <n v="496.48241206030133"/>
    <n v="0.47499999999999998"/>
    <n v="437"/>
    <n v="920"/>
    <n v="22"/>
    <x v="2"/>
    <x v="1"/>
    <x v="9"/>
  </r>
  <r>
    <s v="Career &amp; Technical Education"/>
    <s v="BOT"/>
    <x v="5"/>
    <n v="2.2200000000000006"/>
    <n v="0.18468468468468463"/>
    <n v="0.41"/>
    <n v="1.8100000000000005"/>
    <n v="28.2"/>
    <n v="846.5"/>
    <n v="381.30630630630617"/>
    <n v="0.41935483870967744"/>
    <n v="416"/>
    <n v="992"/>
    <n v="22"/>
    <x v="3"/>
    <x v="0"/>
    <x v="9"/>
  </r>
  <r>
    <s v="Career &amp; Technical Education"/>
    <s v="BOT"/>
    <x v="6"/>
    <n v="2.0900000000000003"/>
    <n v="0.32057416267942579"/>
    <n v="0.67"/>
    <n v="1.4200000000000002"/>
    <n v="28.770000000000003"/>
    <n v="862.9"/>
    <n v="412.8708133971291"/>
    <n v="0.44036697247706424"/>
    <n v="384"/>
    <n v="872"/>
    <n v="19"/>
    <x v="3"/>
    <x v="1"/>
    <x v="9"/>
  </r>
  <r>
    <s v="Career &amp; Technical Education"/>
    <s v="BOT"/>
    <x v="7"/>
    <n v="2.4400000000000008"/>
    <n v="0.18442622950819665"/>
    <n v="0.44999999999999996"/>
    <n v="1.9900000000000007"/>
    <n v="26.079999999999995"/>
    <n v="782"/>
    <n v="320.49180327868839"/>
    <n v="0.41528925619834711"/>
    <n v="402"/>
    <n v="968"/>
    <n v="22"/>
    <x v="4"/>
    <x v="0"/>
    <x v="9"/>
  </r>
  <r>
    <s v="Career &amp; Technical Education"/>
    <s v="BOT"/>
    <x v="8"/>
    <n v="2.2100000000000004"/>
    <n v="0.25791855203619901"/>
    <n v="0.56999999999999995"/>
    <n v="1.6400000000000001"/>
    <n v="24.64"/>
    <n v="739"/>
    <n v="334.38914027149315"/>
    <n v="0.40706955530216649"/>
    <n v="357"/>
    <n v="877"/>
    <n v="19"/>
    <x v="4"/>
    <x v="1"/>
    <x v="9"/>
  </r>
  <r>
    <s v="Career &amp; Technical Education"/>
    <s v="BOT"/>
    <x v="9"/>
    <n v="2.0180999999999996"/>
    <n v="0"/>
    <n v="0"/>
    <n v="2.0180999999999996"/>
    <n v="20.203332455400002"/>
    <n v="606.09997366200014"/>
    <n v="300.33198239036733"/>
    <n v="0.31903190319031904"/>
    <n v="290"/>
    <n v="909"/>
    <n v="18"/>
    <x v="5"/>
    <x v="0"/>
    <x v="9"/>
  </r>
  <r>
    <s v="Career &amp; Technical Education"/>
    <s v="BOT"/>
    <x v="10"/>
    <n v="2.7500000000000009"/>
    <n v="0.23999999999999994"/>
    <n v="0.66"/>
    <n v="2.0900000000000003"/>
    <n v="24.42"/>
    <n v="732.5"/>
    <n v="266.36363636363626"/>
    <n v="0.35669456066945604"/>
    <n v="341"/>
    <n v="956"/>
    <n v="21"/>
    <x v="5"/>
    <x v="1"/>
    <x v="9"/>
  </r>
  <r>
    <s v="Career &amp; Technical Education"/>
    <s v="BOT"/>
    <x v="11"/>
    <n v="2.0612999999999997"/>
    <n v="0"/>
    <n v="0"/>
    <n v="2.0612999999999997"/>
    <n v="17.458093962600003"/>
    <n v="523.74281887800009"/>
    <n v="254.08374272449433"/>
    <n v="0.34705882352941175"/>
    <n v="295"/>
    <n v="850"/>
    <n v="17"/>
    <x v="6"/>
    <x v="1"/>
    <x v="9"/>
  </r>
  <r>
    <s v="Career &amp; Technical Education"/>
    <s v="BUS"/>
    <x v="0"/>
    <n v="2.3500000000000005"/>
    <n v="0.85106382978723383"/>
    <n v="2"/>
    <n v="0.35"/>
    <n v="43.800000000000004"/>
    <n v="1314"/>
    <n v="559.14893617021266"/>
    <n v="0.85048543689320388"/>
    <n v="438"/>
    <n v="515"/>
    <n v="11"/>
    <x v="0"/>
    <x v="0"/>
    <x v="10"/>
  </r>
  <r>
    <s v="Career &amp; Technical Education"/>
    <s v="BUS"/>
    <x v="1"/>
    <n v="2.8000000000000003"/>
    <n v="0.7857142857142857"/>
    <n v="2.2000000000000002"/>
    <n v="0.60000000000000009"/>
    <n v="47.06"/>
    <n v="1411.8899999999999"/>
    <n v="504.24642857142845"/>
    <n v="0.74880763116057236"/>
    <n v="471"/>
    <n v="629"/>
    <n v="13"/>
    <x v="1"/>
    <x v="0"/>
    <x v="10"/>
  </r>
  <r>
    <s v="Career &amp; Technical Education"/>
    <s v="BUS"/>
    <x v="2"/>
    <n v="2.75"/>
    <n v="0.85454545454545472"/>
    <n v="2.3500000000000005"/>
    <n v="0.4"/>
    <n v="48.45"/>
    <n v="1453.5"/>
    <n v="528.5454545454545"/>
    <n v="0.83074265975820383"/>
    <n v="481"/>
    <n v="579"/>
    <n v="13"/>
    <x v="1"/>
    <x v="1"/>
    <x v="10"/>
  </r>
  <r>
    <s v="Career &amp; Technical Education"/>
    <s v="BUS"/>
    <x v="3"/>
    <n v="2.8000000000000003"/>
    <n v="0.71428571428571419"/>
    <n v="2"/>
    <n v="0.8"/>
    <n v="43.419999999999995"/>
    <n v="1302.5"/>
    <n v="465.17857142857139"/>
    <n v="0.67131782945736429"/>
    <n v="433"/>
    <n v="645"/>
    <n v="13"/>
    <x v="2"/>
    <x v="0"/>
    <x v="10"/>
  </r>
  <r>
    <s v="Career &amp; Technical Education"/>
    <s v="BUS"/>
    <x v="4"/>
    <n v="3.5000000000000004"/>
    <n v="0.7"/>
    <n v="2.4500000000000002"/>
    <n v="1.05"/>
    <n v="52.290000000000006"/>
    <n v="1568.61"/>
    <n v="448.17428571428565"/>
    <n v="0.71823204419889508"/>
    <n v="520"/>
    <n v="724"/>
    <n v="16"/>
    <x v="2"/>
    <x v="1"/>
    <x v="10"/>
  </r>
  <r>
    <s v="Career &amp; Technical Education"/>
    <s v="BUS"/>
    <x v="5"/>
    <n v="2.6100000000000003"/>
    <n v="0.22988505747126434"/>
    <n v="0.6"/>
    <n v="2.0100000000000002"/>
    <n v="45.029999999999994"/>
    <n v="1351"/>
    <n v="517.62452107279682"/>
    <n v="0.7696245733788396"/>
    <n v="451"/>
    <n v="586"/>
    <n v="14"/>
    <x v="3"/>
    <x v="0"/>
    <x v="10"/>
  </r>
  <r>
    <s v="Career &amp; Technical Education"/>
    <s v="BUS"/>
    <x v="6"/>
    <n v="3.3000000000000003"/>
    <n v="0.46363636363636362"/>
    <n v="1.53"/>
    <n v="1.77"/>
    <n v="55.319999999999993"/>
    <n v="1659.6"/>
    <n v="502.90909090909082"/>
    <n v="0.76923076923076927"/>
    <n v="550"/>
    <n v="715"/>
    <n v="15"/>
    <x v="3"/>
    <x v="1"/>
    <x v="10"/>
  </r>
  <r>
    <s v="Career &amp; Technical Education"/>
    <s v="BUS"/>
    <x v="7"/>
    <n v="3.39"/>
    <n v="0.51622418879056042"/>
    <n v="1.75"/>
    <n v="1.6400000000000001"/>
    <n v="55.5"/>
    <n v="1665"/>
    <n v="491.15044247787608"/>
    <n v="0.74342105263157898"/>
    <n v="565"/>
    <n v="760"/>
    <n v="17"/>
    <x v="4"/>
    <x v="0"/>
    <x v="10"/>
  </r>
  <r>
    <s v="Career &amp; Technical Education"/>
    <s v="BUS"/>
    <x v="8"/>
    <n v="3.6900000000000004"/>
    <n v="0.37940379403794033"/>
    <n v="1.4"/>
    <n v="2.29"/>
    <n v="61.77"/>
    <n v="1853.23"/>
    <n v="502.23035230352298"/>
    <n v="0.77972465581977468"/>
    <n v="623"/>
    <n v="799"/>
    <n v="18"/>
    <x v="4"/>
    <x v="1"/>
    <x v="10"/>
  </r>
  <r>
    <s v="Career &amp; Technical Education"/>
    <s v="BUS"/>
    <x v="9"/>
    <n v="2.9833000000000007"/>
    <n v="0.35195923976804205"/>
    <n v="1.05"/>
    <n v="1.9333"/>
    <n v="46.076665400000003"/>
    <n v="1382.2999620000001"/>
    <n v="463.34594643515561"/>
    <n v="0.7447833065810594"/>
    <n v="464"/>
    <n v="623"/>
    <n v="14"/>
    <x v="5"/>
    <x v="0"/>
    <x v="10"/>
  </r>
  <r>
    <s v="Career &amp; Technical Education"/>
    <s v="BUS"/>
    <x v="10"/>
    <n v="3.9200000000000004"/>
    <n v="0.33928571428571419"/>
    <n v="1.3299999999999998"/>
    <n v="2.59"/>
    <n v="62.35"/>
    <n v="1870.5"/>
    <n v="477.16836734693874"/>
    <n v="0.75539568345323738"/>
    <n v="630"/>
    <n v="834"/>
    <n v="19"/>
    <x v="5"/>
    <x v="1"/>
    <x v="10"/>
  </r>
  <r>
    <s v="Career &amp; Technical Education"/>
    <s v="BUS"/>
    <x v="11"/>
    <n v="3.3832999999999998"/>
    <n v="0.29556941447698992"/>
    <n v="1"/>
    <n v="2.3833000000000002"/>
    <n v="60.136665199999989"/>
    <n v="1804.099956"/>
    <n v="533.23676765288337"/>
    <n v="0.80132450331125826"/>
    <n v="605"/>
    <n v="755"/>
    <n v="17"/>
    <x v="6"/>
    <x v="1"/>
    <x v="10"/>
  </r>
  <r>
    <s v="Career &amp; Technical Education"/>
    <s v="CADD"/>
    <x v="0"/>
    <n v="1.86"/>
    <n v="0.35483870967741937"/>
    <n v="0.66"/>
    <n v="1.2"/>
    <n v="17.34"/>
    <n v="520.20000000000005"/>
    <n v="279.67741935483872"/>
    <n v="0.60897435897435892"/>
    <n v="95"/>
    <n v="156"/>
    <n v="6"/>
    <x v="0"/>
    <x v="0"/>
    <x v="11"/>
  </r>
  <r>
    <s v="Career &amp; Technical Education"/>
    <s v="CADD"/>
    <x v="1"/>
    <n v="1.86"/>
    <n v="0.532258064516129"/>
    <n v="0.99"/>
    <n v="0.8600000000000001"/>
    <n v="17.37"/>
    <n v="521.14"/>
    <n v="280.18279569892474"/>
    <n v="0.5"/>
    <n v="90"/>
    <n v="180"/>
    <n v="6"/>
    <x v="1"/>
    <x v="0"/>
    <x v="11"/>
  </r>
  <r>
    <s v="Career &amp; Technical Education"/>
    <s v="CADD"/>
    <x v="2"/>
    <n v="1.6600000000000001"/>
    <n v="0.59638554216867468"/>
    <n v="0.99"/>
    <n v="0.66"/>
    <n v="19"/>
    <n v="570"/>
    <n v="343.37349397590356"/>
    <n v="0.73076923076923073"/>
    <n v="95"/>
    <n v="130"/>
    <n v="5"/>
    <x v="1"/>
    <x v="1"/>
    <x v="11"/>
  </r>
  <r>
    <s v="Career &amp; Technical Education"/>
    <s v="CADD"/>
    <x v="3"/>
    <n v="1.7900000000000003"/>
    <n v="0.55865921787709494"/>
    <n v="1"/>
    <n v="0.79"/>
    <n v="19.169999999999998"/>
    <n v="575.20000000000005"/>
    <n v="321.34078212290501"/>
    <n v="0.60256410256410253"/>
    <n v="94"/>
    <n v="156"/>
    <n v="6"/>
    <x v="2"/>
    <x v="0"/>
    <x v="11"/>
  </r>
  <r>
    <s v="Career &amp; Technical Education"/>
    <s v="CADD"/>
    <x v="4"/>
    <n v="0.99"/>
    <n v="0.79797979797979801"/>
    <n v="0.79"/>
    <n v="0.2"/>
    <n v="10.200000000000001"/>
    <n v="306"/>
    <n v="309.09090909090912"/>
    <n v="0.55769230769230771"/>
    <n v="58"/>
    <n v="104"/>
    <n v="4"/>
    <x v="2"/>
    <x v="1"/>
    <x v="11"/>
  </r>
  <r>
    <s v="Career &amp; Technical Education"/>
    <s v="CADD"/>
    <x v="5"/>
    <n v="1.6600000000000001"/>
    <n v="0.39759036144578314"/>
    <n v="0.66"/>
    <n v="0.99"/>
    <n v="15.81"/>
    <n v="474.3"/>
    <n v="285.72289156626505"/>
    <n v="0.59230769230769231"/>
    <n v="77"/>
    <n v="130"/>
    <n v="5"/>
    <x v="3"/>
    <x v="0"/>
    <x v="11"/>
  </r>
  <r>
    <s v="Career &amp; Technical Education"/>
    <s v="CADD"/>
    <x v="6"/>
    <n v="1.6600000000000001"/>
    <n v="0"/>
    <n v="0"/>
    <n v="1.6600000000000001"/>
    <n v="13.8"/>
    <n v="414"/>
    <n v="249.39759036144576"/>
    <n v="0.50735294117647056"/>
    <n v="69"/>
    <n v="136"/>
    <n v="5"/>
    <x v="3"/>
    <x v="1"/>
    <x v="11"/>
  </r>
  <r>
    <s v="Career &amp; Technical Education"/>
    <s v="CADD"/>
    <x v="7"/>
    <n v="2.2200000000000002"/>
    <n v="0.44144144144144137"/>
    <n v="0.98"/>
    <n v="1.24"/>
    <n v="17.319999999999997"/>
    <n v="519.6"/>
    <n v="234.05405405405403"/>
    <n v="0.53086419753086422"/>
    <n v="86"/>
    <n v="162"/>
    <n v="6"/>
    <x v="4"/>
    <x v="0"/>
    <x v="11"/>
  </r>
  <r>
    <s v="Career &amp; Technical Education"/>
    <s v="CADD"/>
    <x v="8"/>
    <n v="1.86"/>
    <n v="0.532258064516129"/>
    <n v="0.99"/>
    <n v="0.8600000000000001"/>
    <n v="14.700000000000001"/>
    <n v="441"/>
    <n v="237.09677419354838"/>
    <n v="0.5"/>
    <n v="81"/>
    <n v="162"/>
    <n v="6"/>
    <x v="4"/>
    <x v="1"/>
    <x v="11"/>
  </r>
  <r>
    <s v="Career &amp; Technical Education"/>
    <s v="CADD"/>
    <x v="9"/>
    <n v="1.4743999999999999"/>
    <n v="0.65959034183396636"/>
    <n v="0.97249999999999992"/>
    <n v="0.50190000000000001"/>
    <n v="12.110000000000001"/>
    <n v="363.3"/>
    <n v="246.40531741725451"/>
    <n v="0.57692307692307687"/>
    <n v="60"/>
    <n v="104"/>
    <n v="4"/>
    <x v="5"/>
    <x v="0"/>
    <x v="11"/>
  </r>
  <r>
    <s v="Career &amp; Technical Education"/>
    <s v="CADD"/>
    <x v="10"/>
    <n v="2.0499999999999998"/>
    <n v="0.45853658536585373"/>
    <n v="0.94000000000000006"/>
    <n v="1.1099999999999999"/>
    <n v="13.5"/>
    <n v="405"/>
    <n v="197.56097560975613"/>
    <n v="0.44444444444444442"/>
    <n v="72"/>
    <n v="162"/>
    <n v="6"/>
    <x v="5"/>
    <x v="1"/>
    <x v="11"/>
  </r>
  <r>
    <s v="Career &amp; Technical Education"/>
    <s v="CADD"/>
    <x v="11"/>
    <n v="1.6744000000000001"/>
    <n v="0.55972288580984231"/>
    <n v="0.93720000000000003"/>
    <n v="0.73719999999999997"/>
    <n v="10.700000000000001"/>
    <n v="321"/>
    <n v="191.71046344959387"/>
    <n v="0.44615384615384618"/>
    <n v="58"/>
    <n v="130"/>
    <n v="5"/>
    <x v="6"/>
    <x v="1"/>
    <x v="11"/>
  </r>
  <r>
    <s v="Career &amp; Technical Education"/>
    <s v="CD"/>
    <x v="0"/>
    <n v="3.8100000000000009"/>
    <n v="0.20997375328083986"/>
    <n v="0.8"/>
    <n v="3.0100000000000007"/>
    <n v="62.809999999999995"/>
    <n v="1884.1999999999998"/>
    <n v="494.54068241469798"/>
    <n v="0.86876640419947504"/>
    <n v="662"/>
    <n v="762"/>
    <n v="21"/>
    <x v="0"/>
    <x v="0"/>
    <x v="12"/>
  </r>
  <r>
    <s v="Career &amp; Technical Education"/>
    <s v="CD"/>
    <x v="1"/>
    <n v="4.4000000000000012"/>
    <n v="0.19999999999999998"/>
    <n v="0.88000000000000012"/>
    <n v="3.5200000000000009"/>
    <n v="65.42"/>
    <n v="1962.76"/>
    <n v="446.08181818181805"/>
    <n v="0.78850574712643673"/>
    <n v="686"/>
    <n v="870"/>
    <n v="24"/>
    <x v="1"/>
    <x v="0"/>
    <x v="12"/>
  </r>
  <r>
    <s v="Career &amp; Technical Education"/>
    <s v="CD"/>
    <x v="2"/>
    <n v="4.2900000000000009"/>
    <n v="0.18648018648018644"/>
    <n v="0.8"/>
    <n v="3.4900000000000011"/>
    <n v="66.260000000000005"/>
    <n v="1988.2600000000002"/>
    <n v="463.4638694638694"/>
    <n v="0.82235294117647062"/>
    <n v="699"/>
    <n v="850"/>
    <n v="23"/>
    <x v="1"/>
    <x v="1"/>
    <x v="12"/>
  </r>
  <r>
    <s v="Career &amp; Technical Education"/>
    <s v="CD"/>
    <x v="3"/>
    <n v="4.830000000000001"/>
    <n v="0.16563146997929604"/>
    <n v="0.8"/>
    <n v="4.03"/>
    <n v="77.279999999999987"/>
    <n v="2318.5"/>
    <n v="480.02070393374731"/>
    <n v="0.81790744466800802"/>
    <n v="813"/>
    <n v="994"/>
    <n v="26"/>
    <x v="2"/>
    <x v="0"/>
    <x v="12"/>
  </r>
  <r>
    <s v="Career &amp; Technical Education"/>
    <s v="CD"/>
    <x v="4"/>
    <n v="5.030000000000002"/>
    <n v="0.15904572564612321"/>
    <n v="0.8"/>
    <n v="4.2300000000000013"/>
    <n v="73.579999999999984"/>
    <n v="2207.4799999999996"/>
    <n v="438.86282306162997"/>
    <n v="0.77031093279839513"/>
    <n v="768"/>
    <n v="997"/>
    <n v="26"/>
    <x v="2"/>
    <x v="1"/>
    <x v="12"/>
  </r>
  <r>
    <s v="Career &amp; Technical Education"/>
    <s v="CD"/>
    <x v="5"/>
    <n v="5.1000000000000005"/>
    <n v="0.18627450980392155"/>
    <n v="0.95"/>
    <n v="4.1500000000000012"/>
    <n v="80.88"/>
    <n v="2427.02"/>
    <n v="475.88627450980385"/>
    <n v="0.81100000000000005"/>
    <n v="811"/>
    <n v="1000"/>
    <n v="26"/>
    <x v="3"/>
    <x v="0"/>
    <x v="12"/>
  </r>
  <r>
    <s v="Career &amp; Technical Education"/>
    <s v="CD"/>
    <x v="6"/>
    <n v="5.2000000000000011"/>
    <n v="0.13461538461538458"/>
    <n v="0.7"/>
    <n v="4.5"/>
    <n v="87.57"/>
    <n v="2627.1299999999997"/>
    <n v="505.21730769230754"/>
    <n v="0.82790697674418601"/>
    <n v="890"/>
    <n v="1075"/>
    <n v="28"/>
    <x v="3"/>
    <x v="1"/>
    <x v="12"/>
  </r>
  <r>
    <s v="Career &amp; Technical Education"/>
    <s v="CD"/>
    <x v="7"/>
    <n v="5.7200000000000015"/>
    <n v="0.27622377622377614"/>
    <n v="1.5799999999999998"/>
    <n v="4.1400000000000006"/>
    <n v="87.13"/>
    <n v="2614.0699999999997"/>
    <n v="457.00524475524458"/>
    <n v="0.78635547576301612"/>
    <n v="876"/>
    <n v="1114"/>
    <n v="29"/>
    <x v="4"/>
    <x v="0"/>
    <x v="12"/>
  </r>
  <r>
    <s v="Career &amp; Technical Education"/>
    <s v="CD"/>
    <x v="8"/>
    <n v="6.0800000000000018"/>
    <n v="0.1233552631578947"/>
    <n v="0.75"/>
    <n v="5.330000000000001"/>
    <n v="91.600000000000023"/>
    <n v="2748.0899999999997"/>
    <n v="451.98848684210509"/>
    <n v="0.80085106382978721"/>
    <n v="941"/>
    <n v="1175"/>
    <n v="31"/>
    <x v="4"/>
    <x v="1"/>
    <x v="12"/>
  </r>
  <r>
    <s v="Career &amp; Technical Education"/>
    <s v="CD"/>
    <x v="9"/>
    <n v="3.9836000000000009"/>
    <n v="0.40164675168189562"/>
    <n v="1.5999999999999999"/>
    <n v="2.3836000000000004"/>
    <n v="79.166665398099994"/>
    <n v="2374.999961943"/>
    <n v="596.19438747439483"/>
    <n v="0.88087431693989071"/>
    <n v="806"/>
    <n v="915"/>
    <n v="20"/>
    <x v="5"/>
    <x v="0"/>
    <x v="12"/>
  </r>
  <r>
    <s v="Career &amp; Technical Education"/>
    <s v="CD"/>
    <x v="10"/>
    <n v="6.8100000000000014"/>
    <n v="0.23494860499265782"/>
    <n v="1.6"/>
    <n v="5.2100000000000009"/>
    <n v="96.19"/>
    <n v="2885.79"/>
    <n v="423.75770925110123"/>
    <n v="0.71865889212827994"/>
    <n v="986"/>
    <n v="1372"/>
    <n v="36"/>
    <x v="5"/>
    <x v="1"/>
    <x v="12"/>
  </r>
  <r>
    <s v="Career &amp; Technical Education"/>
    <s v="CD"/>
    <x v="11"/>
    <n v="4"/>
    <n v="0.15000000000000002"/>
    <n v="0.60000000000000009"/>
    <n v="3.4000000000000004"/>
    <n v="82.8"/>
    <n v="2484"/>
    <n v="621"/>
    <n v="0.82799999999999996"/>
    <n v="828"/>
    <n v="1000"/>
    <n v="20"/>
    <x v="6"/>
    <x v="1"/>
    <x v="12"/>
  </r>
  <r>
    <s v="Math, Science &amp; Engineering"/>
    <s v="CHEM"/>
    <x v="0"/>
    <n v="4.8"/>
    <n v="0.38541666666666669"/>
    <n v="1.85"/>
    <n v="2.95"/>
    <n v="70.53"/>
    <n v="2116"/>
    <n v="440.83333333333337"/>
    <n v="0.91447368421052633"/>
    <n v="278"/>
    <n v="304"/>
    <n v="11"/>
    <x v="0"/>
    <x v="0"/>
    <x v="13"/>
  </r>
  <r>
    <s v="Math, Science &amp; Engineering"/>
    <s v="CHEM"/>
    <x v="1"/>
    <n v="5.3"/>
    <n v="0.34905660377358494"/>
    <n v="1.85"/>
    <n v="3.45"/>
    <n v="71.67"/>
    <n v="2150"/>
    <n v="405.66037735849056"/>
    <n v="0.81686046511627908"/>
    <n v="281"/>
    <n v="344"/>
    <n v="12"/>
    <x v="1"/>
    <x v="0"/>
    <x v="13"/>
  </r>
  <r>
    <s v="Math, Science &amp; Engineering"/>
    <s v="CHEM"/>
    <x v="2"/>
    <n v="5.3"/>
    <n v="0.18867924528301888"/>
    <n v="1"/>
    <n v="4.3"/>
    <n v="75.600000000000009"/>
    <n v="2268"/>
    <n v="427.92452830188682"/>
    <n v="0.85174418604651159"/>
    <n v="293"/>
    <n v="344"/>
    <n v="12"/>
    <x v="1"/>
    <x v="1"/>
    <x v="13"/>
  </r>
  <r>
    <s v="Math, Science &amp; Engineering"/>
    <s v="CHEM"/>
    <x v="3"/>
    <n v="5.45"/>
    <n v="0.21100917431192659"/>
    <n v="1.1499999999999999"/>
    <n v="4.3"/>
    <n v="80.97"/>
    <n v="2429"/>
    <n v="445.6880733944954"/>
    <n v="0.85597826086956519"/>
    <n v="315"/>
    <n v="368"/>
    <n v="13"/>
    <x v="2"/>
    <x v="0"/>
    <x v="13"/>
  </r>
  <r>
    <s v="Math, Science &amp; Engineering"/>
    <s v="CHEM"/>
    <x v="4"/>
    <n v="5.3"/>
    <n v="0.21698113207547168"/>
    <n v="1.1499999999999999"/>
    <n v="4.1500000000000004"/>
    <n v="75.72999999999999"/>
    <n v="2272"/>
    <n v="428.67924528301887"/>
    <n v="0.85174418604651159"/>
    <n v="293"/>
    <n v="344"/>
    <n v="12"/>
    <x v="2"/>
    <x v="1"/>
    <x v="13"/>
  </r>
  <r>
    <s v="Math, Science &amp; Engineering"/>
    <s v="CHEM"/>
    <x v="5"/>
    <n v="4.95"/>
    <n v="0.33333333333333331"/>
    <n v="1.65"/>
    <n v="3.3"/>
    <n v="74.91"/>
    <n v="2247.3000000000002"/>
    <n v="454"/>
    <n v="0.84302325581395354"/>
    <n v="290"/>
    <n v="344"/>
    <n v="12"/>
    <x v="3"/>
    <x v="0"/>
    <x v="13"/>
  </r>
  <r>
    <s v="Math, Science &amp; Engineering"/>
    <s v="CHEM"/>
    <x v="6"/>
    <n v="5.45"/>
    <n v="0.12844036697247704"/>
    <n v="0.7"/>
    <n v="4.75"/>
    <n v="74.53"/>
    <n v="2236"/>
    <n v="410.27522935779814"/>
    <n v="0.78804347826086951"/>
    <n v="290"/>
    <n v="368"/>
    <n v="13"/>
    <x v="3"/>
    <x v="1"/>
    <x v="13"/>
  </r>
  <r>
    <s v="Math, Science &amp; Engineering"/>
    <s v="CHEM"/>
    <x v="7"/>
    <n v="5.23"/>
    <n v="0.28298279158699807"/>
    <n v="1.48"/>
    <n v="3.74"/>
    <n v="69.2"/>
    <n v="2076"/>
    <n v="396.94072657743783"/>
    <n v="0.85897435897435892"/>
    <n v="268"/>
    <n v="312"/>
    <n v="11"/>
    <x v="4"/>
    <x v="0"/>
    <x v="13"/>
  </r>
  <r>
    <s v="Math, Science &amp; Engineering"/>
    <s v="CHEM"/>
    <x v="8"/>
    <n v="4.8"/>
    <n v="0.33750000000000002"/>
    <n v="1.62"/>
    <n v="3.1799999999999997"/>
    <n v="73.800000000000011"/>
    <n v="2214"/>
    <n v="461.25"/>
    <n v="0.91987179487179482"/>
    <n v="287"/>
    <n v="312"/>
    <n v="11"/>
    <x v="4"/>
    <x v="1"/>
    <x v="13"/>
  </r>
  <r>
    <s v="Math, Science &amp; Engineering"/>
    <s v="CHEM"/>
    <x v="9"/>
    <n v="4.8471000000000002"/>
    <n v="0.26939819685997807"/>
    <n v="1.3057999999999998"/>
    <n v="3.5412999999999997"/>
    <n v="75.099997299999998"/>
    <n v="2252.9999189999999"/>
    <n v="464.81399579129783"/>
    <n v="0.94407894736842102"/>
    <n v="287"/>
    <n v="304"/>
    <n v="10"/>
    <x v="5"/>
    <x v="0"/>
    <x v="13"/>
  </r>
  <r>
    <s v="Math, Science &amp; Engineering"/>
    <s v="CHEM"/>
    <x v="10"/>
    <n v="6.33"/>
    <n v="0.23538704581358613"/>
    <n v="1.4900000000000002"/>
    <n v="4.83"/>
    <n v="88.97"/>
    <n v="2669"/>
    <n v="421.64296998420218"/>
    <n v="0.86479591836734693"/>
    <n v="339"/>
    <n v="392"/>
    <n v="13"/>
    <x v="5"/>
    <x v="1"/>
    <x v="13"/>
  </r>
  <r>
    <s v="Math, Science &amp; Engineering"/>
    <s v="CHEM"/>
    <x v="11"/>
    <n v="4.8471000000000002"/>
    <n v="0.34220461719378592"/>
    <n v="1.6586999999999998"/>
    <n v="3.1883999999999997"/>
    <n v="77.733330499999994"/>
    <n v="2331.9999149999999"/>
    <n v="481.11240019805655"/>
    <n v="0.95512820512820518"/>
    <n v="298"/>
    <n v="312"/>
    <n v="10"/>
    <x v="6"/>
    <x v="1"/>
    <x v="13"/>
  </r>
  <r>
    <s v="Career &amp; Technical Education"/>
    <s v="CIS"/>
    <x v="0"/>
    <n v="5.4800000000000022"/>
    <n v="0.51277372262773713"/>
    <n v="2.8100000000000005"/>
    <n v="2.67"/>
    <n v="83.399999999999991"/>
    <n v="2502"/>
    <n v="456.56934306569326"/>
    <n v="0.57301980198019797"/>
    <n v="463"/>
    <n v="808"/>
    <n v="20"/>
    <x v="0"/>
    <x v="0"/>
    <x v="14"/>
  </r>
  <r>
    <s v="Career &amp; Technical Education"/>
    <s v="CIS"/>
    <x v="1"/>
    <n v="6.0600000000000014"/>
    <n v="0.34818481848184818"/>
    <n v="2.1100000000000003"/>
    <n v="3.95"/>
    <n v="83.19"/>
    <n v="2496"/>
    <n v="411.88118811881179"/>
    <n v="0.62601626016260159"/>
    <n v="462"/>
    <n v="738"/>
    <n v="18"/>
    <x v="1"/>
    <x v="0"/>
    <x v="14"/>
  </r>
  <r>
    <s v="Career &amp; Technical Education"/>
    <s v="CIS"/>
    <x v="2"/>
    <n v="7.5200000000000022"/>
    <n v="0.36037234042553173"/>
    <n v="2.7099999999999995"/>
    <n v="4.8100000000000005"/>
    <n v="91.65000000000002"/>
    <n v="2749"/>
    <n v="365.55851063829778"/>
    <n v="0.5928899082568807"/>
    <n v="517"/>
    <n v="872"/>
    <n v="22"/>
    <x v="1"/>
    <x v="1"/>
    <x v="14"/>
  </r>
  <r>
    <s v="Career &amp; Technical Education"/>
    <s v="CIS"/>
    <x v="3"/>
    <n v="7.3900000000000023"/>
    <n v="0.2205683355886332"/>
    <n v="1.63"/>
    <n v="5.7700000000000014"/>
    <n v="80.350000000000009"/>
    <n v="2410.29"/>
    <n v="326.15561569688759"/>
    <n v="0.46107784431137727"/>
    <n v="462"/>
    <n v="1002"/>
    <n v="24"/>
    <x v="2"/>
    <x v="0"/>
    <x v="14"/>
  </r>
  <r>
    <s v="Career &amp; Technical Education"/>
    <s v="CIS"/>
    <x v="4"/>
    <n v="6.7800000000000011"/>
    <n v="0.33628318584070793"/>
    <n v="2.2800000000000002"/>
    <n v="4.49"/>
    <n v="98.99"/>
    <n v="2970"/>
    <n v="438.05309734513264"/>
    <n v="0.61674008810572689"/>
    <n v="560"/>
    <n v="908"/>
    <n v="22"/>
    <x v="2"/>
    <x v="1"/>
    <x v="14"/>
  </r>
  <r>
    <s v="Career &amp; Technical Education"/>
    <s v="CIS"/>
    <x v="5"/>
    <n v="6.0400000000000018"/>
    <n v="0.48841059602649012"/>
    <n v="2.9500000000000011"/>
    <n v="3.0900000000000003"/>
    <n v="78.98"/>
    <n v="2369"/>
    <n v="392.21854304635752"/>
    <n v="0.52112676056338025"/>
    <n v="444"/>
    <n v="852"/>
    <n v="21"/>
    <x v="3"/>
    <x v="0"/>
    <x v="14"/>
  </r>
  <r>
    <s v="Career &amp; Technical Education"/>
    <s v="CIS"/>
    <x v="6"/>
    <n v="6.2300000000000022"/>
    <n v="0.26003210272873184"/>
    <n v="1.62"/>
    <n v="4.6000000000000005"/>
    <n v="97.350000000000009"/>
    <n v="2920.0299999999997"/>
    <n v="468.7046548956659"/>
    <n v="0.61231101511879049"/>
    <n v="567"/>
    <n v="926"/>
    <n v="22"/>
    <x v="3"/>
    <x v="1"/>
    <x v="14"/>
  </r>
  <r>
    <s v="Career &amp; Technical Education"/>
    <s v="CIS"/>
    <x v="7"/>
    <n v="6.5999999999999979"/>
    <n v="0.32424242424242439"/>
    <n v="2.14"/>
    <n v="4.46"/>
    <n v="78.42"/>
    <n v="2352"/>
    <n v="356.36363636363649"/>
    <n v="0.50229885057471269"/>
    <n v="437"/>
    <n v="870"/>
    <n v="21"/>
    <x v="4"/>
    <x v="0"/>
    <x v="14"/>
  </r>
  <r>
    <s v="Career &amp; Technical Education"/>
    <s v="CIS"/>
    <x v="8"/>
    <n v="6.1700000000000017"/>
    <n v="0.33225283630470004"/>
    <n v="2.0499999999999998"/>
    <n v="4.1200000000000019"/>
    <n v="82.470000000000013"/>
    <n v="2474"/>
    <n v="400.97244732576974"/>
    <n v="0.47438524590163933"/>
    <n v="463"/>
    <n v="976"/>
    <n v="23"/>
    <x v="4"/>
    <x v="1"/>
    <x v="14"/>
  </r>
  <r>
    <s v="Career &amp; Technical Education"/>
    <s v="CIS"/>
    <x v="9"/>
    <n v="4.2275"/>
    <n v="0.39673565937315203"/>
    <n v="1.6772000000000002"/>
    <n v="2.5503"/>
    <n v="62.899990660800007"/>
    <n v="1886.9997198239998"/>
    <n v="446.36303248350083"/>
    <n v="0.53181818181818186"/>
    <n v="351"/>
    <n v="660"/>
    <n v="15"/>
    <x v="5"/>
    <x v="0"/>
    <x v="14"/>
  </r>
  <r>
    <s v="Career &amp; Technical Education"/>
    <s v="CIS"/>
    <x v="10"/>
    <n v="6.1099999999999985"/>
    <n v="0.32896890343698865"/>
    <n v="2.0100000000000002"/>
    <n v="4.1000000000000005"/>
    <n v="70.5"/>
    <n v="2115"/>
    <n v="346.15384615384625"/>
    <n v="0.47037914691943128"/>
    <n v="397"/>
    <n v="844"/>
    <n v="20"/>
    <x v="5"/>
    <x v="1"/>
    <x v="14"/>
  </r>
  <r>
    <s v="Career &amp; Technical Education"/>
    <s v="CIS"/>
    <x v="11"/>
    <n v="5.4329000000000001"/>
    <n v="0.28511476375416445"/>
    <n v="1.5490000000000002"/>
    <n v="3.8839000000000001"/>
    <n v="62.999989129299991"/>
    <n v="1889.9996738789998"/>
    <n v="347.88044578015422"/>
    <n v="0.43583535108958837"/>
    <n v="360"/>
    <n v="826"/>
    <n v="20"/>
    <x v="6"/>
    <x v="1"/>
    <x v="14"/>
  </r>
  <r>
    <s v="Learning &amp; Technology Resources"/>
    <s v="CIS"/>
    <x v="3"/>
    <n v="0.28000000000000003"/>
    <n v="1"/>
    <n v="0.28000000000000003"/>
    <n v="0"/>
    <n v="1.17"/>
    <n v="35"/>
    <n v="124.99999999999999"/>
    <n v="0.21875"/>
    <n v="7"/>
    <n v="32"/>
    <n v="1"/>
    <x v="2"/>
    <x v="0"/>
    <x v="14"/>
  </r>
  <r>
    <s v="Arts, Humanities &amp; Social Sciences"/>
    <s v="COMM"/>
    <x v="0"/>
    <n v="4.4000000000000004"/>
    <n v="0.5"/>
    <n v="2.2000000000000002"/>
    <n v="2.2000000000000002"/>
    <n v="65.899999999999991"/>
    <n v="1977.1"/>
    <n v="449.34090909090901"/>
    <n v="0.98636363636363633"/>
    <n v="651"/>
    <n v="660"/>
    <n v="22"/>
    <x v="0"/>
    <x v="0"/>
    <x v="15"/>
  </r>
  <r>
    <s v="Arts, Humanities &amp; Social Sciences"/>
    <s v="COMM"/>
    <x v="1"/>
    <n v="4.4000000000000004"/>
    <n v="0.40909090909090906"/>
    <n v="1.8"/>
    <n v="2.6000000000000005"/>
    <n v="64.569999999999993"/>
    <n v="1937.2"/>
    <n v="440.27272727272725"/>
    <n v="0.97272727272727277"/>
    <n v="642"/>
    <n v="660"/>
    <n v="22"/>
    <x v="1"/>
    <x v="0"/>
    <x v="15"/>
  </r>
  <r>
    <s v="Arts, Humanities &amp; Social Sciences"/>
    <s v="COMM"/>
    <x v="2"/>
    <n v="6.4000000000000012"/>
    <n v="0.34375000000000006"/>
    <n v="2.2000000000000006"/>
    <n v="4.2"/>
    <n v="83.580000000000013"/>
    <n v="2507.2999999999997"/>
    <n v="391.76562499999989"/>
    <n v="0.86145833333333333"/>
    <n v="827"/>
    <n v="960"/>
    <n v="32"/>
    <x v="1"/>
    <x v="1"/>
    <x v="15"/>
  </r>
  <r>
    <s v="Arts, Humanities &amp; Social Sciences"/>
    <s v="COMM"/>
    <x v="3"/>
    <n v="4.4000000000000004"/>
    <n v="0.22727272727272727"/>
    <n v="1"/>
    <n v="3.4000000000000004"/>
    <n v="61.26"/>
    <n v="1837.67"/>
    <n v="417.6522727272727"/>
    <n v="0.93538461538461537"/>
    <n v="608"/>
    <n v="650"/>
    <n v="22"/>
    <x v="2"/>
    <x v="0"/>
    <x v="15"/>
  </r>
  <r>
    <s v="Arts, Humanities &amp; Social Sciences"/>
    <s v="COMM"/>
    <x v="4"/>
    <n v="5.2000000000000011"/>
    <n v="0.19230769230769226"/>
    <n v="1"/>
    <n v="4.2"/>
    <n v="74.600000000000009"/>
    <n v="2237.9399999999996"/>
    <n v="430.37307692307678"/>
    <n v="0.86754176610978517"/>
    <n v="727"/>
    <n v="838"/>
    <n v="27"/>
    <x v="2"/>
    <x v="1"/>
    <x v="15"/>
  </r>
  <r>
    <s v="Arts, Humanities &amp; Social Sciences"/>
    <s v="COMM"/>
    <x v="5"/>
    <n v="3.8000000000000007"/>
    <n v="0.48421052631578937"/>
    <n v="1.8399999999999999"/>
    <n v="1.96"/>
    <n v="64.78"/>
    <n v="1943.2300000000002"/>
    <n v="511.37631578947367"/>
    <n v="0.99523809523809526"/>
    <n v="627"/>
    <n v="630"/>
    <n v="21"/>
    <x v="3"/>
    <x v="0"/>
    <x v="15"/>
  </r>
  <r>
    <s v="Arts, Humanities &amp; Social Sciences"/>
    <s v="COMM"/>
    <x v="6"/>
    <n v="5.8000000000000016"/>
    <n v="0.13793103448275859"/>
    <n v="0.8"/>
    <n v="5.0000000000000009"/>
    <n v="75.599999999999994"/>
    <n v="2267.88"/>
    <n v="391.01379310344817"/>
    <n v="0.85977011494252875"/>
    <n v="748"/>
    <n v="870"/>
    <n v="29"/>
    <x v="3"/>
    <x v="1"/>
    <x v="15"/>
  </r>
  <r>
    <s v="Arts, Humanities &amp; Social Sciences"/>
    <s v="COMM"/>
    <x v="7"/>
    <n v="3.8000000000000007"/>
    <n v="0.26315789473684204"/>
    <n v="1"/>
    <n v="2.8000000000000003"/>
    <n v="55.150000000000006"/>
    <n v="1654.39"/>
    <n v="435.36578947368417"/>
    <n v="0.9508771929824561"/>
    <n v="542"/>
    <n v="570"/>
    <n v="19"/>
    <x v="4"/>
    <x v="0"/>
    <x v="15"/>
  </r>
  <r>
    <s v="Arts, Humanities &amp; Social Sciences"/>
    <s v="COMM"/>
    <x v="8"/>
    <n v="5.0000000000000009"/>
    <n v="0.29799999999999988"/>
    <n v="1.4899999999999998"/>
    <n v="3.5100000000000002"/>
    <n v="68"/>
    <n v="2039.87"/>
    <n v="407.97399999999993"/>
    <n v="0.85659898477157359"/>
    <n v="675"/>
    <n v="788"/>
    <n v="26"/>
    <x v="4"/>
    <x v="1"/>
    <x v="15"/>
  </r>
  <r>
    <s v="Arts, Humanities &amp; Social Sciences"/>
    <s v="COMM"/>
    <x v="9"/>
    <n v="3.4000000000000004"/>
    <n v="0.47058823529411764"/>
    <n v="1.6"/>
    <n v="1.8"/>
    <n v="53.02"/>
    <n v="1590.6000000000001"/>
    <n v="467.8235294117647"/>
    <n v="0.97222222222222221"/>
    <n v="525"/>
    <n v="540"/>
    <n v="18"/>
    <x v="5"/>
    <x v="0"/>
    <x v="15"/>
  </r>
  <r>
    <s v="Arts, Humanities &amp; Social Sciences"/>
    <s v="COMM"/>
    <x v="10"/>
    <n v="4.8000000000000007"/>
    <n v="0.37499999999999994"/>
    <n v="1.8"/>
    <n v="3"/>
    <n v="69.040000000000006"/>
    <n v="2071.36"/>
    <n v="431.5333333333333"/>
    <n v="0.91333333333333333"/>
    <n v="685"/>
    <n v="750"/>
    <n v="25"/>
    <x v="5"/>
    <x v="1"/>
    <x v="15"/>
  </r>
  <r>
    <s v="Arts, Humanities &amp; Social Sciences"/>
    <s v="COMM"/>
    <x v="11"/>
    <n v="4.1999999999999993"/>
    <n v="0.38095238095238099"/>
    <n v="1.5999999999999999"/>
    <n v="2.6"/>
    <n v="62.045878999999999"/>
    <n v="1861.3763699999997"/>
    <n v="443.18484999999998"/>
    <n v="0.93333333333333335"/>
    <n v="616"/>
    <n v="660"/>
    <n v="22"/>
    <x v="6"/>
    <x v="1"/>
    <x v="15"/>
  </r>
  <r>
    <s v="Counseling"/>
    <s v="COUN"/>
    <x v="0"/>
    <n v="3.34"/>
    <n v="0"/>
    <n v="0"/>
    <n v="3.34"/>
    <n v="64.94"/>
    <n v="1948.22"/>
    <n v="583.29940119760488"/>
    <n v="0.9761194029850746"/>
    <n v="654"/>
    <n v="670"/>
    <n v="18"/>
    <x v="0"/>
    <x v="0"/>
    <x v="16"/>
  </r>
  <r>
    <s v="Counseling"/>
    <s v="COUN"/>
    <x v="1"/>
    <n v="4.3600000000000003"/>
    <n v="0"/>
    <n v="0"/>
    <n v="4.3600000000000003"/>
    <n v="67.739999999999995"/>
    <n v="2032.4399999999998"/>
    <n v="466.15596330275224"/>
    <n v="0.6501831501831502"/>
    <n v="710"/>
    <n v="1092"/>
    <n v="24"/>
    <x v="1"/>
    <x v="0"/>
    <x v="16"/>
  </r>
  <r>
    <s v="Counseling"/>
    <s v="COUN"/>
    <x v="2"/>
    <n v="4"/>
    <n v="0"/>
    <n v="0"/>
    <n v="4"/>
    <n v="50.6"/>
    <n v="1517.85"/>
    <n v="379.46249999999998"/>
    <n v="0.55671077504725897"/>
    <n v="589"/>
    <n v="1058"/>
    <n v="24"/>
    <x v="1"/>
    <x v="1"/>
    <x v="16"/>
  </r>
  <r>
    <s v="Counseling"/>
    <s v="COUN"/>
    <x v="3"/>
    <n v="4.3"/>
    <n v="0"/>
    <n v="0"/>
    <n v="4.3"/>
    <n v="66.540000000000006"/>
    <n v="1996.4500000000003"/>
    <n v="464.29069767441871"/>
    <n v="0.65109034267912769"/>
    <n v="836"/>
    <n v="1284"/>
    <n v="28"/>
    <x v="2"/>
    <x v="0"/>
    <x v="16"/>
  </r>
  <r>
    <s v="Counseling"/>
    <s v="COUN"/>
    <x v="4"/>
    <n v="2.4300000000000002"/>
    <n v="0"/>
    <n v="0"/>
    <n v="2.4300000000000002"/>
    <n v="35.9"/>
    <n v="1077.05"/>
    <n v="443.23045267489709"/>
    <n v="0.63108108108108107"/>
    <n v="467"/>
    <n v="740"/>
    <n v="17"/>
    <x v="2"/>
    <x v="1"/>
    <x v="16"/>
  </r>
  <r>
    <s v="Counseling"/>
    <s v="COUN"/>
    <x v="5"/>
    <n v="4.17"/>
    <n v="0.23980815347721823"/>
    <n v="1"/>
    <n v="3.1700000000000004"/>
    <n v="73.289999999999992"/>
    <n v="2198.92"/>
    <n v="527.31894484412476"/>
    <n v="0.85824941905499608"/>
    <n v="1108"/>
    <n v="1291"/>
    <n v="30"/>
    <x v="3"/>
    <x v="0"/>
    <x v="16"/>
  </r>
  <r>
    <s v="Counseling"/>
    <s v="COUN"/>
    <x v="6"/>
    <n v="3.1300000000000003"/>
    <n v="0"/>
    <n v="0"/>
    <n v="3.1300000000000003"/>
    <n v="41.98"/>
    <n v="1259.3499999999999"/>
    <n v="402.34824281150151"/>
    <n v="0.67387387387387387"/>
    <n v="748"/>
    <n v="1110"/>
    <n v="28"/>
    <x v="3"/>
    <x v="1"/>
    <x v="16"/>
  </r>
  <r>
    <s v="Counseling"/>
    <s v="COUN"/>
    <x v="7"/>
    <n v="3.13"/>
    <n v="0.19169329073482427"/>
    <n v="0.6"/>
    <n v="2.5299999999999998"/>
    <n v="58.71"/>
    <n v="1761.32"/>
    <n v="562.72204472843453"/>
    <n v="0.83163265306122447"/>
    <n v="652"/>
    <n v="784"/>
    <n v="19"/>
    <x v="4"/>
    <x v="0"/>
    <x v="16"/>
  </r>
  <r>
    <s v="Counseling"/>
    <s v="COUN"/>
    <x v="8"/>
    <n v="3.1100000000000003"/>
    <n v="0.32154340836012857"/>
    <n v="1"/>
    <n v="2.1100000000000003"/>
    <n v="44.18"/>
    <n v="1325.5100000000002"/>
    <n v="426.20900321543411"/>
    <n v="0.7701271186440678"/>
    <n v="727"/>
    <n v="944"/>
    <n v="25"/>
    <x v="4"/>
    <x v="1"/>
    <x v="16"/>
  </r>
  <r>
    <s v="Counseling"/>
    <s v="COUN"/>
    <x v="9"/>
    <n v="2.9332000000000003"/>
    <n v="0.27273966998499932"/>
    <n v="0.8"/>
    <n v="2.1332"/>
    <n v="43.697423169400004"/>
    <n v="1310.922695082"/>
    <n v="446.92577904063819"/>
    <n v="0.591324200913242"/>
    <n v="518"/>
    <n v="876"/>
    <n v="18"/>
    <x v="5"/>
    <x v="0"/>
    <x v="16"/>
  </r>
  <r>
    <s v="Counseling"/>
    <s v="COUN"/>
    <x v="10"/>
    <n v="2.2000000000000002"/>
    <n v="0.27272727272727271"/>
    <n v="0.6"/>
    <n v="1.5999999999999999"/>
    <n v="39.01"/>
    <n v="1170.4099999999999"/>
    <n v="532.00454545454534"/>
    <n v="0.74931129476584024"/>
    <n v="544"/>
    <n v="726"/>
    <n v="17"/>
    <x v="5"/>
    <x v="1"/>
    <x v="16"/>
  </r>
  <r>
    <s v="Counseling"/>
    <s v="COUN"/>
    <x v="11"/>
    <n v="2.1667000000000001"/>
    <n v="0.2769188166335903"/>
    <n v="0.60000000000000009"/>
    <n v="1.5667"/>
    <n v="35.933315499999999"/>
    <n v="1077.9994649999999"/>
    <n v="497.53056029907225"/>
    <n v="0.57253886010362698"/>
    <n v="442"/>
    <n v="772"/>
    <n v="16"/>
    <x v="6"/>
    <x v="1"/>
    <x v="16"/>
  </r>
  <r>
    <s v="Career &amp; Technical Education"/>
    <s v="CS"/>
    <x v="0"/>
    <n v="1.0499999999999998"/>
    <n v="0"/>
    <n v="0"/>
    <n v="1.0499999999999998"/>
    <n v="21"/>
    <n v="630"/>
    <n v="600.00000000000011"/>
    <n v="0.9178082191780822"/>
    <n v="134"/>
    <n v="146"/>
    <n v="4"/>
    <x v="0"/>
    <x v="0"/>
    <x v="17"/>
  </r>
  <r>
    <s v="Career &amp; Technical Education"/>
    <s v="CS"/>
    <x v="1"/>
    <n v="2.1"/>
    <n v="0"/>
    <n v="0"/>
    <n v="2.1"/>
    <n v="35.4"/>
    <n v="1062"/>
    <n v="505.71428571428567"/>
    <n v="0.7961538461538461"/>
    <n v="207"/>
    <n v="260"/>
    <n v="7"/>
    <x v="1"/>
    <x v="0"/>
    <x v="17"/>
  </r>
  <r>
    <s v="Career &amp; Technical Education"/>
    <s v="CS"/>
    <x v="2"/>
    <n v="1.75"/>
    <n v="0"/>
    <n v="0"/>
    <n v="1.75"/>
    <n v="24.599999999999998"/>
    <n v="738"/>
    <n v="421.71428571428572"/>
    <n v="0.65350877192982459"/>
    <n v="149"/>
    <n v="228"/>
    <n v="6"/>
    <x v="1"/>
    <x v="1"/>
    <x v="17"/>
  </r>
  <r>
    <s v="Career &amp; Technical Education"/>
    <s v="CS"/>
    <x v="3"/>
    <n v="2.4500000000000002"/>
    <n v="2.4489795918367346E-2"/>
    <n v="0.06"/>
    <n v="2.3899999999999997"/>
    <n v="40.200000000000003"/>
    <n v="1206"/>
    <n v="492.24489795918362"/>
    <n v="0.68611111111111112"/>
    <n v="247"/>
    <n v="360"/>
    <n v="9"/>
    <x v="2"/>
    <x v="0"/>
    <x v="17"/>
  </r>
  <r>
    <s v="Career &amp; Technical Education"/>
    <s v="CS"/>
    <x v="4"/>
    <n v="1.75"/>
    <n v="0"/>
    <n v="0"/>
    <n v="1.75"/>
    <n v="35.200000000000003"/>
    <n v="1056"/>
    <n v="603.42857142857144"/>
    <n v="0.84146341463414631"/>
    <n v="207"/>
    <n v="246"/>
    <n v="6"/>
    <x v="2"/>
    <x v="1"/>
    <x v="17"/>
  </r>
  <r>
    <s v="Career &amp; Technical Education"/>
    <s v="CS"/>
    <x v="5"/>
    <n v="2.4500000000000002"/>
    <n v="0.14285714285714285"/>
    <n v="0.35"/>
    <n v="2.1"/>
    <n v="43.599999999999994"/>
    <n v="1308"/>
    <n v="533.87755102040808"/>
    <n v="0.76944444444444449"/>
    <n v="277"/>
    <n v="360"/>
    <n v="9"/>
    <x v="3"/>
    <x v="0"/>
    <x v="17"/>
  </r>
  <r>
    <s v="Career &amp; Technical Education"/>
    <s v="CS"/>
    <x v="6"/>
    <n v="2.1"/>
    <n v="0"/>
    <n v="0"/>
    <n v="2.1"/>
    <n v="38.4"/>
    <n v="1152"/>
    <n v="548.57142857142856"/>
    <n v="0.80215827338129497"/>
    <n v="223"/>
    <n v="278"/>
    <n v="7"/>
    <x v="3"/>
    <x v="1"/>
    <x v="17"/>
  </r>
  <r>
    <s v="Career &amp; Technical Education"/>
    <s v="CS"/>
    <x v="7"/>
    <n v="2.6399999999999997"/>
    <n v="0"/>
    <n v="0"/>
    <n v="2.6399999999999997"/>
    <n v="34.799999999999997"/>
    <n v="1044"/>
    <n v="395.4545454545455"/>
    <n v="0.56878306878306883"/>
    <n v="215"/>
    <n v="378"/>
    <n v="9"/>
    <x v="4"/>
    <x v="0"/>
    <x v="17"/>
  </r>
  <r>
    <s v="Career &amp; Technical Education"/>
    <s v="CS"/>
    <x v="8"/>
    <n v="2.8000000000000003"/>
    <n v="0.37499999999999989"/>
    <n v="1.0499999999999998"/>
    <n v="1.75"/>
    <n v="40.4"/>
    <n v="1212"/>
    <n v="432.85714285714283"/>
    <n v="0.61707317073170731"/>
    <n v="253"/>
    <n v="410"/>
    <n v="10"/>
    <x v="4"/>
    <x v="1"/>
    <x v="17"/>
  </r>
  <r>
    <s v="Career &amp; Technical Education"/>
    <s v="CS"/>
    <x v="9"/>
    <n v="2.2589999999999999"/>
    <n v="0"/>
    <n v="0"/>
    <n v="2.2589999999999999"/>
    <n v="26.000000000000004"/>
    <n v="780"/>
    <n v="345.2855245683931"/>
    <n v="0.55182926829268297"/>
    <n v="181"/>
    <n v="328"/>
    <n v="8"/>
    <x v="5"/>
    <x v="0"/>
    <x v="17"/>
  </r>
  <r>
    <s v="Career &amp; Technical Education"/>
    <s v="CS"/>
    <x v="10"/>
    <n v="2.6399999999999997"/>
    <n v="3.7878787878787887E-2"/>
    <n v="0.1"/>
    <n v="2.5399999999999996"/>
    <n v="30.600000000000005"/>
    <n v="918"/>
    <n v="347.72727272727275"/>
    <n v="0.56666666666666665"/>
    <n v="204"/>
    <n v="360"/>
    <n v="9"/>
    <x v="5"/>
    <x v="1"/>
    <x v="17"/>
  </r>
  <r>
    <s v="Career &amp; Technical Education"/>
    <s v="CS"/>
    <x v="11"/>
    <n v="1.8825000000000001"/>
    <n v="0"/>
    <n v="0"/>
    <n v="1.8825000000000001"/>
    <n v="22.4"/>
    <n v="672"/>
    <n v="356.97211155378483"/>
    <n v="0.48310810810810811"/>
    <n v="143"/>
    <n v="296"/>
    <n v="7"/>
    <x v="6"/>
    <x v="1"/>
    <x v="17"/>
  </r>
  <r>
    <s v="Career &amp; Technical Education"/>
    <s v="CWS"/>
    <x v="0"/>
    <n v="2.42"/>
    <n v="0.33057851239669422"/>
    <n v="0.8"/>
    <n v="1.6199999999999999"/>
    <n v="31.109999999999996"/>
    <n v="933.5"/>
    <n v="385.74380165289256"/>
    <n v="0.5716911764705882"/>
    <n v="311"/>
    <n v="544"/>
    <n v="13"/>
    <x v="0"/>
    <x v="0"/>
    <x v="18"/>
  </r>
  <r>
    <s v="Career &amp; Technical Education"/>
    <s v="CWS"/>
    <x v="1"/>
    <n v="2.5999999999999996"/>
    <n v="0.30769230769230776"/>
    <n v="0.8"/>
    <n v="1.7999999999999998"/>
    <n v="31.979999999999997"/>
    <n v="959.43000000000006"/>
    <n v="369.01153846153852"/>
    <n v="0.55574912891986061"/>
    <n v="319"/>
    <n v="574"/>
    <n v="14"/>
    <x v="1"/>
    <x v="0"/>
    <x v="18"/>
  </r>
  <r>
    <s v="Career &amp; Technical Education"/>
    <s v="CWS"/>
    <x v="2"/>
    <n v="2.65"/>
    <n v="0.37735849056603776"/>
    <n v="1"/>
    <n v="1.65"/>
    <n v="33.400000000000006"/>
    <n v="1002.35"/>
    <n v="378.24528301886795"/>
    <n v="0.60805860805860801"/>
    <n v="332"/>
    <n v="546"/>
    <n v="14"/>
    <x v="1"/>
    <x v="1"/>
    <x v="18"/>
  </r>
  <r>
    <s v="Career &amp; Technical Education"/>
    <s v="CWS"/>
    <x v="3"/>
    <n v="2.3899999999999997"/>
    <n v="0.33472803347280339"/>
    <n v="0.8"/>
    <n v="1.5899999999999999"/>
    <n v="32.159999999999997"/>
    <n v="964.64"/>
    <n v="403.61506276150635"/>
    <n v="0.6145038167938931"/>
    <n v="322"/>
    <n v="524"/>
    <n v="13"/>
    <x v="2"/>
    <x v="0"/>
    <x v="18"/>
  </r>
  <r>
    <s v="Career &amp; Technical Education"/>
    <s v="CWS"/>
    <x v="4"/>
    <n v="2.3899999999999997"/>
    <n v="0.33472803347280339"/>
    <n v="0.8"/>
    <n v="1.5899999999999999"/>
    <n v="31.2"/>
    <n v="936.29"/>
    <n v="391.75313807531387"/>
    <n v="0.625"/>
    <n v="310"/>
    <n v="496"/>
    <n v="13"/>
    <x v="2"/>
    <x v="1"/>
    <x v="18"/>
  </r>
  <r>
    <s v="Career &amp; Technical Education"/>
    <s v="CWS"/>
    <x v="5"/>
    <n v="2.42"/>
    <n v="0.33057851239669422"/>
    <n v="0.8"/>
    <n v="1.6199999999999999"/>
    <n v="24.49"/>
    <n v="734.62"/>
    <n v="303.56198347107437"/>
    <n v="0.43617021276595747"/>
    <n v="246"/>
    <n v="564"/>
    <n v="13"/>
    <x v="3"/>
    <x v="0"/>
    <x v="18"/>
  </r>
  <r>
    <s v="Career &amp; Technical Education"/>
    <s v="CWS"/>
    <x v="6"/>
    <n v="2.0099999999999998"/>
    <n v="0.39800995024875629"/>
    <n v="0.8"/>
    <n v="1.21"/>
    <n v="25.830000000000002"/>
    <n v="774.2600000000001"/>
    <n v="385.20398009950259"/>
    <n v="0.58276643990929711"/>
    <n v="257"/>
    <n v="441"/>
    <n v="11"/>
    <x v="3"/>
    <x v="1"/>
    <x v="18"/>
  </r>
  <r>
    <s v="Career &amp; Technical Education"/>
    <s v="CWS"/>
    <x v="7"/>
    <n v="3.1900000000000004"/>
    <n v="0.2507836990595611"/>
    <n v="0.8"/>
    <n v="2.39"/>
    <n v="25.27"/>
    <n v="758.15"/>
    <n v="237.66457680250781"/>
    <n v="0.50183823529411764"/>
    <n v="273"/>
    <n v="544"/>
    <n v="16"/>
    <x v="4"/>
    <x v="0"/>
    <x v="18"/>
  </r>
  <r>
    <s v="Career &amp; Technical Education"/>
    <s v="CWS"/>
    <x v="8"/>
    <n v="2.59"/>
    <n v="0.30888030888030893"/>
    <n v="0.8"/>
    <n v="1.7899999999999998"/>
    <n v="20.91"/>
    <n v="627.5"/>
    <n v="242.2779922779923"/>
    <n v="0.42222222222222222"/>
    <n v="209"/>
    <n v="495"/>
    <n v="14"/>
    <x v="4"/>
    <x v="1"/>
    <x v="18"/>
  </r>
  <r>
    <s v="Career &amp; Technical Education"/>
    <s v="CWS"/>
    <x v="9"/>
    <n v="1.9999999999999998"/>
    <n v="0.40000000000000008"/>
    <n v="0.8"/>
    <n v="1.2"/>
    <n v="19.158241999999998"/>
    <n v="574.74725999999998"/>
    <n v="287.37363000000005"/>
    <n v="0.51761517615176156"/>
    <n v="191"/>
    <n v="369"/>
    <n v="10"/>
    <x v="5"/>
    <x v="0"/>
    <x v="18"/>
  </r>
  <r>
    <s v="Career &amp; Technical Education"/>
    <s v="CWS"/>
    <x v="10"/>
    <n v="2.4300000000000002"/>
    <n v="0.32921810699588477"/>
    <n v="0.8"/>
    <n v="1.63"/>
    <n v="20.010000000000002"/>
    <n v="599.95999999999992"/>
    <n v="246.89711934156375"/>
    <n v="0.44666666666666666"/>
    <n v="201"/>
    <n v="450"/>
    <n v="13"/>
    <x v="5"/>
    <x v="1"/>
    <x v="18"/>
  </r>
  <r>
    <s v="Career &amp; Technical Education"/>
    <s v="CWS"/>
    <x v="11"/>
    <n v="3.0000000000000004"/>
    <n v="0.26666666666666666"/>
    <n v="0.8"/>
    <n v="2.1999999999999997"/>
    <n v="17.850031999999999"/>
    <n v="535.50096000000008"/>
    <n v="178.50031999999999"/>
    <n v="0.3668763102725367"/>
    <n v="175"/>
    <n v="477"/>
    <n v="15"/>
    <x v="6"/>
    <x v="1"/>
    <x v="18"/>
  </r>
  <r>
    <s v="Career &amp; Technical Education"/>
    <s v="ECON"/>
    <x v="0"/>
    <n v="1.4"/>
    <n v="0.28571428571428575"/>
    <n v="0.4"/>
    <n v="1"/>
    <n v="27.5"/>
    <n v="825"/>
    <n v="589.28571428571433"/>
    <n v="0.83586626139817632"/>
    <n v="275"/>
    <n v="329"/>
    <n v="6"/>
    <x v="0"/>
    <x v="0"/>
    <x v="19"/>
  </r>
  <r>
    <s v="Career &amp; Technical Education"/>
    <s v="ECON"/>
    <x v="1"/>
    <n v="1.6"/>
    <n v="0.37500000000000006"/>
    <n v="0.60000000000000009"/>
    <n v="1"/>
    <n v="38.159999999999997"/>
    <n v="1144.71"/>
    <n v="715.44375000000002"/>
    <n v="0.97857142857142854"/>
    <n v="411"/>
    <n v="420"/>
    <n v="8"/>
    <x v="1"/>
    <x v="0"/>
    <x v="19"/>
  </r>
  <r>
    <s v="Career &amp; Technical Education"/>
    <s v="ECON"/>
    <x v="2"/>
    <n v="1.4"/>
    <n v="0.42857142857142866"/>
    <n v="0.60000000000000009"/>
    <n v="0.8"/>
    <n v="29.200000000000003"/>
    <n v="876"/>
    <n v="625.71428571428578"/>
    <n v="0.83667621776504297"/>
    <n v="292"/>
    <n v="349"/>
    <n v="7"/>
    <x v="1"/>
    <x v="1"/>
    <x v="19"/>
  </r>
  <r>
    <s v="Career &amp; Technical Education"/>
    <s v="ECON"/>
    <x v="3"/>
    <n v="1.4"/>
    <n v="0.42857142857142866"/>
    <n v="0.60000000000000009"/>
    <n v="0.8"/>
    <n v="37.6"/>
    <n v="1128"/>
    <n v="805.71428571428578"/>
    <n v="0.88470588235294123"/>
    <n v="376"/>
    <n v="425"/>
    <n v="7"/>
    <x v="2"/>
    <x v="0"/>
    <x v="19"/>
  </r>
  <r>
    <s v="Career &amp; Technical Education"/>
    <s v="ECON"/>
    <x v="4"/>
    <n v="1.6"/>
    <n v="0.25"/>
    <n v="0.4"/>
    <n v="1.2000000000000002"/>
    <n v="39.120000000000005"/>
    <n v="1173.7"/>
    <n v="733.5625"/>
    <n v="0.81020408163265301"/>
    <n v="397"/>
    <n v="490"/>
    <n v="9"/>
    <x v="2"/>
    <x v="1"/>
    <x v="19"/>
  </r>
  <r>
    <s v="Career &amp; Technical Education"/>
    <s v="ECON"/>
    <x v="5"/>
    <n v="1.6"/>
    <n v="0.5"/>
    <n v="0.8"/>
    <n v="0.8"/>
    <n v="34.04"/>
    <n v="1021.4"/>
    <n v="638.375"/>
    <n v="0.83499999999999996"/>
    <n v="334"/>
    <n v="400"/>
    <n v="8"/>
    <x v="3"/>
    <x v="0"/>
    <x v="19"/>
  </r>
  <r>
    <s v="Career &amp; Technical Education"/>
    <s v="ECON"/>
    <x v="6"/>
    <n v="1.4"/>
    <n v="0.42857142857142866"/>
    <n v="0.60000000000000009"/>
    <n v="0.8"/>
    <n v="30.9"/>
    <n v="927"/>
    <n v="662.14285714285722"/>
    <n v="0.78227848101265818"/>
    <n v="309"/>
    <n v="395"/>
    <n v="7"/>
    <x v="3"/>
    <x v="1"/>
    <x v="19"/>
  </r>
  <r>
    <s v="Career &amp; Technical Education"/>
    <s v="ECON"/>
    <x v="7"/>
    <n v="1.6"/>
    <n v="0.625"/>
    <n v="1"/>
    <n v="0.60000000000000009"/>
    <n v="32"/>
    <n v="960"/>
    <n v="600"/>
    <n v="0.82051282051282048"/>
    <n v="320"/>
    <n v="390"/>
    <n v="8"/>
    <x v="4"/>
    <x v="0"/>
    <x v="19"/>
  </r>
  <r>
    <s v="Career &amp; Technical Education"/>
    <s v="ECON"/>
    <x v="8"/>
    <n v="1.4"/>
    <n v="0.14285714285714288"/>
    <n v="0.2"/>
    <n v="1.2"/>
    <n v="36.1"/>
    <n v="1083"/>
    <n v="773.57142857142867"/>
    <n v="0.88264058679706603"/>
    <n v="361"/>
    <n v="409"/>
    <n v="8"/>
    <x v="4"/>
    <x v="1"/>
    <x v="19"/>
  </r>
  <r>
    <s v="Career &amp; Technical Education"/>
    <s v="ECON"/>
    <x v="9"/>
    <n v="1.4000000000000001"/>
    <n v="0.14285714285714285"/>
    <n v="0.2"/>
    <n v="1.2000000000000002"/>
    <n v="28.7"/>
    <n v="861"/>
    <n v="614.99999999999989"/>
    <n v="0.8016759776536313"/>
    <n v="287"/>
    <n v="358"/>
    <n v="7"/>
    <x v="5"/>
    <x v="0"/>
    <x v="19"/>
  </r>
  <r>
    <s v="Career &amp; Technical Education"/>
    <s v="ECON"/>
    <x v="10"/>
    <n v="2.2000000000000002"/>
    <n v="0.45454545454545453"/>
    <n v="1"/>
    <n v="1.2000000000000002"/>
    <n v="47.5"/>
    <n v="1425"/>
    <n v="647.72727272727263"/>
    <n v="0.8482142857142857"/>
    <n v="475"/>
    <n v="560"/>
    <n v="11"/>
    <x v="5"/>
    <x v="1"/>
    <x v="19"/>
  </r>
  <r>
    <s v="Career &amp; Technical Education"/>
    <s v="ECON"/>
    <x v="11"/>
    <n v="1.6"/>
    <n v="0"/>
    <n v="0"/>
    <n v="1.6"/>
    <n v="33.700000000000003"/>
    <n v="1011"/>
    <n v="631.875"/>
    <n v="0.86410256410256414"/>
    <n v="337"/>
    <n v="390"/>
    <n v="8"/>
    <x v="6"/>
    <x v="1"/>
    <x v="19"/>
  </r>
  <r>
    <s v="Career &amp; Technical Education"/>
    <s v="ED"/>
    <x v="0"/>
    <n v="0.27"/>
    <n v="0.25925925925925924"/>
    <n v="7.0000000000000007E-2"/>
    <n v="0.2"/>
    <n v="3.5599999999999996"/>
    <n v="106.87"/>
    <n v="395.81481481481478"/>
    <n v="0.6"/>
    <n v="51"/>
    <n v="85"/>
    <n v="2"/>
    <x v="0"/>
    <x v="0"/>
    <x v="20"/>
  </r>
  <r>
    <s v="Career &amp; Technical Education"/>
    <s v="ED"/>
    <x v="1"/>
    <n v="0.47000000000000003"/>
    <n v="0.14893617021276595"/>
    <n v="7.0000000000000007E-2"/>
    <n v="0.4"/>
    <n v="7.4300000000000006"/>
    <n v="222.96"/>
    <n v="474.38297872340422"/>
    <n v="0.53378378378378377"/>
    <n v="79"/>
    <n v="148"/>
    <n v="3"/>
    <x v="1"/>
    <x v="0"/>
    <x v="20"/>
  </r>
  <r>
    <s v="Career &amp; Technical Education"/>
    <s v="ED"/>
    <x v="2"/>
    <n v="7.0000000000000007E-2"/>
    <n v="1"/>
    <n v="7.0000000000000007E-2"/>
    <n v="0"/>
    <n v="0.43"/>
    <n v="12.93"/>
    <n v="184.71428571428569"/>
    <n v="0.27083333333333331"/>
    <n v="13"/>
    <n v="48"/>
    <n v="1"/>
    <x v="1"/>
    <x v="1"/>
    <x v="20"/>
  </r>
  <r>
    <s v="Career &amp; Technical Education"/>
    <s v="ED"/>
    <x v="3"/>
    <n v="0.4"/>
    <n v="0"/>
    <n v="0"/>
    <n v="0.4"/>
    <n v="4.3"/>
    <n v="129"/>
    <n v="322.5"/>
    <n v="0.43"/>
    <n v="43"/>
    <n v="100"/>
    <n v="2"/>
    <x v="2"/>
    <x v="0"/>
    <x v="20"/>
  </r>
  <r>
    <s v="Career &amp; Technical Education"/>
    <s v="ED"/>
    <x v="5"/>
    <n v="0.4"/>
    <n v="0"/>
    <n v="0"/>
    <n v="0.4"/>
    <n v="5.3"/>
    <n v="159"/>
    <n v="397.5"/>
    <n v="0.53"/>
    <n v="53"/>
    <n v="100"/>
    <n v="2"/>
    <x v="3"/>
    <x v="0"/>
    <x v="20"/>
  </r>
  <r>
    <s v="Career &amp; Technical Education"/>
    <s v="ED"/>
    <x v="7"/>
    <n v="0.4"/>
    <n v="0"/>
    <n v="0"/>
    <n v="0.4"/>
    <n v="4.8"/>
    <n v="144"/>
    <n v="360"/>
    <n v="0.48"/>
    <n v="48"/>
    <n v="100"/>
    <n v="2"/>
    <x v="4"/>
    <x v="0"/>
    <x v="20"/>
  </r>
  <r>
    <s v="Career &amp; Technical Education"/>
    <s v="ED"/>
    <x v="9"/>
    <n v="0.4"/>
    <n v="0"/>
    <n v="0"/>
    <n v="0.4"/>
    <n v="5.8000000000000007"/>
    <n v="174.00000000000003"/>
    <n v="435.00000000000006"/>
    <n v="0.57999999999999996"/>
    <n v="58"/>
    <n v="100"/>
    <n v="2"/>
    <x v="5"/>
    <x v="0"/>
    <x v="20"/>
  </r>
  <r>
    <s v="Career &amp; Technical Education"/>
    <s v="EHSM"/>
    <x v="0"/>
    <n v="1.2199999999999998"/>
    <n v="0"/>
    <n v="0"/>
    <n v="1.2199999999999998"/>
    <n v="14.540000000000001"/>
    <n v="436.3"/>
    <n v="357.62295081967221"/>
    <n v="0.44954128440366975"/>
    <n v="98"/>
    <n v="218"/>
    <n v="5"/>
    <x v="0"/>
    <x v="0"/>
    <x v="21"/>
  </r>
  <r>
    <s v="Career &amp; Technical Education"/>
    <s v="EHSM"/>
    <x v="1"/>
    <n v="1.04"/>
    <n v="0.78846153846153855"/>
    <n v="0.82000000000000006"/>
    <n v="0.22"/>
    <n v="9.4499999999999975"/>
    <n v="283.7"/>
    <n v="272.78846153846149"/>
    <n v="0.35784313725490197"/>
    <n v="73"/>
    <n v="204"/>
    <n v="5"/>
    <x v="1"/>
    <x v="0"/>
    <x v="21"/>
  </r>
  <r>
    <s v="Career &amp; Technical Education"/>
    <s v="EHSM"/>
    <x v="2"/>
    <n v="1.08"/>
    <n v="0"/>
    <n v="0"/>
    <n v="1.08"/>
    <n v="11.16"/>
    <n v="334.8"/>
    <n v="310"/>
    <n v="0.41743119266055045"/>
    <n v="91"/>
    <n v="218"/>
    <n v="5"/>
    <x v="1"/>
    <x v="1"/>
    <x v="21"/>
  </r>
  <r>
    <s v="Career &amp; Technical Education"/>
    <s v="EHSM"/>
    <x v="3"/>
    <n v="1.1900000000000002"/>
    <n v="0.68067226890756294"/>
    <n v="0.81"/>
    <n v="0.38"/>
    <n v="9.5499999999999989"/>
    <n v="286.60000000000002"/>
    <n v="240.84033613445376"/>
    <n v="0.40853658536585363"/>
    <n v="67"/>
    <n v="164"/>
    <n v="5"/>
    <x v="2"/>
    <x v="0"/>
    <x v="21"/>
  </r>
  <r>
    <s v="Career &amp; Technical Education"/>
    <s v="EHSM"/>
    <x v="4"/>
    <n v="1.7100000000000002"/>
    <n v="0.46783625730994149"/>
    <n v="0.8"/>
    <n v="0.91"/>
    <n v="15.079999999999998"/>
    <n v="452.5"/>
    <n v="264.61988304093563"/>
    <n v="0.33762057877813506"/>
    <n v="105"/>
    <n v="311"/>
    <n v="7"/>
    <x v="2"/>
    <x v="1"/>
    <x v="21"/>
  </r>
  <r>
    <s v="Career &amp; Technical Education"/>
    <s v="EHSM"/>
    <x v="5"/>
    <n v="1.28"/>
    <n v="0.6796875"/>
    <n v="0.87"/>
    <n v="0.41000000000000003"/>
    <n v="11.040000000000001"/>
    <n v="331.01"/>
    <n v="258.6015625"/>
    <n v="0.35971223021582732"/>
    <n v="100"/>
    <n v="278"/>
    <n v="7"/>
    <x v="3"/>
    <x v="0"/>
    <x v="21"/>
  </r>
  <r>
    <s v="Career &amp; Technical Education"/>
    <s v="EHSM"/>
    <x v="6"/>
    <n v="0.99"/>
    <n v="0.74747474747474751"/>
    <n v="0.74"/>
    <n v="0.25"/>
    <n v="6.9499999999999993"/>
    <n v="208.4"/>
    <n v="210.50505050505052"/>
    <n v="0.37195121951219512"/>
    <n v="61"/>
    <n v="164"/>
    <n v="5"/>
    <x v="3"/>
    <x v="1"/>
    <x v="21"/>
  </r>
  <r>
    <s v="Career &amp; Technical Education"/>
    <s v="EHSM"/>
    <x v="7"/>
    <n v="1.26"/>
    <n v="0.58730158730158732"/>
    <n v="0.74"/>
    <n v="0.52"/>
    <n v="9.0599999999999987"/>
    <n v="271.71999999999997"/>
    <n v="215.65079365079362"/>
    <n v="0.38709677419354838"/>
    <n v="72"/>
    <n v="186"/>
    <n v="6"/>
    <x v="4"/>
    <x v="0"/>
    <x v="21"/>
  </r>
  <r>
    <s v="Career &amp; Technical Education"/>
    <s v="EHSM"/>
    <x v="8"/>
    <n v="1.32"/>
    <n v="0.71212121212121215"/>
    <n v="0.94000000000000006"/>
    <n v="0.38"/>
    <n v="9.08"/>
    <n v="272.64"/>
    <n v="206.54545454545453"/>
    <n v="0.29499999999999998"/>
    <n v="59"/>
    <n v="200"/>
    <n v="6"/>
    <x v="4"/>
    <x v="1"/>
    <x v="21"/>
  </r>
  <r>
    <s v="Career &amp; Technical Education"/>
    <s v="EHSM"/>
    <x v="9"/>
    <n v="1.6327999999999998"/>
    <n v="0.57165605095541405"/>
    <n v="0.93340000000000001"/>
    <n v="0.69940000000000002"/>
    <n v="14.299998198499999"/>
    <n v="428.99994595500004"/>
    <n v="262.73882040360121"/>
    <n v="0.39265536723163841"/>
    <n v="139"/>
    <n v="354"/>
    <n v="8"/>
    <x v="5"/>
    <x v="0"/>
    <x v="21"/>
  </r>
  <r>
    <s v="Career &amp; Technical Education"/>
    <s v="EHSM"/>
    <x v="10"/>
    <n v="1.75"/>
    <n v="0.57714285714285718"/>
    <n v="1.01"/>
    <n v="0.75"/>
    <n v="12.67"/>
    <n v="380"/>
    <n v="217.14285714285714"/>
    <n v="0.34105960264900664"/>
    <n v="103"/>
    <n v="302"/>
    <n v="8"/>
    <x v="5"/>
    <x v="1"/>
    <x v="21"/>
  </r>
  <r>
    <s v="Career &amp; Technical Education"/>
    <s v="EHSM"/>
    <x v="11"/>
    <n v="1.8747"/>
    <n v="0.42678828612578013"/>
    <n v="0.80010000000000003"/>
    <n v="1.0746"/>
    <n v="11.811109435500001"/>
    <n v="354.33328306500005"/>
    <n v="189.0079922467595"/>
    <n v="0.39940828402366862"/>
    <n v="135"/>
    <n v="338"/>
    <n v="8"/>
    <x v="6"/>
    <x v="1"/>
    <x v="21"/>
  </r>
  <r>
    <s v="Arts, Humanities &amp; Social Sciences"/>
    <s v="ENGL"/>
    <x v="0"/>
    <n v="17.2"/>
    <n v="0.33372093023255817"/>
    <n v="5.74"/>
    <n v="11.469999999999999"/>
    <n v="248.35000000000002"/>
    <n v="7450.68"/>
    <n v="433.17906976744189"/>
    <n v="0.89689195855944748"/>
    <n v="1818"/>
    <n v="2027"/>
    <n v="57"/>
    <x v="0"/>
    <x v="0"/>
    <x v="22"/>
  </r>
  <r>
    <s v="Arts, Humanities &amp; Social Sciences"/>
    <s v="ENGL"/>
    <x v="1"/>
    <n v="17.28"/>
    <n v="0.3107638888888889"/>
    <n v="5.37"/>
    <n v="11.900000000000002"/>
    <n v="239.45000000000002"/>
    <n v="7183.19"/>
    <n v="415.6938657407407"/>
    <n v="0.87231968810916183"/>
    <n v="1790"/>
    <n v="2052"/>
    <n v="58"/>
    <x v="1"/>
    <x v="0"/>
    <x v="22"/>
  </r>
  <r>
    <s v="Arts, Humanities &amp; Social Sciences"/>
    <s v="ENGL"/>
    <x v="2"/>
    <n v="17.38"/>
    <n v="0.39010356731875717"/>
    <n v="6.7799999999999994"/>
    <n v="10.599999999999998"/>
    <n v="215.24"/>
    <n v="6456.98"/>
    <n v="371.51783659378594"/>
    <n v="0.81516095534787125"/>
    <n v="1570"/>
    <n v="1926"/>
    <n v="55"/>
    <x v="1"/>
    <x v="1"/>
    <x v="22"/>
  </r>
  <r>
    <s v="Arts, Humanities &amp; Social Sciences"/>
    <s v="ENGL"/>
    <x v="3"/>
    <n v="14.53"/>
    <n v="0.2615278733654508"/>
    <n v="3.8"/>
    <n v="10.73"/>
    <n v="200.98000000000005"/>
    <n v="6029.52"/>
    <n v="414.97040605643502"/>
    <n v="0.84081632653061222"/>
    <n v="1648"/>
    <n v="1960"/>
    <n v="55"/>
    <x v="2"/>
    <x v="0"/>
    <x v="22"/>
  </r>
  <r>
    <s v="Arts, Humanities &amp; Social Sciences"/>
    <s v="ENGL"/>
    <x v="4"/>
    <n v="17.149999999999999"/>
    <n v="0.31311953352769684"/>
    <n v="5.37"/>
    <n v="11.780000000000001"/>
    <n v="208.21"/>
    <n v="6246.35"/>
    <n v="364.2186588921283"/>
    <n v="0.79735280693747146"/>
    <n v="1747"/>
    <n v="2191"/>
    <n v="62"/>
    <x v="2"/>
    <x v="1"/>
    <x v="22"/>
  </r>
  <r>
    <s v="Arts, Humanities &amp; Social Sciences"/>
    <s v="ENGL"/>
    <x v="5"/>
    <n v="12.33"/>
    <n v="0.31954582319545821"/>
    <n v="3.94"/>
    <n v="8.4"/>
    <n v="178.63"/>
    <n v="5358.9800000000005"/>
    <n v="434.62935928629361"/>
    <n v="0.90541344437834625"/>
    <n v="1522"/>
    <n v="1681"/>
    <n v="48"/>
    <x v="3"/>
    <x v="0"/>
    <x v="22"/>
  </r>
  <r>
    <s v="Arts, Humanities &amp; Social Sciences"/>
    <s v="ENGL"/>
    <x v="6"/>
    <n v="13.77"/>
    <n v="0.32679738562091504"/>
    <n v="4.5"/>
    <n v="9.27"/>
    <n v="173.42"/>
    <n v="5202.66"/>
    <n v="377.82570806100216"/>
    <n v="0.79721448467966571"/>
    <n v="1431"/>
    <n v="1795"/>
    <n v="51"/>
    <x v="3"/>
    <x v="1"/>
    <x v="22"/>
  </r>
  <r>
    <s v="Arts, Humanities &amp; Social Sciences"/>
    <s v="ENGL"/>
    <x v="7"/>
    <n v="12.7"/>
    <n v="0.46456692913385833"/>
    <n v="5.9"/>
    <n v="6.8000000000000007"/>
    <n v="179.03"/>
    <n v="5371"/>
    <n v="422.91338582677167"/>
    <n v="0.88846982758620685"/>
    <n v="1649"/>
    <n v="1856"/>
    <n v="53"/>
    <x v="4"/>
    <x v="0"/>
    <x v="22"/>
  </r>
  <r>
    <s v="Arts, Humanities &amp; Social Sciences"/>
    <s v="ENGL"/>
    <x v="8"/>
    <n v="12.869999999999997"/>
    <n v="0.39937839937839953"/>
    <n v="5.1400000000000006"/>
    <n v="7.73"/>
    <n v="163.67000000000002"/>
    <n v="4910"/>
    <n v="381.50738150738158"/>
    <n v="0.81782729805013932"/>
    <n v="1468"/>
    <n v="1795"/>
    <n v="51"/>
    <x v="4"/>
    <x v="1"/>
    <x v="22"/>
  </r>
  <r>
    <s v="Arts, Humanities &amp; Social Sciences"/>
    <s v="ENGL"/>
    <x v="9"/>
    <n v="12.700399999999997"/>
    <n v="0.53543195489905837"/>
    <n v="6.8001999999999994"/>
    <n v="5.9001999999999999"/>
    <n v="180.43328679500001"/>
    <n v="5412.9986038500001"/>
    <n v="426.20693866728618"/>
    <n v="0.87968337730870716"/>
    <n v="1667"/>
    <n v="1895"/>
    <n v="53"/>
    <x v="5"/>
    <x v="0"/>
    <x v="22"/>
  </r>
  <r>
    <s v="Arts, Humanities &amp; Social Sciences"/>
    <s v="ENGL"/>
    <x v="10"/>
    <n v="11.249999999999998"/>
    <n v="0.39555555555555566"/>
    <n v="4.45"/>
    <n v="6.8000000000000007"/>
    <n v="145.48000000000002"/>
    <n v="4364.45"/>
    <n v="387.95111111111117"/>
    <n v="0.82160493827160497"/>
    <n v="1331"/>
    <n v="1620"/>
    <n v="46"/>
    <x v="5"/>
    <x v="1"/>
    <x v="22"/>
  </r>
  <r>
    <s v="Arts, Humanities &amp; Social Sciences"/>
    <s v="ENGL"/>
    <x v="11"/>
    <n v="11.183599999999997"/>
    <n v="0.53800207446618276"/>
    <n v="6.0167999999999999"/>
    <n v="5.1668000000000003"/>
    <n v="139.63040884470001"/>
    <n v="4188.9122653409995"/>
    <n v="374.55848432892816"/>
    <n v="0.794044665012407"/>
    <n v="1280"/>
    <n v="1612"/>
    <n v="45"/>
    <x v="6"/>
    <x v="1"/>
    <x v="22"/>
  </r>
  <r>
    <s v="Math, Science &amp; Engineering"/>
    <s v="ENGR"/>
    <x v="0"/>
    <n v="1.4499999999999997"/>
    <n v="0.86206896551724155"/>
    <n v="1.25"/>
    <n v="0.2"/>
    <n v="23.839999999999996"/>
    <n v="714.99"/>
    <n v="493.09655172413801"/>
    <n v="0.98666666666666669"/>
    <n v="148"/>
    <n v="150"/>
    <n v="5"/>
    <x v="0"/>
    <x v="0"/>
    <x v="23"/>
  </r>
  <r>
    <s v="Math, Science &amp; Engineering"/>
    <s v="ENGR"/>
    <x v="1"/>
    <n v="2.3500000000000005"/>
    <n v="0.61702127659574457"/>
    <n v="1.4500000000000002"/>
    <n v="0.9"/>
    <n v="36.21"/>
    <n v="1086.3699999999999"/>
    <n v="462.2851063829786"/>
    <n v="0.97391304347826091"/>
    <n v="224"/>
    <n v="230"/>
    <n v="8"/>
    <x v="1"/>
    <x v="0"/>
    <x v="23"/>
  </r>
  <r>
    <s v="Math, Science &amp; Engineering"/>
    <s v="ENGR"/>
    <x v="2"/>
    <n v="1.8099999999999998"/>
    <n v="0.62430939226519333"/>
    <n v="1.1299999999999999"/>
    <n v="0.68"/>
    <n v="27.47"/>
    <n v="824.05"/>
    <n v="455.27624309392269"/>
    <n v="0.90697674418604646"/>
    <n v="156"/>
    <n v="172"/>
    <n v="6"/>
    <x v="1"/>
    <x v="1"/>
    <x v="23"/>
  </r>
  <r>
    <s v="Math, Science &amp; Engineering"/>
    <s v="ENGR"/>
    <x v="3"/>
    <n v="2"/>
    <n v="0"/>
    <n v="0"/>
    <n v="2"/>
    <n v="36.099999999999994"/>
    <n v="1083.08"/>
    <n v="541.54"/>
    <n v="1.0585585585585586"/>
    <n v="235"/>
    <n v="222"/>
    <n v="7"/>
    <x v="2"/>
    <x v="0"/>
    <x v="23"/>
  </r>
  <r>
    <s v="Math, Science &amp; Engineering"/>
    <s v="ENGR"/>
    <x v="4"/>
    <n v="2.0100000000000002"/>
    <n v="0.44776119402985065"/>
    <n v="0.89999999999999991"/>
    <n v="1.1100000000000001"/>
    <n v="30.770000000000003"/>
    <n v="923.26"/>
    <n v="459.33333333333326"/>
    <n v="0.9"/>
    <n v="189"/>
    <n v="210"/>
    <n v="7"/>
    <x v="2"/>
    <x v="1"/>
    <x v="23"/>
  </r>
  <r>
    <s v="Math, Science &amp; Engineering"/>
    <s v="ENGR"/>
    <x v="5"/>
    <n v="2.2799999999999998"/>
    <n v="0.45614035087719301"/>
    <n v="1.04"/>
    <n v="1.24"/>
    <n v="42.39"/>
    <n v="1271.7800000000002"/>
    <n v="557.79824561403518"/>
    <n v="1.0674603174603174"/>
    <n v="269"/>
    <n v="252"/>
    <n v="8"/>
    <x v="3"/>
    <x v="0"/>
    <x v="23"/>
  </r>
  <r>
    <s v="Math, Science &amp; Engineering"/>
    <s v="ENGR"/>
    <x v="6"/>
    <n v="2.92"/>
    <n v="0.43493150684931509"/>
    <n v="1.27"/>
    <n v="1.65"/>
    <n v="51.11999999999999"/>
    <n v="1533.6899999999998"/>
    <n v="525.23630136986299"/>
    <n v="1.0131147540983607"/>
    <n v="309"/>
    <n v="305"/>
    <n v="10"/>
    <x v="3"/>
    <x v="1"/>
    <x v="23"/>
  </r>
  <r>
    <s v="Math, Science &amp; Engineering"/>
    <s v="ENGR"/>
    <x v="7"/>
    <n v="3"/>
    <n v="0.73333333333333328"/>
    <n v="2.1999999999999997"/>
    <n v="0.8"/>
    <n v="45.4"/>
    <n v="1362"/>
    <n v="454"/>
    <n v="0.8660714285714286"/>
    <n v="291"/>
    <n v="336"/>
    <n v="10"/>
    <x v="4"/>
    <x v="0"/>
    <x v="23"/>
  </r>
  <r>
    <s v="Math, Science &amp; Engineering"/>
    <s v="ENGR"/>
    <x v="8"/>
    <n v="2.83"/>
    <n v="0.31802120141342755"/>
    <n v="0.9"/>
    <n v="1.9299999999999997"/>
    <n v="48.040000000000006"/>
    <n v="1441.37"/>
    <n v="509.31802120141339"/>
    <n v="1"/>
    <n v="316"/>
    <n v="316"/>
    <n v="10"/>
    <x v="4"/>
    <x v="1"/>
    <x v="23"/>
  </r>
  <r>
    <s v="Math, Science &amp; Engineering"/>
    <s v="ENGR"/>
    <x v="9"/>
    <n v="2.6158000000000006"/>
    <n v="0.70315008792721145"/>
    <n v="1.8393000000000002"/>
    <n v="0.77649999999999997"/>
    <n v="41.399996400000006"/>
    <n v="1241.999892"/>
    <n v="474.80690113923072"/>
    <n v="0.79640718562874246"/>
    <n v="266"/>
    <n v="334"/>
    <n v="9"/>
    <x v="5"/>
    <x v="0"/>
    <x v="23"/>
  </r>
  <r>
    <s v="Math, Science &amp; Engineering"/>
    <s v="ENGR"/>
    <x v="10"/>
    <n v="3.58"/>
    <n v="0.50837988826815639"/>
    <n v="1.8199999999999998"/>
    <n v="1.76"/>
    <n v="47.4"/>
    <n v="1422"/>
    <n v="397.20670391061452"/>
    <n v="0.75510204081632648"/>
    <n v="296"/>
    <n v="392"/>
    <n v="12"/>
    <x v="5"/>
    <x v="1"/>
    <x v="23"/>
  </r>
  <r>
    <s v="Math, Science &amp; Engineering"/>
    <s v="ENGR"/>
    <x v="11"/>
    <n v="2.6393000000000004"/>
    <n v="0.7057932027431516"/>
    <n v="1.8628000000000002"/>
    <n v="0.77649999999999997"/>
    <n v="42.066665499999999"/>
    <n v="1261.999965"/>
    <n v="478.15707384533772"/>
    <n v="0.74390243902439024"/>
    <n v="305"/>
    <n v="410"/>
    <n v="11"/>
    <x v="6"/>
    <x v="1"/>
    <x v="23"/>
  </r>
  <r>
    <s v="Athletics, Kinesiology &amp; Health Ed"/>
    <s v="ES"/>
    <x v="0"/>
    <n v="8.4600000000000009"/>
    <n v="0.32033096926713939"/>
    <n v="2.7099999999999995"/>
    <n v="5.7700000000000014"/>
    <n v="114.11"/>
    <n v="3423"/>
    <n v="404.60992907801415"/>
    <n v="0.59576470588235297"/>
    <n v="1266"/>
    <n v="2125"/>
    <n v="32"/>
    <x v="0"/>
    <x v="0"/>
    <x v="24"/>
  </r>
  <r>
    <s v="Athletics, Kinesiology &amp; Health Ed"/>
    <s v="ES"/>
    <x v="1"/>
    <n v="7.9800000000000013"/>
    <n v="0.47368421052631576"/>
    <n v="3.7800000000000002"/>
    <n v="4.2000000000000011"/>
    <n v="105.13999999999999"/>
    <n v="3154.0699999999997"/>
    <n v="395.24686716791967"/>
    <n v="0.57780695994747211"/>
    <n v="880"/>
    <n v="1523"/>
    <n v="33"/>
    <x v="1"/>
    <x v="0"/>
    <x v="24"/>
  </r>
  <r>
    <s v="Athletics, Kinesiology &amp; Health Ed"/>
    <s v="ES"/>
    <x v="2"/>
    <n v="7.8000000000000007"/>
    <n v="0.46153846153846151"/>
    <n v="3.6"/>
    <n v="4.1900000000000013"/>
    <n v="98.13000000000001"/>
    <n v="2943.5400000000004"/>
    <n v="377.37692307692311"/>
    <n v="0.57746478873239437"/>
    <n v="902"/>
    <n v="1562"/>
    <n v="34"/>
    <x v="1"/>
    <x v="1"/>
    <x v="24"/>
  </r>
  <r>
    <s v="Athletics, Kinesiology &amp; Health Ed"/>
    <s v="ES"/>
    <x v="3"/>
    <n v="7.7"/>
    <n v="0.33896103896103902"/>
    <n v="2.6100000000000003"/>
    <n v="5.1100000000000003"/>
    <n v="85.22"/>
    <n v="2556.37"/>
    <n v="331.99610389610388"/>
    <n v="0.47835656639765223"/>
    <n v="652"/>
    <n v="1363"/>
    <n v="30"/>
    <x v="2"/>
    <x v="0"/>
    <x v="24"/>
  </r>
  <r>
    <s v="Athletics, Kinesiology &amp; Health Ed"/>
    <s v="ES"/>
    <x v="4"/>
    <n v="7.6300000000000026"/>
    <n v="0.52424639580602861"/>
    <n v="4"/>
    <n v="3.6399999999999997"/>
    <n v="92.129999999999981"/>
    <n v="2763.77"/>
    <n v="362.22411533420694"/>
    <n v="0.51966122202056864"/>
    <n v="859"/>
    <n v="1653"/>
    <n v="36"/>
    <x v="2"/>
    <x v="1"/>
    <x v="24"/>
  </r>
  <r>
    <s v="Athletics, Kinesiology &amp; Health Ed"/>
    <s v="ES"/>
    <x v="5"/>
    <n v="7.2600000000000016"/>
    <n v="0.29614325068870517"/>
    <n v="2.15"/>
    <n v="5.120000000000001"/>
    <n v="92.070000000000007"/>
    <n v="2762.9"/>
    <n v="380.56473829201093"/>
    <n v="0.54169914263445051"/>
    <n v="695"/>
    <n v="1283"/>
    <n v="30"/>
    <x v="3"/>
    <x v="0"/>
    <x v="24"/>
  </r>
  <r>
    <s v="Athletics, Kinesiology &amp; Health Ed"/>
    <s v="ES"/>
    <x v="6"/>
    <n v="7.0100000000000007"/>
    <n v="0.34950071326676174"/>
    <n v="2.4500000000000002"/>
    <n v="4.580000000000001"/>
    <n v="84.15000000000002"/>
    <n v="2524.17"/>
    <n v="360.08131241084163"/>
    <n v="0.49258760107816713"/>
    <n v="731"/>
    <n v="1484"/>
    <n v="33"/>
    <x v="3"/>
    <x v="1"/>
    <x v="24"/>
  </r>
  <r>
    <s v="Athletics, Kinesiology &amp; Health Ed"/>
    <s v="ES"/>
    <x v="7"/>
    <n v="8.56"/>
    <n v="0.37967289719626168"/>
    <n v="3.25"/>
    <n v="5.3"/>
    <n v="81.260000000000005"/>
    <n v="2437.6999999999998"/>
    <n v="284.77803738317755"/>
    <n v="0.43745632424877706"/>
    <n v="626"/>
    <n v="1431"/>
    <n v="34"/>
    <x v="4"/>
    <x v="0"/>
    <x v="24"/>
  </r>
  <r>
    <s v="Athletics, Kinesiology &amp; Health Ed"/>
    <s v="ES"/>
    <x v="8"/>
    <n v="6.6300000000000017"/>
    <n v="0.36048265460030166"/>
    <n v="2.3900000000000006"/>
    <n v="4.2400000000000011"/>
    <n v="70.41"/>
    <n v="2112.54"/>
    <n v="318.63348416289585"/>
    <n v="0.43792633015006821"/>
    <n v="642"/>
    <n v="1466"/>
    <n v="34"/>
    <x v="4"/>
    <x v="1"/>
    <x v="24"/>
  </r>
  <r>
    <s v="Athletics, Kinesiology &amp; Health Ed"/>
    <s v="ES"/>
    <x v="9"/>
    <n v="6.8795999999999999"/>
    <n v="0.27418745275888129"/>
    <n v="1.8862999999999999"/>
    <n v="4.9933000000000005"/>
    <n v="74.426267485000011"/>
    <n v="2232.7880245499996"/>
    <n v="324.5520124062445"/>
    <n v="0.50483729111697451"/>
    <n v="574"/>
    <n v="1137"/>
    <n v="27"/>
    <x v="5"/>
    <x v="0"/>
    <x v="24"/>
  </r>
  <r>
    <s v="Athletics, Kinesiology &amp; Health Ed"/>
    <s v="ES"/>
    <x v="10"/>
    <n v="7.66"/>
    <n v="0.40339425587467359"/>
    <n v="3.09"/>
    <n v="4.57"/>
    <n v="71.290000000000006"/>
    <n v="2138.63"/>
    <n v="279.19451697127937"/>
    <n v="0.45087483176312249"/>
    <n v="670"/>
    <n v="1486"/>
    <n v="35"/>
    <x v="5"/>
    <x v="1"/>
    <x v="24"/>
  </r>
  <r>
    <s v="Athletics, Kinesiology &amp; Health Ed"/>
    <s v="ES"/>
    <x v="11"/>
    <n v="8.5489000000000033"/>
    <n v="0.35029068067236702"/>
    <n v="2.9945999999999997"/>
    <n v="5.5543000000000005"/>
    <n v="81.98463837700001"/>
    <n v="2459.5391513100003"/>
    <n v="287.70241215945902"/>
    <n v="0.46158854166666669"/>
    <n v="709"/>
    <n v="1536"/>
    <n v="34"/>
    <x v="6"/>
    <x v="1"/>
    <x v="24"/>
  </r>
  <r>
    <s v="Arts, Humanities &amp; Social Sciences"/>
    <s v="ESL"/>
    <x v="0"/>
    <n v="16.510000000000002"/>
    <n v="0.11629315566323439"/>
    <n v="1.92"/>
    <n v="14.56"/>
    <n v="214.65999999999994"/>
    <n v="6439.7000000000007"/>
    <n v="390.04845548152633"/>
    <n v="1.0652542372881355"/>
    <n v="1257"/>
    <n v="1180"/>
    <n v="48"/>
    <x v="0"/>
    <x v="0"/>
    <x v="25"/>
  </r>
  <r>
    <s v="Arts, Humanities &amp; Social Sciences"/>
    <s v="ESL"/>
    <x v="1"/>
    <n v="20.589999999999996"/>
    <n v="0.16464303059737739"/>
    <n v="3.39"/>
    <n v="17.179999999999996"/>
    <n v="244.07999999999996"/>
    <n v="7322.4"/>
    <n v="355.62894609033515"/>
    <n v="0.94729729729729728"/>
    <n v="1402"/>
    <n v="1480"/>
    <n v="60"/>
    <x v="1"/>
    <x v="0"/>
    <x v="25"/>
  </r>
  <r>
    <s v="Arts, Humanities &amp; Social Sciences"/>
    <s v="ESL"/>
    <x v="2"/>
    <n v="18.540000000000003"/>
    <n v="0.19363538295577129"/>
    <n v="3.5900000000000003"/>
    <n v="14.94"/>
    <n v="233.30000000000004"/>
    <n v="6999"/>
    <n v="377.50809061488667"/>
    <n v="1.0198624904507256"/>
    <n v="1335"/>
    <n v="1309"/>
    <n v="53"/>
    <x v="1"/>
    <x v="1"/>
    <x v="25"/>
  </r>
  <r>
    <s v="Arts, Humanities &amp; Social Sciences"/>
    <s v="ESL"/>
    <x v="3"/>
    <n v="21.92"/>
    <n v="0.1541970802919708"/>
    <n v="3.38"/>
    <n v="18.529999999999998"/>
    <n v="211.32999999999998"/>
    <n v="6340"/>
    <n v="289.23357664233572"/>
    <n v="0.79870967741935484"/>
    <n v="1238"/>
    <n v="1550"/>
    <n v="62"/>
    <x v="2"/>
    <x v="0"/>
    <x v="25"/>
  </r>
  <r>
    <s v="Arts, Humanities &amp; Social Sciences"/>
    <s v="ESL"/>
    <x v="4"/>
    <n v="22.110000000000003"/>
    <n v="0.16101311623699682"/>
    <n v="3.56"/>
    <n v="18.54"/>
    <n v="243.59999999999997"/>
    <n v="7308"/>
    <n v="330.52917232021707"/>
    <n v="0.90717029449423814"/>
    <n v="1417"/>
    <n v="1562"/>
    <n v="63"/>
    <x v="2"/>
    <x v="1"/>
    <x v="25"/>
  </r>
  <r>
    <s v="Arts, Humanities &amp; Social Sciences"/>
    <s v="ESL"/>
    <x v="5"/>
    <n v="18.699999999999996"/>
    <n v="0.10427807486631019"/>
    <n v="1.9500000000000002"/>
    <n v="16.75"/>
    <n v="178.34"/>
    <n v="5349.97"/>
    <n v="286.0946524064172"/>
    <n v="0.78491065519523495"/>
    <n v="1186"/>
    <n v="1511"/>
    <n v="61"/>
    <x v="3"/>
    <x v="0"/>
    <x v="25"/>
  </r>
  <r>
    <s v="Arts, Humanities &amp; Social Sciences"/>
    <s v="ESL"/>
    <x v="6"/>
    <n v="21.549999999999997"/>
    <n v="0.13317865429234341"/>
    <n v="2.87"/>
    <n v="18.679999999999996"/>
    <n v="202.57000000000002"/>
    <n v="6077"/>
    <n v="281.99535962877036"/>
    <n v="0.79743589743589749"/>
    <n v="1244"/>
    <n v="1560"/>
    <n v="63"/>
    <x v="3"/>
    <x v="1"/>
    <x v="25"/>
  </r>
  <r>
    <s v="Arts, Humanities &amp; Social Sciences"/>
    <s v="ESL"/>
    <x v="7"/>
    <n v="14.350000000000001"/>
    <n v="0.27526132404181181"/>
    <n v="3.95"/>
    <n v="10.4"/>
    <n v="127.61"/>
    <n v="3828.29"/>
    <n v="266.77979094076653"/>
    <n v="0.74740484429065746"/>
    <n v="864"/>
    <n v="1156"/>
    <n v="46"/>
    <x v="4"/>
    <x v="0"/>
    <x v="25"/>
  </r>
  <r>
    <s v="Arts, Humanities &amp; Social Sciences"/>
    <s v="ESL"/>
    <x v="8"/>
    <n v="14.45"/>
    <n v="0.14878892733564014"/>
    <n v="2.15"/>
    <n v="12.3"/>
    <n v="130.87999999999997"/>
    <n v="3926.41"/>
    <n v="271.72387543252597"/>
    <n v="0.75062972292191432"/>
    <n v="894"/>
    <n v="1191"/>
    <n v="48"/>
    <x v="4"/>
    <x v="1"/>
    <x v="25"/>
  </r>
  <r>
    <s v="Arts, Humanities &amp; Social Sciences"/>
    <s v="ESL"/>
    <x v="9"/>
    <n v="10.15"/>
    <n v="0.18226600985221675"/>
    <n v="1.85"/>
    <n v="8.2999999999999989"/>
    <n v="80.165084500000006"/>
    <n v="2404.9525350000004"/>
    <n v="236.94113645320201"/>
    <n v="0.65333333333333332"/>
    <n v="539"/>
    <n v="825"/>
    <n v="33"/>
    <x v="5"/>
    <x v="0"/>
    <x v="25"/>
  </r>
  <r>
    <s v="Arts, Humanities &amp; Social Sciences"/>
    <s v="ESL"/>
    <x v="10"/>
    <n v="14.509999999999998"/>
    <n v="0.23432115782219162"/>
    <n v="3.4"/>
    <n v="11.11"/>
    <n v="128.93"/>
    <n v="3868.0199999999995"/>
    <n v="266.57615437629221"/>
    <n v="0.74592274678111592"/>
    <n v="869"/>
    <n v="1165"/>
    <n v="47"/>
    <x v="5"/>
    <x v="1"/>
    <x v="25"/>
  </r>
  <r>
    <s v="Arts, Humanities &amp; Social Sciences"/>
    <s v="ESL"/>
    <x v="11"/>
    <n v="11.849999999999998"/>
    <n v="0.22784810126582283"/>
    <n v="2.7"/>
    <n v="9.1499999999999986"/>
    <n v="77.49351999999999"/>
    <n v="2324.8056000000001"/>
    <n v="196.18612658227852"/>
    <n v="0.76023391812865493"/>
    <n v="520"/>
    <n v="684"/>
    <n v="38"/>
    <x v="6"/>
    <x v="1"/>
    <x v="25"/>
  </r>
  <r>
    <s v="Career &amp; Technical Education"/>
    <s v="ET"/>
    <x v="0"/>
    <n v="0.35"/>
    <n v="1"/>
    <n v="0.35"/>
    <n v="0"/>
    <n v="5.4"/>
    <n v="162"/>
    <n v="462.85714285714289"/>
    <n v="1.125"/>
    <n v="27"/>
    <n v="24"/>
    <n v="1"/>
    <x v="0"/>
    <x v="0"/>
    <x v="26"/>
  </r>
  <r>
    <s v="Career &amp; Technical Education"/>
    <s v="ET"/>
    <x v="1"/>
    <n v="0.7"/>
    <n v="0.5"/>
    <n v="0.35"/>
    <n v="0.35"/>
    <n v="11"/>
    <n v="330"/>
    <n v="471.42857142857144"/>
    <n v="0.9821428571428571"/>
    <n v="55"/>
    <n v="56"/>
    <n v="2"/>
    <x v="1"/>
    <x v="0"/>
    <x v="26"/>
  </r>
  <r>
    <s v="Career &amp; Technical Education"/>
    <s v="ET"/>
    <x v="2"/>
    <n v="0.7"/>
    <n v="0.5"/>
    <n v="0.35"/>
    <n v="0.35"/>
    <n v="9.8000000000000007"/>
    <n v="294"/>
    <n v="420"/>
    <n v="0.875"/>
    <n v="49"/>
    <n v="56"/>
    <n v="2"/>
    <x v="1"/>
    <x v="1"/>
    <x v="26"/>
  </r>
  <r>
    <s v="Career &amp; Technical Education"/>
    <s v="ET"/>
    <x v="3"/>
    <n v="0.7"/>
    <n v="0.7142857142857143"/>
    <n v="0.5"/>
    <n v="0.2"/>
    <n v="11.8"/>
    <n v="354"/>
    <n v="505.71428571428572"/>
    <n v="1.0535714285714286"/>
    <n v="59"/>
    <n v="56"/>
    <n v="2"/>
    <x v="2"/>
    <x v="0"/>
    <x v="26"/>
  </r>
  <r>
    <s v="Career &amp; Technical Education"/>
    <s v="ET"/>
    <x v="4"/>
    <n v="0.7"/>
    <n v="1"/>
    <n v="0.7"/>
    <n v="0"/>
    <n v="10.4"/>
    <n v="312"/>
    <n v="445.71428571428572"/>
    <n v="0.9285714285714286"/>
    <n v="52"/>
    <n v="56"/>
    <n v="2"/>
    <x v="2"/>
    <x v="1"/>
    <x v="26"/>
  </r>
  <r>
    <s v="Career &amp; Technical Education"/>
    <s v="ET"/>
    <x v="5"/>
    <n v="1.75"/>
    <n v="0.6"/>
    <n v="1.05"/>
    <n v="0.7"/>
    <n v="22.92"/>
    <n v="687.5"/>
    <n v="392.85714285714283"/>
    <n v="0.79285714285714282"/>
    <n v="111"/>
    <n v="140"/>
    <n v="5"/>
    <x v="3"/>
    <x v="0"/>
    <x v="26"/>
  </r>
  <r>
    <s v="Career &amp; Technical Education"/>
    <s v="ET"/>
    <x v="6"/>
    <n v="1.4"/>
    <n v="0.75000000000000011"/>
    <n v="1.05"/>
    <n v="0.35"/>
    <n v="21.8"/>
    <n v="654"/>
    <n v="467.14285714285717"/>
    <n v="0.9732142857142857"/>
    <n v="109"/>
    <n v="112"/>
    <n v="4"/>
    <x v="3"/>
    <x v="1"/>
    <x v="26"/>
  </r>
  <r>
    <s v="Career &amp; Technical Education"/>
    <s v="ET"/>
    <x v="7"/>
    <n v="1.51"/>
    <n v="0.73509933774834446"/>
    <n v="1.1100000000000001"/>
    <n v="0.4"/>
    <n v="21.6"/>
    <n v="648"/>
    <n v="429.13907284768214"/>
    <n v="0.9642857142857143"/>
    <n v="108"/>
    <n v="112"/>
    <n v="4"/>
    <x v="4"/>
    <x v="0"/>
    <x v="26"/>
  </r>
  <r>
    <s v="Career &amp; Technical Education"/>
    <s v="ET"/>
    <x v="8"/>
    <n v="1.4"/>
    <n v="0.75000000000000011"/>
    <n v="1.05"/>
    <n v="0.35"/>
    <n v="23.4"/>
    <n v="702"/>
    <n v="501.42857142857144"/>
    <n v="1.0446428571428572"/>
    <n v="117"/>
    <n v="112"/>
    <n v="4"/>
    <x v="4"/>
    <x v="1"/>
    <x v="26"/>
  </r>
  <r>
    <s v="Career &amp; Technical Education"/>
    <s v="ET"/>
    <x v="9"/>
    <n v="1.506"/>
    <n v="1"/>
    <n v="1.506"/>
    <n v="0"/>
    <n v="18.2"/>
    <n v="546"/>
    <n v="362.54980079681275"/>
    <n v="0.8125"/>
    <n v="91"/>
    <n v="112"/>
    <n v="4"/>
    <x v="5"/>
    <x v="0"/>
    <x v="26"/>
  </r>
  <r>
    <s v="Career &amp; Technical Education"/>
    <s v="ET"/>
    <x v="10"/>
    <n v="1.51"/>
    <n v="0.74834437086092709"/>
    <n v="1.1299999999999999"/>
    <n v="0.38"/>
    <n v="23"/>
    <n v="690"/>
    <n v="456.95364238410593"/>
    <n v="1.0267857142857142"/>
    <n v="115"/>
    <n v="112"/>
    <n v="4"/>
    <x v="5"/>
    <x v="1"/>
    <x v="26"/>
  </r>
  <r>
    <s v="Career &amp; Technical Education"/>
    <s v="ET"/>
    <x v="11"/>
    <n v="1.506"/>
    <n v="1"/>
    <n v="1.506"/>
    <n v="0"/>
    <n v="18"/>
    <n v="540"/>
    <n v="358.56573705179284"/>
    <n v="0.72580645161290325"/>
    <n v="90"/>
    <n v="124"/>
    <n v="4"/>
    <x v="6"/>
    <x v="1"/>
    <x v="26"/>
  </r>
  <r>
    <s v="Arts, Humanities &amp; Social Sciences"/>
    <s v="FREN"/>
    <x v="0"/>
    <n v="0.33"/>
    <n v="0"/>
    <n v="0"/>
    <n v="0.33"/>
    <n v="4.17"/>
    <n v="125"/>
    <n v="378.78787878787875"/>
    <n v="0.83333333333333337"/>
    <n v="25"/>
    <n v="30"/>
    <n v="1"/>
    <x v="0"/>
    <x v="0"/>
    <x v="27"/>
  </r>
  <r>
    <s v="Arts, Humanities &amp; Social Sciences"/>
    <s v="FREN"/>
    <x v="1"/>
    <n v="1"/>
    <n v="0"/>
    <n v="0"/>
    <n v="1"/>
    <n v="8.49"/>
    <n v="254.81"/>
    <n v="254.81"/>
    <n v="0.64444444444444449"/>
    <n v="58"/>
    <n v="90"/>
    <n v="3"/>
    <x v="1"/>
    <x v="0"/>
    <x v="27"/>
  </r>
  <r>
    <s v="Arts, Humanities &amp; Social Sciences"/>
    <s v="FREN"/>
    <x v="2"/>
    <n v="0.66"/>
    <n v="0"/>
    <n v="0"/>
    <n v="0.66"/>
    <n v="5.5"/>
    <n v="165"/>
    <n v="250"/>
    <n v="0.55000000000000004"/>
    <n v="33"/>
    <n v="60"/>
    <n v="2"/>
    <x v="1"/>
    <x v="1"/>
    <x v="27"/>
  </r>
  <r>
    <s v="Arts, Humanities &amp; Social Sciences"/>
    <s v="FREN"/>
    <x v="3"/>
    <n v="0.33"/>
    <n v="0"/>
    <n v="0"/>
    <n v="0.33"/>
    <n v="4.33"/>
    <n v="130"/>
    <n v="393.93939393939394"/>
    <n v="0.8666666666666667"/>
    <n v="26"/>
    <n v="30"/>
    <n v="1"/>
    <x v="2"/>
    <x v="0"/>
    <x v="27"/>
  </r>
  <r>
    <s v="Arts, Humanities &amp; Social Sciences"/>
    <s v="FREN"/>
    <x v="4"/>
    <n v="0.66"/>
    <n v="0"/>
    <n v="0"/>
    <n v="0.66"/>
    <n v="3.5"/>
    <n v="105"/>
    <n v="159.09090909090909"/>
    <n v="0.35"/>
    <n v="21"/>
    <n v="60"/>
    <n v="2"/>
    <x v="2"/>
    <x v="1"/>
    <x v="27"/>
  </r>
  <r>
    <s v="Arts, Humanities &amp; Social Sciences"/>
    <s v="FREN"/>
    <x v="6"/>
    <n v="0.33"/>
    <n v="0"/>
    <n v="0"/>
    <n v="0.33"/>
    <n v="2.33"/>
    <n v="70"/>
    <n v="212.12121212121212"/>
    <n v="0.46666666666666667"/>
    <n v="14"/>
    <n v="30"/>
    <n v="1"/>
    <x v="3"/>
    <x v="1"/>
    <x v="27"/>
  </r>
  <r>
    <s v="Career &amp; Technical Education"/>
    <s v="GD"/>
    <x v="0"/>
    <n v="2.56"/>
    <n v="0.328125"/>
    <n v="0.84000000000000008"/>
    <n v="1.72"/>
    <n v="33.72"/>
    <n v="1012"/>
    <n v="395.3125"/>
    <n v="0.65161290322580645"/>
    <n v="202"/>
    <n v="310"/>
    <n v="10"/>
    <x v="0"/>
    <x v="0"/>
    <x v="28"/>
  </r>
  <r>
    <s v="Career &amp; Technical Education"/>
    <s v="GD"/>
    <x v="1"/>
    <n v="2.25"/>
    <n v="0"/>
    <n v="0"/>
    <n v="2.25"/>
    <n v="25.9"/>
    <n v="777.2"/>
    <n v="345.42222222222222"/>
    <n v="0.55000000000000004"/>
    <n v="154"/>
    <n v="280"/>
    <n v="8"/>
    <x v="1"/>
    <x v="0"/>
    <x v="28"/>
  </r>
  <r>
    <s v="Career &amp; Technical Education"/>
    <s v="GD"/>
    <x v="2"/>
    <n v="2.5300000000000002"/>
    <n v="0.41106719367588929"/>
    <n v="1.04"/>
    <n v="1.49"/>
    <n v="28.6"/>
    <n v="857.8"/>
    <n v="339.05138339920944"/>
    <n v="0.61"/>
    <n v="183"/>
    <n v="300"/>
    <n v="10"/>
    <x v="1"/>
    <x v="1"/>
    <x v="28"/>
  </r>
  <r>
    <s v="Career &amp; Technical Education"/>
    <s v="GD"/>
    <x v="3"/>
    <n v="2.25"/>
    <n v="0"/>
    <n v="0"/>
    <n v="2.25"/>
    <n v="30.020000000000003"/>
    <n v="900.4"/>
    <n v="400.17777777777775"/>
    <n v="0.71199999999999997"/>
    <n v="178"/>
    <n v="250"/>
    <n v="7"/>
    <x v="2"/>
    <x v="0"/>
    <x v="28"/>
  </r>
  <r>
    <s v="Career &amp; Technical Education"/>
    <s v="GD"/>
    <x v="4"/>
    <n v="2.19"/>
    <n v="0"/>
    <n v="0"/>
    <n v="2.19"/>
    <n v="23.400000000000002"/>
    <n v="702"/>
    <n v="320.54794520547944"/>
    <n v="0.54716981132075471"/>
    <n v="145"/>
    <n v="265"/>
    <n v="9"/>
    <x v="2"/>
    <x v="1"/>
    <x v="28"/>
  </r>
  <r>
    <s v="Career &amp; Technical Education"/>
    <s v="GD"/>
    <x v="5"/>
    <n v="2.5300000000000002"/>
    <n v="0"/>
    <n v="0"/>
    <n v="2.5300000000000002"/>
    <n v="28.79"/>
    <n v="863.80000000000007"/>
    <n v="341.42292490118575"/>
    <n v="0.54838709677419351"/>
    <n v="170"/>
    <n v="310"/>
    <n v="9"/>
    <x v="3"/>
    <x v="0"/>
    <x v="28"/>
  </r>
  <r>
    <s v="Career &amp; Technical Education"/>
    <s v="GD"/>
    <x v="6"/>
    <n v="2.27"/>
    <n v="0"/>
    <n v="0"/>
    <n v="2.27"/>
    <n v="30.74"/>
    <n v="922.3"/>
    <n v="406.29955947136563"/>
    <n v="0.68571428571428572"/>
    <n v="192"/>
    <n v="280"/>
    <n v="9"/>
    <x v="3"/>
    <x v="1"/>
    <x v="28"/>
  </r>
  <r>
    <s v="Career &amp; Technical Education"/>
    <s v="GD"/>
    <x v="7"/>
    <n v="2.2599999999999998"/>
    <n v="0"/>
    <n v="0"/>
    <n v="2.2599999999999998"/>
    <n v="24.93"/>
    <n v="747.8"/>
    <n v="330.88495575221242"/>
    <n v="0.52068965517241383"/>
    <n v="151"/>
    <n v="290"/>
    <n v="8"/>
    <x v="4"/>
    <x v="0"/>
    <x v="28"/>
  </r>
  <r>
    <s v="Career &amp; Technical Education"/>
    <s v="GD"/>
    <x v="8"/>
    <n v="2.52"/>
    <n v="0"/>
    <n v="0"/>
    <n v="2.52"/>
    <n v="28.14"/>
    <n v="844.6"/>
    <n v="335.15873015873018"/>
    <n v="0.50571428571428567"/>
    <n v="177"/>
    <n v="350"/>
    <n v="10"/>
    <x v="4"/>
    <x v="1"/>
    <x v="28"/>
  </r>
  <r>
    <s v="Career &amp; Technical Education"/>
    <s v="GD"/>
    <x v="9"/>
    <n v="2.5002"/>
    <n v="0"/>
    <n v="0"/>
    <n v="2.5002"/>
    <n v="29.683321500000002"/>
    <n v="890.49964499999999"/>
    <n v="356.17136429085673"/>
    <n v="0.52352941176470591"/>
    <n v="178"/>
    <n v="340"/>
    <n v="9"/>
    <x v="5"/>
    <x v="0"/>
    <x v="28"/>
  </r>
  <r>
    <s v="Career &amp; Technical Education"/>
    <s v="GD"/>
    <x v="10"/>
    <n v="2.7800000000000002"/>
    <n v="0"/>
    <n v="0"/>
    <n v="2.7800000000000002"/>
    <n v="27.780000000000005"/>
    <n v="833.3"/>
    <n v="299.74820143884887"/>
    <n v="0.49714285714285716"/>
    <n v="174"/>
    <n v="350"/>
    <n v="10"/>
    <x v="5"/>
    <x v="1"/>
    <x v="28"/>
  </r>
  <r>
    <s v="Career &amp; Technical Education"/>
    <s v="GD"/>
    <x v="11"/>
    <n v="2.3686000000000003"/>
    <n v="0"/>
    <n v="0"/>
    <n v="2.3686000000000003"/>
    <n v="26.163323200000001"/>
    <n v="784.89969599999995"/>
    <n v="331.37705648906524"/>
    <n v="0.5"/>
    <n v="160"/>
    <n v="320"/>
    <n v="8"/>
    <x v="6"/>
    <x v="1"/>
    <x v="28"/>
  </r>
  <r>
    <s v="Math, Science &amp; Engineering"/>
    <s v="GEOG"/>
    <x v="0"/>
    <n v="0.95000000000000007"/>
    <n v="0"/>
    <n v="0"/>
    <n v="0.95000000000000007"/>
    <n v="11.09"/>
    <n v="332.81"/>
    <n v="350.32631578947365"/>
    <n v="0.69374999999999998"/>
    <n v="111"/>
    <n v="160"/>
    <n v="5"/>
    <x v="0"/>
    <x v="0"/>
    <x v="29"/>
  </r>
  <r>
    <s v="Math, Science &amp; Engineering"/>
    <s v="GEOG"/>
    <x v="1"/>
    <n v="0.95000000000000007"/>
    <n v="0"/>
    <n v="0"/>
    <n v="0.95000000000000007"/>
    <n v="10.199999999999999"/>
    <n v="306"/>
    <n v="322.10526315789474"/>
    <n v="0.63749999999999996"/>
    <n v="102"/>
    <n v="160"/>
    <n v="5"/>
    <x v="1"/>
    <x v="0"/>
    <x v="29"/>
  </r>
  <r>
    <s v="Math, Science &amp; Engineering"/>
    <s v="GEOG"/>
    <x v="2"/>
    <n v="1.1499999999999999"/>
    <n v="0"/>
    <n v="0"/>
    <n v="1.1499999999999999"/>
    <n v="13.6"/>
    <n v="408"/>
    <n v="354.78260869565219"/>
    <n v="0.70833333333333337"/>
    <n v="136"/>
    <n v="192"/>
    <n v="6"/>
    <x v="1"/>
    <x v="1"/>
    <x v="29"/>
  </r>
  <r>
    <s v="Math, Science &amp; Engineering"/>
    <s v="GEOG"/>
    <x v="3"/>
    <n v="0.75000000000000011"/>
    <n v="0"/>
    <n v="0"/>
    <n v="0.75000000000000011"/>
    <n v="8.3000000000000007"/>
    <n v="249"/>
    <n v="331.99999999999994"/>
    <n v="0.6484375"/>
    <n v="83"/>
    <n v="128"/>
    <n v="4"/>
    <x v="2"/>
    <x v="0"/>
    <x v="29"/>
  </r>
  <r>
    <s v="Math, Science &amp; Engineering"/>
    <s v="GEOG"/>
    <x v="4"/>
    <n v="0.75000000000000011"/>
    <n v="0"/>
    <n v="0"/>
    <n v="0.75000000000000011"/>
    <n v="7.4"/>
    <n v="222"/>
    <n v="295.99999999999994"/>
    <n v="0.578125"/>
    <n v="74"/>
    <n v="128"/>
    <n v="4"/>
    <x v="2"/>
    <x v="1"/>
    <x v="29"/>
  </r>
  <r>
    <s v="Math, Science &amp; Engineering"/>
    <s v="GEOG"/>
    <x v="5"/>
    <n v="0.75"/>
    <n v="0"/>
    <n v="0"/>
    <n v="0.75"/>
    <n v="8.7899999999999991"/>
    <n v="263.8"/>
    <n v="351.73333333333335"/>
    <n v="0.7109375"/>
    <n v="91"/>
    <n v="128"/>
    <n v="4"/>
    <x v="3"/>
    <x v="0"/>
    <x v="29"/>
  </r>
  <r>
    <s v="Math, Science &amp; Engineering"/>
    <s v="GEOG"/>
    <x v="6"/>
    <n v="0.95000000000000018"/>
    <n v="0"/>
    <n v="0"/>
    <n v="0.95000000000000018"/>
    <n v="10.39"/>
    <n v="311.65999999999997"/>
    <n v="328.06315789473672"/>
    <n v="0.65030674846625769"/>
    <n v="106"/>
    <n v="163"/>
    <n v="5"/>
    <x v="3"/>
    <x v="1"/>
    <x v="29"/>
  </r>
  <r>
    <s v="Math, Science &amp; Engineering"/>
    <s v="GEOG"/>
    <x v="7"/>
    <n v="0.2"/>
    <n v="0"/>
    <n v="0"/>
    <n v="0.2"/>
    <n v="2.5"/>
    <n v="75"/>
    <n v="375"/>
    <n v="0.78125"/>
    <n v="25"/>
    <n v="32"/>
    <n v="1"/>
    <x v="4"/>
    <x v="0"/>
    <x v="29"/>
  </r>
  <r>
    <s v="Math, Science &amp; Engineering"/>
    <s v="GEOG"/>
    <x v="8"/>
    <n v="0.5"/>
    <n v="0"/>
    <n v="0"/>
    <n v="0.5"/>
    <n v="7.5"/>
    <n v="225.06"/>
    <n v="450.12"/>
    <n v="0.76767676767676762"/>
    <n v="76"/>
    <n v="99"/>
    <n v="3"/>
    <x v="4"/>
    <x v="1"/>
    <x v="29"/>
  </r>
  <r>
    <s v="Math, Science &amp; Engineering"/>
    <s v="GEOG"/>
    <x v="10"/>
    <n v="0.38"/>
    <n v="0"/>
    <n v="0"/>
    <n v="0.38"/>
    <n v="4.8"/>
    <n v="144"/>
    <n v="378.9473684210526"/>
    <n v="0.75"/>
    <n v="48"/>
    <n v="64"/>
    <n v="2"/>
    <x v="5"/>
    <x v="1"/>
    <x v="29"/>
  </r>
  <r>
    <s v="Math, Science &amp; Engineering"/>
    <s v="GEOG"/>
    <x v="11"/>
    <n v="0.2"/>
    <n v="0"/>
    <n v="0"/>
    <n v="0.2"/>
    <n v="1.2"/>
    <n v="36"/>
    <n v="180"/>
    <n v="0.375"/>
    <n v="12"/>
    <n v="32"/>
    <n v="1"/>
    <x v="6"/>
    <x v="1"/>
    <x v="29"/>
  </r>
  <r>
    <s v="Math, Science &amp; Engineering"/>
    <s v="GEOL"/>
    <x v="0"/>
    <n v="0.55000000000000004"/>
    <n v="0"/>
    <n v="0"/>
    <n v="0.55000000000000004"/>
    <n v="7.83"/>
    <n v="234.9"/>
    <n v="427.09090909090907"/>
    <n v="0.79166666666666663"/>
    <n v="76"/>
    <n v="96"/>
    <n v="3"/>
    <x v="0"/>
    <x v="0"/>
    <x v="30"/>
  </r>
  <r>
    <s v="Math, Science &amp; Engineering"/>
    <s v="GEOL"/>
    <x v="1"/>
    <n v="0.2"/>
    <n v="1"/>
    <n v="0.2"/>
    <n v="0"/>
    <n v="2.9"/>
    <n v="87"/>
    <n v="435"/>
    <n v="0.90625"/>
    <n v="29"/>
    <n v="32"/>
    <n v="1"/>
    <x v="1"/>
    <x v="0"/>
    <x v="30"/>
  </r>
  <r>
    <s v="Math, Science &amp; Engineering"/>
    <s v="GEOL"/>
    <x v="2"/>
    <n v="0.4"/>
    <n v="0"/>
    <n v="0"/>
    <n v="0.4"/>
    <n v="4.7"/>
    <n v="141"/>
    <n v="352.5"/>
    <n v="0.734375"/>
    <n v="47"/>
    <n v="64"/>
    <n v="2"/>
    <x v="1"/>
    <x v="1"/>
    <x v="30"/>
  </r>
  <r>
    <s v="Math, Science &amp; Engineering"/>
    <s v="GEOL"/>
    <x v="3"/>
    <n v="0.2"/>
    <n v="1"/>
    <n v="0.2"/>
    <n v="0"/>
    <n v="1.9"/>
    <n v="57"/>
    <n v="285"/>
    <n v="0.59375"/>
    <n v="19"/>
    <n v="32"/>
    <n v="1"/>
    <x v="2"/>
    <x v="0"/>
    <x v="30"/>
  </r>
  <r>
    <s v="Math, Science &amp; Engineering"/>
    <s v="GEOL"/>
    <x v="4"/>
    <n v="0.55000000000000004"/>
    <n v="0.63636363636363624"/>
    <n v="0.35"/>
    <n v="0.2"/>
    <n v="5.0999999999999996"/>
    <n v="153"/>
    <n v="278.18181818181819"/>
    <n v="0.53125"/>
    <n v="51"/>
    <n v="96"/>
    <n v="3"/>
    <x v="2"/>
    <x v="1"/>
    <x v="30"/>
  </r>
  <r>
    <s v="Math, Science &amp; Engineering"/>
    <s v="GEOL"/>
    <x v="5"/>
    <n v="0.2"/>
    <n v="1"/>
    <n v="0.2"/>
    <n v="0"/>
    <n v="2.2999999999999998"/>
    <n v="69"/>
    <n v="345"/>
    <n v="0.71875"/>
    <n v="23"/>
    <n v="32"/>
    <n v="1"/>
    <x v="3"/>
    <x v="0"/>
    <x v="30"/>
  </r>
  <r>
    <s v="Math, Science &amp; Engineering"/>
    <s v="GEOL"/>
    <x v="6"/>
    <n v="0.35"/>
    <n v="1"/>
    <n v="0.35"/>
    <n v="0"/>
    <n v="2.6"/>
    <n v="78"/>
    <n v="222.85714285714286"/>
    <n v="0.40625"/>
    <n v="26"/>
    <n v="64"/>
    <n v="2"/>
    <x v="3"/>
    <x v="1"/>
    <x v="30"/>
  </r>
  <r>
    <s v="Math, Science &amp; Engineering"/>
    <s v="GEOL"/>
    <x v="7"/>
    <n v="0.38"/>
    <n v="0"/>
    <n v="0"/>
    <n v="0.38"/>
    <n v="3.52"/>
    <n v="105.6"/>
    <n v="277.89473684210526"/>
    <n v="0.546875"/>
    <n v="35"/>
    <n v="64"/>
    <n v="2"/>
    <x v="4"/>
    <x v="0"/>
    <x v="30"/>
  </r>
  <r>
    <s v="Math, Science &amp; Engineering"/>
    <s v="GEOL"/>
    <x v="8"/>
    <n v="0.47"/>
    <n v="0.85106382978723405"/>
    <n v="0.39999999999999997"/>
    <n v="7.0000000000000007E-2"/>
    <n v="4.51"/>
    <n v="135.19999999999999"/>
    <n v="287.65957446808511"/>
    <n v="0.55681818181818177"/>
    <n v="49"/>
    <n v="88"/>
    <n v="3"/>
    <x v="4"/>
    <x v="1"/>
    <x v="30"/>
  </r>
  <r>
    <s v="Math, Science &amp; Engineering"/>
    <s v="GEOL"/>
    <x v="9"/>
    <n v="0.2"/>
    <n v="0"/>
    <n v="0"/>
    <n v="0.2"/>
    <n v="1.7"/>
    <n v="51"/>
    <n v="255"/>
    <n v="0.53125"/>
    <n v="17"/>
    <n v="32"/>
    <n v="1"/>
    <x v="5"/>
    <x v="0"/>
    <x v="30"/>
  </r>
  <r>
    <s v="Math, Science &amp; Engineering"/>
    <s v="GEOL"/>
    <x v="10"/>
    <n v="0.38"/>
    <n v="0"/>
    <n v="0"/>
    <n v="0.38"/>
    <n v="4.5999999999999996"/>
    <n v="138"/>
    <n v="363.15789473684208"/>
    <n v="0.71875"/>
    <n v="46"/>
    <n v="64"/>
    <n v="2"/>
    <x v="5"/>
    <x v="1"/>
    <x v="30"/>
  </r>
  <r>
    <s v="Math, Science &amp; Engineering"/>
    <s v="GEOL"/>
    <x v="11"/>
    <n v="0.3765"/>
    <n v="0"/>
    <n v="0"/>
    <n v="0.3765"/>
    <n v="4.6999999999999993"/>
    <n v="141"/>
    <n v="374.50199203187253"/>
    <n v="0.57317073170731703"/>
    <n v="47"/>
    <n v="82"/>
    <n v="2"/>
    <x v="6"/>
    <x v="1"/>
    <x v="30"/>
  </r>
  <r>
    <s v="Athletics, Kinesiology &amp; Health Ed"/>
    <s v="HED"/>
    <x v="0"/>
    <n v="2.6700000000000008"/>
    <n v="0.41198501872659166"/>
    <n v="1.1000000000000001"/>
    <n v="1.57"/>
    <n v="50.699999999999996"/>
    <n v="1521.2399999999998"/>
    <n v="569.75280898876383"/>
    <n v="0.65239294710327456"/>
    <n v="518"/>
    <n v="794"/>
    <n v="14"/>
    <x v="0"/>
    <x v="0"/>
    <x v="31"/>
  </r>
  <r>
    <s v="Athletics, Kinesiology &amp; Health Ed"/>
    <s v="HED"/>
    <x v="1"/>
    <n v="3.6799999999999997"/>
    <n v="0.45380434782608697"/>
    <n v="1.67"/>
    <n v="2.0099999999999998"/>
    <n v="64.63"/>
    <n v="1939.03"/>
    <n v="526.9103260869565"/>
    <n v="0.61079545454545459"/>
    <n v="645"/>
    <n v="1056"/>
    <n v="19"/>
    <x v="1"/>
    <x v="0"/>
    <x v="31"/>
  </r>
  <r>
    <s v="Athletics, Kinesiology &amp; Health Ed"/>
    <s v="HED"/>
    <x v="2"/>
    <n v="4.1500000000000004"/>
    <n v="0.20963855421686747"/>
    <n v="0.87000000000000011"/>
    <n v="3.2800000000000002"/>
    <n v="71.72999999999999"/>
    <n v="2151.96"/>
    <n v="518.54457831325294"/>
    <n v="0.65257352941176472"/>
    <n v="710"/>
    <n v="1088"/>
    <n v="21"/>
    <x v="1"/>
    <x v="1"/>
    <x v="31"/>
  </r>
  <r>
    <s v="Athletics, Kinesiology &amp; Health Ed"/>
    <s v="HED"/>
    <x v="3"/>
    <n v="3.95"/>
    <n v="0.2"/>
    <n v="0.79"/>
    <n v="3.160000000000001"/>
    <n v="70.319999999999993"/>
    <n v="2109.48"/>
    <n v="534.0455696202531"/>
    <n v="0.69287211740041932"/>
    <n v="661"/>
    <n v="954"/>
    <n v="18"/>
    <x v="2"/>
    <x v="0"/>
    <x v="31"/>
  </r>
  <r>
    <s v="Athletics, Kinesiology &amp; Health Ed"/>
    <s v="HED"/>
    <x v="4"/>
    <n v="3.95"/>
    <n v="0.40506329113924044"/>
    <n v="1.5999999999999999"/>
    <n v="2.3499999999999996"/>
    <n v="85.97"/>
    <n v="2579.08"/>
    <n v="652.93164556962017"/>
    <n v="0.79135338345864659"/>
    <n v="842"/>
    <n v="1064"/>
    <n v="20"/>
    <x v="2"/>
    <x v="1"/>
    <x v="31"/>
  </r>
  <r>
    <s v="Athletics, Kinesiology &amp; Health Ed"/>
    <s v="HED"/>
    <x v="5"/>
    <n v="4.0999999999999996"/>
    <n v="0.15365853658536588"/>
    <n v="0.63"/>
    <n v="3.4699999999999998"/>
    <n v="81.150000000000006"/>
    <n v="2434.5"/>
    <n v="593.78048780487813"/>
    <n v="0.67629046369203849"/>
    <n v="773"/>
    <n v="1143"/>
    <n v="21"/>
    <x v="3"/>
    <x v="0"/>
    <x v="31"/>
  </r>
  <r>
    <s v="Athletics, Kinesiology &amp; Health Ed"/>
    <s v="HED"/>
    <x v="6"/>
    <n v="4.4399999999999995"/>
    <n v="0.22522522522522526"/>
    <n v="1"/>
    <n v="3.44"/>
    <n v="82.3"/>
    <n v="2468.83"/>
    <n v="556.04279279279285"/>
    <n v="0.67343485617597287"/>
    <n v="796"/>
    <n v="1182"/>
    <n v="22"/>
    <x v="3"/>
    <x v="1"/>
    <x v="31"/>
  </r>
  <r>
    <s v="Athletics, Kinesiology &amp; Health Ed"/>
    <s v="HED"/>
    <x v="7"/>
    <n v="3.75"/>
    <n v="0.21333333333333335"/>
    <n v="0.8"/>
    <n v="2.95"/>
    <n v="70.59"/>
    <n v="2117.6"/>
    <n v="564.69333333333327"/>
    <n v="0.66472303206997085"/>
    <n v="684"/>
    <n v="1029"/>
    <n v="19"/>
    <x v="4"/>
    <x v="0"/>
    <x v="31"/>
  </r>
  <r>
    <s v="Athletics, Kinesiology &amp; Health Ed"/>
    <s v="HED"/>
    <x v="8"/>
    <n v="5.0400000000000009"/>
    <n v="0.19841269841269837"/>
    <n v="1"/>
    <n v="4.04"/>
    <n v="87.13"/>
    <n v="2614"/>
    <n v="518.6507936507935"/>
    <n v="0.58042436687200549"/>
    <n v="848"/>
    <n v="1461"/>
    <n v="26"/>
    <x v="4"/>
    <x v="1"/>
    <x v="31"/>
  </r>
  <r>
    <s v="Athletics, Kinesiology &amp; Health Ed"/>
    <s v="HED"/>
    <x v="9"/>
    <n v="3.5334000000000003"/>
    <n v="0.16980811682798438"/>
    <n v="0.60000000000000009"/>
    <n v="2.9334000000000002"/>
    <n v="70.199998800000017"/>
    <n v="2105.9999640000001"/>
    <n v="596.0264798777381"/>
    <n v="0.69340974212034379"/>
    <n v="726"/>
    <n v="1047"/>
    <n v="19"/>
    <x v="5"/>
    <x v="0"/>
    <x v="31"/>
  </r>
  <r>
    <s v="Athletics, Kinesiology &amp; Health Ed"/>
    <s v="HED"/>
    <x v="10"/>
    <n v="4.8899999999999997"/>
    <n v="0.20449897750511248"/>
    <n v="1"/>
    <n v="3.89"/>
    <n v="84.73"/>
    <n v="2542"/>
    <n v="519.83640081799592"/>
    <n v="0.60863204096561818"/>
    <n v="832"/>
    <n v="1367"/>
    <n v="24"/>
    <x v="5"/>
    <x v="1"/>
    <x v="31"/>
  </r>
  <r>
    <s v="Athletics, Kinesiology &amp; Health Ed"/>
    <s v="HED"/>
    <x v="11"/>
    <n v="4.6863000000000001"/>
    <n v="0.21338796065126006"/>
    <n v="1"/>
    <n v="3.6863000000000001"/>
    <n v="78.142856506699985"/>
    <n v="2344.2856952009997"/>
    <n v="500.24234368286272"/>
    <n v="0.6601694915254237"/>
    <n v="779"/>
    <n v="1180"/>
    <n v="23"/>
    <x v="6"/>
    <x v="1"/>
    <x v="31"/>
  </r>
  <r>
    <s v="Arts, Humanities &amp; Social Sciences"/>
    <s v="HIST"/>
    <x v="0"/>
    <n v="4.4000000000000004"/>
    <n v="9.0909090909090912E-2"/>
    <n v="0.4"/>
    <n v="4"/>
    <n v="77.31"/>
    <n v="2319.36"/>
    <n v="527.12727272727273"/>
    <n v="0.74903100775193798"/>
    <n v="773"/>
    <n v="1032"/>
    <n v="21"/>
    <x v="0"/>
    <x v="0"/>
    <x v="32"/>
  </r>
  <r>
    <s v="Arts, Humanities &amp; Social Sciences"/>
    <s v="HIST"/>
    <x v="1"/>
    <n v="4.3999999999999995"/>
    <n v="0.27272727272727276"/>
    <n v="1.2"/>
    <n v="3.2"/>
    <n v="81.400000000000006"/>
    <n v="2442.04"/>
    <n v="555.00909090909101"/>
    <n v="0.68866328257191201"/>
    <n v="814"/>
    <n v="1182"/>
    <n v="22"/>
    <x v="1"/>
    <x v="0"/>
    <x v="32"/>
  </r>
  <r>
    <s v="Arts, Humanities &amp; Social Sciences"/>
    <s v="HIST"/>
    <x v="2"/>
    <n v="5.2"/>
    <n v="0.26923076923076922"/>
    <n v="1.4"/>
    <n v="3.8000000000000003"/>
    <n v="93.39"/>
    <n v="2801.96"/>
    <n v="538.8384615384615"/>
    <n v="0.69804216867469882"/>
    <n v="927"/>
    <n v="1328"/>
    <n v="26"/>
    <x v="1"/>
    <x v="1"/>
    <x v="32"/>
  </r>
  <r>
    <s v="Arts, Humanities &amp; Social Sciences"/>
    <s v="HIST"/>
    <x v="3"/>
    <n v="4.6000000000000005"/>
    <n v="0.21739130434782605"/>
    <n v="1"/>
    <n v="3.6000000000000005"/>
    <n v="73.48"/>
    <n v="2204.5100000000002"/>
    <n v="479.24130434782609"/>
    <n v="0.69478672985781986"/>
    <n v="733"/>
    <n v="1055"/>
    <n v="22"/>
    <x v="2"/>
    <x v="0"/>
    <x v="32"/>
  </r>
  <r>
    <s v="Arts, Humanities &amp; Social Sciences"/>
    <s v="HIST"/>
    <x v="4"/>
    <n v="5"/>
    <n v="0.32"/>
    <n v="1.6"/>
    <n v="3.4000000000000004"/>
    <n v="82.36999999999999"/>
    <n v="2471.0500000000002"/>
    <n v="494.21000000000004"/>
    <n v="0.68355481727574752"/>
    <n v="823"/>
    <n v="1204"/>
    <n v="25"/>
    <x v="2"/>
    <x v="1"/>
    <x v="32"/>
  </r>
  <r>
    <s v="Arts, Humanities &amp; Social Sciences"/>
    <s v="HIST"/>
    <x v="5"/>
    <n v="3.8000000000000007"/>
    <n v="0.26315789473684204"/>
    <n v="1"/>
    <n v="2.8000000000000007"/>
    <n v="64.48"/>
    <n v="1934.6"/>
    <n v="509.10526315789463"/>
    <n v="0.67918454935622319"/>
    <n v="633"/>
    <n v="932"/>
    <n v="19"/>
    <x v="3"/>
    <x v="0"/>
    <x v="32"/>
  </r>
  <r>
    <s v="Arts, Humanities &amp; Social Sciences"/>
    <s v="HIST"/>
    <x v="6"/>
    <n v="5.2000000000000011"/>
    <n v="0.10769230769230768"/>
    <n v="0.56000000000000005"/>
    <n v="4.6400000000000006"/>
    <n v="76.090000000000018"/>
    <n v="2282.69"/>
    <n v="438.97884615384606"/>
    <n v="0.63598326359832635"/>
    <n v="760"/>
    <n v="1195"/>
    <n v="26"/>
    <x v="3"/>
    <x v="1"/>
    <x v="32"/>
  </r>
  <r>
    <s v="Arts, Humanities &amp; Social Sciences"/>
    <s v="HIST"/>
    <x v="7"/>
    <n v="3.8000000000000007"/>
    <n v="5.2631578947368411E-2"/>
    <n v="0.2"/>
    <n v="3.6000000000000005"/>
    <n v="57.41"/>
    <n v="1722.3"/>
    <n v="453.23684210526307"/>
    <n v="0.67933491686460812"/>
    <n v="572"/>
    <n v="842"/>
    <n v="19"/>
    <x v="4"/>
    <x v="0"/>
    <x v="32"/>
  </r>
  <r>
    <s v="Arts, Humanities &amp; Social Sciences"/>
    <s v="HIST"/>
    <x v="8"/>
    <n v="4.4000000000000012"/>
    <n v="0.27272727272727265"/>
    <n v="1.2"/>
    <n v="3.2"/>
    <n v="68.939999999999984"/>
    <n v="2068.2599999999998"/>
    <n v="470.05909090909074"/>
    <n v="0.67843137254901964"/>
    <n v="692"/>
    <n v="1020"/>
    <n v="22"/>
    <x v="4"/>
    <x v="1"/>
    <x v="32"/>
  </r>
  <r>
    <s v="Arts, Humanities &amp; Social Sciences"/>
    <s v="HIST"/>
    <x v="9"/>
    <n v="4.2000000000000011"/>
    <n v="0.38095238095238082"/>
    <n v="1.5999999999999999"/>
    <n v="2.6000000000000005"/>
    <n v="79.22999999999999"/>
    <n v="2376.9"/>
    <n v="565.92857142857133"/>
    <n v="0.80101522842639594"/>
    <n v="789"/>
    <n v="985"/>
    <n v="21"/>
    <x v="5"/>
    <x v="0"/>
    <x v="32"/>
  </r>
  <r>
    <s v="Arts, Humanities &amp; Social Sciences"/>
    <s v="HIST"/>
    <x v="10"/>
    <n v="4.8000000000000007"/>
    <n v="0.24999999999999994"/>
    <n v="1.2"/>
    <n v="3.6000000000000005"/>
    <n v="71.72999999999999"/>
    <n v="2151.6800000000003"/>
    <n v="448.26666666666665"/>
    <n v="0.6584022038567493"/>
    <n v="717"/>
    <n v="1089"/>
    <n v="24"/>
    <x v="5"/>
    <x v="1"/>
    <x v="32"/>
  </r>
  <r>
    <s v="Arts, Humanities &amp; Social Sciences"/>
    <s v="HIST"/>
    <x v="11"/>
    <n v="4.8"/>
    <n v="0.20833333333333334"/>
    <n v="1"/>
    <n v="3.8000000000000003"/>
    <n v="77.399999999999991"/>
    <n v="2322"/>
    <n v="483.75"/>
    <n v="0.68073878627968343"/>
    <n v="774"/>
    <n v="1137"/>
    <n v="24"/>
    <x v="6"/>
    <x v="1"/>
    <x v="32"/>
  </r>
  <r>
    <s v="Arts, Humanities &amp; Social Sciences"/>
    <s v="HUM"/>
    <x v="0"/>
    <n v="1"/>
    <n v="0.6"/>
    <n v="0.6"/>
    <n v="0.4"/>
    <n v="14.8"/>
    <n v="444"/>
    <n v="444"/>
    <n v="0.77486910994764402"/>
    <n v="148"/>
    <n v="191"/>
    <n v="5"/>
    <x v="0"/>
    <x v="0"/>
    <x v="33"/>
  </r>
  <r>
    <s v="Arts, Humanities &amp; Social Sciences"/>
    <s v="HUM"/>
    <x v="1"/>
    <n v="1.4"/>
    <n v="0.28571428571428575"/>
    <n v="0.4"/>
    <n v="1"/>
    <n v="20.32"/>
    <n v="609.6"/>
    <n v="435.42857142857144"/>
    <n v="0.70526315789473681"/>
    <n v="201"/>
    <n v="285"/>
    <n v="7"/>
    <x v="1"/>
    <x v="0"/>
    <x v="33"/>
  </r>
  <r>
    <s v="Arts, Humanities &amp; Social Sciences"/>
    <s v="HUM"/>
    <x v="2"/>
    <n v="1.2000000000000002"/>
    <n v="0.49999999999999989"/>
    <n v="0.6"/>
    <n v="0.60000000000000009"/>
    <n v="15.65"/>
    <n v="469.5"/>
    <n v="391.24999999999994"/>
    <n v="0.64583333333333337"/>
    <n v="155"/>
    <n v="240"/>
    <n v="6"/>
    <x v="1"/>
    <x v="1"/>
    <x v="33"/>
  </r>
  <r>
    <s v="Arts, Humanities &amp; Social Sciences"/>
    <s v="HUM"/>
    <x v="3"/>
    <n v="1"/>
    <n v="0.2"/>
    <n v="0.2"/>
    <n v="0.8"/>
    <n v="14.06"/>
    <n v="421.8"/>
    <n v="421.8"/>
    <n v="0.67317073170731712"/>
    <n v="138"/>
    <n v="205"/>
    <n v="5"/>
    <x v="2"/>
    <x v="0"/>
    <x v="33"/>
  </r>
  <r>
    <s v="Arts, Humanities &amp; Social Sciences"/>
    <s v="HUM"/>
    <x v="4"/>
    <n v="1.6"/>
    <n v="0.125"/>
    <n v="0.2"/>
    <n v="1.4"/>
    <n v="21.1"/>
    <n v="633.09"/>
    <n v="395.68124999999998"/>
    <n v="0.56910569105691056"/>
    <n v="210"/>
    <n v="369"/>
    <n v="9"/>
    <x v="2"/>
    <x v="1"/>
    <x v="33"/>
  </r>
  <r>
    <s v="Arts, Humanities &amp; Social Sciences"/>
    <s v="HUM"/>
    <x v="5"/>
    <n v="0.8"/>
    <n v="0.25"/>
    <n v="0.2"/>
    <n v="0.60000000000000009"/>
    <n v="13.23"/>
    <n v="396.8"/>
    <n v="496"/>
    <n v="0.90714285714285714"/>
    <n v="127"/>
    <n v="140"/>
    <n v="4"/>
    <x v="3"/>
    <x v="0"/>
    <x v="33"/>
  </r>
  <r>
    <s v="Arts, Humanities &amp; Social Sciences"/>
    <s v="HUM"/>
    <x v="6"/>
    <n v="1.6"/>
    <n v="0.25"/>
    <n v="0.4"/>
    <n v="1.2000000000000002"/>
    <n v="20.28"/>
    <n v="608.4"/>
    <n v="380.24999999999994"/>
    <n v="0.63009404388714729"/>
    <n v="201"/>
    <n v="319"/>
    <n v="8"/>
    <x v="3"/>
    <x v="1"/>
    <x v="33"/>
  </r>
  <r>
    <s v="Arts, Humanities &amp; Social Sciences"/>
    <s v="HUM"/>
    <x v="7"/>
    <n v="1.2000000000000002"/>
    <n v="0.16666666666666666"/>
    <n v="0.2"/>
    <n v="1"/>
    <n v="18.399999999999999"/>
    <n v="552"/>
    <n v="459.99999999999994"/>
    <n v="0.78297872340425534"/>
    <n v="184"/>
    <n v="235"/>
    <n v="6"/>
    <x v="4"/>
    <x v="0"/>
    <x v="33"/>
  </r>
  <r>
    <s v="Arts, Humanities &amp; Social Sciences"/>
    <s v="HUM"/>
    <x v="8"/>
    <n v="1"/>
    <n v="0"/>
    <n v="0"/>
    <n v="1"/>
    <n v="16"/>
    <n v="480"/>
    <n v="480"/>
    <n v="0.78048780487804881"/>
    <n v="160"/>
    <n v="205"/>
    <n v="5"/>
    <x v="4"/>
    <x v="1"/>
    <x v="33"/>
  </r>
  <r>
    <s v="Arts, Humanities &amp; Social Sciences"/>
    <s v="HUM"/>
    <x v="9"/>
    <n v="0.8"/>
    <n v="0.25"/>
    <n v="0.2"/>
    <n v="0.60000000000000009"/>
    <n v="13.7"/>
    <n v="411"/>
    <n v="513.75"/>
    <n v="0.80588235294117649"/>
    <n v="137"/>
    <n v="170"/>
    <n v="4"/>
    <x v="5"/>
    <x v="0"/>
    <x v="33"/>
  </r>
  <r>
    <s v="Arts, Humanities &amp; Social Sciences"/>
    <s v="HUM"/>
    <x v="10"/>
    <n v="1.2000000000000002"/>
    <n v="0.16666666666666666"/>
    <n v="0.2"/>
    <n v="1"/>
    <n v="17.3"/>
    <n v="519"/>
    <n v="432.49999999999994"/>
    <n v="0.70612244897959187"/>
    <n v="173"/>
    <n v="245"/>
    <n v="6"/>
    <x v="5"/>
    <x v="1"/>
    <x v="33"/>
  </r>
  <r>
    <s v="Arts, Humanities &amp; Social Sciences"/>
    <s v="HUM"/>
    <x v="11"/>
    <n v="0.60000000000000009"/>
    <n v="0"/>
    <n v="0"/>
    <n v="0.60000000000000009"/>
    <n v="10.9"/>
    <n v="327"/>
    <n v="544.99999999999989"/>
    <n v="0.72666666666666668"/>
    <n v="109"/>
    <n v="150"/>
    <n v="3"/>
    <x v="6"/>
    <x v="1"/>
    <x v="33"/>
  </r>
  <r>
    <s v="Learning &amp; Technology Resources"/>
    <s v="LIR"/>
    <x v="0"/>
    <n v="7.0000000000000007E-2"/>
    <n v="0"/>
    <n v="0"/>
    <n v="7.0000000000000007E-2"/>
    <n v="0.37"/>
    <n v="11"/>
    <n v="157.14285714285714"/>
    <n v="0.22"/>
    <n v="11"/>
    <n v="50"/>
    <n v="1"/>
    <x v="0"/>
    <x v="0"/>
    <x v="34"/>
  </r>
  <r>
    <s v="Learning &amp; Technology Resources"/>
    <s v="LIR"/>
    <x v="1"/>
    <n v="7.0000000000000007E-2"/>
    <n v="0"/>
    <n v="0"/>
    <n v="7.0000000000000007E-2"/>
    <n v="0.27"/>
    <n v="8"/>
    <n v="114.28571428571428"/>
    <n v="0.2"/>
    <n v="8"/>
    <n v="40"/>
    <n v="1"/>
    <x v="1"/>
    <x v="0"/>
    <x v="34"/>
  </r>
  <r>
    <s v="Math, Science &amp; Engineering"/>
    <s v="MATH"/>
    <x v="0"/>
    <n v="20.510000000000005"/>
    <n v="0.28668941979522183"/>
    <n v="5.8800000000000008"/>
    <n v="14.649999999999999"/>
    <n v="398.35000000000008"/>
    <n v="11950.1"/>
    <n v="582.64748902974145"/>
    <n v="0.89514925373134324"/>
    <n v="2399"/>
    <n v="2680"/>
    <n v="64"/>
    <x v="0"/>
    <x v="0"/>
    <x v="35"/>
  </r>
  <r>
    <s v="Math, Science &amp; Engineering"/>
    <s v="MATH"/>
    <x v="1"/>
    <n v="25.01"/>
    <n v="0.25069972011195518"/>
    <n v="6.27"/>
    <n v="18.750000000000004"/>
    <n v="417.09999999999997"/>
    <n v="12512.97"/>
    <n v="500.31867253098756"/>
    <n v="0.76425855513307983"/>
    <n v="3015"/>
    <n v="3945"/>
    <n v="93"/>
    <x v="1"/>
    <x v="0"/>
    <x v="35"/>
  </r>
  <r>
    <s v="Math, Science &amp; Engineering"/>
    <s v="MATH"/>
    <x v="2"/>
    <n v="22.140000000000004"/>
    <n v="0.31345980126467932"/>
    <n v="6.9400000000000013"/>
    <n v="15.219999999999995"/>
    <n v="381.22"/>
    <n v="11437.119999999999"/>
    <n v="516.58175248419138"/>
    <n v="0.80048409405255883"/>
    <n v="2315"/>
    <n v="2892"/>
    <n v="69"/>
    <x v="1"/>
    <x v="1"/>
    <x v="35"/>
  </r>
  <r>
    <s v="Math, Science &amp; Engineering"/>
    <s v="MATH"/>
    <x v="3"/>
    <n v="23.8"/>
    <n v="0.31890756302521012"/>
    <n v="7.5900000000000007"/>
    <n v="16.21"/>
    <n v="422.72999999999996"/>
    <n v="12681.64"/>
    <n v="532.84201680672265"/>
    <n v="0.80878150168875029"/>
    <n v="3113"/>
    <n v="3849"/>
    <n v="88"/>
    <x v="2"/>
    <x v="0"/>
    <x v="35"/>
  </r>
  <r>
    <s v="Math, Science &amp; Engineering"/>
    <s v="MATH"/>
    <x v="4"/>
    <n v="23.349999999999994"/>
    <n v="0.26552462526766601"/>
    <n v="6.1999999999999993"/>
    <n v="17.159999999999997"/>
    <n v="363.9"/>
    <n v="10917.189999999999"/>
    <n v="467.54561027837264"/>
    <n v="0.71334214002642005"/>
    <n v="2700"/>
    <n v="3785"/>
    <n v="88"/>
    <x v="2"/>
    <x v="1"/>
    <x v="35"/>
  </r>
  <r>
    <s v="Math, Science &amp; Engineering"/>
    <s v="MATH"/>
    <x v="5"/>
    <n v="19.71"/>
    <n v="0.39015728056823945"/>
    <n v="7.69"/>
    <n v="12"/>
    <n v="352.44999999999987"/>
    <n v="10573.85"/>
    <n v="536.47133434804664"/>
    <n v="0.795084485407066"/>
    <n v="2588"/>
    <n v="3255"/>
    <n v="74"/>
    <x v="3"/>
    <x v="0"/>
    <x v="35"/>
  </r>
  <r>
    <s v="Math, Science &amp; Engineering"/>
    <s v="MATH"/>
    <x v="6"/>
    <n v="20.799999999999997"/>
    <n v="0.39326923076923082"/>
    <n v="8.18"/>
    <n v="12.619999999999996"/>
    <n v="343.60999999999996"/>
    <n v="10308.469999999999"/>
    <n v="495.59951923076926"/>
    <n v="0.75782155272305907"/>
    <n v="2616"/>
    <n v="3452"/>
    <n v="78"/>
    <x v="3"/>
    <x v="1"/>
    <x v="35"/>
  </r>
  <r>
    <s v="Math, Science &amp; Engineering"/>
    <s v="MATH"/>
    <x v="7"/>
    <n v="15.97"/>
    <n v="0.52035065748278009"/>
    <n v="8.3099999999999987"/>
    <n v="7.6400000000000006"/>
    <n v="272.31"/>
    <n v="8169.58"/>
    <n v="511.55792110206636"/>
    <n v="0.77284998071731581"/>
    <n v="2004"/>
    <n v="2593"/>
    <n v="60"/>
    <x v="4"/>
    <x v="0"/>
    <x v="35"/>
  </r>
  <r>
    <s v="Math, Science &amp; Engineering"/>
    <s v="MATH"/>
    <x v="8"/>
    <n v="17.839999999999996"/>
    <n v="0.42096412556053825"/>
    <n v="7.5100000000000007"/>
    <n v="10.319999999999999"/>
    <n v="268.93"/>
    <n v="8068.25"/>
    <n v="452.25616591928258"/>
    <n v="0.71581122976231482"/>
    <n v="2078"/>
    <n v="2903"/>
    <n v="68"/>
    <x v="4"/>
    <x v="1"/>
    <x v="35"/>
  </r>
  <r>
    <s v="Math, Science &amp; Engineering"/>
    <s v="MATH"/>
    <x v="9"/>
    <n v="14.459200000000003"/>
    <n v="0.55178709748810439"/>
    <n v="7.9784000000000006"/>
    <n v="6.4808000000000003"/>
    <n v="248.55437530000003"/>
    <n v="7456.6312589999998"/>
    <n v="515.70150900464739"/>
    <n v="0.8000829531314807"/>
    <n v="1929"/>
    <n v="2411"/>
    <n v="58"/>
    <x v="5"/>
    <x v="0"/>
    <x v="35"/>
  </r>
  <r>
    <s v="Math, Science &amp; Engineering"/>
    <s v="MATH"/>
    <x v="10"/>
    <n v="16.37"/>
    <n v="0.53573610262675608"/>
    <n v="8.7699999999999978"/>
    <n v="7.5900000000000007"/>
    <n v="257.01"/>
    <n v="7709.99"/>
    <n v="470.98289554062308"/>
    <n v="0.7154857560262966"/>
    <n v="1959"/>
    <n v="2738"/>
    <n v="63"/>
    <x v="5"/>
    <x v="1"/>
    <x v="35"/>
  </r>
  <r>
    <s v="Math, Science &amp; Engineering"/>
    <s v="MATH"/>
    <x v="11"/>
    <n v="13.859200000000003"/>
    <n v="0.43293985222812276"/>
    <n v="6.0002000000000004"/>
    <n v="7.8590000000000018"/>
    <n v="219.11225010000004"/>
    <n v="6573.3675029999995"/>
    <n v="474.29631602112664"/>
    <n v="0.68971193415637855"/>
    <n v="1676"/>
    <n v="2430"/>
    <n v="54"/>
    <x v="6"/>
    <x v="1"/>
    <x v="35"/>
  </r>
  <r>
    <s v="Arts, Humanities &amp; Social Sciences"/>
    <s v="MUS"/>
    <x v="0"/>
    <n v="4.4799999999999995"/>
    <n v="0.21205357142857145"/>
    <n v="0.95000000000000007"/>
    <n v="3.5300000000000002"/>
    <n v="50.620000000000005"/>
    <n v="1518.6"/>
    <n v="338.97321428571428"/>
    <n v="0.5720930232558139"/>
    <n v="492"/>
    <n v="860"/>
    <n v="22"/>
    <x v="0"/>
    <x v="0"/>
    <x v="36"/>
  </r>
  <r>
    <s v="Arts, Humanities &amp; Social Sciences"/>
    <s v="MUS"/>
    <x v="1"/>
    <n v="5.32"/>
    <n v="0.32142857142857145"/>
    <n v="1.7100000000000002"/>
    <n v="3.61"/>
    <n v="62.559999999999995"/>
    <n v="1876.6599999999999"/>
    <n v="352.75563909774434"/>
    <n v="0.5449438202247191"/>
    <n v="582"/>
    <n v="1068"/>
    <n v="26"/>
    <x v="1"/>
    <x v="0"/>
    <x v="36"/>
  </r>
  <r>
    <s v="Arts, Humanities &amp; Social Sciences"/>
    <s v="MUS"/>
    <x v="2"/>
    <n v="4.96"/>
    <n v="0.15120967741935484"/>
    <n v="0.75"/>
    <n v="4.2099999999999991"/>
    <n v="52.510000000000005"/>
    <n v="1575.6000000000001"/>
    <n v="317.66129032258067"/>
    <n v="0.55119825708060999"/>
    <n v="506"/>
    <n v="918"/>
    <n v="23"/>
    <x v="1"/>
    <x v="1"/>
    <x v="36"/>
  </r>
  <r>
    <s v="Arts, Humanities &amp; Social Sciences"/>
    <s v="MUS"/>
    <x v="3"/>
    <n v="5.3100000000000005"/>
    <n v="0.32203389830508478"/>
    <n v="1.7100000000000002"/>
    <n v="3.5999999999999996"/>
    <n v="67.83"/>
    <n v="2035.05"/>
    <n v="383.24858757062145"/>
    <n v="0.59132007233273054"/>
    <n v="654"/>
    <n v="1106"/>
    <n v="27"/>
    <x v="2"/>
    <x v="0"/>
    <x v="36"/>
  </r>
  <r>
    <s v="Arts, Humanities &amp; Social Sciences"/>
    <s v="MUS"/>
    <x v="4"/>
    <n v="5.0100000000000007"/>
    <n v="0.28542914171656686"/>
    <n v="1.4300000000000002"/>
    <n v="3.58"/>
    <n v="60.469999999999992"/>
    <n v="1813.86"/>
    <n v="362.04790419161668"/>
    <n v="0.55885167464114838"/>
    <n v="584"/>
    <n v="1045"/>
    <n v="25"/>
    <x v="2"/>
    <x v="1"/>
    <x v="36"/>
  </r>
  <r>
    <s v="Arts, Humanities &amp; Social Sciences"/>
    <s v="MUS"/>
    <x v="5"/>
    <n v="5.53"/>
    <n v="0.2603978300180832"/>
    <n v="1.4400000000000002"/>
    <n v="4.09"/>
    <n v="66.309999999999988"/>
    <n v="1989.3400000000001"/>
    <n v="359.73598553345391"/>
    <n v="0.5847688123300091"/>
    <n v="645"/>
    <n v="1103"/>
    <n v="27"/>
    <x v="3"/>
    <x v="0"/>
    <x v="36"/>
  </r>
  <r>
    <s v="Arts, Humanities &amp; Social Sciences"/>
    <s v="MUS"/>
    <x v="6"/>
    <n v="5.4700000000000006"/>
    <n v="0.2815356489945155"/>
    <n v="1.5399999999999998"/>
    <n v="3.93"/>
    <n v="64.08"/>
    <n v="1922.23"/>
    <n v="351.41316270566722"/>
    <n v="0.58656575212866602"/>
    <n v="620"/>
    <n v="1057"/>
    <n v="26"/>
    <x v="3"/>
    <x v="1"/>
    <x v="36"/>
  </r>
  <r>
    <s v="Arts, Humanities &amp; Social Sciences"/>
    <s v="MUS"/>
    <x v="7"/>
    <n v="5.64"/>
    <n v="0.3067375886524823"/>
    <n v="1.7300000000000002"/>
    <n v="3.9100000000000006"/>
    <n v="68.579999999999984"/>
    <n v="2057.7600000000002"/>
    <n v="364.85106382978728"/>
    <n v="0.62641509433962261"/>
    <n v="664"/>
    <n v="1060"/>
    <n v="27"/>
    <x v="4"/>
    <x v="0"/>
    <x v="36"/>
  </r>
  <r>
    <s v="Arts, Humanities &amp; Social Sciences"/>
    <s v="MUS"/>
    <x v="8"/>
    <n v="4.42"/>
    <n v="0.3190045248868778"/>
    <n v="1.41"/>
    <n v="3.0100000000000002"/>
    <n v="55.419999999999987"/>
    <n v="1662.55"/>
    <n v="376.1425339366516"/>
    <n v="0.59170305676855894"/>
    <n v="542"/>
    <n v="916"/>
    <n v="22"/>
    <x v="4"/>
    <x v="1"/>
    <x v="36"/>
  </r>
  <r>
    <s v="Arts, Humanities &amp; Social Sciences"/>
    <s v="MUS"/>
    <x v="9"/>
    <n v="4.7558000000000007"/>
    <n v="0.28563017788805251"/>
    <n v="1.3584000000000003"/>
    <n v="3.3973999999999998"/>
    <n v="51.975237161499997"/>
    <n v="1559.2571148449999"/>
    <n v="327.86431617078085"/>
    <n v="0.5193482688391039"/>
    <n v="510"/>
    <n v="982"/>
    <n v="25"/>
    <x v="5"/>
    <x v="0"/>
    <x v="36"/>
  </r>
  <r>
    <s v="Arts, Humanities &amp; Social Sciences"/>
    <s v="MUS"/>
    <x v="10"/>
    <n v="4.92"/>
    <n v="0.33333333333333337"/>
    <n v="1.6400000000000001"/>
    <n v="3.28"/>
    <n v="65.09"/>
    <n v="1952.78"/>
    <n v="396.90650406504068"/>
    <n v="0.63800000000000001"/>
    <n v="638"/>
    <n v="1000"/>
    <n v="25"/>
    <x v="5"/>
    <x v="1"/>
    <x v="36"/>
  </r>
  <r>
    <s v="Arts, Humanities &amp; Social Sciences"/>
    <s v="MUS"/>
    <x v="11"/>
    <n v="4.9359999999999999"/>
    <n v="0.29378038897893038"/>
    <n v="1.4501000000000004"/>
    <n v="3.4859"/>
    <n v="58.032634582399993"/>
    <n v="1740.9790374719998"/>
    <n v="352.71050191896268"/>
    <n v="0.57653061224489799"/>
    <n v="565"/>
    <n v="980"/>
    <n v="24"/>
    <x v="6"/>
    <x v="1"/>
    <x v="36"/>
  </r>
  <r>
    <s v="Arts, Humanities &amp; Social Sciences"/>
    <s v="NAKY"/>
    <x v="0"/>
    <n v="0.33"/>
    <n v="0"/>
    <n v="0"/>
    <n v="0.33"/>
    <n v="5.26"/>
    <n v="157.83000000000001"/>
    <n v="478.27272727272731"/>
    <n v="1.0333333333333334"/>
    <n v="31"/>
    <n v="30"/>
    <n v="1"/>
    <x v="0"/>
    <x v="0"/>
    <x v="37"/>
  </r>
  <r>
    <s v="Arts, Humanities &amp; Social Sciences"/>
    <s v="NAKY"/>
    <x v="1"/>
    <n v="0.54"/>
    <n v="0"/>
    <n v="0"/>
    <n v="0.54"/>
    <n v="5.4399999999999995"/>
    <n v="163.19999999999999"/>
    <n v="302.22222222222217"/>
    <n v="0.78333333333333333"/>
    <n v="47"/>
    <n v="60"/>
    <n v="2"/>
    <x v="1"/>
    <x v="0"/>
    <x v="37"/>
  </r>
  <r>
    <s v="Arts, Humanities &amp; Social Sciences"/>
    <s v="NAKY"/>
    <x v="2"/>
    <n v="0.33"/>
    <n v="0"/>
    <n v="0"/>
    <n v="0.33"/>
    <n v="2.5"/>
    <n v="75"/>
    <n v="227.27272727272725"/>
    <n v="0.5"/>
    <n v="15"/>
    <n v="30"/>
    <n v="1"/>
    <x v="1"/>
    <x v="1"/>
    <x v="37"/>
  </r>
  <r>
    <s v="Arts, Humanities &amp; Social Sciences"/>
    <s v="NAKY"/>
    <x v="3"/>
    <n v="0.27"/>
    <n v="0"/>
    <n v="0"/>
    <n v="0.27"/>
    <n v="4.49"/>
    <n v="134.65"/>
    <n v="498.7037037037037"/>
    <n v="0.55000000000000004"/>
    <n v="33"/>
    <n v="60"/>
    <n v="2"/>
    <x v="2"/>
    <x v="0"/>
    <x v="37"/>
  </r>
  <r>
    <s v="Arts, Humanities &amp; Social Sciences"/>
    <s v="NAKY"/>
    <x v="4"/>
    <n v="0.54"/>
    <n v="0"/>
    <n v="0"/>
    <n v="0.54"/>
    <n v="5.07"/>
    <n v="152"/>
    <n v="281.48148148148147"/>
    <n v="0.54285714285714282"/>
    <n v="38"/>
    <n v="70"/>
    <n v="2"/>
    <x v="2"/>
    <x v="1"/>
    <x v="37"/>
  </r>
  <r>
    <s v="Arts, Humanities &amp; Social Sciences"/>
    <s v="NAKY"/>
    <x v="5"/>
    <n v="0.54"/>
    <n v="0"/>
    <n v="0"/>
    <n v="0.54"/>
    <n v="6.46"/>
    <n v="194"/>
    <n v="359.25925925925924"/>
    <n v="0.73333333333333328"/>
    <n v="44"/>
    <n v="60"/>
    <n v="2"/>
    <x v="3"/>
    <x v="0"/>
    <x v="37"/>
  </r>
  <r>
    <s v="Arts, Humanities &amp; Social Sciences"/>
    <s v="NAKY"/>
    <x v="6"/>
    <n v="0.54"/>
    <n v="0"/>
    <n v="0"/>
    <n v="0.54"/>
    <n v="5.6"/>
    <n v="168"/>
    <n v="311.11111111111109"/>
    <n v="0.64615384615384619"/>
    <n v="42"/>
    <n v="65"/>
    <n v="2"/>
    <x v="3"/>
    <x v="1"/>
    <x v="37"/>
  </r>
  <r>
    <s v="Arts, Humanities &amp; Social Sciences"/>
    <s v="NAKY"/>
    <x v="7"/>
    <n v="0.81"/>
    <n v="1"/>
    <n v="0.81"/>
    <n v="0"/>
    <n v="5.97"/>
    <n v="178.89999999999998"/>
    <n v="220.86419753086415"/>
    <n v="0.4777777777777778"/>
    <n v="43"/>
    <n v="90"/>
    <n v="3"/>
    <x v="4"/>
    <x v="0"/>
    <x v="37"/>
  </r>
  <r>
    <s v="Arts, Humanities &amp; Social Sciences"/>
    <s v="NAKY"/>
    <x v="8"/>
    <n v="0.54"/>
    <n v="0"/>
    <n v="0"/>
    <n v="0.54"/>
    <n v="5.07"/>
    <n v="152"/>
    <n v="281.48148148148147"/>
    <n v="0.58461538461538465"/>
    <n v="38"/>
    <n v="65"/>
    <n v="2"/>
    <x v="4"/>
    <x v="1"/>
    <x v="37"/>
  </r>
  <r>
    <s v="Arts, Humanities &amp; Social Sciences"/>
    <s v="NAKY"/>
    <x v="9"/>
    <n v="0.53339999999999999"/>
    <n v="1"/>
    <n v="0.53339999999999999"/>
    <n v="0"/>
    <n v="6.1333317999999997"/>
    <n v="183.999954"/>
    <n v="344.95679415073118"/>
    <n v="0.76666666666666672"/>
    <n v="46"/>
    <n v="60"/>
    <n v="2"/>
    <x v="5"/>
    <x v="0"/>
    <x v="37"/>
  </r>
  <r>
    <s v="Arts, Humanities &amp; Social Sciences"/>
    <s v="NAKY"/>
    <x v="10"/>
    <n v="0.81"/>
    <n v="1"/>
    <n v="0.81"/>
    <n v="0"/>
    <n v="4.58"/>
    <n v="137.4"/>
    <n v="169.62962962962962"/>
    <n v="0.3473684210526316"/>
    <n v="33"/>
    <n v="95"/>
    <n v="3"/>
    <x v="5"/>
    <x v="1"/>
    <x v="37"/>
  </r>
  <r>
    <s v="Arts, Humanities &amp; Social Sciences"/>
    <s v="NAKY"/>
    <x v="11"/>
    <n v="0.80010000000000003"/>
    <n v="1"/>
    <n v="0.80010000000000003"/>
    <n v="0"/>
    <n v="7.6033314999999995"/>
    <n v="228.09994499999999"/>
    <n v="285.08929508811394"/>
    <n v="0.57894736842105265"/>
    <n v="55"/>
    <n v="95"/>
    <n v="3"/>
    <x v="6"/>
    <x v="1"/>
    <x v="37"/>
  </r>
  <r>
    <s v="Athletics, Kinesiology &amp; Health Ed"/>
    <s v="NUTR"/>
    <x v="7"/>
    <n v="0.60000000000000009"/>
    <n v="0.33333333333333331"/>
    <n v="0.2"/>
    <n v="0.4"/>
    <n v="11.4"/>
    <n v="342"/>
    <n v="569.99999999999989"/>
    <n v="0.76"/>
    <n v="114"/>
    <n v="150"/>
    <n v="3"/>
    <x v="4"/>
    <x v="0"/>
    <x v="38"/>
  </r>
  <r>
    <s v="Athletics, Kinesiology &amp; Health Ed"/>
    <s v="NUTR"/>
    <x v="9"/>
    <n v="0.60000000000000009"/>
    <n v="0"/>
    <n v="0"/>
    <n v="0.60000000000000009"/>
    <n v="11.4"/>
    <n v="342"/>
    <n v="569.99999999999989"/>
    <n v="0.76"/>
    <n v="114"/>
    <n v="150"/>
    <n v="3"/>
    <x v="5"/>
    <x v="0"/>
    <x v="38"/>
  </r>
  <r>
    <s v="Athletics, Kinesiology &amp; Health Ed"/>
    <s v="NUTR"/>
    <x v="10"/>
    <n v="0.60000000000000009"/>
    <n v="0"/>
    <n v="0"/>
    <n v="0.60000000000000009"/>
    <n v="7.3000000000000007"/>
    <n v="219"/>
    <n v="364.99999999999994"/>
    <n v="0.45911949685534592"/>
    <n v="73"/>
    <n v="159"/>
    <n v="3"/>
    <x v="5"/>
    <x v="1"/>
    <x v="38"/>
  </r>
  <r>
    <s v="Athletics, Kinesiology &amp; Health Ed"/>
    <s v="NUTR"/>
    <x v="11"/>
    <n v="0.60000000000000009"/>
    <n v="0"/>
    <n v="0"/>
    <n v="0.60000000000000009"/>
    <n v="9.5"/>
    <n v="285"/>
    <n v="474.99999999999994"/>
    <n v="0.6333333333333333"/>
    <n v="95"/>
    <n v="150"/>
    <n v="3"/>
    <x v="6"/>
    <x v="1"/>
    <x v="38"/>
  </r>
  <r>
    <s v="Math, Science &amp; Engineering"/>
    <s v="OCEA"/>
    <x v="0"/>
    <n v="0.75"/>
    <n v="0"/>
    <n v="0"/>
    <n v="0.75"/>
    <n v="11.69"/>
    <n v="350.7"/>
    <n v="467.59999999999997"/>
    <n v="0.875"/>
    <n v="112"/>
    <n v="128"/>
    <n v="4"/>
    <x v="0"/>
    <x v="0"/>
    <x v="39"/>
  </r>
  <r>
    <s v="Math, Science &amp; Engineering"/>
    <s v="OCEA"/>
    <x v="1"/>
    <n v="0.75"/>
    <n v="1"/>
    <n v="0.75"/>
    <n v="0"/>
    <n v="11.15"/>
    <n v="334.5"/>
    <n v="446"/>
    <n v="0.8515625"/>
    <n v="109"/>
    <n v="128"/>
    <n v="4"/>
    <x v="1"/>
    <x v="0"/>
    <x v="39"/>
  </r>
  <r>
    <s v="Math, Science &amp; Engineering"/>
    <s v="OCEA"/>
    <x v="2"/>
    <n v="0.55000000000000004"/>
    <n v="0"/>
    <n v="0"/>
    <n v="0.55000000000000004"/>
    <n v="9.8000000000000007"/>
    <n v="294"/>
    <n v="534.5454545454545"/>
    <n v="1.0208333333333333"/>
    <n v="98"/>
    <n v="96"/>
    <n v="3"/>
    <x v="1"/>
    <x v="1"/>
    <x v="39"/>
  </r>
  <r>
    <s v="Math, Science &amp; Engineering"/>
    <s v="OCEA"/>
    <x v="3"/>
    <n v="0.75"/>
    <n v="1"/>
    <n v="0.75"/>
    <n v="0"/>
    <n v="8.9"/>
    <n v="267"/>
    <n v="356"/>
    <n v="0.6953125"/>
    <n v="89"/>
    <n v="128"/>
    <n v="4"/>
    <x v="2"/>
    <x v="0"/>
    <x v="39"/>
  </r>
  <r>
    <s v="Math, Science &amp; Engineering"/>
    <s v="OCEA"/>
    <x v="4"/>
    <n v="0.75"/>
    <n v="1"/>
    <n v="0.75"/>
    <n v="0"/>
    <n v="7.9"/>
    <n v="237"/>
    <n v="316"/>
    <n v="0.6171875"/>
    <n v="79"/>
    <n v="128"/>
    <n v="4"/>
    <x v="2"/>
    <x v="1"/>
    <x v="39"/>
  </r>
  <r>
    <s v="Math, Science &amp; Engineering"/>
    <s v="OCEA"/>
    <x v="5"/>
    <n v="0.75"/>
    <n v="0.73333333333333339"/>
    <n v="0.55000000000000004"/>
    <n v="0.2"/>
    <n v="10.65"/>
    <n v="319.39999999999998"/>
    <n v="425.86666666666662"/>
    <n v="0.8046875"/>
    <n v="103"/>
    <n v="128"/>
    <n v="4"/>
    <x v="3"/>
    <x v="0"/>
    <x v="39"/>
  </r>
  <r>
    <s v="Math, Science &amp; Engineering"/>
    <s v="OCEA"/>
    <x v="6"/>
    <n v="0.75"/>
    <n v="1"/>
    <n v="0.75"/>
    <n v="0"/>
    <n v="8.9"/>
    <n v="267"/>
    <n v="356"/>
    <n v="0.6953125"/>
    <n v="89"/>
    <n v="128"/>
    <n v="4"/>
    <x v="3"/>
    <x v="1"/>
    <x v="39"/>
  </r>
  <r>
    <s v="Math, Science &amp; Engineering"/>
    <s v="OCEA"/>
    <x v="7"/>
    <n v="0.78"/>
    <n v="0"/>
    <n v="0"/>
    <n v="0.78"/>
    <n v="9.41"/>
    <n v="282.3"/>
    <n v="361.92307692307691"/>
    <n v="0.7109375"/>
    <n v="91"/>
    <n v="128"/>
    <n v="4"/>
    <x v="4"/>
    <x v="0"/>
    <x v="39"/>
  </r>
  <r>
    <s v="Math, Science &amp; Engineering"/>
    <s v="OCEA"/>
    <x v="8"/>
    <n v="0.55000000000000004"/>
    <n v="1"/>
    <n v="0.55000000000000004"/>
    <n v="0"/>
    <n v="7.3"/>
    <n v="219"/>
    <n v="398.18181818181813"/>
    <n v="0.76041666666666663"/>
    <n v="73"/>
    <n v="96"/>
    <n v="3"/>
    <x v="4"/>
    <x v="1"/>
    <x v="39"/>
  </r>
  <r>
    <s v="Math, Science &amp; Engineering"/>
    <s v="OCEA"/>
    <x v="9"/>
    <n v="0.57650000000000001"/>
    <n v="0"/>
    <n v="0"/>
    <n v="0.57650000000000001"/>
    <n v="11.66"/>
    <n v="349.8"/>
    <n v="606.76496097137897"/>
    <n v="1"/>
    <n v="114"/>
    <n v="114"/>
    <n v="3"/>
    <x v="5"/>
    <x v="0"/>
    <x v="39"/>
  </r>
  <r>
    <s v="Math, Science &amp; Engineering"/>
    <s v="OCEA"/>
    <x v="10"/>
    <n v="0.58000000000000007"/>
    <n v="0"/>
    <n v="0"/>
    <n v="0.58000000000000007"/>
    <n v="7.76"/>
    <n v="232.8"/>
    <n v="401.37931034482756"/>
    <n v="0.79166666666666663"/>
    <n v="76"/>
    <n v="96"/>
    <n v="3"/>
    <x v="5"/>
    <x v="1"/>
    <x v="39"/>
  </r>
  <r>
    <s v="Math, Science &amp; Engineering"/>
    <s v="OCEA"/>
    <x v="11"/>
    <n v="0.57650000000000001"/>
    <n v="0"/>
    <n v="0"/>
    <n v="0.57650000000000001"/>
    <n v="12"/>
    <n v="360"/>
    <n v="624.45793581960106"/>
    <n v="0.88888888888888884"/>
    <n v="120"/>
    <n v="135"/>
    <n v="3"/>
    <x v="6"/>
    <x v="1"/>
    <x v="39"/>
  </r>
  <r>
    <s v="Career &amp; Technical Education"/>
    <s v="OH"/>
    <x v="0"/>
    <n v="4.01"/>
    <n v="0.2069825436408978"/>
    <n v="0.83000000000000007"/>
    <n v="3.1700000000000004"/>
    <n v="33.5"/>
    <n v="1005.23"/>
    <n v="250.68079800498754"/>
    <n v="0.47641509433962265"/>
    <n v="303"/>
    <n v="636"/>
    <n v="19"/>
    <x v="0"/>
    <x v="0"/>
    <x v="40"/>
  </r>
  <r>
    <s v="Career &amp; Technical Education"/>
    <s v="OH"/>
    <x v="1"/>
    <n v="3.8100000000000009"/>
    <n v="8.6614173228346442E-2"/>
    <n v="0.33"/>
    <n v="3.47"/>
    <n v="29.089999999999996"/>
    <n v="873.1099999999999"/>
    <n v="229.16272965879256"/>
    <n v="0.68376068376068377"/>
    <n v="320"/>
    <n v="468"/>
    <n v="18"/>
    <x v="1"/>
    <x v="0"/>
    <x v="40"/>
  </r>
  <r>
    <s v="Career &amp; Technical Education"/>
    <s v="OH"/>
    <x v="2"/>
    <n v="3.5400000000000009"/>
    <n v="0.15819209039548021"/>
    <n v="0.56000000000000005"/>
    <n v="2.9800000000000004"/>
    <n v="29.309999999999995"/>
    <n v="879.24"/>
    <n v="248.37288135593215"/>
    <n v="0.6490825688073395"/>
    <n v="283"/>
    <n v="436"/>
    <n v="16"/>
    <x v="1"/>
    <x v="1"/>
    <x v="40"/>
  </r>
  <r>
    <s v="Career &amp; Technical Education"/>
    <s v="OH"/>
    <x v="3"/>
    <n v="3.9400000000000004"/>
    <n v="0.17258883248730963"/>
    <n v="0.68"/>
    <n v="3.2600000000000002"/>
    <n v="31.26"/>
    <n v="937.66"/>
    <n v="237.98477157360404"/>
    <n v="0.6651785714285714"/>
    <n v="298"/>
    <n v="448"/>
    <n v="18"/>
    <x v="2"/>
    <x v="0"/>
    <x v="40"/>
  </r>
  <r>
    <s v="Career &amp; Technical Education"/>
    <s v="OH"/>
    <x v="4"/>
    <n v="3.41"/>
    <n v="0"/>
    <n v="0"/>
    <n v="3.41"/>
    <n v="33.280000000000008"/>
    <n v="998.88000000000011"/>
    <n v="292.92668621700881"/>
    <n v="0.76501305483028725"/>
    <n v="293"/>
    <n v="383"/>
    <n v="15"/>
    <x v="2"/>
    <x v="1"/>
    <x v="40"/>
  </r>
  <r>
    <s v="Career &amp; Technical Education"/>
    <s v="OH"/>
    <x v="5"/>
    <n v="2.5099999999999998"/>
    <n v="0.27091633466135456"/>
    <n v="0.67999999999999994"/>
    <n v="1.8300000000000003"/>
    <n v="18.930000000000003"/>
    <n v="567.91999999999996"/>
    <n v="226.26294820717132"/>
    <n v="0.68111455108359131"/>
    <n v="220"/>
    <n v="323"/>
    <n v="12"/>
    <x v="3"/>
    <x v="0"/>
    <x v="40"/>
  </r>
  <r>
    <s v="Career &amp; Technical Education"/>
    <s v="OH"/>
    <x v="6"/>
    <n v="3.1200000000000006"/>
    <n v="0.43910256410256404"/>
    <n v="1.37"/>
    <n v="1.7400000000000002"/>
    <n v="26.32"/>
    <n v="789.96"/>
    <n v="253.19230769230765"/>
    <n v="0.61079545454545459"/>
    <n v="215"/>
    <n v="352"/>
    <n v="14"/>
    <x v="3"/>
    <x v="1"/>
    <x v="40"/>
  </r>
  <r>
    <s v="Career &amp; Technical Education"/>
    <s v="OH"/>
    <x v="7"/>
    <n v="2.6"/>
    <n v="0.24615384615384614"/>
    <n v="0.64"/>
    <n v="1.96"/>
    <n v="19.290000000000003"/>
    <n v="578.61"/>
    <n v="222.5423076923077"/>
    <n v="0.5787781350482315"/>
    <n v="180"/>
    <n v="311"/>
    <n v="11"/>
    <x v="4"/>
    <x v="0"/>
    <x v="40"/>
  </r>
  <r>
    <s v="Career &amp; Technical Education"/>
    <s v="OH"/>
    <x v="8"/>
    <n v="3.8800000000000008"/>
    <n v="0.19587628865979378"/>
    <n v="0.76"/>
    <n v="3.12"/>
    <n v="26.560000000000002"/>
    <n v="796.89999999999986"/>
    <n v="205.38659793814426"/>
    <n v="0.41756272401433692"/>
    <n v="233"/>
    <n v="558"/>
    <n v="16"/>
    <x v="4"/>
    <x v="1"/>
    <x v="40"/>
  </r>
  <r>
    <s v="Career &amp; Technical Education"/>
    <s v="OH"/>
    <x v="9"/>
    <n v="1.4926000000000001"/>
    <n v="0.45055607664478087"/>
    <n v="0.67249999999999999"/>
    <n v="0.82009999999999994"/>
    <n v="14.918090501199998"/>
    <n v="447.542715036"/>
    <n v="299.84102575103844"/>
    <n v="0.75233644859813087"/>
    <n v="161"/>
    <n v="214"/>
    <n v="8"/>
    <x v="5"/>
    <x v="0"/>
    <x v="40"/>
  </r>
  <r>
    <s v="Career &amp; Technical Education"/>
    <s v="OH"/>
    <x v="10"/>
    <n v="3.58"/>
    <n v="0.19273743016759776"/>
    <n v="0.69"/>
    <n v="2.89"/>
    <n v="27.99"/>
    <n v="839.84"/>
    <n v="234.59217877094972"/>
    <n v="0.62666666666666671"/>
    <n v="235"/>
    <n v="375"/>
    <n v="14"/>
    <x v="5"/>
    <x v="1"/>
    <x v="40"/>
  </r>
  <r>
    <s v="Career &amp; Technical Education"/>
    <s v="OH"/>
    <x v="11"/>
    <n v="2.6783000000000001"/>
    <n v="0.30601500952096483"/>
    <n v="0.81960000000000011"/>
    <n v="1.8587000000000002"/>
    <n v="17.9349780907"/>
    <n v="538.04934272100002"/>
    <n v="200.89211168315722"/>
    <n v="0.70486111111111116"/>
    <n v="203"/>
    <n v="288"/>
    <n v="11"/>
    <x v="6"/>
    <x v="1"/>
    <x v="40"/>
  </r>
  <r>
    <s v="Career &amp; Technical Education"/>
    <s v="PARA"/>
    <x v="0"/>
    <n v="0.83000000000000007"/>
    <n v="0"/>
    <n v="0"/>
    <n v="0.83000000000000007"/>
    <n v="11.569999999999999"/>
    <n v="347.20000000000005"/>
    <n v="418.31325301204822"/>
    <n v="0.58947368421052626"/>
    <n v="112"/>
    <n v="190"/>
    <n v="5"/>
    <x v="0"/>
    <x v="0"/>
    <x v="41"/>
  </r>
  <r>
    <s v="Career &amp; Technical Education"/>
    <s v="PARA"/>
    <x v="1"/>
    <n v="1.1100000000000003"/>
    <n v="0"/>
    <n v="0"/>
    <n v="1.1100000000000003"/>
    <n v="13.799999999999999"/>
    <n v="413.9"/>
    <n v="372.88288288288277"/>
    <n v="0.51290322580645165"/>
    <n v="159"/>
    <n v="310"/>
    <n v="8"/>
    <x v="1"/>
    <x v="0"/>
    <x v="41"/>
  </r>
  <r>
    <s v="Career &amp; Technical Education"/>
    <s v="PARA"/>
    <x v="2"/>
    <n v="1.02"/>
    <n v="0"/>
    <n v="0"/>
    <n v="1.02"/>
    <n v="16.23"/>
    <n v="486.9"/>
    <n v="477.35294117647055"/>
    <n v="0.71621621621621623"/>
    <n v="159"/>
    <n v="222"/>
    <n v="6"/>
    <x v="1"/>
    <x v="1"/>
    <x v="41"/>
  </r>
  <r>
    <s v="Career &amp; Technical Education"/>
    <s v="PARA"/>
    <x v="3"/>
    <n v="0.8"/>
    <n v="0"/>
    <n v="0"/>
    <n v="0.8"/>
    <n v="11.88"/>
    <n v="356.4"/>
    <n v="445.49999999999994"/>
    <n v="0.6705882352941176"/>
    <n v="114"/>
    <n v="170"/>
    <n v="4"/>
    <x v="2"/>
    <x v="0"/>
    <x v="41"/>
  </r>
  <r>
    <s v="Career &amp; Technical Education"/>
    <s v="PARA"/>
    <x v="4"/>
    <n v="1.04"/>
    <n v="0"/>
    <n v="0"/>
    <n v="1.04"/>
    <n v="12.33"/>
    <n v="369.9"/>
    <n v="355.67307692307691"/>
    <n v="0.55405405405405406"/>
    <n v="123"/>
    <n v="222"/>
    <n v="6"/>
    <x v="2"/>
    <x v="1"/>
    <x v="41"/>
  </r>
  <r>
    <s v="Career &amp; Technical Education"/>
    <s v="PARA"/>
    <x v="5"/>
    <n v="1.0600000000000003"/>
    <n v="9.4339622641509413E-2"/>
    <n v="0.1"/>
    <n v="0.96000000000000019"/>
    <n v="15.98"/>
    <n v="479.2"/>
    <n v="452.07547169811306"/>
    <n v="0.62647058823529411"/>
    <n v="213"/>
    <n v="340"/>
    <n v="8"/>
    <x v="3"/>
    <x v="0"/>
    <x v="41"/>
  </r>
  <r>
    <s v="Career &amp; Technical Education"/>
    <s v="PARA"/>
    <x v="6"/>
    <n v="0.83000000000000007"/>
    <n v="0"/>
    <n v="0"/>
    <n v="0.83000000000000007"/>
    <n v="11.35"/>
    <n v="340.4"/>
    <n v="410.12048192771078"/>
    <n v="0.61538461538461542"/>
    <n v="112"/>
    <n v="182"/>
    <n v="5"/>
    <x v="3"/>
    <x v="1"/>
    <x v="41"/>
  </r>
  <r>
    <s v="Career &amp; Technical Education"/>
    <s v="PARA"/>
    <x v="7"/>
    <n v="0.81"/>
    <n v="0"/>
    <n v="0"/>
    <n v="0.81"/>
    <n v="12.24"/>
    <n v="367.3"/>
    <n v="453.45679012345676"/>
    <n v="0.62631578947368416"/>
    <n v="119"/>
    <n v="190"/>
    <n v="5"/>
    <x v="4"/>
    <x v="0"/>
    <x v="41"/>
  </r>
  <r>
    <s v="Career &amp; Technical Education"/>
    <s v="PARA"/>
    <x v="8"/>
    <n v="0.9"/>
    <n v="0"/>
    <n v="0"/>
    <n v="0.9"/>
    <n v="11.290000000000001"/>
    <n v="338.8"/>
    <n v="376.44444444444446"/>
    <n v="0.65697674418604646"/>
    <n v="113"/>
    <n v="172"/>
    <n v="5"/>
    <x v="4"/>
    <x v="1"/>
    <x v="41"/>
  </r>
  <r>
    <s v="Career &amp; Technical Education"/>
    <s v="PARA"/>
    <x v="9"/>
    <n v="0.86670000000000003"/>
    <n v="0"/>
    <n v="0"/>
    <n v="0.86670000000000003"/>
    <n v="12.7099969"/>
    <n v="381.29990700000002"/>
    <n v="439.94451021114571"/>
    <n v="0.56785714285714284"/>
    <n v="159"/>
    <n v="280"/>
    <n v="6"/>
    <x v="5"/>
    <x v="0"/>
    <x v="41"/>
  </r>
  <r>
    <s v="Career &amp; Technical Education"/>
    <s v="PARA"/>
    <x v="10"/>
    <n v="0.96000000000000008"/>
    <n v="0"/>
    <n v="0"/>
    <n v="0.96000000000000008"/>
    <n v="12.34"/>
    <n v="370.5"/>
    <n v="385.93749999999994"/>
    <n v="0.57092198581560283"/>
    <n v="161"/>
    <n v="282"/>
    <n v="7"/>
    <x v="5"/>
    <x v="1"/>
    <x v="41"/>
  </r>
  <r>
    <s v="Career &amp; Technical Education"/>
    <s v="PARA"/>
    <x v="11"/>
    <n v="0.86680000000000001"/>
    <n v="0"/>
    <n v="0"/>
    <n v="0.86680000000000001"/>
    <n v="12.606662999999999"/>
    <n v="378.19988999999998"/>
    <n v="436.31736271342868"/>
    <n v="0.61562499999999998"/>
    <n v="197"/>
    <n v="320"/>
    <n v="7"/>
    <x v="6"/>
    <x v="1"/>
    <x v="41"/>
  </r>
  <r>
    <s v="Counseling"/>
    <s v="PDSS"/>
    <x v="0"/>
    <n v="0"/>
    <e v="#DIV/0!"/>
    <n v="0"/>
    <n v="0"/>
    <n v="0.73"/>
    <n v="22"/>
    <e v="#DIV/0!"/>
    <n v="0.52380952380952384"/>
    <n v="22"/>
    <n v="42"/>
    <n v="1"/>
    <x v="0"/>
    <x v="0"/>
    <x v="42"/>
  </r>
  <r>
    <s v="Counseling"/>
    <s v="PDSS"/>
    <x v="1"/>
    <n v="0"/>
    <e v="#DIV/0!"/>
    <n v="0"/>
    <n v="0"/>
    <n v="1.17"/>
    <n v="35.1"/>
    <e v="#DIV/0!"/>
    <n v="0.44117647058823528"/>
    <n v="30"/>
    <n v="68"/>
    <n v="2"/>
    <x v="1"/>
    <x v="0"/>
    <x v="42"/>
  </r>
  <r>
    <s v="Counseling"/>
    <s v="PDSS"/>
    <x v="2"/>
    <n v="0"/>
    <e v="#DIV/0!"/>
    <n v="0"/>
    <n v="0"/>
    <n v="1.9"/>
    <n v="57.120000000000005"/>
    <e v="#DIV/0!"/>
    <n v="0.48863636363636365"/>
    <n v="43"/>
    <n v="88"/>
    <n v="3"/>
    <x v="1"/>
    <x v="1"/>
    <x v="42"/>
  </r>
  <r>
    <s v="Counseling"/>
    <s v="PDSS"/>
    <x v="3"/>
    <n v="0.14000000000000001"/>
    <n v="0"/>
    <n v="0"/>
    <n v="0.14000000000000001"/>
    <n v="1.52"/>
    <n v="45.66"/>
    <n v="326.14285714285711"/>
    <n v="0.54411764705882348"/>
    <n v="37"/>
    <n v="68"/>
    <n v="2"/>
    <x v="2"/>
    <x v="0"/>
    <x v="42"/>
  </r>
  <r>
    <s v="Counseling"/>
    <s v="PDSS"/>
    <x v="4"/>
    <n v="0"/>
    <e v="#DIV/0!"/>
    <n v="0"/>
    <n v="0"/>
    <n v="0.87000000000000011"/>
    <n v="26"/>
    <e v="#DIV/0!"/>
    <n v="0.38235294117647056"/>
    <n v="26"/>
    <n v="68"/>
    <n v="2"/>
    <x v="2"/>
    <x v="1"/>
    <x v="42"/>
  </r>
  <r>
    <s v="Counseling"/>
    <s v="PDSS"/>
    <x v="5"/>
    <n v="7.0000000000000007E-2"/>
    <n v="0"/>
    <n v="0"/>
    <n v="7.0000000000000007E-2"/>
    <n v="1.07"/>
    <n v="32"/>
    <n v="457.14285714285711"/>
    <n v="0.94117647058823528"/>
    <n v="32"/>
    <n v="34"/>
    <n v="1"/>
    <x v="3"/>
    <x v="0"/>
    <x v="42"/>
  </r>
  <r>
    <s v="Counseling"/>
    <s v="PDSS"/>
    <x v="6"/>
    <n v="7.0000000000000007E-2"/>
    <n v="0"/>
    <n v="0"/>
    <n v="7.0000000000000007E-2"/>
    <n v="0.93"/>
    <n v="28"/>
    <n v="399.99999999999994"/>
    <n v="0.82352941176470584"/>
    <n v="28"/>
    <n v="34"/>
    <n v="1"/>
    <x v="3"/>
    <x v="1"/>
    <x v="42"/>
  </r>
  <r>
    <s v="Counseling"/>
    <s v="PDSS"/>
    <x v="7"/>
    <n v="7.0000000000000007E-2"/>
    <n v="0"/>
    <n v="0"/>
    <n v="7.0000000000000007E-2"/>
    <n v="1.07"/>
    <n v="32"/>
    <n v="457.14285714285711"/>
    <n v="0.94117647058823528"/>
    <n v="32"/>
    <n v="34"/>
    <n v="1"/>
    <x v="4"/>
    <x v="0"/>
    <x v="42"/>
  </r>
  <r>
    <s v="Counseling"/>
    <s v="PDSS"/>
    <x v="8"/>
    <n v="7.0000000000000007E-2"/>
    <n v="0"/>
    <n v="0"/>
    <n v="7.0000000000000007E-2"/>
    <n v="0.67"/>
    <n v="20"/>
    <n v="285.71428571428567"/>
    <n v="0.58823529411764708"/>
    <n v="20"/>
    <n v="34"/>
    <n v="1"/>
    <x v="4"/>
    <x v="1"/>
    <x v="42"/>
  </r>
  <r>
    <s v="Counseling"/>
    <s v="PDSS"/>
    <x v="10"/>
    <n v="0.14000000000000001"/>
    <n v="0"/>
    <n v="0"/>
    <n v="0.14000000000000001"/>
    <n v="1.07"/>
    <n v="32"/>
    <n v="228.57142857142856"/>
    <n v="0.38095238095238093"/>
    <n v="32"/>
    <n v="84"/>
    <n v="2"/>
    <x v="5"/>
    <x v="1"/>
    <x v="42"/>
  </r>
  <r>
    <s v="Arts, Humanities &amp; Social Sciences"/>
    <s v="PHIL"/>
    <x v="0"/>
    <n v="1.4"/>
    <n v="0.57142857142857151"/>
    <n v="0.8"/>
    <n v="0.60000000000000009"/>
    <n v="27.71"/>
    <n v="831.3"/>
    <n v="593.78571428571433"/>
    <n v="0.77464788732394363"/>
    <n v="275"/>
    <n v="355"/>
    <n v="7"/>
    <x v="0"/>
    <x v="0"/>
    <x v="43"/>
  </r>
  <r>
    <s v="Arts, Humanities &amp; Social Sciences"/>
    <s v="PHIL"/>
    <x v="1"/>
    <n v="1.6"/>
    <n v="0.5"/>
    <n v="0.8"/>
    <n v="0.8"/>
    <n v="28.300000000000004"/>
    <n v="849"/>
    <n v="530.625"/>
    <n v="0.74473684210526314"/>
    <n v="283"/>
    <n v="380"/>
    <n v="8"/>
    <x v="1"/>
    <x v="0"/>
    <x v="43"/>
  </r>
  <r>
    <s v="Arts, Humanities &amp; Social Sciences"/>
    <s v="PHIL"/>
    <x v="2"/>
    <n v="1.8"/>
    <n v="0.44444444444444448"/>
    <n v="0.8"/>
    <n v="1"/>
    <n v="30.200000000000003"/>
    <n v="906"/>
    <n v="503.33333333333331"/>
    <n v="0.71563981042654023"/>
    <n v="302"/>
    <n v="422"/>
    <n v="9"/>
    <x v="1"/>
    <x v="1"/>
    <x v="43"/>
  </r>
  <r>
    <s v="Arts, Humanities &amp; Social Sciences"/>
    <s v="PHIL"/>
    <x v="3"/>
    <n v="1.9999999999999998"/>
    <n v="0.40000000000000008"/>
    <n v="0.8"/>
    <n v="1.2"/>
    <n v="26.200000000000003"/>
    <n v="786"/>
    <n v="393.00000000000006"/>
    <n v="0.67179487179487174"/>
    <n v="262"/>
    <n v="390"/>
    <n v="9"/>
    <x v="2"/>
    <x v="0"/>
    <x v="43"/>
  </r>
  <r>
    <s v="Arts, Humanities &amp; Social Sciences"/>
    <s v="PHIL"/>
    <x v="4"/>
    <n v="1.8"/>
    <n v="0.44444444444444448"/>
    <n v="0.8"/>
    <n v="1"/>
    <n v="28.6"/>
    <n v="858"/>
    <n v="476.66666666666663"/>
    <n v="0.61111111111111116"/>
    <n v="286"/>
    <n v="468"/>
    <n v="11"/>
    <x v="2"/>
    <x v="1"/>
    <x v="43"/>
  </r>
  <r>
    <s v="Arts, Humanities &amp; Social Sciences"/>
    <s v="PHIL"/>
    <x v="5"/>
    <n v="1.4000000000000001"/>
    <n v="0.5714285714285714"/>
    <n v="0.8"/>
    <n v="0.60000000000000009"/>
    <n v="26.029999999999998"/>
    <n v="780.8"/>
    <n v="557.71428571428567"/>
    <n v="0.8896551724137931"/>
    <n v="258"/>
    <n v="290"/>
    <n v="7"/>
    <x v="3"/>
    <x v="0"/>
    <x v="43"/>
  </r>
  <r>
    <s v="Arts, Humanities &amp; Social Sciences"/>
    <s v="PHIL"/>
    <x v="6"/>
    <n v="2.0000000000000004"/>
    <n v="0.39999999999999991"/>
    <n v="0.8"/>
    <n v="1.2"/>
    <n v="27.5"/>
    <n v="825"/>
    <n v="412.49999999999989"/>
    <n v="0.65947242206235013"/>
    <n v="275"/>
    <n v="417"/>
    <n v="10"/>
    <x v="3"/>
    <x v="1"/>
    <x v="43"/>
  </r>
  <r>
    <s v="Arts, Humanities &amp; Social Sciences"/>
    <s v="PHIL"/>
    <x v="7"/>
    <n v="1.2"/>
    <n v="0.50000000000000011"/>
    <n v="0.60000000000000009"/>
    <n v="0.60000000000000009"/>
    <n v="24.599999999999998"/>
    <n v="738"/>
    <n v="615"/>
    <n v="0.86315789473684212"/>
    <n v="246"/>
    <n v="285"/>
    <n v="6"/>
    <x v="4"/>
    <x v="0"/>
    <x v="43"/>
  </r>
  <r>
    <s v="Arts, Humanities &amp; Social Sciences"/>
    <s v="PHIL"/>
    <x v="8"/>
    <n v="1.5999999999999999"/>
    <n v="0.50000000000000011"/>
    <n v="0.8"/>
    <n v="0.8"/>
    <n v="30.400000000000002"/>
    <n v="912"/>
    <n v="570"/>
    <n v="0.83977900552486184"/>
    <n v="304"/>
    <n v="362"/>
    <n v="8"/>
    <x v="4"/>
    <x v="1"/>
    <x v="43"/>
  </r>
  <r>
    <s v="Arts, Humanities &amp; Social Sciences"/>
    <s v="PHIL"/>
    <x v="9"/>
    <n v="1.4"/>
    <n v="0.7142857142857143"/>
    <n v="1"/>
    <n v="0.4"/>
    <n v="25.6"/>
    <n v="768"/>
    <n v="548.57142857142856"/>
    <n v="0.76417910447761195"/>
    <n v="256"/>
    <n v="335"/>
    <n v="7"/>
    <x v="5"/>
    <x v="0"/>
    <x v="43"/>
  </r>
  <r>
    <s v="Arts, Humanities &amp; Social Sciences"/>
    <s v="PHIL"/>
    <x v="10"/>
    <n v="1.4"/>
    <n v="0.7142857142857143"/>
    <n v="1"/>
    <n v="0.4"/>
    <n v="24.5"/>
    <n v="735"/>
    <n v="525"/>
    <n v="0.80327868852459017"/>
    <n v="245"/>
    <n v="305"/>
    <n v="7"/>
    <x v="5"/>
    <x v="1"/>
    <x v="43"/>
  </r>
  <r>
    <s v="Arts, Humanities &amp; Social Sciences"/>
    <s v="PHIL"/>
    <x v="11"/>
    <n v="1.4"/>
    <n v="0.57142857142857151"/>
    <n v="0.8"/>
    <n v="0.60000000000000009"/>
    <n v="23.9"/>
    <n v="717"/>
    <n v="512.14285714285722"/>
    <n v="0.86909090909090914"/>
    <n v="239"/>
    <n v="275"/>
    <n v="7"/>
    <x v="6"/>
    <x v="1"/>
    <x v="43"/>
  </r>
  <r>
    <s v="Math, Science &amp; Engineering"/>
    <s v="PHYC"/>
    <x v="0"/>
    <n v="2.4299999999999997"/>
    <n v="0.5761316872427984"/>
    <n v="1.4"/>
    <n v="1.03"/>
    <n v="43.99"/>
    <n v="1320"/>
    <n v="543.20987654320993"/>
    <n v="1.0052083333333333"/>
    <n v="193"/>
    <n v="192"/>
    <n v="6"/>
    <x v="0"/>
    <x v="0"/>
    <x v="44"/>
  </r>
  <r>
    <s v="Math, Science &amp; Engineering"/>
    <s v="PHYC"/>
    <x v="1"/>
    <n v="3.27"/>
    <n v="0.38226299694189603"/>
    <n v="1.25"/>
    <n v="2.02"/>
    <n v="51.34"/>
    <n v="1540"/>
    <n v="470.94801223241592"/>
    <n v="0.875"/>
    <n v="224"/>
    <n v="256"/>
    <n v="8"/>
    <x v="1"/>
    <x v="0"/>
    <x v="44"/>
  </r>
  <r>
    <s v="Math, Science &amp; Engineering"/>
    <s v="PHYC"/>
    <x v="2"/>
    <n v="2.85"/>
    <n v="0.43859649122807015"/>
    <n v="1.25"/>
    <n v="1.6"/>
    <n v="50.47"/>
    <n v="1514"/>
    <n v="531.22807017543857"/>
    <n v="0.99549549549549554"/>
    <n v="221"/>
    <n v="222"/>
    <n v="7"/>
    <x v="1"/>
    <x v="1"/>
    <x v="44"/>
  </r>
  <r>
    <s v="Math, Science &amp; Engineering"/>
    <s v="PHYC"/>
    <x v="3"/>
    <n v="3.27"/>
    <n v="0.38837920489296635"/>
    <n v="1.27"/>
    <n v="2"/>
    <n v="49.23"/>
    <n v="1477"/>
    <n v="451.68195718654437"/>
    <n v="0.83984375"/>
    <n v="215"/>
    <n v="256"/>
    <n v="8"/>
    <x v="2"/>
    <x v="0"/>
    <x v="44"/>
  </r>
  <r>
    <s v="Math, Science &amp; Engineering"/>
    <s v="PHYC"/>
    <x v="4"/>
    <n v="3.27"/>
    <n v="0.29969418960244648"/>
    <n v="0.98"/>
    <n v="2.29"/>
    <n v="51.54"/>
    <n v="1546"/>
    <n v="472.78287461773698"/>
    <n v="0.88582677165354329"/>
    <n v="225"/>
    <n v="254"/>
    <n v="8"/>
    <x v="2"/>
    <x v="1"/>
    <x v="44"/>
  </r>
  <r>
    <s v="Math, Science &amp; Engineering"/>
    <s v="PHYC"/>
    <x v="5"/>
    <n v="3.27"/>
    <n v="0.25382262996941896"/>
    <n v="0.83"/>
    <n v="2.44"/>
    <n v="48.089999999999996"/>
    <n v="1442.7"/>
    <n v="441.19266055045875"/>
    <n v="0.80078125"/>
    <n v="205"/>
    <n v="256"/>
    <n v="8"/>
    <x v="3"/>
    <x v="0"/>
    <x v="44"/>
  </r>
  <r>
    <s v="Math, Science &amp; Engineering"/>
    <s v="PHYC"/>
    <x v="6"/>
    <n v="3.27"/>
    <n v="0.34250764525993882"/>
    <n v="1.1199999999999999"/>
    <n v="2.1500000000000004"/>
    <n v="49.73"/>
    <n v="1492"/>
    <n v="456.2691131498471"/>
    <n v="0.85433070866141736"/>
    <n v="217"/>
    <n v="254"/>
    <n v="8"/>
    <x v="3"/>
    <x v="1"/>
    <x v="44"/>
  </r>
  <r>
    <s v="Math, Science &amp; Engineering"/>
    <s v="PHYC"/>
    <x v="7"/>
    <n v="2.97"/>
    <n v="0.62962962962962954"/>
    <n v="1.8699999999999999"/>
    <n v="1.0999999999999999"/>
    <n v="42.2"/>
    <n v="1266"/>
    <n v="426.26262626262621"/>
    <n v="0.8392857142857143"/>
    <n v="188"/>
    <n v="224"/>
    <n v="7"/>
    <x v="4"/>
    <x v="0"/>
    <x v="44"/>
  </r>
  <r>
    <s v="Math, Science &amp; Engineering"/>
    <s v="PHYC"/>
    <x v="8"/>
    <n v="3.27"/>
    <n v="0.66360856269113144"/>
    <n v="2.17"/>
    <n v="1.1000000000000001"/>
    <n v="47.970000000000006"/>
    <n v="1439"/>
    <n v="440.06116207951072"/>
    <n v="0.8203125"/>
    <n v="210"/>
    <n v="256"/>
    <n v="8"/>
    <x v="4"/>
    <x v="1"/>
    <x v="44"/>
  </r>
  <r>
    <s v="Math, Science &amp; Engineering"/>
    <s v="PHYC"/>
    <x v="9"/>
    <n v="2.9022999999999999"/>
    <n v="0.38107707680115765"/>
    <n v="1.1059999999999999"/>
    <n v="1.7962999999999998"/>
    <n v="54.099995900000003"/>
    <n v="1622.9998770000002"/>
    <n v="559.21161733797339"/>
    <n v="0.84459459459459463"/>
    <n v="250"/>
    <n v="296"/>
    <n v="7"/>
    <x v="5"/>
    <x v="0"/>
    <x v="44"/>
  </r>
  <r>
    <s v="Math, Science &amp; Engineering"/>
    <s v="PHYC"/>
    <x v="10"/>
    <n v="3.41"/>
    <n v="0.40175953079178883"/>
    <n v="1.3699999999999999"/>
    <n v="2.0299999999999998"/>
    <n v="48.13"/>
    <n v="1444"/>
    <n v="423.46041055718473"/>
    <n v="0.828125"/>
    <n v="212"/>
    <n v="256"/>
    <n v="8"/>
    <x v="5"/>
    <x v="1"/>
    <x v="44"/>
  </r>
  <r>
    <s v="Math, Science &amp; Engineering"/>
    <s v="PHYC"/>
    <x v="11"/>
    <n v="3.3454999999999999"/>
    <n v="0.31298759527723807"/>
    <n v="1.0470999999999999"/>
    <n v="2.2984"/>
    <n v="62.633328699999993"/>
    <n v="1878.999861"/>
    <n v="561.64993603347784"/>
    <n v="0.88414634146341464"/>
    <n v="290"/>
    <n v="328"/>
    <n v="8"/>
    <x v="6"/>
    <x v="1"/>
    <x v="44"/>
  </r>
  <r>
    <s v="Arts, Humanities &amp; Social Sciences"/>
    <s v="POSC"/>
    <x v="0"/>
    <n v="0.8"/>
    <n v="0"/>
    <n v="0"/>
    <n v="0.8"/>
    <n v="12.399999999999999"/>
    <n v="372"/>
    <n v="465"/>
    <n v="0.8"/>
    <n v="124"/>
    <n v="155"/>
    <n v="4"/>
    <x v="0"/>
    <x v="0"/>
    <x v="45"/>
  </r>
  <r>
    <s v="Arts, Humanities &amp; Social Sciences"/>
    <s v="POSC"/>
    <x v="1"/>
    <n v="1"/>
    <n v="0"/>
    <n v="0"/>
    <n v="1"/>
    <n v="14.1"/>
    <n v="423"/>
    <n v="423"/>
    <n v="0.62389380530973448"/>
    <n v="141"/>
    <n v="226"/>
    <n v="5"/>
    <x v="1"/>
    <x v="0"/>
    <x v="45"/>
  </r>
  <r>
    <s v="Arts, Humanities &amp; Social Sciences"/>
    <s v="POSC"/>
    <x v="2"/>
    <n v="1"/>
    <n v="0"/>
    <n v="0"/>
    <n v="1"/>
    <n v="14.35"/>
    <n v="430.4"/>
    <n v="430.4"/>
    <n v="0.63274336283185839"/>
    <n v="143"/>
    <n v="226"/>
    <n v="5"/>
    <x v="1"/>
    <x v="1"/>
    <x v="45"/>
  </r>
  <r>
    <s v="Arts, Humanities &amp; Social Sciences"/>
    <s v="POSC"/>
    <x v="3"/>
    <n v="1.2"/>
    <n v="0"/>
    <n v="0"/>
    <n v="1.2"/>
    <n v="18.920000000000002"/>
    <n v="567.6"/>
    <n v="473.00000000000006"/>
    <n v="0.73913043478260865"/>
    <n v="187"/>
    <n v="253"/>
    <n v="6"/>
    <x v="2"/>
    <x v="0"/>
    <x v="45"/>
  </r>
  <r>
    <s v="Arts, Humanities &amp; Social Sciences"/>
    <s v="POSC"/>
    <x v="4"/>
    <n v="1.4000000000000001"/>
    <n v="0"/>
    <n v="0"/>
    <n v="1.4000000000000001"/>
    <n v="21.39"/>
    <n v="641.92000000000007"/>
    <n v="458.51428571428573"/>
    <n v="0.64564564564564564"/>
    <n v="215"/>
    <n v="333"/>
    <n v="7"/>
    <x v="2"/>
    <x v="1"/>
    <x v="45"/>
  </r>
  <r>
    <s v="Arts, Humanities &amp; Social Sciences"/>
    <s v="POSC"/>
    <x v="5"/>
    <n v="1.2"/>
    <n v="0"/>
    <n v="0"/>
    <n v="1.2"/>
    <n v="20.099999999999998"/>
    <n v="603.19999999999993"/>
    <n v="502.66666666666663"/>
    <n v="0.72014925373134331"/>
    <n v="193"/>
    <n v="268"/>
    <n v="6"/>
    <x v="3"/>
    <x v="0"/>
    <x v="45"/>
  </r>
  <r>
    <s v="Arts, Humanities &amp; Social Sciences"/>
    <s v="POSC"/>
    <x v="6"/>
    <n v="1.4000000000000001"/>
    <n v="0"/>
    <n v="0"/>
    <n v="1.4000000000000001"/>
    <n v="18.79"/>
    <n v="563.92999999999995"/>
    <n v="402.80714285714276"/>
    <n v="0.6143790849673203"/>
    <n v="188"/>
    <n v="306"/>
    <n v="7"/>
    <x v="3"/>
    <x v="1"/>
    <x v="45"/>
  </r>
  <r>
    <s v="Arts, Humanities &amp; Social Sciences"/>
    <s v="POSC"/>
    <x v="7"/>
    <n v="1.4"/>
    <n v="0.7142857142857143"/>
    <n v="1"/>
    <n v="0.4"/>
    <n v="20.100000000000001"/>
    <n v="603"/>
    <n v="430.71428571428572"/>
    <n v="0.55524861878453036"/>
    <n v="201"/>
    <n v="362"/>
    <n v="7"/>
    <x v="4"/>
    <x v="0"/>
    <x v="45"/>
  </r>
  <r>
    <s v="Arts, Humanities &amp; Social Sciences"/>
    <s v="POSC"/>
    <x v="8"/>
    <n v="1.4000000000000001"/>
    <n v="0.71428571428571419"/>
    <n v="1"/>
    <n v="0.4"/>
    <n v="11.73"/>
    <n v="351.84"/>
    <n v="251.31428571428566"/>
    <n v="0.40136054421768708"/>
    <n v="118"/>
    <n v="294"/>
    <n v="7"/>
    <x v="4"/>
    <x v="1"/>
    <x v="45"/>
  </r>
  <r>
    <s v="Arts, Humanities &amp; Social Sciences"/>
    <s v="POSC"/>
    <x v="9"/>
    <n v="1.2"/>
    <n v="0.83333333333333337"/>
    <n v="1"/>
    <n v="0.2"/>
    <n v="27.9"/>
    <n v="836.99999999999989"/>
    <n v="697.49999999999989"/>
    <n v="0.93"/>
    <n v="279"/>
    <n v="300"/>
    <n v="6"/>
    <x v="5"/>
    <x v="0"/>
    <x v="45"/>
  </r>
  <r>
    <s v="Arts, Humanities &amp; Social Sciences"/>
    <s v="POSC"/>
    <x v="10"/>
    <n v="1.8"/>
    <n v="0.55555555555555558"/>
    <n v="1"/>
    <n v="0.8"/>
    <n v="20.799999999999997"/>
    <n v="624"/>
    <n v="346.66666666666669"/>
    <n v="0.51105651105651106"/>
    <n v="208"/>
    <n v="407"/>
    <n v="9"/>
    <x v="5"/>
    <x v="1"/>
    <x v="45"/>
  </r>
  <r>
    <s v="Arts, Humanities &amp; Social Sciences"/>
    <s v="POSC"/>
    <x v="11"/>
    <n v="1.4"/>
    <n v="0.7142857142857143"/>
    <n v="1"/>
    <n v="0.4"/>
    <n v="22.257142856499996"/>
    <n v="667.71428569499994"/>
    <n v="476.93877549642855"/>
    <n v="0.72602739726027399"/>
    <n v="265"/>
    <n v="365"/>
    <n v="7"/>
    <x v="6"/>
    <x v="1"/>
    <x v="45"/>
  </r>
  <r>
    <s v="Arts, Humanities &amp; Social Sciences"/>
    <s v="PSY"/>
    <x v="0"/>
    <n v="3.4800000000000004"/>
    <n v="0.31034482758620691"/>
    <n v="1.08"/>
    <n v="2.4000000000000004"/>
    <n v="75.8"/>
    <n v="2274.1"/>
    <n v="653.47701149425279"/>
    <n v="0.85215366705471474"/>
    <n v="732"/>
    <n v="859"/>
    <n v="17"/>
    <x v="0"/>
    <x v="0"/>
    <x v="46"/>
  </r>
  <r>
    <s v="Arts, Humanities &amp; Social Sciences"/>
    <s v="PSY"/>
    <x v="1"/>
    <n v="3.7100000000000004"/>
    <n v="0.13746630727762801"/>
    <n v="0.51"/>
    <n v="3.2"/>
    <n v="67.680000000000007"/>
    <n v="2030.4"/>
    <n v="547.27762803234498"/>
    <n v="0.7419724770642202"/>
    <n v="647"/>
    <n v="872"/>
    <n v="18"/>
    <x v="1"/>
    <x v="0"/>
    <x v="46"/>
  </r>
  <r>
    <s v="Arts, Humanities &amp; Social Sciences"/>
    <s v="PSY"/>
    <x v="2"/>
    <n v="4.2800000000000011"/>
    <n v="0.23364485981308405"/>
    <n v="1"/>
    <n v="3.2800000000000011"/>
    <n v="66.649999999999991"/>
    <n v="1999.66"/>
    <n v="467.21028037383167"/>
    <n v="0.64568527918781726"/>
    <n v="636"/>
    <n v="985"/>
    <n v="21"/>
    <x v="1"/>
    <x v="1"/>
    <x v="46"/>
  </r>
  <r>
    <s v="Arts, Humanities &amp; Social Sciences"/>
    <s v="PSY"/>
    <x v="3"/>
    <n v="3.3100000000000005"/>
    <n v="0.33534743202416917"/>
    <n v="1.1100000000000001"/>
    <n v="2.2000000000000002"/>
    <n v="62.35"/>
    <n v="1870.61"/>
    <n v="565.13897280966751"/>
    <n v="0.81830790568654643"/>
    <n v="590"/>
    <n v="721"/>
    <n v="16"/>
    <x v="2"/>
    <x v="0"/>
    <x v="46"/>
  </r>
  <r>
    <s v="Arts, Humanities &amp; Social Sciences"/>
    <s v="PSY"/>
    <x v="4"/>
    <n v="4.5100000000000007"/>
    <n v="0.2217294900221729"/>
    <n v="1"/>
    <n v="3.5100000000000007"/>
    <n v="76.350000000000009"/>
    <n v="2290.4899999999998"/>
    <n v="507.86917960088681"/>
    <n v="0.73673469387755097"/>
    <n v="722"/>
    <n v="980"/>
    <n v="22"/>
    <x v="2"/>
    <x v="1"/>
    <x v="46"/>
  </r>
  <r>
    <s v="Arts, Humanities &amp; Social Sciences"/>
    <s v="PSY"/>
    <x v="5"/>
    <n v="2.91"/>
    <n v="0.3814432989690722"/>
    <n v="1.1100000000000001"/>
    <n v="1.7999999999999998"/>
    <n v="64.440000000000012"/>
    <n v="1933.17"/>
    <n v="664.31958762886597"/>
    <n v="0.94090202177293936"/>
    <n v="605"/>
    <n v="643"/>
    <n v="14"/>
    <x v="3"/>
    <x v="0"/>
    <x v="46"/>
  </r>
  <r>
    <s v="Arts, Humanities &amp; Social Sciences"/>
    <s v="PSY"/>
    <x v="6"/>
    <n v="3.9800000000000009"/>
    <n v="0.24623115577889446"/>
    <n v="0.9800000000000002"/>
    <n v="3.0000000000000009"/>
    <n v="69.050000000000011"/>
    <n v="2071.5600000000004"/>
    <n v="520.4924623115578"/>
    <n v="0.74810810810810813"/>
    <n v="692"/>
    <n v="925"/>
    <n v="20"/>
    <x v="3"/>
    <x v="1"/>
    <x v="46"/>
  </r>
  <r>
    <s v="Arts, Humanities &amp; Social Sciences"/>
    <s v="PSY"/>
    <x v="7"/>
    <n v="3.4400000000000004"/>
    <n v="0.61627906976744173"/>
    <n v="2.1199999999999997"/>
    <n v="1.32"/>
    <n v="65.56"/>
    <n v="1967.05"/>
    <n v="571.81686046511618"/>
    <n v="0.78818998716302957"/>
    <n v="614"/>
    <n v="779"/>
    <n v="16"/>
    <x v="4"/>
    <x v="0"/>
    <x v="46"/>
  </r>
  <r>
    <s v="Arts, Humanities &amp; Social Sciences"/>
    <s v="PSY"/>
    <x v="8"/>
    <n v="3.3800000000000008"/>
    <n v="0.28994082840236679"/>
    <n v="0.98"/>
    <n v="2.4000000000000004"/>
    <n v="61.640000000000008"/>
    <n v="1849.1"/>
    <n v="547.0710059171596"/>
    <n v="0.82123655913978499"/>
    <n v="611"/>
    <n v="744"/>
    <n v="17"/>
    <x v="4"/>
    <x v="1"/>
    <x v="46"/>
  </r>
  <r>
    <s v="Arts, Humanities &amp; Social Sciences"/>
    <s v="PSY"/>
    <x v="9"/>
    <n v="3.5882000000000001"/>
    <n v="0.59124352042806982"/>
    <n v="2.1215000000000002"/>
    <n v="1.4666999999999999"/>
    <n v="71.742073599999998"/>
    <n v="2152.2622080000001"/>
    <n v="599.81667911487659"/>
    <n v="0.8087248322147651"/>
    <n v="723"/>
    <n v="894"/>
    <n v="18"/>
    <x v="5"/>
    <x v="0"/>
    <x v="46"/>
  </r>
  <r>
    <s v="Arts, Humanities &amp; Social Sciences"/>
    <s v="PSY"/>
    <x v="10"/>
    <n v="4.3100000000000005"/>
    <n v="0.49187935034802771"/>
    <n v="2.1199999999999997"/>
    <n v="2.19"/>
    <n v="70.559999999999988"/>
    <n v="2116.69"/>
    <n v="491.11136890951269"/>
    <n v="0.73497854077253222"/>
    <n v="685"/>
    <n v="932"/>
    <n v="21"/>
    <x v="5"/>
    <x v="1"/>
    <x v="46"/>
  </r>
  <r>
    <s v="Arts, Humanities &amp; Social Sciences"/>
    <s v="PSY"/>
    <x v="11"/>
    <n v="3.7882000000000011"/>
    <n v="0.53674568396599942"/>
    <n v="2.0332999999999997"/>
    <n v="1.7548999999999999"/>
    <n v="66.745318100000006"/>
    <n v="2002.359543"/>
    <n v="528.57809592946501"/>
    <n v="0.74"/>
    <n v="666"/>
    <n v="900"/>
    <n v="19"/>
    <x v="6"/>
    <x v="1"/>
    <x v="46"/>
  </r>
  <r>
    <s v="Career &amp; Technical Education"/>
    <s v="RE"/>
    <x v="0"/>
    <n v="1"/>
    <n v="0"/>
    <n v="0"/>
    <n v="1"/>
    <n v="16.3"/>
    <n v="489.1"/>
    <n v="489.1"/>
    <n v="0.75454545454545452"/>
    <n v="166"/>
    <n v="220"/>
    <n v="5"/>
    <x v="0"/>
    <x v="0"/>
    <x v="47"/>
  </r>
  <r>
    <s v="Career &amp; Technical Education"/>
    <s v="RE"/>
    <x v="1"/>
    <n v="0.93"/>
    <n v="0"/>
    <n v="0"/>
    <n v="0.93"/>
    <n v="13.450000000000001"/>
    <n v="403.4"/>
    <n v="433.76344086021498"/>
    <n v="0.6"/>
    <n v="132"/>
    <n v="220"/>
    <n v="5"/>
    <x v="1"/>
    <x v="0"/>
    <x v="47"/>
  </r>
  <r>
    <s v="Career &amp; Technical Education"/>
    <s v="RE"/>
    <x v="2"/>
    <n v="1.07"/>
    <n v="0"/>
    <n v="0"/>
    <n v="1.07"/>
    <n v="16.09"/>
    <n v="482.8"/>
    <n v="451.21495327102804"/>
    <n v="0.62992125984251968"/>
    <n v="160"/>
    <n v="254"/>
    <n v="6"/>
    <x v="1"/>
    <x v="1"/>
    <x v="47"/>
  </r>
  <r>
    <s v="Career &amp; Technical Education"/>
    <s v="RE"/>
    <x v="3"/>
    <n v="0.81"/>
    <n v="0"/>
    <n v="0"/>
    <n v="0.81"/>
    <n v="12.089999999999998"/>
    <n v="362.8"/>
    <n v="447.90123456790121"/>
    <n v="0.52727272727272723"/>
    <n v="116"/>
    <n v="220"/>
    <n v="5"/>
    <x v="2"/>
    <x v="0"/>
    <x v="47"/>
  </r>
  <r>
    <s v="Career &amp; Technical Education"/>
    <s v="RE"/>
    <x v="4"/>
    <n v="0.88"/>
    <n v="0"/>
    <n v="0"/>
    <n v="0.88"/>
    <n v="13.120000000000001"/>
    <n v="393.5"/>
    <n v="447.15909090909093"/>
    <n v="0.62200956937799046"/>
    <n v="130"/>
    <n v="209"/>
    <n v="5"/>
    <x v="2"/>
    <x v="1"/>
    <x v="47"/>
  </r>
  <r>
    <s v="Career &amp; Technical Education"/>
    <s v="RE"/>
    <x v="5"/>
    <n v="0.83000000000000007"/>
    <n v="0"/>
    <n v="0"/>
    <n v="0.83000000000000007"/>
    <n v="10.14"/>
    <n v="304.2"/>
    <n v="366.50602409638549"/>
    <n v="0.45"/>
    <n v="99"/>
    <n v="220"/>
    <n v="5"/>
    <x v="3"/>
    <x v="0"/>
    <x v="47"/>
  </r>
  <r>
    <s v="Career &amp; Technical Education"/>
    <s v="RE"/>
    <x v="6"/>
    <n v="0.87000000000000011"/>
    <n v="0"/>
    <n v="0"/>
    <n v="0.87000000000000011"/>
    <n v="13.000000000000002"/>
    <n v="390.1"/>
    <n v="448.39080459770111"/>
    <n v="0.59090909090909094"/>
    <n v="130"/>
    <n v="220"/>
    <n v="5"/>
    <x v="3"/>
    <x v="1"/>
    <x v="47"/>
  </r>
  <r>
    <s v="Career &amp; Technical Education"/>
    <s v="RE"/>
    <x v="7"/>
    <n v="1.01"/>
    <n v="0"/>
    <n v="0"/>
    <n v="1.01"/>
    <n v="19.13"/>
    <n v="574"/>
    <n v="568.31683168316829"/>
    <n v="0.71111111111111114"/>
    <n v="192"/>
    <n v="270"/>
    <n v="6"/>
    <x v="4"/>
    <x v="0"/>
    <x v="47"/>
  </r>
  <r>
    <s v="Career &amp; Technical Education"/>
    <s v="RE"/>
    <x v="8"/>
    <n v="0.83000000000000007"/>
    <n v="0"/>
    <n v="0"/>
    <n v="0.83000000000000007"/>
    <n v="10.629999999999999"/>
    <n v="318.89999999999998"/>
    <n v="384.21686746987945"/>
    <n v="0.46288209606986902"/>
    <n v="106"/>
    <n v="229"/>
    <n v="5"/>
    <x v="4"/>
    <x v="1"/>
    <x v="47"/>
  </r>
  <r>
    <s v="Career &amp; Technical Education"/>
    <s v="RE"/>
    <x v="9"/>
    <n v="1"/>
    <n v="0"/>
    <n v="0"/>
    <n v="1"/>
    <n v="21.3"/>
    <n v="639"/>
    <n v="639"/>
    <n v="0.82239382239382242"/>
    <n v="213"/>
    <n v="259"/>
    <n v="5"/>
    <x v="5"/>
    <x v="0"/>
    <x v="47"/>
  </r>
  <r>
    <s v="Career &amp; Technical Education"/>
    <s v="RE"/>
    <x v="10"/>
    <n v="0.87000000000000011"/>
    <n v="0"/>
    <n v="0"/>
    <n v="0.87000000000000011"/>
    <n v="14.97"/>
    <n v="449"/>
    <n v="516.09195402298849"/>
    <n v="0.6863636363636364"/>
    <n v="151"/>
    <n v="220"/>
    <n v="5"/>
    <x v="5"/>
    <x v="1"/>
    <x v="47"/>
  </r>
  <r>
    <s v="Career &amp; Technical Education"/>
    <s v="RE"/>
    <x v="11"/>
    <n v="1"/>
    <n v="0"/>
    <n v="0"/>
    <n v="1"/>
    <n v="19.899999999999999"/>
    <n v="597"/>
    <n v="597"/>
    <n v="0.79600000000000004"/>
    <n v="199"/>
    <n v="250"/>
    <n v="5"/>
    <x v="6"/>
    <x v="1"/>
    <x v="47"/>
  </r>
  <r>
    <s v="Arts, Humanities &amp; Social Sciences"/>
    <s v="RELG"/>
    <x v="0"/>
    <n v="0.4"/>
    <n v="0.5"/>
    <n v="0.2"/>
    <n v="0.2"/>
    <n v="5.0999999999999996"/>
    <n v="153"/>
    <n v="382.5"/>
    <n v="0.72857142857142854"/>
    <n v="51"/>
    <n v="70"/>
    <n v="2"/>
    <x v="0"/>
    <x v="0"/>
    <x v="48"/>
  </r>
  <r>
    <s v="Arts, Humanities &amp; Social Sciences"/>
    <s v="RELG"/>
    <x v="1"/>
    <n v="0.4"/>
    <n v="0.5"/>
    <n v="0.2"/>
    <n v="0.2"/>
    <n v="4.2"/>
    <n v="126"/>
    <n v="315"/>
    <n v="0.49411764705882355"/>
    <n v="42"/>
    <n v="85"/>
    <n v="2"/>
    <x v="1"/>
    <x v="0"/>
    <x v="48"/>
  </r>
  <r>
    <s v="Arts, Humanities &amp; Social Sciences"/>
    <s v="RELG"/>
    <x v="2"/>
    <n v="0.60000000000000009"/>
    <n v="0.66666666666666663"/>
    <n v="0.4"/>
    <n v="0.2"/>
    <n v="6.3000000000000007"/>
    <n v="189"/>
    <n v="314.99999999999994"/>
    <n v="0.52500000000000002"/>
    <n v="63"/>
    <n v="120"/>
    <n v="3"/>
    <x v="1"/>
    <x v="1"/>
    <x v="48"/>
  </r>
  <r>
    <s v="Arts, Humanities &amp; Social Sciences"/>
    <s v="RELG"/>
    <x v="3"/>
    <n v="0.2"/>
    <n v="0"/>
    <n v="0"/>
    <n v="0.2"/>
    <n v="3.6"/>
    <n v="108"/>
    <n v="540"/>
    <n v="0.72"/>
    <n v="36"/>
    <n v="50"/>
    <n v="1"/>
    <x v="2"/>
    <x v="0"/>
    <x v="48"/>
  </r>
  <r>
    <s v="Arts, Humanities &amp; Social Sciences"/>
    <s v="RELG"/>
    <x v="4"/>
    <n v="0.4"/>
    <n v="0"/>
    <n v="0"/>
    <n v="0.4"/>
    <n v="8.4"/>
    <n v="252"/>
    <n v="630"/>
    <n v="0.62222222222222223"/>
    <n v="84"/>
    <n v="135"/>
    <n v="3"/>
    <x v="2"/>
    <x v="1"/>
    <x v="48"/>
  </r>
  <r>
    <s v="Arts, Humanities &amp; Social Sciences"/>
    <s v="RELG"/>
    <x v="5"/>
    <n v="0.60000000000000009"/>
    <n v="0"/>
    <n v="0"/>
    <n v="0.60000000000000009"/>
    <n v="8.48"/>
    <n v="254.4"/>
    <n v="423.99999999999994"/>
    <n v="0.61481481481481481"/>
    <n v="83"/>
    <n v="135"/>
    <n v="3"/>
    <x v="3"/>
    <x v="0"/>
    <x v="48"/>
  </r>
  <r>
    <s v="Arts, Humanities &amp; Social Sciences"/>
    <s v="RELG"/>
    <x v="6"/>
    <n v="0.60000000000000009"/>
    <n v="0"/>
    <n v="0"/>
    <n v="0.60000000000000009"/>
    <n v="6.1"/>
    <n v="183"/>
    <n v="304.99999999999994"/>
    <n v="0.45185185185185184"/>
    <n v="61"/>
    <n v="135"/>
    <n v="3"/>
    <x v="3"/>
    <x v="1"/>
    <x v="48"/>
  </r>
  <r>
    <s v="Arts, Humanities &amp; Social Sciences"/>
    <s v="RELG"/>
    <x v="7"/>
    <n v="0.4"/>
    <n v="0"/>
    <n v="0"/>
    <n v="0.4"/>
    <n v="3.8"/>
    <n v="114"/>
    <n v="285"/>
    <n v="0.44705882352941179"/>
    <n v="38"/>
    <n v="85"/>
    <n v="2"/>
    <x v="4"/>
    <x v="0"/>
    <x v="48"/>
  </r>
  <r>
    <s v="Arts, Humanities &amp; Social Sciences"/>
    <s v="RELG"/>
    <x v="8"/>
    <n v="0.4"/>
    <n v="0"/>
    <n v="0"/>
    <n v="0.4"/>
    <n v="4.4000000000000004"/>
    <n v="132"/>
    <n v="330"/>
    <n v="0.44"/>
    <n v="44"/>
    <n v="100"/>
    <n v="2"/>
    <x v="4"/>
    <x v="1"/>
    <x v="48"/>
  </r>
  <r>
    <s v="Arts, Humanities &amp; Social Sciences"/>
    <s v="RELG"/>
    <x v="9"/>
    <n v="0.2"/>
    <n v="0"/>
    <n v="0"/>
    <n v="0.2"/>
    <n v="4.9000000000000004"/>
    <n v="147"/>
    <n v="735"/>
    <n v="0.83050847457627119"/>
    <n v="49"/>
    <n v="59"/>
    <n v="1"/>
    <x v="5"/>
    <x v="0"/>
    <x v="48"/>
  </r>
  <r>
    <s v="Arts, Humanities &amp; Social Sciences"/>
    <s v="RELG"/>
    <x v="10"/>
    <n v="0.4"/>
    <n v="0"/>
    <n v="0"/>
    <n v="0.4"/>
    <n v="7.9"/>
    <n v="237"/>
    <n v="592.5"/>
    <n v="0.79"/>
    <n v="79"/>
    <n v="100"/>
    <n v="2"/>
    <x v="5"/>
    <x v="1"/>
    <x v="48"/>
  </r>
  <r>
    <s v="Arts, Humanities &amp; Social Sciences"/>
    <s v="RELG"/>
    <x v="11"/>
    <n v="0.2"/>
    <n v="0"/>
    <n v="0"/>
    <n v="0.2"/>
    <n v="4.4000000000000004"/>
    <n v="132"/>
    <n v="660"/>
    <n v="0.88"/>
    <n v="44"/>
    <n v="50"/>
    <n v="1"/>
    <x v="6"/>
    <x v="1"/>
    <x v="48"/>
  </r>
  <r>
    <s v="Math, Science &amp; Engineering"/>
    <s v="SCI"/>
    <x v="3"/>
    <n v="0.2"/>
    <n v="0"/>
    <n v="0"/>
    <n v="0.2"/>
    <n v="1.7"/>
    <n v="51"/>
    <n v="255"/>
    <n v="0.70833333333333337"/>
    <n v="17"/>
    <n v="24"/>
    <n v="1"/>
    <x v="2"/>
    <x v="0"/>
    <x v="49"/>
  </r>
  <r>
    <s v="Math, Science &amp; Engineering"/>
    <s v="SCI"/>
    <x v="5"/>
    <n v="0.2"/>
    <n v="0"/>
    <n v="0"/>
    <n v="0.2"/>
    <n v="2.2000000000000002"/>
    <n v="66"/>
    <n v="330"/>
    <n v="0.91666666666666663"/>
    <n v="22"/>
    <n v="24"/>
    <n v="1"/>
    <x v="3"/>
    <x v="0"/>
    <x v="49"/>
  </r>
  <r>
    <s v="Math, Science &amp; Engineering"/>
    <s v="SCI"/>
    <x v="6"/>
    <n v="0.2"/>
    <n v="0"/>
    <n v="0"/>
    <n v="0.2"/>
    <n v="1"/>
    <n v="30"/>
    <n v="150"/>
    <n v="0.41666666666666669"/>
    <n v="10"/>
    <n v="24"/>
    <n v="1"/>
    <x v="3"/>
    <x v="1"/>
    <x v="49"/>
  </r>
  <r>
    <s v="Math, Science &amp; Engineering"/>
    <s v="SCI"/>
    <x v="8"/>
    <n v="0.2"/>
    <n v="0.5"/>
    <n v="0.1"/>
    <n v="0.1"/>
    <n v="1.4"/>
    <n v="42"/>
    <n v="210"/>
    <n v="0.58333333333333337"/>
    <n v="14"/>
    <n v="24"/>
    <n v="1"/>
    <x v="4"/>
    <x v="1"/>
    <x v="49"/>
  </r>
  <r>
    <s v="Math, Science &amp; Engineering"/>
    <s v="SCI"/>
    <x v="10"/>
    <n v="0.2"/>
    <n v="0.85"/>
    <n v="0.17"/>
    <n v="0.03"/>
    <n v="2.2999999999999998"/>
    <n v="69"/>
    <n v="345"/>
    <n v="0.95833333333333337"/>
    <n v="23"/>
    <n v="24"/>
    <n v="1"/>
    <x v="5"/>
    <x v="1"/>
    <x v="49"/>
  </r>
  <r>
    <s v="Math, Science &amp; Engineering"/>
    <s v="SCI"/>
    <x v="11"/>
    <n v="0.2"/>
    <n v="0"/>
    <n v="0"/>
    <n v="0.2"/>
    <n v="2.5"/>
    <n v="75"/>
    <n v="375"/>
    <n v="1.0416666666666667"/>
    <n v="25"/>
    <n v="24"/>
    <n v="1"/>
    <x v="6"/>
    <x v="1"/>
    <x v="49"/>
  </r>
  <r>
    <s v="Arts, Humanities &amp; Social Sciences"/>
    <s v="SOC"/>
    <x v="0"/>
    <n v="2"/>
    <n v="0.5"/>
    <n v="1"/>
    <n v="1"/>
    <n v="40.129999999999995"/>
    <n v="1203.9000000000001"/>
    <n v="601.95000000000005"/>
    <n v="0.81466395112016299"/>
    <n v="400"/>
    <n v="491"/>
    <n v="10"/>
    <x v="0"/>
    <x v="0"/>
    <x v="50"/>
  </r>
  <r>
    <s v="Arts, Humanities &amp; Social Sciences"/>
    <s v="SOC"/>
    <x v="1"/>
    <n v="1.7999999999999998"/>
    <n v="0.55555555555555558"/>
    <n v="1"/>
    <n v="0.8"/>
    <n v="33.93"/>
    <n v="1017.8"/>
    <n v="565.44444444444446"/>
    <n v="0.74279379157427938"/>
    <n v="335"/>
    <n v="451"/>
    <n v="9"/>
    <x v="1"/>
    <x v="0"/>
    <x v="50"/>
  </r>
  <r>
    <s v="Arts, Humanities &amp; Social Sciences"/>
    <s v="SOC"/>
    <x v="2"/>
    <n v="2.4"/>
    <n v="0"/>
    <n v="0"/>
    <n v="2.4"/>
    <n v="40.049999999999997"/>
    <n v="1201.44"/>
    <n v="500.6"/>
    <n v="0.64829821717990277"/>
    <n v="400"/>
    <n v="617"/>
    <n v="12"/>
    <x v="1"/>
    <x v="1"/>
    <x v="50"/>
  </r>
  <r>
    <s v="Arts, Humanities &amp; Social Sciences"/>
    <s v="SOC"/>
    <x v="3"/>
    <n v="1.5999999999999999"/>
    <n v="0.50000000000000011"/>
    <n v="0.8"/>
    <n v="0.8"/>
    <n v="29.9"/>
    <n v="897"/>
    <n v="560.625"/>
    <n v="0.79946524064171121"/>
    <n v="299"/>
    <n v="374"/>
    <n v="8"/>
    <x v="2"/>
    <x v="0"/>
    <x v="50"/>
  </r>
  <r>
    <s v="Arts, Humanities &amp; Social Sciences"/>
    <s v="SOC"/>
    <x v="4"/>
    <n v="2.4"/>
    <n v="0.41666666666666669"/>
    <n v="1"/>
    <n v="1.4000000000000001"/>
    <n v="35.630000000000003"/>
    <n v="1068.75"/>
    <n v="445.3125"/>
    <n v="0.63571428571428568"/>
    <n v="356"/>
    <n v="560"/>
    <n v="12"/>
    <x v="2"/>
    <x v="1"/>
    <x v="50"/>
  </r>
  <r>
    <s v="Arts, Humanities &amp; Social Sciences"/>
    <s v="SOC"/>
    <x v="5"/>
    <n v="1.5999999999999999"/>
    <n v="0.25000000000000006"/>
    <n v="0.4"/>
    <n v="1.2"/>
    <n v="32.03"/>
    <n v="960.8"/>
    <n v="600.5"/>
    <n v="0.78749999999999998"/>
    <n v="315"/>
    <n v="400"/>
    <n v="8"/>
    <x v="3"/>
    <x v="0"/>
    <x v="50"/>
  </r>
  <r>
    <s v="Arts, Humanities &amp; Social Sciences"/>
    <s v="SOC"/>
    <x v="6"/>
    <n v="1.8"/>
    <n v="0.55555555555555558"/>
    <n v="1"/>
    <n v="0.8"/>
    <n v="26.81"/>
    <n v="804.24"/>
    <n v="446.8"/>
    <n v="0.62910798122065725"/>
    <n v="268"/>
    <n v="426"/>
    <n v="9"/>
    <x v="3"/>
    <x v="1"/>
    <x v="50"/>
  </r>
  <r>
    <s v="Arts, Humanities &amp; Social Sciences"/>
    <s v="SOC"/>
    <x v="7"/>
    <n v="1.7999999999999998"/>
    <n v="0.33333333333333343"/>
    <n v="0.60000000000000009"/>
    <n v="1.2"/>
    <n v="28.8"/>
    <n v="864"/>
    <n v="480.00000000000006"/>
    <n v="0.73657289002557547"/>
    <n v="288"/>
    <n v="391"/>
    <n v="9"/>
    <x v="4"/>
    <x v="0"/>
    <x v="50"/>
  </r>
  <r>
    <s v="Arts, Humanities &amp; Social Sciences"/>
    <s v="SOC"/>
    <x v="8"/>
    <n v="1.5999999999999999"/>
    <n v="0.25000000000000006"/>
    <n v="0.4"/>
    <n v="1.2"/>
    <n v="26.1"/>
    <n v="783"/>
    <n v="489.37500000000006"/>
    <n v="0.71311475409836067"/>
    <n v="261"/>
    <n v="366"/>
    <n v="8"/>
    <x v="4"/>
    <x v="1"/>
    <x v="50"/>
  </r>
  <r>
    <s v="Arts, Humanities &amp; Social Sciences"/>
    <s v="SOC"/>
    <x v="9"/>
    <n v="1.5999999999999999"/>
    <n v="0.25000000000000006"/>
    <n v="0.4"/>
    <n v="1.2"/>
    <n v="32.19"/>
    <n v="965.7"/>
    <n v="603.56250000000011"/>
    <n v="0.7088888888888889"/>
    <n v="319"/>
    <n v="450"/>
    <n v="9"/>
    <x v="5"/>
    <x v="0"/>
    <x v="50"/>
  </r>
  <r>
    <s v="Arts, Humanities &amp; Social Sciences"/>
    <s v="SOC"/>
    <x v="10"/>
    <n v="1.7999999999999998"/>
    <n v="0.33333333333333343"/>
    <n v="0.60000000000000009"/>
    <n v="1.2"/>
    <n v="27.200000000000003"/>
    <n v="816"/>
    <n v="453.33333333333337"/>
    <n v="0.65700483091787443"/>
    <n v="272"/>
    <n v="414"/>
    <n v="9"/>
    <x v="5"/>
    <x v="1"/>
    <x v="50"/>
  </r>
  <r>
    <s v="Arts, Humanities &amp; Social Sciences"/>
    <s v="SOC"/>
    <x v="11"/>
    <n v="1.5999999999999999"/>
    <n v="0.12500000000000003"/>
    <n v="0.2"/>
    <n v="1.4"/>
    <n v="22.099999999999998"/>
    <n v="663"/>
    <n v="414.37500000000006"/>
    <n v="0.55249999999999999"/>
    <n v="221"/>
    <n v="400"/>
    <n v="8"/>
    <x v="6"/>
    <x v="1"/>
    <x v="50"/>
  </r>
  <r>
    <s v="Arts, Humanities &amp; Social Sciences"/>
    <s v="SPAN"/>
    <x v="0"/>
    <n v="3.8600000000000003"/>
    <n v="0.17098445595854922"/>
    <n v="0.66"/>
    <n v="3.2"/>
    <n v="45.99"/>
    <n v="1379.6"/>
    <n v="357.40932642487041"/>
    <n v="0.8"/>
    <n v="280"/>
    <n v="350"/>
    <n v="12"/>
    <x v="0"/>
    <x v="0"/>
    <x v="51"/>
  </r>
  <r>
    <s v="Arts, Humanities &amp; Social Sciences"/>
    <s v="SPAN"/>
    <x v="1"/>
    <n v="3.87"/>
    <n v="0.17054263565891473"/>
    <n v="0.66"/>
    <n v="3.2"/>
    <n v="43.45"/>
    <n v="1303.6300000000001"/>
    <n v="336.85529715762277"/>
    <n v="0.78"/>
    <n v="273"/>
    <n v="350"/>
    <n v="12"/>
    <x v="1"/>
    <x v="0"/>
    <x v="51"/>
  </r>
  <r>
    <s v="Arts, Humanities &amp; Social Sciences"/>
    <s v="SPAN"/>
    <x v="2"/>
    <n v="3.8600000000000003"/>
    <n v="0"/>
    <n v="0"/>
    <n v="3.8600000000000003"/>
    <n v="37.11"/>
    <n v="1113.3"/>
    <n v="288.41968911917093"/>
    <n v="0.6463768115942029"/>
    <n v="223"/>
    <n v="345"/>
    <n v="12"/>
    <x v="1"/>
    <x v="1"/>
    <x v="51"/>
  </r>
  <r>
    <s v="Arts, Humanities &amp; Social Sciences"/>
    <s v="SPAN"/>
    <x v="3"/>
    <n v="3.8600000000000003"/>
    <n v="0.43005181347150256"/>
    <n v="1.6600000000000001"/>
    <n v="2.2000000000000002"/>
    <n v="39.01"/>
    <n v="1170.4000000000001"/>
    <n v="303.21243523316065"/>
    <n v="0.67428571428571427"/>
    <n v="236"/>
    <n v="350"/>
    <n v="12"/>
    <x v="2"/>
    <x v="0"/>
    <x v="51"/>
  </r>
  <r>
    <s v="Arts, Humanities &amp; Social Sciences"/>
    <s v="SPAN"/>
    <x v="4"/>
    <n v="4.1900000000000004"/>
    <n v="0.39856801909307871"/>
    <n v="1.67"/>
    <n v="2.5200000000000005"/>
    <n v="40.880000000000003"/>
    <n v="1226.4000000000001"/>
    <n v="292.69689737470168"/>
    <n v="0.66133333333333333"/>
    <n v="248"/>
    <n v="375"/>
    <n v="13"/>
    <x v="2"/>
    <x v="1"/>
    <x v="51"/>
  </r>
  <r>
    <s v="Arts, Humanities &amp; Social Sciences"/>
    <s v="SPAN"/>
    <x v="5"/>
    <n v="2.87"/>
    <n v="0.22996515679442509"/>
    <n v="0.66"/>
    <n v="2.2000000000000002"/>
    <n v="33.85"/>
    <n v="1015.4"/>
    <n v="353.79790940766549"/>
    <n v="0.7846153846153846"/>
    <n v="204"/>
    <n v="260"/>
    <n v="9"/>
    <x v="3"/>
    <x v="0"/>
    <x v="51"/>
  </r>
  <r>
    <s v="Arts, Humanities &amp; Social Sciences"/>
    <s v="SPAN"/>
    <x v="6"/>
    <n v="3.8600000000000003"/>
    <n v="0.51813471502590669"/>
    <n v="2"/>
    <n v="1.86"/>
    <n v="37.709999999999994"/>
    <n v="1131.5999999999999"/>
    <n v="293.16062176165798"/>
    <n v="0.65797101449275364"/>
    <n v="227"/>
    <n v="345"/>
    <n v="12"/>
    <x v="3"/>
    <x v="1"/>
    <x v="51"/>
  </r>
  <r>
    <s v="Arts, Humanities &amp; Social Sciences"/>
    <s v="SPAN"/>
    <x v="7"/>
    <n v="2.5300000000000002"/>
    <n v="0.2608695652173913"/>
    <n v="0.66"/>
    <n v="1.86"/>
    <n v="28.5"/>
    <n v="855"/>
    <n v="337.9446640316205"/>
    <n v="0.76086956521739135"/>
    <n v="175"/>
    <n v="230"/>
    <n v="8"/>
    <x v="4"/>
    <x v="0"/>
    <x v="51"/>
  </r>
  <r>
    <s v="Arts, Humanities &amp; Social Sciences"/>
    <s v="SPAN"/>
    <x v="8"/>
    <n v="3.2"/>
    <n v="0.20624999999999999"/>
    <n v="0.66"/>
    <n v="2.54"/>
    <n v="31.7"/>
    <n v="951"/>
    <n v="297.1875"/>
    <n v="0.68421052631578949"/>
    <n v="195"/>
    <n v="285"/>
    <n v="10"/>
    <x v="4"/>
    <x v="1"/>
    <x v="51"/>
  </r>
  <r>
    <s v="Arts, Humanities &amp; Social Sciences"/>
    <s v="SPAN"/>
    <x v="9"/>
    <n v="2.5331000000000001"/>
    <n v="0.21053254905057042"/>
    <n v="0.5333"/>
    <n v="1.9997999999999998"/>
    <n v="33.166653999999994"/>
    <n v="994.99961999999994"/>
    <n v="392.79918676720217"/>
    <n v="0.89130434782608692"/>
    <n v="205"/>
    <n v="230"/>
    <n v="8"/>
    <x v="5"/>
    <x v="0"/>
    <x v="51"/>
  </r>
  <r>
    <s v="Arts, Humanities &amp; Social Sciences"/>
    <s v="SPAN"/>
    <x v="10"/>
    <n v="3.2"/>
    <n v="0.20624999999999999"/>
    <n v="0.66"/>
    <n v="2.5300000000000002"/>
    <n v="31.13"/>
    <n v="934"/>
    <n v="291.875"/>
    <n v="0.6785714285714286"/>
    <n v="190"/>
    <n v="280"/>
    <n v="10"/>
    <x v="5"/>
    <x v="1"/>
    <x v="51"/>
  </r>
  <r>
    <s v="Arts, Humanities &amp; Social Sciences"/>
    <s v="SPAN"/>
    <x v="11"/>
    <n v="3.5329999999999999"/>
    <n v="0.18867817718652702"/>
    <n v="0.66659999999999997"/>
    <n v="2.8664000000000001"/>
    <n v="40.233317799999995"/>
    <n v="1206.999534"/>
    <n v="341.63587149731109"/>
    <n v="0.78412698412698412"/>
    <n v="247"/>
    <n v="315"/>
    <n v="11"/>
    <x v="6"/>
    <x v="1"/>
    <x v="51"/>
  </r>
  <r>
    <s v="Career &amp; Technical Education"/>
    <s v="SURV"/>
    <x v="1"/>
    <n v="0.63"/>
    <n v="0"/>
    <n v="0"/>
    <n v="0.63"/>
    <n v="4.25"/>
    <n v="127.39999999999999"/>
    <n v="202.2222222222222"/>
    <n v="0.26041666666666669"/>
    <n v="25"/>
    <n v="96"/>
    <n v="2"/>
    <x v="1"/>
    <x v="0"/>
    <x v="52"/>
  </r>
  <r>
    <s v="Career &amp; Technical Education"/>
    <s v="SURV"/>
    <x v="2"/>
    <n v="0.78"/>
    <n v="0"/>
    <n v="0"/>
    <n v="0.78"/>
    <n v="5.2299999999999995"/>
    <n v="156.9"/>
    <n v="201.15384615384616"/>
    <n v="0.15753424657534246"/>
    <n v="23"/>
    <n v="146"/>
    <n v="3"/>
    <x v="1"/>
    <x v="1"/>
    <x v="52"/>
  </r>
  <r>
    <s v="Career &amp; Technical Education"/>
    <s v="SURV"/>
    <x v="4"/>
    <n v="0.78"/>
    <n v="0"/>
    <n v="0"/>
    <n v="0.78"/>
    <n v="6.58"/>
    <n v="197.3"/>
    <n v="252.94871794871796"/>
    <n v="0.21232876712328766"/>
    <n v="31"/>
    <n v="146"/>
    <n v="3"/>
    <x v="2"/>
    <x v="1"/>
    <x v="52"/>
  </r>
  <r>
    <s v="Career &amp; Technical Education"/>
    <s v="SURV"/>
    <x v="6"/>
    <n v="0.43"/>
    <n v="0"/>
    <n v="0"/>
    <n v="0.43"/>
    <n v="1.1200000000000001"/>
    <n v="33.6"/>
    <n v="78.139534883720941"/>
    <n v="8.3333333333333329E-2"/>
    <n v="4"/>
    <n v="48"/>
    <n v="1"/>
    <x v="3"/>
    <x v="1"/>
    <x v="52"/>
  </r>
  <r>
    <s v="Career &amp; Technical Education"/>
    <s v="SURV"/>
    <x v="8"/>
    <n v="0.78"/>
    <n v="0"/>
    <n v="0"/>
    <n v="0.78"/>
    <n v="5.0699999999999994"/>
    <n v="152.1"/>
    <n v="195"/>
    <n v="0.15753424657534246"/>
    <n v="23"/>
    <n v="146"/>
    <n v="3"/>
    <x v="4"/>
    <x v="1"/>
    <x v="52"/>
  </r>
  <r>
    <s v="Career &amp; Technical Education"/>
    <s v="SURV"/>
    <x v="10"/>
    <n v="1.0699999999999998"/>
    <n v="0"/>
    <n v="0"/>
    <n v="1.0699999999999998"/>
    <n v="8.02"/>
    <n v="240.60000000000002"/>
    <n v="224.8598130841122"/>
    <n v="0.22292993630573249"/>
    <n v="35"/>
    <n v="157"/>
    <n v="3"/>
    <x v="5"/>
    <x v="1"/>
    <x v="52"/>
  </r>
  <r>
    <s v="Career &amp; Technical Education"/>
    <s v="SURV"/>
    <x v="11"/>
    <n v="1.0627"/>
    <n v="0"/>
    <n v="0"/>
    <n v="1.0627"/>
    <n v="4.78"/>
    <n v="143.4"/>
    <n v="134.93930554248612"/>
    <n v="0.1981981981981982"/>
    <n v="22"/>
    <n v="111"/>
    <n v="3"/>
    <x v="6"/>
    <x v="1"/>
    <x v="52"/>
  </r>
  <r>
    <s v="Arts, Humanities &amp; Social Sciences"/>
    <s v="SW"/>
    <x v="0"/>
    <n v="0.4"/>
    <n v="0"/>
    <n v="0"/>
    <n v="0.4"/>
    <n v="9.9"/>
    <n v="297"/>
    <n v="742.5"/>
    <n v="0.99"/>
    <n v="99"/>
    <n v="100"/>
    <n v="2"/>
    <x v="0"/>
    <x v="0"/>
    <x v="53"/>
  </r>
  <r>
    <s v="Arts, Humanities &amp; Social Sciences"/>
    <s v="SW"/>
    <x v="1"/>
    <n v="0.4"/>
    <n v="0"/>
    <n v="0"/>
    <n v="0.4"/>
    <n v="11.1"/>
    <n v="333"/>
    <n v="832.5"/>
    <n v="1.1100000000000001"/>
    <n v="111"/>
    <n v="100"/>
    <n v="2"/>
    <x v="1"/>
    <x v="0"/>
    <x v="53"/>
  </r>
  <r>
    <s v="Arts, Humanities &amp; Social Sciences"/>
    <s v="SW"/>
    <x v="2"/>
    <n v="0.60000000000000009"/>
    <n v="0"/>
    <n v="0"/>
    <n v="0.60000000000000009"/>
    <n v="12.81"/>
    <n v="384.28999999999996"/>
    <n v="640.48333333333312"/>
    <n v="0.85906040268456374"/>
    <n v="128"/>
    <n v="149"/>
    <n v="3"/>
    <x v="1"/>
    <x v="1"/>
    <x v="53"/>
  </r>
  <r>
    <s v="Arts, Humanities &amp; Social Sciences"/>
    <s v="SW"/>
    <x v="3"/>
    <n v="0.60000000000000009"/>
    <n v="0"/>
    <n v="0"/>
    <n v="0.60000000000000009"/>
    <n v="10.600000000000001"/>
    <n v="318"/>
    <n v="529.99999999999989"/>
    <n v="0.70666666666666667"/>
    <n v="106"/>
    <n v="150"/>
    <n v="3"/>
    <x v="2"/>
    <x v="0"/>
    <x v="53"/>
  </r>
  <r>
    <s v="Arts, Humanities &amp; Social Sciences"/>
    <s v="SW"/>
    <x v="4"/>
    <n v="0.4"/>
    <n v="0"/>
    <n v="0"/>
    <n v="0.4"/>
    <n v="10.4"/>
    <n v="312"/>
    <n v="780"/>
    <n v="1.04"/>
    <n v="104"/>
    <n v="100"/>
    <n v="2"/>
    <x v="2"/>
    <x v="1"/>
    <x v="53"/>
  </r>
  <r>
    <s v="Arts, Humanities &amp; Social Sciences"/>
    <s v="SW"/>
    <x v="5"/>
    <n v="0.4"/>
    <n v="0"/>
    <n v="0"/>
    <n v="0.4"/>
    <n v="8.6"/>
    <n v="258"/>
    <n v="645"/>
    <n v="0.93478260869565222"/>
    <n v="86"/>
    <n v="92"/>
    <n v="2"/>
    <x v="3"/>
    <x v="0"/>
    <x v="53"/>
  </r>
  <r>
    <s v="Arts, Humanities &amp; Social Sciences"/>
    <s v="SW"/>
    <x v="6"/>
    <n v="0.60000000000000009"/>
    <n v="0"/>
    <n v="0"/>
    <n v="0.60000000000000009"/>
    <n v="8.9"/>
    <n v="267"/>
    <n v="444.99999999999994"/>
    <n v="0.62676056338028174"/>
    <n v="89"/>
    <n v="142"/>
    <n v="3"/>
    <x v="3"/>
    <x v="1"/>
    <x v="53"/>
  </r>
  <r>
    <s v="Arts, Humanities &amp; Social Sciences"/>
    <s v="SW"/>
    <x v="7"/>
    <n v="0.60000000000000009"/>
    <n v="0"/>
    <n v="0"/>
    <n v="0.60000000000000009"/>
    <n v="12.7"/>
    <n v="381"/>
    <n v="634.99999999999989"/>
    <n v="0.78395061728395066"/>
    <n v="127"/>
    <n v="162"/>
    <n v="3"/>
    <x v="4"/>
    <x v="0"/>
    <x v="53"/>
  </r>
  <r>
    <s v="Arts, Humanities &amp; Social Sciences"/>
    <s v="SW"/>
    <x v="8"/>
    <n v="0.60000000000000009"/>
    <n v="0"/>
    <n v="0"/>
    <n v="0.60000000000000009"/>
    <n v="10.1"/>
    <n v="303"/>
    <n v="504.99999999999994"/>
    <n v="0.72142857142857142"/>
    <n v="101"/>
    <n v="140"/>
    <n v="3"/>
    <x v="4"/>
    <x v="1"/>
    <x v="53"/>
  </r>
  <r>
    <s v="Arts, Humanities &amp; Social Sciences"/>
    <s v="SW"/>
    <x v="9"/>
    <n v="0.8"/>
    <n v="0"/>
    <n v="0"/>
    <n v="0.8"/>
    <n v="17.399999999999999"/>
    <n v="522"/>
    <n v="652.5"/>
    <n v="0.87"/>
    <n v="174"/>
    <n v="200"/>
    <n v="4"/>
    <x v="5"/>
    <x v="0"/>
    <x v="53"/>
  </r>
  <r>
    <s v="Arts, Humanities &amp; Social Sciences"/>
    <s v="SW"/>
    <x v="10"/>
    <n v="0.60000000000000009"/>
    <n v="0"/>
    <n v="0"/>
    <n v="0.60000000000000009"/>
    <n v="11.5"/>
    <n v="345"/>
    <n v="574.99999999999989"/>
    <n v="0.76666666666666672"/>
    <n v="115"/>
    <n v="150"/>
    <n v="3"/>
    <x v="5"/>
    <x v="1"/>
    <x v="53"/>
  </r>
  <r>
    <s v="Arts, Humanities &amp; Social Sciences"/>
    <s v="SW"/>
    <x v="11"/>
    <n v="0.8"/>
    <n v="0"/>
    <n v="0"/>
    <n v="0.8"/>
    <n v="17"/>
    <n v="510"/>
    <n v="637.5"/>
    <n v="0.85"/>
    <n v="170"/>
    <n v="200"/>
    <n v="4"/>
    <x v="6"/>
    <x v="1"/>
    <x v="53"/>
  </r>
  <r>
    <s v="Arts, Humanities &amp; Social Sciences"/>
    <s v="THTR"/>
    <x v="0"/>
    <n v="0.2"/>
    <n v="0"/>
    <n v="0"/>
    <n v="0.2"/>
    <n v="2.5"/>
    <n v="75"/>
    <n v="375"/>
    <n v="0.56818181818181823"/>
    <n v="25"/>
    <n v="44"/>
    <n v="1"/>
    <x v="0"/>
    <x v="0"/>
    <x v="54"/>
  </r>
  <r>
    <s v="Arts, Humanities &amp; Social Sciences"/>
    <s v="THTR"/>
    <x v="1"/>
    <n v="0.2"/>
    <n v="0"/>
    <n v="0"/>
    <n v="0.2"/>
    <n v="2"/>
    <n v="60"/>
    <n v="300"/>
    <n v="0.45454545454545453"/>
    <n v="20"/>
    <n v="44"/>
    <n v="1"/>
    <x v="1"/>
    <x v="0"/>
    <x v="54"/>
  </r>
  <r>
    <s v="Arts, Humanities &amp; Social Sciences"/>
    <s v="THTR"/>
    <x v="2"/>
    <n v="0.2"/>
    <n v="0"/>
    <n v="0"/>
    <n v="0.2"/>
    <n v="2"/>
    <n v="60"/>
    <n v="300"/>
    <n v="0.45454545454545453"/>
    <n v="20"/>
    <n v="44"/>
    <n v="1"/>
    <x v="1"/>
    <x v="1"/>
    <x v="54"/>
  </r>
  <r>
    <s v="Arts, Humanities &amp; Social Sciences"/>
    <s v="THTR"/>
    <x v="3"/>
    <n v="0.2"/>
    <n v="0"/>
    <n v="0"/>
    <n v="0.2"/>
    <n v="2.7"/>
    <n v="81"/>
    <n v="405"/>
    <n v="0.61363636363636365"/>
    <n v="27"/>
    <n v="44"/>
    <n v="1"/>
    <x v="2"/>
    <x v="0"/>
    <x v="54"/>
  </r>
  <r>
    <s v="Arts, Humanities &amp; Social Sciences"/>
    <s v="THTR"/>
    <x v="4"/>
    <n v="0.2"/>
    <n v="0"/>
    <n v="0"/>
    <n v="0.2"/>
    <n v="1.7"/>
    <n v="51"/>
    <n v="255"/>
    <n v="0.38636363636363635"/>
    <n v="17"/>
    <n v="44"/>
    <n v="1"/>
    <x v="2"/>
    <x v="1"/>
    <x v="54"/>
  </r>
  <r>
    <s v="Arts, Humanities &amp; Social Sciences"/>
    <s v="THTR"/>
    <x v="5"/>
    <n v="0.2"/>
    <n v="0"/>
    <n v="0"/>
    <n v="0.2"/>
    <n v="2.8"/>
    <n v="84"/>
    <n v="420"/>
    <n v="0.63636363636363635"/>
    <n v="28"/>
    <n v="44"/>
    <n v="1"/>
    <x v="3"/>
    <x v="0"/>
    <x v="54"/>
  </r>
  <r>
    <s v="Arts, Humanities &amp; Social Sciences"/>
    <s v="THTR"/>
    <x v="6"/>
    <n v="0.2"/>
    <n v="0"/>
    <n v="0"/>
    <n v="0.2"/>
    <n v="1.9"/>
    <n v="57"/>
    <n v="285"/>
    <n v="0.43181818181818182"/>
    <n v="19"/>
    <n v="44"/>
    <n v="1"/>
    <x v="3"/>
    <x v="1"/>
    <x v="54"/>
  </r>
  <r>
    <s v="Arts, Humanities &amp; Social Sciences"/>
    <s v="THTR"/>
    <x v="8"/>
    <n v="0.2"/>
    <n v="0"/>
    <n v="0"/>
    <n v="0.2"/>
    <n v="1.1000000000000001"/>
    <n v="33"/>
    <n v="165"/>
    <n v="0.25"/>
    <n v="11"/>
    <n v="44"/>
    <n v="1"/>
    <x v="4"/>
    <x v="1"/>
    <x v="54"/>
  </r>
  <r>
    <s v="Arts, Humanities &amp; Social Sciences"/>
    <s v="THTR"/>
    <x v="9"/>
    <n v="0.2"/>
    <n v="0"/>
    <n v="0"/>
    <n v="0.2"/>
    <n v="1.7"/>
    <n v="51"/>
    <n v="255"/>
    <n v="0.38636363636363635"/>
    <n v="17"/>
    <n v="44"/>
    <n v="1"/>
    <x v="5"/>
    <x v="0"/>
    <x v="54"/>
  </r>
  <r>
    <s v="Arts, Humanities &amp; Social Sciences"/>
    <s v="THTR"/>
    <x v="10"/>
    <n v="0.2"/>
    <n v="0"/>
    <n v="0"/>
    <n v="0.2"/>
    <n v="3"/>
    <n v="90"/>
    <n v="450"/>
    <n v="0.68181818181818177"/>
    <n v="30"/>
    <n v="44"/>
    <n v="1"/>
    <x v="5"/>
    <x v="1"/>
    <x v="54"/>
  </r>
  <r>
    <s v="Arts, Humanities &amp; Social Sciences"/>
    <s v="THTR"/>
    <x v="11"/>
    <n v="0.2"/>
    <n v="0"/>
    <n v="0"/>
    <n v="0.2"/>
    <n v="1.3"/>
    <n v="39"/>
    <n v="195"/>
    <n v="0.29545454545454547"/>
    <n v="13"/>
    <n v="44"/>
    <n v="1"/>
    <x v="6"/>
    <x v="1"/>
    <x v="54"/>
  </r>
  <r>
    <s v="Counseling"/>
    <s v="WEX"/>
    <x v="0"/>
    <n v="0.28999999999999998"/>
    <n v="0"/>
    <n v="0"/>
    <n v="0.28999999999999998"/>
    <n v="0.17"/>
    <n v="5"/>
    <n v="17.241379310344829"/>
    <n v="0.25"/>
    <n v="5"/>
    <n v="20"/>
    <n v="1"/>
    <x v="0"/>
    <x v="0"/>
    <x v="55"/>
  </r>
  <r>
    <s v="Counseling"/>
    <s v="WEX"/>
    <x v="1"/>
    <n v="0.11"/>
    <n v="0"/>
    <n v="0"/>
    <n v="0.11"/>
    <n v="0.3"/>
    <n v="9"/>
    <n v="81.818181818181813"/>
    <n v="0.45"/>
    <n v="9"/>
    <n v="20"/>
    <n v="1"/>
    <x v="1"/>
    <x v="0"/>
    <x v="55"/>
  </r>
  <r>
    <s v="Counseling"/>
    <s v="WEX"/>
    <x v="2"/>
    <n v="0.36"/>
    <n v="0"/>
    <n v="0"/>
    <n v="0.36"/>
    <n v="0.33"/>
    <n v="10"/>
    <n v="27.777777777777779"/>
    <n v="0.5"/>
    <n v="10"/>
    <n v="20"/>
    <n v="1"/>
    <x v="1"/>
    <x v="1"/>
    <x v="55"/>
  </r>
  <r>
    <s v="Counseling"/>
    <s v="WEX"/>
    <x v="3"/>
    <n v="0.33"/>
    <n v="0"/>
    <n v="0"/>
    <n v="0.33"/>
    <n v="2.17"/>
    <n v="65"/>
    <n v="196.96969696969697"/>
    <n v="0.51666666666666672"/>
    <n v="31"/>
    <n v="60"/>
    <n v="3"/>
    <x v="2"/>
    <x v="0"/>
    <x v="55"/>
  </r>
  <r>
    <s v="Counseling"/>
    <s v="WEX"/>
    <x v="4"/>
    <n v="0.13"/>
    <n v="0"/>
    <n v="0"/>
    <n v="0.13"/>
    <n v="0.37"/>
    <n v="11"/>
    <n v="84.615384615384613"/>
    <n v="0.55000000000000004"/>
    <n v="11"/>
    <n v="20"/>
    <n v="1"/>
    <x v="2"/>
    <x v="1"/>
    <x v="55"/>
  </r>
  <r>
    <s v="Counseling"/>
    <s v="WEX"/>
    <x v="5"/>
    <n v="0.94"/>
    <n v="0"/>
    <n v="0"/>
    <n v="0.94"/>
    <n v="6.97"/>
    <n v="209"/>
    <n v="222.34042553191492"/>
    <n v="1.075"/>
    <n v="86"/>
    <n v="80"/>
    <n v="4"/>
    <x v="3"/>
    <x v="0"/>
    <x v="55"/>
  </r>
  <r>
    <s v="Counseling"/>
    <s v="WEX"/>
    <x v="6"/>
    <n v="0.6"/>
    <n v="0"/>
    <n v="0"/>
    <n v="0.6"/>
    <n v="4.13"/>
    <n v="124"/>
    <n v="206.66666666666669"/>
    <n v="0.91666666666666663"/>
    <n v="55"/>
    <n v="60"/>
    <n v="3"/>
    <x v="3"/>
    <x v="1"/>
    <x v="55"/>
  </r>
  <r>
    <s v="Counseling"/>
    <s v="WEX"/>
    <x v="7"/>
    <n v="1.71"/>
    <n v="0"/>
    <n v="0"/>
    <n v="1.71"/>
    <n v="12"/>
    <n v="360"/>
    <n v="210.5263157894737"/>
    <n v="0.99375000000000002"/>
    <n v="159"/>
    <n v="160"/>
    <n v="8"/>
    <x v="4"/>
    <x v="0"/>
    <x v="55"/>
  </r>
  <r>
    <s v="Counseling"/>
    <s v="WEX"/>
    <x v="8"/>
    <n v="1.1299999999999999"/>
    <n v="0"/>
    <n v="0"/>
    <n v="1.1299999999999999"/>
    <n v="7.93"/>
    <n v="238"/>
    <n v="210.6194690265487"/>
    <n v="1.3"/>
    <n v="104"/>
    <n v="80"/>
    <n v="4"/>
    <x v="4"/>
    <x v="1"/>
    <x v="55"/>
  </r>
  <r>
    <s v="Counseling"/>
    <s v="WEX"/>
    <x v="9"/>
    <n v="1.4388000000000001"/>
    <n v="0"/>
    <n v="0"/>
    <n v="1.4387999999999999"/>
    <n v="11.299998200000001"/>
    <n v="338.99994600000002"/>
    <n v="235.61297331109259"/>
    <n v="0.74444444444444446"/>
    <n v="134"/>
    <n v="180"/>
    <n v="9"/>
    <x v="5"/>
    <x v="0"/>
    <x v="55"/>
  </r>
  <r>
    <s v="Counseling"/>
    <s v="WEX"/>
    <x v="10"/>
    <n v="2.68"/>
    <n v="0"/>
    <n v="0"/>
    <n v="2.68"/>
    <n v="21.8"/>
    <n v="654"/>
    <n v="244.02985074626864"/>
    <n v="1.05"/>
    <n v="252"/>
    <n v="240"/>
    <n v="12"/>
    <x v="5"/>
    <x v="1"/>
    <x v="55"/>
  </r>
  <r>
    <s v="Counseling"/>
    <s v="WEX"/>
    <x v="11"/>
    <n v="1.3298000000000001"/>
    <n v="0"/>
    <n v="0"/>
    <n v="1.3298000000000001"/>
    <n v="11.1666653"/>
    <n v="334.99995899999999"/>
    <n v="251.91755075951269"/>
    <n v="0.77500000000000002"/>
    <n v="124"/>
    <n v="160"/>
    <n v="8"/>
    <x v="6"/>
    <x v="1"/>
    <x v="55"/>
  </r>
</pivotCacheRecords>
</file>

<file path=xl/pivotCache/pivotCacheRecords2.xml><?xml version="1.0" encoding="utf-8"?>
<pivotCacheRecords xmlns="http://schemas.openxmlformats.org/spreadsheetml/2006/main" xmlns:r="http://schemas.openxmlformats.org/officeDocument/2006/relationships" count="4154">
  <r>
    <x v="0"/>
    <s v="Anthropology"/>
    <s v="ANTH-120"/>
    <x v="0"/>
    <n v="1"/>
    <n v="147"/>
    <n v="4.9000000000000004"/>
    <n v="0.2"/>
    <n v="0.2"/>
    <n v="49"/>
    <n v="50"/>
    <n v="0"/>
    <x v="0"/>
  </r>
  <r>
    <x v="0"/>
    <s v="Anthropology"/>
    <s v="ANTH-120"/>
    <x v="1"/>
    <n v="1"/>
    <n v="123"/>
    <n v="4.0999999999999996"/>
    <n v="0.2"/>
    <n v="0.2"/>
    <n v="41"/>
    <n v="50"/>
    <n v="0"/>
    <x v="0"/>
  </r>
  <r>
    <x v="0"/>
    <s v="Anthropology"/>
    <s v="ANTH-120"/>
    <x v="2"/>
    <n v="2"/>
    <n v="159"/>
    <n v="5.3"/>
    <n v="0.4"/>
    <n v="0.4"/>
    <n v="53"/>
    <n v="85"/>
    <n v="0"/>
    <x v="0"/>
  </r>
  <r>
    <x v="0"/>
    <s v="Anthropology"/>
    <s v="ANTH-120"/>
    <x v="3"/>
    <n v="1"/>
    <n v="105"/>
    <n v="3.5"/>
    <n v="0.2"/>
    <n v="0.2"/>
    <n v="35"/>
    <n v="50"/>
    <n v="0"/>
    <x v="0"/>
  </r>
  <r>
    <x v="0"/>
    <s v="Anthropology"/>
    <s v="ANTH-120"/>
    <x v="4"/>
    <n v="1"/>
    <n v="75"/>
    <n v="2.5"/>
    <n v="0.2"/>
    <n v="0.2"/>
    <n v="25"/>
    <n v="35"/>
    <n v="0"/>
    <x v="0"/>
  </r>
  <r>
    <x v="0"/>
    <s v="Anthropology"/>
    <s v="ANTH-120"/>
    <x v="5"/>
    <n v="1"/>
    <n v="111"/>
    <n v="3.7"/>
    <n v="0.2"/>
    <n v="0.2"/>
    <n v="37"/>
    <n v="50"/>
    <n v="0"/>
    <x v="0"/>
  </r>
  <r>
    <x v="0"/>
    <s v="Anthropology"/>
    <s v="ANTH-120"/>
    <x v="6"/>
    <n v="1"/>
    <n v="72"/>
    <n v="2.4"/>
    <n v="0.2"/>
    <n v="0.2"/>
    <n v="24"/>
    <n v="50"/>
    <n v="0"/>
    <x v="0"/>
  </r>
  <r>
    <x v="0"/>
    <s v="Anthropology"/>
    <s v="ANTH-120"/>
    <x v="7"/>
    <n v="1"/>
    <n v="69"/>
    <n v="2.2999999999999998"/>
    <n v="0.2"/>
    <n v="0.2"/>
    <n v="23"/>
    <n v="35"/>
    <n v="0"/>
    <x v="0"/>
  </r>
  <r>
    <x v="0"/>
    <s v="Anthropology"/>
    <s v="ANTH-120"/>
    <x v="8"/>
    <n v="1"/>
    <n v="72"/>
    <n v="2.4"/>
    <n v="0.2"/>
    <n v="0.2"/>
    <n v="24"/>
    <n v="42"/>
    <n v="0"/>
    <x v="0"/>
  </r>
  <r>
    <x v="0"/>
    <s v="Anthropology"/>
    <s v="ANTH-120"/>
    <x v="9"/>
    <n v="1"/>
    <n v="60"/>
    <n v="2"/>
    <n v="0.2"/>
    <n v="0.2"/>
    <n v="20"/>
    <n v="25"/>
    <n v="0"/>
    <x v="0"/>
  </r>
  <r>
    <x v="0"/>
    <s v="Anthropology"/>
    <s v="ANTH-130"/>
    <x v="0"/>
    <n v="1"/>
    <n v="153"/>
    <n v="5.0999999999999996"/>
    <n v="0.2"/>
    <n v="0.2"/>
    <n v="51"/>
    <n v="50"/>
    <n v="0"/>
    <x v="0"/>
  </r>
  <r>
    <x v="0"/>
    <s v="Anthropology"/>
    <s v="ANTH-130"/>
    <x v="1"/>
    <n v="2"/>
    <n v="201"/>
    <n v="6.7"/>
    <n v="0.4"/>
    <n v="0.4"/>
    <n v="67"/>
    <n v="85"/>
    <n v="0"/>
    <x v="0"/>
  </r>
  <r>
    <x v="0"/>
    <s v="Anthropology"/>
    <s v="ANTH-130"/>
    <x v="2"/>
    <n v="1"/>
    <n v="105"/>
    <n v="3.5"/>
    <n v="0.2"/>
    <n v="0.2"/>
    <n v="35"/>
    <n v="35"/>
    <n v="0"/>
    <x v="0"/>
  </r>
  <r>
    <x v="0"/>
    <s v="Anthropology"/>
    <s v="ANTH-130"/>
    <x v="3"/>
    <n v="2"/>
    <n v="183"/>
    <n v="6.1"/>
    <n v="0.4"/>
    <n v="0.4"/>
    <n v="61"/>
    <n v="100"/>
    <n v="0"/>
    <x v="0"/>
  </r>
  <r>
    <x v="0"/>
    <s v="Anthropology"/>
    <s v="ANTH-130"/>
    <x v="4"/>
    <n v="2"/>
    <n v="165"/>
    <n v="5.5"/>
    <n v="0.4"/>
    <n v="0.4"/>
    <n v="55"/>
    <n v="85"/>
    <n v="0"/>
    <x v="0"/>
  </r>
  <r>
    <x v="0"/>
    <s v="Anthropology"/>
    <s v="ANTH-130"/>
    <x v="5"/>
    <n v="2"/>
    <n v="153.4"/>
    <n v="5.1100000000000003"/>
    <n v="0.4"/>
    <n v="0.4"/>
    <n v="49"/>
    <n v="100"/>
    <n v="0"/>
    <x v="0"/>
  </r>
  <r>
    <x v="0"/>
    <s v="Anthropology"/>
    <s v="ANTH-130"/>
    <x v="6"/>
    <n v="1"/>
    <n v="87"/>
    <n v="2.9"/>
    <n v="0.2"/>
    <n v="0.2"/>
    <n v="29"/>
    <n v="50"/>
    <n v="0"/>
    <x v="0"/>
  </r>
  <r>
    <x v="0"/>
    <s v="Anthropology"/>
    <s v="ANTH-130"/>
    <x v="7"/>
    <n v="1"/>
    <n v="72"/>
    <n v="2.4"/>
    <n v="0.2"/>
    <n v="0.2"/>
    <n v="24"/>
    <n v="50"/>
    <n v="0"/>
    <x v="0"/>
  </r>
  <r>
    <x v="0"/>
    <s v="Anthropology"/>
    <s v="ANTH-130"/>
    <x v="8"/>
    <n v="1"/>
    <n v="108"/>
    <n v="3.6"/>
    <n v="0.2"/>
    <n v="0.2"/>
    <n v="36"/>
    <n v="35"/>
    <n v="0"/>
    <x v="0"/>
  </r>
  <r>
    <x v="0"/>
    <s v="Anthropology"/>
    <s v="ANTH-130"/>
    <x v="9"/>
    <n v="1"/>
    <n v="90"/>
    <n v="3"/>
    <n v="0.2"/>
    <n v="0.2"/>
    <n v="30"/>
    <n v="50"/>
    <n v="0"/>
    <x v="0"/>
  </r>
  <r>
    <x v="0"/>
    <s v="Anthropology"/>
    <s v="ANTH-140"/>
    <x v="6"/>
    <n v="1"/>
    <n v="36"/>
    <n v="1.2"/>
    <n v="0.2"/>
    <n v="0.2"/>
    <n v="12"/>
    <n v="50"/>
    <n v="0"/>
    <x v="0"/>
  </r>
  <r>
    <x v="0"/>
    <s v="Anthropology"/>
    <s v="ANTH-150"/>
    <x v="7"/>
    <n v="1"/>
    <n v="75"/>
    <n v="2.5"/>
    <n v="0.31"/>
    <n v="0.31"/>
    <n v="15"/>
    <n v="30"/>
    <n v="0"/>
    <x v="0"/>
  </r>
  <r>
    <x v="0"/>
    <s v="Aramaic"/>
    <s v="ARAM-120"/>
    <x v="0"/>
    <n v="1"/>
    <n v="145"/>
    <n v="4.83"/>
    <n v="0.33"/>
    <n v="0.33"/>
    <n v="29"/>
    <n v="30"/>
    <n v="0"/>
    <x v="1"/>
  </r>
  <r>
    <x v="0"/>
    <s v="Aramaic"/>
    <s v="ARAM-120"/>
    <x v="3"/>
    <n v="1"/>
    <n v="120"/>
    <n v="4"/>
    <n v="0.33"/>
    <n v="0.33"/>
    <n v="24"/>
    <n v="30"/>
    <n v="0"/>
    <x v="1"/>
  </r>
  <r>
    <x v="0"/>
    <s v="Aramaic"/>
    <s v="ARAM-120"/>
    <x v="4"/>
    <n v="1"/>
    <n v="140"/>
    <n v="4.67"/>
    <n v="0.33"/>
    <n v="0.33"/>
    <n v="28"/>
    <n v="30"/>
    <n v="0"/>
    <x v="1"/>
  </r>
  <r>
    <x v="0"/>
    <s v="Aramaic"/>
    <s v="ARAM-120"/>
    <x v="7"/>
    <n v="1"/>
    <n v="95"/>
    <n v="3.17"/>
    <n v="0.33"/>
    <n v="0.33"/>
    <n v="19"/>
    <n v="45"/>
    <n v="0"/>
    <x v="1"/>
  </r>
  <r>
    <x v="0"/>
    <s v="Aramaic"/>
    <s v="ARAM-120"/>
    <x v="8"/>
    <n v="1"/>
    <n v="225"/>
    <n v="7.5"/>
    <n v="0.33"/>
    <n v="0.33"/>
    <n v="45"/>
    <n v="45"/>
    <n v="0"/>
    <x v="1"/>
  </r>
  <r>
    <x v="0"/>
    <s v="Aramaic"/>
    <s v="ARAM-121"/>
    <x v="2"/>
    <n v="1"/>
    <n v="120"/>
    <n v="4"/>
    <n v="0.33"/>
    <n v="0.33"/>
    <n v="24"/>
    <n v="30"/>
    <n v="0"/>
    <x v="1"/>
  </r>
  <r>
    <x v="0"/>
    <s v="Aramaic"/>
    <s v="ARAM-121"/>
    <x v="6"/>
    <n v="1"/>
    <n v="90"/>
    <n v="3"/>
    <n v="0.33"/>
    <n v="0.33"/>
    <n v="18"/>
    <n v="30"/>
    <n v="0"/>
    <x v="1"/>
  </r>
  <r>
    <x v="0"/>
    <s v="Aramaic"/>
    <s v="ARAM-121"/>
    <x v="9"/>
    <n v="1"/>
    <n v="125"/>
    <n v="4.17"/>
    <n v="0.33"/>
    <n v="0.33"/>
    <n v="25"/>
    <n v="30"/>
    <n v="0"/>
    <x v="1"/>
  </r>
  <r>
    <x v="0"/>
    <s v="Aramaic"/>
    <s v="ARAM-220"/>
    <x v="1"/>
    <n v="1"/>
    <n v="55"/>
    <n v="1.83"/>
    <n v="0.33"/>
    <n v="0.33"/>
    <n v="11"/>
    <n v="30"/>
    <n v="0"/>
    <x v="1"/>
  </r>
  <r>
    <x v="0"/>
    <s v="Aramaic"/>
    <s v="ARAM-220"/>
    <x v="5"/>
    <n v="1"/>
    <n v="55"/>
    <n v="1.83"/>
    <n v="0.33"/>
    <n v="0.33"/>
    <n v="11"/>
    <n v="30"/>
    <n v="0"/>
    <x v="1"/>
  </r>
  <r>
    <x v="0"/>
    <s v="Arabic"/>
    <s v="ARBC-120"/>
    <x v="0"/>
    <n v="5"/>
    <n v="845"/>
    <n v="28.17"/>
    <n v="1.67"/>
    <n v="1.67"/>
    <n v="169"/>
    <n v="150"/>
    <n v="0"/>
    <x v="2"/>
  </r>
  <r>
    <x v="0"/>
    <s v="Arabic"/>
    <s v="ARBC-120"/>
    <x v="1"/>
    <n v="5"/>
    <n v="775"/>
    <n v="25.83"/>
    <n v="1.67"/>
    <n v="1.67"/>
    <n v="155"/>
    <n v="150"/>
    <n v="0"/>
    <x v="2"/>
  </r>
  <r>
    <x v="0"/>
    <s v="Arabic"/>
    <s v="ARBC-120"/>
    <x v="2"/>
    <n v="6"/>
    <n v="960"/>
    <n v="32"/>
    <n v="2"/>
    <n v="2"/>
    <n v="192"/>
    <n v="180"/>
    <n v="0"/>
    <x v="2"/>
  </r>
  <r>
    <x v="0"/>
    <s v="Arabic"/>
    <s v="ARBC-120"/>
    <x v="3"/>
    <n v="5"/>
    <n v="780"/>
    <n v="26"/>
    <n v="1.67"/>
    <n v="0.67"/>
    <n v="156"/>
    <n v="150"/>
    <n v="1"/>
    <x v="2"/>
  </r>
  <r>
    <x v="0"/>
    <s v="Arabic"/>
    <s v="ARBC-120"/>
    <x v="4"/>
    <n v="6"/>
    <n v="890"/>
    <n v="29.67"/>
    <n v="2"/>
    <n v="1.33"/>
    <n v="178"/>
    <n v="180"/>
    <n v="0.67"/>
    <x v="2"/>
  </r>
  <r>
    <x v="0"/>
    <s v="Arabic"/>
    <s v="ARBC-120"/>
    <x v="5"/>
    <n v="5"/>
    <n v="817.4"/>
    <n v="27.25"/>
    <n v="1.67"/>
    <n v="1"/>
    <n v="161"/>
    <n v="150"/>
    <n v="0.67"/>
    <x v="2"/>
  </r>
  <r>
    <x v="0"/>
    <s v="Arabic"/>
    <s v="ARBC-120"/>
    <x v="6"/>
    <n v="5"/>
    <n v="780"/>
    <n v="26"/>
    <n v="1.67"/>
    <n v="1"/>
    <n v="156"/>
    <n v="150"/>
    <n v="0.67"/>
    <x v="2"/>
  </r>
  <r>
    <x v="0"/>
    <s v="Arabic"/>
    <s v="ARBC-120"/>
    <x v="7"/>
    <n v="7"/>
    <n v="1105"/>
    <n v="36.83"/>
    <n v="2.33"/>
    <n v="2.33"/>
    <n v="221"/>
    <n v="210"/>
    <n v="0"/>
    <x v="2"/>
  </r>
  <r>
    <x v="0"/>
    <s v="Arabic"/>
    <s v="ARBC-120"/>
    <x v="8"/>
    <n v="8"/>
    <n v="1150"/>
    <n v="38.33"/>
    <n v="2.67"/>
    <n v="2.33"/>
    <n v="230"/>
    <n v="240"/>
    <n v="0.33"/>
    <x v="2"/>
  </r>
  <r>
    <x v="0"/>
    <s v="Arabic"/>
    <s v="ARBC-120"/>
    <x v="9"/>
    <n v="7"/>
    <n v="1100"/>
    <n v="36.67"/>
    <n v="2.33"/>
    <n v="2.33"/>
    <n v="220"/>
    <n v="210"/>
    <n v="0"/>
    <x v="2"/>
  </r>
  <r>
    <x v="0"/>
    <s v="Arabic"/>
    <s v="ARBC-121"/>
    <x v="0"/>
    <n v="3"/>
    <n v="475"/>
    <n v="15.83"/>
    <n v="1"/>
    <n v="1"/>
    <n v="95"/>
    <n v="90"/>
    <n v="0"/>
    <x v="2"/>
  </r>
  <r>
    <x v="0"/>
    <s v="Arabic"/>
    <s v="ARBC-121"/>
    <x v="1"/>
    <n v="5"/>
    <n v="805"/>
    <n v="26.83"/>
    <n v="1.67"/>
    <n v="1.67"/>
    <n v="161"/>
    <n v="150"/>
    <n v="0"/>
    <x v="2"/>
  </r>
  <r>
    <x v="0"/>
    <s v="Arabic"/>
    <s v="ARBC-121"/>
    <x v="2"/>
    <n v="4"/>
    <n v="560"/>
    <n v="18.670000000000002"/>
    <n v="1.33"/>
    <n v="1.33"/>
    <n v="112"/>
    <n v="120"/>
    <n v="0"/>
    <x v="2"/>
  </r>
  <r>
    <x v="0"/>
    <s v="Arabic"/>
    <s v="ARBC-121"/>
    <x v="3"/>
    <n v="3"/>
    <n v="445"/>
    <n v="14.83"/>
    <n v="1"/>
    <n v="0.67"/>
    <n v="89"/>
    <n v="90"/>
    <n v="0.33"/>
    <x v="2"/>
  </r>
  <r>
    <x v="0"/>
    <s v="Arabic"/>
    <s v="ARBC-121"/>
    <x v="4"/>
    <n v="5"/>
    <n v="624.04"/>
    <n v="20.8"/>
    <n v="1.67"/>
    <n v="1"/>
    <n v="125"/>
    <n v="150"/>
    <n v="0.67"/>
    <x v="2"/>
  </r>
  <r>
    <x v="0"/>
    <s v="Arabic"/>
    <s v="ARBC-121"/>
    <x v="5"/>
    <n v="5"/>
    <n v="659.6"/>
    <n v="21.99"/>
    <n v="1.67"/>
    <n v="1"/>
    <n v="129"/>
    <n v="150"/>
    <n v="0.67"/>
    <x v="2"/>
  </r>
  <r>
    <x v="0"/>
    <s v="Arabic"/>
    <s v="ARBC-121"/>
    <x v="6"/>
    <n v="5"/>
    <n v="600"/>
    <n v="20"/>
    <n v="1.67"/>
    <n v="1"/>
    <n v="120"/>
    <n v="150"/>
    <n v="0.67"/>
    <x v="2"/>
  </r>
  <r>
    <x v="0"/>
    <s v="Arabic"/>
    <s v="ARBC-121"/>
    <x v="7"/>
    <n v="3"/>
    <n v="500"/>
    <n v="16.670000000000002"/>
    <n v="1"/>
    <n v="0.33"/>
    <n v="100"/>
    <n v="90"/>
    <n v="0.67"/>
    <x v="2"/>
  </r>
  <r>
    <x v="0"/>
    <s v="Arabic"/>
    <s v="ARBC-121"/>
    <x v="8"/>
    <n v="3"/>
    <n v="430"/>
    <n v="14.33"/>
    <n v="1"/>
    <n v="0.67"/>
    <n v="86"/>
    <n v="90"/>
    <n v="0.33"/>
    <x v="2"/>
  </r>
  <r>
    <x v="0"/>
    <s v="Arabic"/>
    <s v="ARBC-121"/>
    <x v="9"/>
    <n v="4"/>
    <n v="590"/>
    <n v="19.670000000000002"/>
    <n v="1.33"/>
    <n v="0.67"/>
    <n v="118"/>
    <n v="120"/>
    <n v="0.67"/>
    <x v="2"/>
  </r>
  <r>
    <x v="0"/>
    <s v="Arabic"/>
    <s v="ARBC-122"/>
    <x v="3"/>
    <n v="2"/>
    <n v="275"/>
    <n v="9.17"/>
    <n v="0.67"/>
    <n v="0.67"/>
    <n v="55"/>
    <n v="60"/>
    <n v="0"/>
    <x v="2"/>
  </r>
  <r>
    <x v="0"/>
    <s v="Arabic"/>
    <s v="ARBC-122"/>
    <x v="5"/>
    <n v="2"/>
    <n v="208.4"/>
    <n v="6.95"/>
    <n v="0.67"/>
    <n v="0.67"/>
    <n v="41"/>
    <n v="60"/>
    <n v="0"/>
    <x v="2"/>
  </r>
  <r>
    <x v="0"/>
    <s v="Arabic"/>
    <s v="ARBC-122"/>
    <x v="6"/>
    <n v="2"/>
    <n v="140"/>
    <n v="4.67"/>
    <n v="0.67"/>
    <n v="0.67"/>
    <n v="28"/>
    <n v="60"/>
    <n v="0"/>
    <x v="2"/>
  </r>
  <r>
    <x v="0"/>
    <s v="Arabic"/>
    <s v="ARBC-122"/>
    <x v="7"/>
    <n v="2"/>
    <n v="300"/>
    <n v="10"/>
    <n v="0.67"/>
    <n v="0.67"/>
    <n v="60"/>
    <n v="60"/>
    <n v="0"/>
    <x v="2"/>
  </r>
  <r>
    <x v="0"/>
    <s v="Arabic"/>
    <s v="ARBC-122"/>
    <x v="8"/>
    <n v="2"/>
    <n v="205"/>
    <n v="6.83"/>
    <n v="0.67"/>
    <n v="0.67"/>
    <n v="41"/>
    <n v="60"/>
    <n v="0"/>
    <x v="2"/>
  </r>
  <r>
    <x v="0"/>
    <s v="Arabic"/>
    <s v="ARBC-122"/>
    <x v="9"/>
    <n v="2"/>
    <n v="270"/>
    <n v="9"/>
    <n v="0.67"/>
    <n v="0.67"/>
    <n v="54"/>
    <n v="60"/>
    <n v="0"/>
    <x v="2"/>
  </r>
  <r>
    <x v="0"/>
    <s v="Arabic"/>
    <s v="ARBC-123"/>
    <x v="5"/>
    <n v="1"/>
    <n v="80"/>
    <n v="2.67"/>
    <n v="0.33"/>
    <n v="0.33"/>
    <n v="16"/>
    <n v="30"/>
    <n v="0"/>
    <x v="2"/>
  </r>
  <r>
    <x v="0"/>
    <s v="Arabic"/>
    <s v="ARBC-123"/>
    <x v="6"/>
    <n v="2"/>
    <n v="210"/>
    <n v="7"/>
    <n v="0.67"/>
    <n v="0.67"/>
    <n v="42"/>
    <n v="60"/>
    <n v="0"/>
    <x v="2"/>
  </r>
  <r>
    <x v="0"/>
    <s v="Arabic"/>
    <s v="ARBC-123"/>
    <x v="7"/>
    <n v="1"/>
    <n v="100"/>
    <n v="3.33"/>
    <n v="0.33"/>
    <n v="0.33"/>
    <n v="20"/>
    <n v="30"/>
    <n v="0"/>
    <x v="2"/>
  </r>
  <r>
    <x v="0"/>
    <s v="Arabic"/>
    <s v="ARBC-123"/>
    <x v="8"/>
    <n v="1"/>
    <n v="150"/>
    <n v="5"/>
    <n v="0.33"/>
    <n v="0.33"/>
    <n v="30"/>
    <n v="30"/>
    <n v="0"/>
    <x v="2"/>
  </r>
  <r>
    <x v="0"/>
    <s v="Arabic"/>
    <s v="ARBC-123"/>
    <x v="9"/>
    <n v="1"/>
    <n v="160"/>
    <n v="5.33"/>
    <n v="0.33"/>
    <n v="0.33"/>
    <n v="32"/>
    <n v="30"/>
    <n v="0"/>
    <x v="2"/>
  </r>
  <r>
    <x v="0"/>
    <s v="Arabic"/>
    <s v="ARBC-145"/>
    <x v="0"/>
    <n v="1"/>
    <n v="89.1"/>
    <n v="2.97"/>
    <n v="0.2"/>
    <n v="0.2"/>
    <n v="27"/>
    <n v="30"/>
    <n v="0"/>
    <x v="2"/>
  </r>
  <r>
    <x v="0"/>
    <s v="Arabic"/>
    <s v="ARBC-145"/>
    <x v="1"/>
    <n v="2"/>
    <n v="175.2"/>
    <n v="5.84"/>
    <n v="0.4"/>
    <n v="0.4"/>
    <n v="54"/>
    <n v="60"/>
    <n v="0"/>
    <x v="2"/>
  </r>
  <r>
    <x v="0"/>
    <s v="Arabic"/>
    <s v="ARBC-145"/>
    <x v="2"/>
    <n v="1"/>
    <n v="108.9"/>
    <n v="3.63"/>
    <n v="0.2"/>
    <n v="0.2"/>
    <n v="33"/>
    <n v="30"/>
    <n v="0"/>
    <x v="2"/>
  </r>
  <r>
    <x v="0"/>
    <s v="Arabic"/>
    <s v="ARBC-145"/>
    <x v="3"/>
    <n v="3"/>
    <n v="377"/>
    <n v="12.57"/>
    <n v="0.6"/>
    <n v="0.6"/>
    <n v="115"/>
    <n v="132"/>
    <n v="0"/>
    <x v="2"/>
  </r>
  <r>
    <x v="0"/>
    <s v="Arabic"/>
    <s v="ARBC-145"/>
    <x v="4"/>
    <n v="1"/>
    <n v="148.5"/>
    <n v="4.95"/>
    <n v="0.2"/>
    <n v="0.2"/>
    <n v="45"/>
    <n v="50"/>
    <n v="0"/>
    <x v="2"/>
  </r>
  <r>
    <x v="0"/>
    <s v="Arabic"/>
    <s v="ARBC-145"/>
    <x v="5"/>
    <n v="4"/>
    <n v="412.2"/>
    <n v="13.74"/>
    <n v="0.8"/>
    <n v="0.8"/>
    <n v="129"/>
    <n v="192"/>
    <n v="0"/>
    <x v="2"/>
  </r>
  <r>
    <x v="0"/>
    <s v="Arabic"/>
    <s v="ARBC-145"/>
    <x v="6"/>
    <n v="4"/>
    <n v="403.2"/>
    <n v="13.44"/>
    <n v="0.8"/>
    <n v="0.8"/>
    <n v="127"/>
    <n v="177"/>
    <n v="0"/>
    <x v="2"/>
  </r>
  <r>
    <x v="0"/>
    <s v="Arabic"/>
    <s v="ARBC-145"/>
    <x v="7"/>
    <n v="4"/>
    <n v="415.2"/>
    <n v="13.84"/>
    <n v="0.8"/>
    <n v="0.8"/>
    <n v="128"/>
    <n v="185"/>
    <n v="0"/>
    <x v="2"/>
  </r>
  <r>
    <x v="0"/>
    <s v="Arabic"/>
    <s v="ARBC-145"/>
    <x v="8"/>
    <n v="5"/>
    <n v="537.6"/>
    <n v="17.920000000000002"/>
    <n v="1"/>
    <n v="1"/>
    <n v="168"/>
    <n v="242"/>
    <n v="0"/>
    <x v="2"/>
  </r>
  <r>
    <x v="0"/>
    <s v="Arabic"/>
    <s v="ARBC-145"/>
    <x v="9"/>
    <n v="4"/>
    <n v="396.6"/>
    <n v="13.22"/>
    <n v="0.8"/>
    <n v="0.8"/>
    <n v="124"/>
    <n v="185"/>
    <n v="0"/>
    <x v="2"/>
  </r>
  <r>
    <x v="0"/>
    <s v="Arabic"/>
    <s v="ARBC-220"/>
    <x v="0"/>
    <n v="2"/>
    <n v="235"/>
    <n v="7.83"/>
    <n v="0.67"/>
    <n v="0.67"/>
    <n v="47"/>
    <n v="60"/>
    <n v="0"/>
    <x v="2"/>
  </r>
  <r>
    <x v="0"/>
    <s v="Arabic"/>
    <s v="ARBC-220"/>
    <x v="1"/>
    <n v="2"/>
    <n v="230"/>
    <n v="7.67"/>
    <n v="0.67"/>
    <n v="0.67"/>
    <n v="46"/>
    <n v="60"/>
    <n v="0"/>
    <x v="2"/>
  </r>
  <r>
    <x v="0"/>
    <s v="Arabic"/>
    <s v="ARBC-220"/>
    <x v="2"/>
    <n v="2"/>
    <n v="275"/>
    <n v="9.17"/>
    <n v="0.67"/>
    <n v="0.67"/>
    <n v="55"/>
    <n v="60"/>
    <n v="0"/>
    <x v="2"/>
  </r>
  <r>
    <x v="0"/>
    <s v="Arabic"/>
    <s v="ARBC-220"/>
    <x v="3"/>
    <n v="2"/>
    <n v="250"/>
    <n v="8.33"/>
    <n v="0.67"/>
    <n v="0.67"/>
    <n v="50"/>
    <n v="60"/>
    <n v="0"/>
    <x v="2"/>
  </r>
  <r>
    <x v="0"/>
    <s v="Arabic"/>
    <s v="ARBC-220"/>
    <x v="4"/>
    <n v="2"/>
    <n v="290"/>
    <n v="9.67"/>
    <n v="0.67"/>
    <n v="0.67"/>
    <n v="58"/>
    <n v="60"/>
    <n v="0"/>
    <x v="2"/>
  </r>
  <r>
    <x v="0"/>
    <s v="Arabic"/>
    <s v="ARBC-220"/>
    <x v="5"/>
    <n v="2"/>
    <n v="194.4"/>
    <n v="6.48"/>
    <n v="0.67"/>
    <n v="0.67"/>
    <n v="38"/>
    <n v="60"/>
    <n v="0"/>
    <x v="2"/>
  </r>
  <r>
    <x v="0"/>
    <s v="Arabic"/>
    <s v="ARBC-220"/>
    <x v="6"/>
    <n v="2"/>
    <n v="215"/>
    <n v="7.17"/>
    <n v="0.67"/>
    <n v="0.67"/>
    <n v="43"/>
    <n v="60"/>
    <n v="0"/>
    <x v="2"/>
  </r>
  <r>
    <x v="0"/>
    <s v="Arabic"/>
    <s v="ARBC-220"/>
    <x v="7"/>
    <n v="1"/>
    <n v="115"/>
    <n v="3.83"/>
    <n v="0.33"/>
    <n v="0"/>
    <n v="23"/>
    <n v="30"/>
    <n v="0.33"/>
    <x v="2"/>
  </r>
  <r>
    <x v="0"/>
    <s v="Arabic"/>
    <s v="ARBC-220"/>
    <x v="8"/>
    <n v="2"/>
    <n v="215"/>
    <n v="7.17"/>
    <n v="0.67"/>
    <n v="0"/>
    <n v="43"/>
    <n v="60"/>
    <n v="0.67"/>
    <x v="2"/>
  </r>
  <r>
    <x v="0"/>
    <s v="Arabic"/>
    <s v="ARBC-220"/>
    <x v="9"/>
    <n v="1"/>
    <n v="155"/>
    <n v="5.17"/>
    <n v="0.33"/>
    <n v="0"/>
    <n v="31"/>
    <n v="30"/>
    <n v="0.33"/>
    <x v="2"/>
  </r>
  <r>
    <x v="0"/>
    <s v="Arabic"/>
    <s v="ARBC-221"/>
    <x v="0"/>
    <n v="1"/>
    <n v="150"/>
    <n v="5"/>
    <n v="0.33"/>
    <n v="0.33"/>
    <n v="30"/>
    <n v="25"/>
    <n v="0"/>
    <x v="2"/>
  </r>
  <r>
    <x v="0"/>
    <s v="Arabic"/>
    <s v="ARBC-221"/>
    <x v="1"/>
    <n v="1"/>
    <n v="135"/>
    <n v="4.5"/>
    <n v="0.33"/>
    <n v="0.33"/>
    <n v="27"/>
    <n v="25"/>
    <n v="0"/>
    <x v="2"/>
  </r>
  <r>
    <x v="0"/>
    <s v="Arabic"/>
    <s v="ARBC-221"/>
    <x v="2"/>
    <n v="1"/>
    <n v="120"/>
    <n v="4"/>
    <n v="0.33"/>
    <n v="0.33"/>
    <n v="24"/>
    <n v="25"/>
    <n v="0"/>
    <x v="2"/>
  </r>
  <r>
    <x v="0"/>
    <s v="Arabic"/>
    <s v="ARBC-221"/>
    <x v="3"/>
    <n v="2"/>
    <n v="190"/>
    <n v="6.33"/>
    <n v="0.67"/>
    <n v="0.67"/>
    <n v="38"/>
    <n v="50"/>
    <n v="0"/>
    <x v="2"/>
  </r>
  <r>
    <x v="0"/>
    <s v="Arabic"/>
    <s v="ARBC-221"/>
    <x v="4"/>
    <n v="1"/>
    <n v="155"/>
    <n v="5.17"/>
    <n v="0.33"/>
    <n v="0.33"/>
    <n v="31"/>
    <n v="25"/>
    <n v="0"/>
    <x v="2"/>
  </r>
  <r>
    <x v="0"/>
    <s v="Arabic"/>
    <s v="ARBC-221"/>
    <x v="5"/>
    <n v="1"/>
    <n v="93.6"/>
    <n v="3.12"/>
    <n v="0.33"/>
    <n v="0.33"/>
    <n v="18"/>
    <n v="25"/>
    <n v="0"/>
    <x v="2"/>
  </r>
  <r>
    <x v="0"/>
    <s v="Arabic"/>
    <s v="ARBC-221"/>
    <x v="6"/>
    <n v="1"/>
    <n v="110"/>
    <n v="3.67"/>
    <n v="0.33"/>
    <n v="0.33"/>
    <n v="22"/>
    <n v="25"/>
    <n v="0"/>
    <x v="2"/>
  </r>
  <r>
    <x v="0"/>
    <s v="Arabic"/>
    <s v="ARBC-221"/>
    <x v="7"/>
    <n v="1"/>
    <n v="105"/>
    <n v="3.5"/>
    <n v="0.33"/>
    <n v="0.33"/>
    <n v="21"/>
    <n v="25"/>
    <n v="0"/>
    <x v="2"/>
  </r>
  <r>
    <x v="0"/>
    <s v="Arabic"/>
    <s v="ARBC-221"/>
    <x v="8"/>
    <n v="1"/>
    <n v="155"/>
    <n v="5.17"/>
    <n v="0.33"/>
    <n v="0.33"/>
    <n v="31"/>
    <n v="25"/>
    <n v="0"/>
    <x v="2"/>
  </r>
  <r>
    <x v="0"/>
    <s v="Arabic"/>
    <s v="ARBC-221"/>
    <x v="9"/>
    <n v="1"/>
    <n v="55"/>
    <n v="1.83"/>
    <n v="0.33"/>
    <n v="0"/>
    <n v="11"/>
    <n v="25"/>
    <n v="0.33"/>
    <x v="2"/>
  </r>
  <r>
    <x v="0"/>
    <s v="Arabic"/>
    <s v="ARBC-250"/>
    <x v="0"/>
    <n v="1"/>
    <n v="62.7"/>
    <n v="2.09"/>
    <n v="0.2"/>
    <n v="0.2"/>
    <n v="19"/>
    <n v="20"/>
    <n v="0"/>
    <x v="2"/>
  </r>
  <r>
    <x v="0"/>
    <s v="Arabic"/>
    <s v="ARBC-250"/>
    <x v="1"/>
    <n v="1"/>
    <n v="105.4"/>
    <n v="3.51"/>
    <n v="0.2"/>
    <n v="0.2"/>
    <n v="31"/>
    <n v="20"/>
    <n v="0"/>
    <x v="2"/>
  </r>
  <r>
    <x v="0"/>
    <s v="Arabic"/>
    <s v="ARBC-250"/>
    <x v="2"/>
    <n v="1"/>
    <n v="72.599999999999994"/>
    <n v="2.42"/>
    <n v="0.2"/>
    <n v="0.2"/>
    <n v="22"/>
    <n v="20"/>
    <n v="0"/>
    <x v="2"/>
  </r>
  <r>
    <x v="0"/>
    <s v="Arabic"/>
    <s v="ARBC-250"/>
    <x v="3"/>
    <n v="3"/>
    <n v="147"/>
    <n v="4.9000000000000004"/>
    <n v="0.6"/>
    <n v="0.6"/>
    <n v="45"/>
    <n v="60"/>
    <n v="0"/>
    <x v="2"/>
  </r>
  <r>
    <x v="0"/>
    <s v="Arabic"/>
    <s v="ARBC-250"/>
    <x v="4"/>
    <n v="1"/>
    <n v="99"/>
    <n v="3.3"/>
    <n v="0.2"/>
    <n v="0.2"/>
    <n v="30"/>
    <n v="20"/>
    <n v="0"/>
    <x v="2"/>
  </r>
  <r>
    <x v="0"/>
    <s v="Arabic"/>
    <s v="ARBC-250"/>
    <x v="5"/>
    <n v="1"/>
    <n v="56.1"/>
    <n v="1.87"/>
    <n v="0.2"/>
    <n v="0.2"/>
    <n v="17"/>
    <n v="20"/>
    <n v="0"/>
    <x v="2"/>
  </r>
  <r>
    <x v="0"/>
    <s v="Arabic"/>
    <s v="ARBC-250"/>
    <x v="6"/>
    <n v="3"/>
    <n v="146.69999999999999"/>
    <n v="4.8899999999999997"/>
    <n v="0.6"/>
    <n v="0.6"/>
    <n v="47"/>
    <n v="60"/>
    <n v="0"/>
    <x v="2"/>
  </r>
  <r>
    <x v="0"/>
    <s v="Arabic"/>
    <s v="ARBC-250"/>
    <x v="7"/>
    <n v="2"/>
    <n v="141.9"/>
    <n v="4.7300000000000004"/>
    <n v="0.4"/>
    <n v="0.4"/>
    <n v="43"/>
    <n v="40"/>
    <n v="0"/>
    <x v="2"/>
  </r>
  <r>
    <x v="0"/>
    <s v="Arabic"/>
    <s v="ARBC-250"/>
    <x v="8"/>
    <n v="1"/>
    <n v="69.3"/>
    <n v="2.31"/>
    <n v="0.2"/>
    <n v="0.2"/>
    <n v="21"/>
    <n v="20"/>
    <n v="0"/>
    <x v="2"/>
  </r>
  <r>
    <x v="0"/>
    <s v="Arabic"/>
    <s v="ARBC-250"/>
    <x v="9"/>
    <n v="3"/>
    <n v="201.3"/>
    <n v="6.71"/>
    <n v="0.6"/>
    <n v="0.6"/>
    <n v="63"/>
    <n v="60"/>
    <n v="0"/>
    <x v="2"/>
  </r>
  <r>
    <x v="0"/>
    <s v="Arabic"/>
    <s v="ARBC-251"/>
    <x v="0"/>
    <n v="1"/>
    <n v="49.5"/>
    <n v="1.65"/>
    <n v="0.2"/>
    <n v="0.2"/>
    <n v="15"/>
    <n v="20"/>
    <n v="0"/>
    <x v="2"/>
  </r>
  <r>
    <x v="0"/>
    <s v="Arabic"/>
    <s v="ARBC-251"/>
    <x v="1"/>
    <n v="1"/>
    <n v="34"/>
    <n v="1.1299999999999999"/>
    <n v="0.2"/>
    <n v="0.2"/>
    <n v="10"/>
    <n v="20"/>
    <n v="0"/>
    <x v="2"/>
  </r>
  <r>
    <x v="0"/>
    <s v="Arabic"/>
    <s v="ARBC-251"/>
    <x v="2"/>
    <n v="1"/>
    <n v="36.299999999999997"/>
    <n v="1.21"/>
    <n v="0.2"/>
    <n v="0.2"/>
    <n v="11"/>
    <n v="20"/>
    <n v="0"/>
    <x v="2"/>
  </r>
  <r>
    <x v="0"/>
    <s v="Arabic"/>
    <s v="ARBC-251"/>
    <x v="3"/>
    <n v="1"/>
    <n v="81.599999999999994"/>
    <n v="2.72"/>
    <n v="0.2"/>
    <n v="0.2"/>
    <n v="24"/>
    <n v="20"/>
    <n v="0"/>
    <x v="2"/>
  </r>
  <r>
    <x v="0"/>
    <s v="Arabic"/>
    <s v="ARBC-251"/>
    <x v="4"/>
    <n v="1"/>
    <n v="46.2"/>
    <n v="1.54"/>
    <n v="0.2"/>
    <n v="0.2"/>
    <n v="14"/>
    <n v="20"/>
    <n v="0"/>
    <x v="2"/>
  </r>
  <r>
    <x v="0"/>
    <s v="Arabic"/>
    <s v="ARBC-251"/>
    <x v="5"/>
    <n v="2"/>
    <n v="82.5"/>
    <n v="2.75"/>
    <n v="0.4"/>
    <n v="0.4"/>
    <n v="25"/>
    <n v="40"/>
    <n v="0"/>
    <x v="2"/>
  </r>
  <r>
    <x v="0"/>
    <s v="Arabic"/>
    <s v="ARBC-251"/>
    <x v="6"/>
    <n v="1"/>
    <n v="79.2"/>
    <n v="2.64"/>
    <n v="0.2"/>
    <n v="0.2"/>
    <n v="24"/>
    <n v="20"/>
    <n v="0"/>
    <x v="2"/>
  </r>
  <r>
    <x v="0"/>
    <s v="Arabic"/>
    <s v="ARBC-251"/>
    <x v="7"/>
    <n v="1"/>
    <n v="72.599999999999994"/>
    <n v="2.42"/>
    <n v="0.2"/>
    <n v="0.2"/>
    <n v="22"/>
    <n v="20"/>
    <n v="0"/>
    <x v="2"/>
  </r>
  <r>
    <x v="0"/>
    <s v="Arabic"/>
    <s v="ARBC-251"/>
    <x v="8"/>
    <n v="1"/>
    <n v="49.5"/>
    <n v="1.65"/>
    <n v="0.2"/>
    <n v="0.2"/>
    <n v="15"/>
    <n v="20"/>
    <n v="0"/>
    <x v="2"/>
  </r>
  <r>
    <x v="0"/>
    <s v="Arabic"/>
    <s v="ARBC-251"/>
    <x v="9"/>
    <n v="2"/>
    <n v="108.9"/>
    <n v="3.63"/>
    <n v="0.4"/>
    <n v="0.4"/>
    <n v="33"/>
    <n v="40"/>
    <n v="0"/>
    <x v="2"/>
  </r>
  <r>
    <x v="0"/>
    <s v="Arabic"/>
    <s v="ARBC-254"/>
    <x v="5"/>
    <n v="2"/>
    <n v="102"/>
    <n v="3.4"/>
    <n v="0.4"/>
    <n v="0.4"/>
    <n v="34"/>
    <n v="40"/>
    <n v="0"/>
    <x v="2"/>
  </r>
  <r>
    <x v="0"/>
    <s v="Arabic"/>
    <s v="ARBC-254"/>
    <x v="7"/>
    <n v="2"/>
    <n v="114"/>
    <n v="3.8"/>
    <n v="0.4"/>
    <n v="0.4"/>
    <n v="38"/>
    <n v="40"/>
    <n v="0"/>
    <x v="2"/>
  </r>
  <r>
    <x v="0"/>
    <s v="Arabic"/>
    <s v="ARBC-254"/>
    <x v="8"/>
    <n v="2"/>
    <n v="135"/>
    <n v="4.5"/>
    <n v="0.4"/>
    <n v="0.4"/>
    <n v="45"/>
    <n v="40"/>
    <n v="0"/>
    <x v="2"/>
  </r>
  <r>
    <x v="0"/>
    <s v="Arabic"/>
    <s v="ARBC-254"/>
    <x v="9"/>
    <n v="2"/>
    <n v="81"/>
    <n v="2.7"/>
    <n v="0.4"/>
    <n v="0.4"/>
    <n v="27"/>
    <n v="40"/>
    <n v="0"/>
    <x v="2"/>
  </r>
  <r>
    <x v="0"/>
    <s v="Art"/>
    <s v="ART-100"/>
    <x v="0"/>
    <n v="6"/>
    <n v="954"/>
    <n v="31.8"/>
    <n v="1.2"/>
    <n v="1.2"/>
    <n v="318"/>
    <n v="368"/>
    <n v="0"/>
    <x v="3"/>
  </r>
  <r>
    <x v="0"/>
    <s v="Art"/>
    <s v="ART-100"/>
    <x v="1"/>
    <n v="7"/>
    <n v="1110"/>
    <n v="37"/>
    <n v="1.6"/>
    <n v="1.6"/>
    <n v="370"/>
    <n v="418"/>
    <n v="0"/>
    <x v="3"/>
  </r>
  <r>
    <x v="0"/>
    <s v="Art"/>
    <s v="ART-100"/>
    <x v="2"/>
    <n v="9"/>
    <n v="1330.84"/>
    <n v="44.36"/>
    <n v="2"/>
    <n v="2"/>
    <n v="443"/>
    <n v="497"/>
    <n v="0"/>
    <x v="3"/>
  </r>
  <r>
    <x v="0"/>
    <s v="Art"/>
    <s v="ART-100"/>
    <x v="3"/>
    <n v="8"/>
    <n v="1008"/>
    <n v="33.6"/>
    <n v="1.8"/>
    <n v="1.8"/>
    <n v="336"/>
    <n v="400"/>
    <n v="0"/>
    <x v="3"/>
  </r>
  <r>
    <x v="0"/>
    <s v="Art"/>
    <s v="ART-100"/>
    <x v="4"/>
    <n v="9"/>
    <n v="1184.33"/>
    <n v="39.479999999999997"/>
    <n v="1.8"/>
    <n v="1.8"/>
    <n v="395"/>
    <n v="481"/>
    <n v="0"/>
    <x v="3"/>
  </r>
  <r>
    <x v="0"/>
    <s v="Art"/>
    <s v="ART-100"/>
    <x v="5"/>
    <n v="6"/>
    <n v="890.4"/>
    <n v="29.68"/>
    <n v="1.2"/>
    <n v="1.2"/>
    <n v="294"/>
    <n v="315"/>
    <n v="0"/>
    <x v="3"/>
  </r>
  <r>
    <x v="0"/>
    <s v="Art"/>
    <s v="ART-100"/>
    <x v="6"/>
    <n v="11"/>
    <n v="1383"/>
    <n v="46.1"/>
    <n v="2.2000000000000002"/>
    <n v="2.2000000000000002"/>
    <n v="461"/>
    <n v="569"/>
    <n v="0"/>
    <x v="3"/>
  </r>
  <r>
    <x v="0"/>
    <s v="Art"/>
    <s v="ART-100"/>
    <x v="7"/>
    <n v="7"/>
    <n v="1047"/>
    <n v="34.9"/>
    <n v="1.4"/>
    <n v="1.4"/>
    <n v="349"/>
    <n v="366"/>
    <n v="0"/>
    <x v="3"/>
  </r>
  <r>
    <x v="0"/>
    <s v="Art"/>
    <s v="ART-100"/>
    <x v="8"/>
    <n v="12"/>
    <n v="1539"/>
    <n v="51.3"/>
    <n v="2.4"/>
    <n v="2.4"/>
    <n v="513"/>
    <n v="596"/>
    <n v="0"/>
    <x v="3"/>
  </r>
  <r>
    <x v="0"/>
    <s v="Art"/>
    <s v="ART-100"/>
    <x v="9"/>
    <n v="14"/>
    <n v="1755"/>
    <n v="58.5"/>
    <n v="2.8"/>
    <n v="2.8"/>
    <n v="585"/>
    <n v="724"/>
    <n v="0"/>
    <x v="3"/>
  </r>
  <r>
    <x v="0"/>
    <s v="Art"/>
    <s v="ART-120"/>
    <x v="0"/>
    <n v="2"/>
    <n v="234"/>
    <n v="7.8"/>
    <n v="0.67"/>
    <n v="0.33"/>
    <n v="39"/>
    <n v="50"/>
    <n v="0.33"/>
    <x v="3"/>
  </r>
  <r>
    <x v="0"/>
    <s v="Art"/>
    <s v="ART-120"/>
    <x v="1"/>
    <n v="2"/>
    <n v="222"/>
    <n v="7.4"/>
    <n v="0.67"/>
    <n v="0.33"/>
    <n v="37"/>
    <n v="50"/>
    <n v="0.33"/>
    <x v="3"/>
  </r>
  <r>
    <x v="0"/>
    <s v="Art"/>
    <s v="ART-120"/>
    <x v="2"/>
    <n v="3"/>
    <n v="330"/>
    <n v="11"/>
    <n v="1"/>
    <n v="0.67"/>
    <n v="55"/>
    <n v="75"/>
    <n v="0.33"/>
    <x v="3"/>
  </r>
  <r>
    <x v="0"/>
    <s v="Art"/>
    <s v="ART-120"/>
    <x v="3"/>
    <n v="2"/>
    <n v="276"/>
    <n v="9.1999999999999993"/>
    <n v="0.67"/>
    <n v="0.53"/>
    <n v="46"/>
    <n v="50"/>
    <n v="0.13"/>
    <x v="3"/>
  </r>
  <r>
    <x v="0"/>
    <s v="Art"/>
    <s v="ART-120"/>
    <x v="4"/>
    <n v="2"/>
    <n v="270"/>
    <n v="9"/>
    <n v="0.33"/>
    <n v="0"/>
    <n v="45"/>
    <n v="50"/>
    <n v="0.33"/>
    <x v="3"/>
  </r>
  <r>
    <x v="0"/>
    <s v="Art"/>
    <s v="ART-120"/>
    <x v="5"/>
    <n v="2"/>
    <n v="300.3"/>
    <n v="10.01"/>
    <n v="0.67"/>
    <n v="0.67"/>
    <n v="49"/>
    <n v="50"/>
    <n v="0"/>
    <x v="3"/>
  </r>
  <r>
    <x v="0"/>
    <s v="Art"/>
    <s v="ART-120"/>
    <x v="6"/>
    <n v="2"/>
    <n v="246"/>
    <n v="8.1999999999999993"/>
    <n v="0.67"/>
    <n v="0.33"/>
    <n v="41"/>
    <n v="50"/>
    <n v="0.33"/>
    <x v="3"/>
  </r>
  <r>
    <x v="0"/>
    <s v="Art"/>
    <s v="ART-120"/>
    <x v="7"/>
    <n v="2"/>
    <n v="312"/>
    <n v="10.4"/>
    <n v="0.74"/>
    <n v="0.74"/>
    <n v="52"/>
    <n v="50"/>
    <n v="0"/>
    <x v="3"/>
  </r>
  <r>
    <x v="0"/>
    <s v="Art"/>
    <s v="ART-120"/>
    <x v="8"/>
    <n v="2"/>
    <n v="270"/>
    <n v="9"/>
    <n v="0.67"/>
    <n v="0.67"/>
    <n v="45"/>
    <n v="50"/>
    <n v="0"/>
    <x v="3"/>
  </r>
  <r>
    <x v="0"/>
    <s v="Art"/>
    <s v="ART-120"/>
    <x v="9"/>
    <n v="2"/>
    <n v="246"/>
    <n v="8.1999999999999993"/>
    <n v="0.74"/>
    <n v="0.74"/>
    <n v="41"/>
    <n v="50"/>
    <n v="0"/>
    <x v="3"/>
  </r>
  <r>
    <x v="0"/>
    <s v="Art"/>
    <s v="ART-121"/>
    <x v="0"/>
    <n v="1"/>
    <n v="102"/>
    <n v="3.4"/>
    <n v="0.33"/>
    <n v="0"/>
    <n v="17"/>
    <n v="25"/>
    <n v="0.33"/>
    <x v="3"/>
  </r>
  <r>
    <x v="0"/>
    <s v="Art"/>
    <s v="ART-121"/>
    <x v="1"/>
    <n v="1"/>
    <n v="66"/>
    <n v="2.2000000000000002"/>
    <n v="0.33"/>
    <n v="0.33"/>
    <n v="11"/>
    <n v="25"/>
    <n v="0"/>
    <x v="3"/>
  </r>
  <r>
    <x v="0"/>
    <s v="Art"/>
    <s v="ART-121"/>
    <x v="2"/>
    <n v="1"/>
    <n v="120"/>
    <n v="4"/>
    <n v="0.33"/>
    <n v="0"/>
    <n v="20"/>
    <n v="25"/>
    <n v="0.33"/>
    <x v="3"/>
  </r>
  <r>
    <x v="0"/>
    <s v="Art"/>
    <s v="ART-121"/>
    <x v="3"/>
    <n v="1"/>
    <n v="102"/>
    <n v="3.4"/>
    <n v="0.33"/>
    <n v="0.33"/>
    <n v="17"/>
    <n v="25"/>
    <n v="0"/>
    <x v="3"/>
  </r>
  <r>
    <x v="0"/>
    <s v="Art"/>
    <s v="ART-121"/>
    <x v="4"/>
    <n v="1"/>
    <n v="66"/>
    <n v="2.2000000000000002"/>
    <n v="0.33"/>
    <n v="0.33"/>
    <n v="11"/>
    <n v="25"/>
    <n v="0"/>
    <x v="3"/>
  </r>
  <r>
    <x v="0"/>
    <s v="Art"/>
    <s v="ART-121"/>
    <x v="5"/>
    <n v="1"/>
    <n v="78"/>
    <n v="2.6"/>
    <n v="0.33"/>
    <n v="0.33"/>
    <n v="13"/>
    <n v="25"/>
    <n v="0"/>
    <x v="3"/>
  </r>
  <r>
    <x v="0"/>
    <s v="Art"/>
    <s v="ART-121"/>
    <x v="6"/>
    <n v="1"/>
    <n v="96"/>
    <n v="3.2"/>
    <n v="0.33"/>
    <n v="0.33"/>
    <n v="16"/>
    <n v="25"/>
    <n v="0"/>
    <x v="3"/>
  </r>
  <r>
    <x v="0"/>
    <s v="Art"/>
    <s v="ART-121"/>
    <x v="7"/>
    <n v="1"/>
    <n v="60"/>
    <n v="2"/>
    <n v="0.37"/>
    <n v="0.37"/>
    <n v="10"/>
    <n v="25"/>
    <n v="0"/>
    <x v="3"/>
  </r>
  <r>
    <x v="0"/>
    <s v="Art"/>
    <s v="ART-121"/>
    <x v="8"/>
    <n v="1"/>
    <n v="72"/>
    <n v="2.4"/>
    <n v="0.33"/>
    <n v="0.33"/>
    <n v="12"/>
    <n v="25"/>
    <n v="0"/>
    <x v="3"/>
  </r>
  <r>
    <x v="0"/>
    <s v="Art"/>
    <s v="ART-121"/>
    <x v="9"/>
    <n v="1"/>
    <n v="60"/>
    <n v="2"/>
    <n v="0.37"/>
    <n v="0.37"/>
    <n v="10"/>
    <n v="25"/>
    <n v="0"/>
    <x v="3"/>
  </r>
  <r>
    <x v="0"/>
    <s v="Art"/>
    <s v="ART-124"/>
    <x v="0"/>
    <n v="3"/>
    <n v="372.3"/>
    <n v="12.41"/>
    <n v="1"/>
    <n v="1"/>
    <n v="61"/>
    <n v="75"/>
    <n v="0"/>
    <x v="3"/>
  </r>
  <r>
    <x v="0"/>
    <s v="Art"/>
    <s v="ART-124"/>
    <x v="1"/>
    <n v="3"/>
    <n v="377.7"/>
    <n v="12.59"/>
    <n v="1"/>
    <n v="1"/>
    <n v="62"/>
    <n v="75"/>
    <n v="0"/>
    <x v="3"/>
  </r>
  <r>
    <x v="0"/>
    <s v="Art"/>
    <s v="ART-124"/>
    <x v="2"/>
    <n v="3"/>
    <n v="354"/>
    <n v="11.8"/>
    <n v="1"/>
    <n v="1"/>
    <n v="59"/>
    <n v="75"/>
    <n v="0"/>
    <x v="3"/>
  </r>
  <r>
    <x v="0"/>
    <s v="Art"/>
    <s v="ART-124"/>
    <x v="3"/>
    <n v="3"/>
    <n v="396"/>
    <n v="13.2"/>
    <n v="1"/>
    <n v="1"/>
    <n v="65"/>
    <n v="75"/>
    <n v="0"/>
    <x v="3"/>
  </r>
  <r>
    <x v="0"/>
    <s v="Art"/>
    <s v="ART-124"/>
    <x v="4"/>
    <n v="3"/>
    <n v="366"/>
    <n v="12.2"/>
    <n v="1"/>
    <n v="1"/>
    <n v="60"/>
    <n v="75"/>
    <n v="0"/>
    <x v="3"/>
  </r>
  <r>
    <x v="0"/>
    <s v="Art"/>
    <s v="ART-124"/>
    <x v="5"/>
    <n v="3"/>
    <n v="340.8"/>
    <n v="11.36"/>
    <n v="1"/>
    <n v="0.67"/>
    <n v="55"/>
    <n v="75"/>
    <n v="0.33"/>
    <x v="3"/>
  </r>
  <r>
    <x v="0"/>
    <s v="Art"/>
    <s v="ART-124"/>
    <x v="6"/>
    <n v="3"/>
    <n v="347.1"/>
    <n v="11.57"/>
    <n v="1"/>
    <n v="1"/>
    <n v="57"/>
    <n v="75"/>
    <n v="0"/>
    <x v="3"/>
  </r>
  <r>
    <x v="0"/>
    <s v="Art"/>
    <s v="ART-124"/>
    <x v="7"/>
    <n v="3"/>
    <n v="385.8"/>
    <n v="12.86"/>
    <n v="1.1100000000000001"/>
    <n v="0.74"/>
    <n v="63"/>
    <n v="75"/>
    <n v="0.37"/>
    <x v="3"/>
  </r>
  <r>
    <x v="0"/>
    <s v="Art"/>
    <s v="ART-124"/>
    <x v="8"/>
    <n v="3"/>
    <n v="335.4"/>
    <n v="11.18"/>
    <n v="1"/>
    <n v="0.33"/>
    <n v="55"/>
    <n v="65"/>
    <n v="0.67"/>
    <x v="3"/>
  </r>
  <r>
    <x v="0"/>
    <s v="Art"/>
    <s v="ART-124"/>
    <x v="9"/>
    <n v="3"/>
    <n v="269.39999999999998"/>
    <n v="8.98"/>
    <n v="1.1100000000000001"/>
    <n v="1.1100000000000001"/>
    <n v="44"/>
    <n v="75"/>
    <n v="0"/>
    <x v="3"/>
  </r>
  <r>
    <x v="0"/>
    <s v="Art"/>
    <s v="ART-125"/>
    <x v="0"/>
    <n v="1"/>
    <n v="132"/>
    <n v="4.4000000000000004"/>
    <n v="0.33"/>
    <n v="0.33"/>
    <n v="22"/>
    <n v="25"/>
    <n v="0"/>
    <x v="3"/>
  </r>
  <r>
    <x v="0"/>
    <s v="Art"/>
    <s v="ART-125"/>
    <x v="1"/>
    <n v="1"/>
    <n v="108"/>
    <n v="3.6"/>
    <n v="0.33"/>
    <n v="0.33"/>
    <n v="18"/>
    <n v="25"/>
    <n v="0"/>
    <x v="3"/>
  </r>
  <r>
    <x v="0"/>
    <s v="Art"/>
    <s v="ART-125"/>
    <x v="2"/>
    <n v="1"/>
    <n v="78"/>
    <n v="2.6"/>
    <n v="0.33"/>
    <n v="0.33"/>
    <n v="13"/>
    <n v="25"/>
    <n v="0"/>
    <x v="3"/>
  </r>
  <r>
    <x v="0"/>
    <s v="Art"/>
    <s v="ART-125"/>
    <x v="3"/>
    <n v="1"/>
    <n v="42"/>
    <n v="1.4"/>
    <n v="0.33"/>
    <n v="0.33"/>
    <n v="7"/>
    <n v="25"/>
    <n v="0"/>
    <x v="3"/>
  </r>
  <r>
    <x v="0"/>
    <s v="Art"/>
    <s v="ART-125"/>
    <x v="4"/>
    <n v="1"/>
    <n v="90"/>
    <n v="3"/>
    <n v="0.33"/>
    <n v="0.33"/>
    <n v="15"/>
    <n v="25"/>
    <n v="0"/>
    <x v="3"/>
  </r>
  <r>
    <x v="0"/>
    <s v="Art"/>
    <s v="ART-129"/>
    <x v="0"/>
    <n v="1"/>
    <n v="132.30000000000001"/>
    <n v="4.41"/>
    <n v="0.33"/>
    <n v="0.33"/>
    <n v="21"/>
    <n v="25"/>
    <n v="0"/>
    <x v="3"/>
  </r>
  <r>
    <x v="0"/>
    <s v="Art"/>
    <s v="ART-129"/>
    <x v="1"/>
    <n v="1"/>
    <n v="88.2"/>
    <n v="2.94"/>
    <n v="0.33"/>
    <n v="0.33"/>
    <n v="14"/>
    <n v="25"/>
    <n v="0"/>
    <x v="3"/>
  </r>
  <r>
    <x v="0"/>
    <s v="Art"/>
    <s v="ART-129"/>
    <x v="3"/>
    <n v="1"/>
    <n v="132.30000000000001"/>
    <n v="4.41"/>
    <n v="0.33"/>
    <n v="0.33"/>
    <n v="21"/>
    <n v="25"/>
    <n v="0"/>
    <x v="3"/>
  </r>
  <r>
    <x v="0"/>
    <s v="Art"/>
    <s v="ART-129"/>
    <x v="5"/>
    <n v="1"/>
    <n v="144.9"/>
    <n v="4.83"/>
    <n v="0.33"/>
    <n v="0.33"/>
    <n v="23"/>
    <n v="25"/>
    <n v="0"/>
    <x v="3"/>
  </r>
  <r>
    <x v="0"/>
    <s v="Art"/>
    <s v="ART-129"/>
    <x v="7"/>
    <n v="1"/>
    <n v="88.2"/>
    <n v="2.94"/>
    <n v="0.37"/>
    <n v="0.37"/>
    <n v="14"/>
    <n v="25"/>
    <n v="0"/>
    <x v="3"/>
  </r>
  <r>
    <x v="0"/>
    <s v="Art"/>
    <s v="ART-135"/>
    <x v="0"/>
    <n v="1"/>
    <n v="144"/>
    <n v="4.8"/>
    <n v="0.33"/>
    <n v="0"/>
    <n v="24"/>
    <n v="20"/>
    <n v="0.33"/>
    <x v="3"/>
  </r>
  <r>
    <x v="0"/>
    <s v="Art"/>
    <s v="ART-135"/>
    <x v="1"/>
    <n v="1"/>
    <n v="132"/>
    <n v="4.4000000000000004"/>
    <n v="0.33"/>
    <n v="0"/>
    <n v="22"/>
    <n v="25"/>
    <n v="0.33"/>
    <x v="3"/>
  </r>
  <r>
    <x v="0"/>
    <s v="Art"/>
    <s v="ART-135"/>
    <x v="3"/>
    <n v="1"/>
    <n v="102"/>
    <n v="3.4"/>
    <n v="0.33"/>
    <n v="0"/>
    <n v="17"/>
    <n v="25"/>
    <n v="0.33"/>
    <x v="3"/>
  </r>
  <r>
    <x v="0"/>
    <s v="Art"/>
    <s v="ART-135"/>
    <x v="5"/>
    <n v="1"/>
    <n v="113.4"/>
    <n v="3.78"/>
    <n v="0.33"/>
    <n v="0"/>
    <n v="18"/>
    <n v="25"/>
    <n v="0.33"/>
    <x v="3"/>
  </r>
  <r>
    <x v="0"/>
    <s v="Art"/>
    <s v="ART-135"/>
    <x v="7"/>
    <n v="1"/>
    <n v="132"/>
    <n v="4.4000000000000004"/>
    <n v="0.37"/>
    <n v="0"/>
    <n v="22"/>
    <n v="25"/>
    <n v="0.37"/>
    <x v="3"/>
  </r>
  <r>
    <x v="0"/>
    <s v="Art"/>
    <s v="ART-140"/>
    <x v="0"/>
    <n v="1"/>
    <n v="87"/>
    <n v="2.9"/>
    <n v="0.2"/>
    <n v="0.2"/>
    <n v="29"/>
    <n v="48"/>
    <n v="0"/>
    <x v="3"/>
  </r>
  <r>
    <x v="0"/>
    <s v="Art"/>
    <s v="ART-140"/>
    <x v="1"/>
    <n v="1"/>
    <n v="81"/>
    <n v="2.7"/>
    <n v="0.2"/>
    <n v="0.2"/>
    <n v="27"/>
    <n v="48"/>
    <n v="0"/>
    <x v="3"/>
  </r>
  <r>
    <x v="0"/>
    <s v="Art"/>
    <s v="ART-140"/>
    <x v="3"/>
    <n v="1"/>
    <n v="90"/>
    <n v="3"/>
    <n v="0.2"/>
    <n v="0.2"/>
    <n v="30"/>
    <n v="48"/>
    <n v="0"/>
    <x v="3"/>
  </r>
  <r>
    <x v="0"/>
    <s v="Art"/>
    <s v="ART-140"/>
    <x v="5"/>
    <n v="1"/>
    <n v="93"/>
    <n v="3.1"/>
    <n v="0.2"/>
    <n v="0.2"/>
    <n v="31"/>
    <n v="48"/>
    <n v="0"/>
    <x v="3"/>
  </r>
  <r>
    <x v="0"/>
    <s v="Art"/>
    <s v="ART-140"/>
    <x v="7"/>
    <n v="1"/>
    <n v="45"/>
    <n v="1.5"/>
    <n v="0.2"/>
    <n v="0.2"/>
    <n v="15"/>
    <n v="48"/>
    <n v="0"/>
    <x v="3"/>
  </r>
  <r>
    <x v="0"/>
    <s v="Art"/>
    <s v="ART-140"/>
    <x v="8"/>
    <n v="1"/>
    <n v="138"/>
    <n v="4.5999999999999996"/>
    <n v="0.2"/>
    <n v="0.2"/>
    <n v="46"/>
    <n v="50"/>
    <n v="0"/>
    <x v="3"/>
  </r>
  <r>
    <x v="0"/>
    <s v="Art"/>
    <s v="ART-140"/>
    <x v="9"/>
    <n v="1"/>
    <n v="129"/>
    <n v="4.3"/>
    <n v="0.2"/>
    <n v="0.2"/>
    <n v="43"/>
    <n v="50"/>
    <n v="0"/>
    <x v="3"/>
  </r>
  <r>
    <x v="0"/>
    <s v="Art"/>
    <s v="ART-141"/>
    <x v="2"/>
    <n v="1"/>
    <n v="84"/>
    <n v="2.8"/>
    <n v="0.2"/>
    <n v="0.2"/>
    <n v="28"/>
    <n v="48"/>
    <n v="0"/>
    <x v="3"/>
  </r>
  <r>
    <x v="0"/>
    <s v="Art"/>
    <s v="ART-141"/>
    <x v="4"/>
    <n v="1"/>
    <n v="81"/>
    <n v="2.7"/>
    <n v="0.2"/>
    <n v="0.2"/>
    <n v="27"/>
    <n v="48"/>
    <n v="0"/>
    <x v="3"/>
  </r>
  <r>
    <x v="0"/>
    <s v="Art"/>
    <s v="ART-141"/>
    <x v="5"/>
    <n v="1"/>
    <n v="141"/>
    <n v="4.7"/>
    <n v="0.2"/>
    <n v="0.2"/>
    <n v="47"/>
    <n v="50"/>
    <n v="0"/>
    <x v="3"/>
  </r>
  <r>
    <x v="0"/>
    <s v="Art"/>
    <s v="ART-141"/>
    <x v="6"/>
    <n v="1"/>
    <n v="114"/>
    <n v="3.8"/>
    <n v="0.2"/>
    <n v="0.2"/>
    <n v="38"/>
    <n v="48"/>
    <n v="0"/>
    <x v="3"/>
  </r>
  <r>
    <x v="0"/>
    <s v="Art"/>
    <s v="ART-141"/>
    <x v="7"/>
    <n v="1"/>
    <n v="132"/>
    <n v="4.4000000000000004"/>
    <n v="0.2"/>
    <n v="0.2"/>
    <n v="44"/>
    <n v="50"/>
    <n v="0"/>
    <x v="3"/>
  </r>
  <r>
    <x v="0"/>
    <s v="Art"/>
    <s v="ART-141"/>
    <x v="8"/>
    <n v="1"/>
    <n v="57"/>
    <n v="1.9"/>
    <n v="0.2"/>
    <n v="0.2"/>
    <n v="19"/>
    <n v="48"/>
    <n v="0"/>
    <x v="3"/>
  </r>
  <r>
    <x v="0"/>
    <s v="Art"/>
    <s v="ART-143"/>
    <x v="0"/>
    <n v="1"/>
    <n v="126"/>
    <n v="4.2"/>
    <n v="0.2"/>
    <n v="0.2"/>
    <n v="42"/>
    <n v="50"/>
    <n v="0"/>
    <x v="3"/>
  </r>
  <r>
    <x v="0"/>
    <s v="Art"/>
    <s v="ART-143"/>
    <x v="1"/>
    <n v="1"/>
    <n v="102"/>
    <n v="3.4"/>
    <n v="0.2"/>
    <n v="0.2"/>
    <n v="34"/>
    <n v="50"/>
    <n v="0"/>
    <x v="3"/>
  </r>
  <r>
    <x v="0"/>
    <s v="Art"/>
    <s v="ART-143"/>
    <x v="2"/>
    <n v="1"/>
    <n v="132"/>
    <n v="4.4000000000000004"/>
    <n v="0.2"/>
    <n v="0.2"/>
    <n v="44"/>
    <n v="50"/>
    <n v="0"/>
    <x v="3"/>
  </r>
  <r>
    <x v="0"/>
    <s v="Art"/>
    <s v="ART-143"/>
    <x v="3"/>
    <n v="1"/>
    <n v="138"/>
    <n v="4.5999999999999996"/>
    <n v="0.2"/>
    <n v="0.2"/>
    <n v="46"/>
    <n v="50"/>
    <n v="0"/>
    <x v="3"/>
  </r>
  <r>
    <x v="0"/>
    <s v="Art"/>
    <s v="ART-143"/>
    <x v="4"/>
    <n v="1"/>
    <n v="117"/>
    <n v="3.9"/>
    <n v="0.2"/>
    <n v="0.2"/>
    <n v="39"/>
    <n v="50"/>
    <n v="0"/>
    <x v="3"/>
  </r>
  <r>
    <x v="0"/>
    <s v="Art"/>
    <s v="ART-143"/>
    <x v="5"/>
    <n v="1"/>
    <n v="117"/>
    <n v="3.9"/>
    <n v="0.2"/>
    <n v="0.2"/>
    <n v="39"/>
    <n v="50"/>
    <n v="0"/>
    <x v="3"/>
  </r>
  <r>
    <x v="0"/>
    <s v="Art"/>
    <s v="ART-143"/>
    <x v="6"/>
    <n v="1"/>
    <n v="129"/>
    <n v="4.3"/>
    <n v="0.2"/>
    <n v="0.2"/>
    <n v="43"/>
    <n v="50"/>
    <n v="0"/>
    <x v="3"/>
  </r>
  <r>
    <x v="0"/>
    <s v="Art"/>
    <s v="ART-143"/>
    <x v="7"/>
    <n v="1"/>
    <n v="141"/>
    <n v="4.7"/>
    <n v="0.2"/>
    <n v="0.2"/>
    <n v="47"/>
    <n v="50"/>
    <n v="0"/>
    <x v="3"/>
  </r>
  <r>
    <x v="0"/>
    <s v="Art"/>
    <s v="ART-143"/>
    <x v="8"/>
    <n v="1"/>
    <n v="132"/>
    <n v="4.4000000000000004"/>
    <n v="0.2"/>
    <n v="0.2"/>
    <n v="44"/>
    <n v="50"/>
    <n v="0"/>
    <x v="3"/>
  </r>
  <r>
    <x v="0"/>
    <s v="Art"/>
    <s v="ART-143"/>
    <x v="9"/>
    <n v="1"/>
    <n v="144"/>
    <n v="4.8"/>
    <n v="0.2"/>
    <n v="0.2"/>
    <n v="48"/>
    <n v="50"/>
    <n v="0"/>
    <x v="3"/>
  </r>
  <r>
    <x v="0"/>
    <s v="Art"/>
    <s v="ART-148"/>
    <x v="2"/>
    <n v="1"/>
    <n v="114"/>
    <n v="3.8"/>
    <n v="0.33"/>
    <n v="0"/>
    <n v="19"/>
    <n v="25"/>
    <n v="0.33"/>
    <x v="3"/>
  </r>
  <r>
    <x v="0"/>
    <s v="Art"/>
    <s v="ART-148"/>
    <x v="4"/>
    <n v="1"/>
    <n v="66"/>
    <n v="2.2000000000000002"/>
    <n v="0.33"/>
    <n v="0"/>
    <n v="11"/>
    <n v="25"/>
    <n v="0.33"/>
    <x v="3"/>
  </r>
  <r>
    <x v="0"/>
    <s v="Art"/>
    <s v="ART-148"/>
    <x v="6"/>
    <n v="1"/>
    <n v="72"/>
    <n v="2.4"/>
    <n v="0.33"/>
    <n v="0.17"/>
    <n v="12"/>
    <n v="25"/>
    <n v="0.17"/>
    <x v="3"/>
  </r>
  <r>
    <x v="0"/>
    <s v="Art"/>
    <s v="ART-148"/>
    <x v="8"/>
    <n v="1"/>
    <n v="94.5"/>
    <n v="3.15"/>
    <n v="0.33"/>
    <n v="0.33"/>
    <n v="15"/>
    <n v="25"/>
    <n v="0"/>
    <x v="3"/>
  </r>
  <r>
    <x v="0"/>
    <s v="Art"/>
    <s v="ART-177"/>
    <x v="5"/>
    <n v="1"/>
    <n v="120"/>
    <n v="4"/>
    <n v="0.33"/>
    <n v="0.33"/>
    <n v="20"/>
    <n v="30"/>
    <n v="0"/>
    <x v="3"/>
  </r>
  <r>
    <x v="0"/>
    <s v="Art"/>
    <s v="ART-177"/>
    <x v="8"/>
    <n v="1"/>
    <n v="66"/>
    <n v="2.2000000000000002"/>
    <n v="0.33"/>
    <n v="0.33"/>
    <n v="11"/>
    <n v="30"/>
    <n v="0"/>
    <x v="3"/>
  </r>
  <r>
    <x v="0"/>
    <s v="Art"/>
    <s v="ART-220"/>
    <x v="0"/>
    <n v="1"/>
    <n v="48"/>
    <n v="1.6"/>
    <n v="0.33"/>
    <n v="0"/>
    <n v="8"/>
    <n v="25"/>
    <n v="0.33"/>
    <x v="3"/>
  </r>
  <r>
    <x v="0"/>
    <s v="Art"/>
    <s v="ART-220"/>
    <x v="2"/>
    <n v="1"/>
    <n v="54"/>
    <n v="1.8"/>
    <n v="0.33"/>
    <n v="0"/>
    <n v="9"/>
    <n v="25"/>
    <n v="0.33"/>
    <x v="3"/>
  </r>
  <r>
    <x v="0"/>
    <s v="Art"/>
    <s v="ART-230"/>
    <x v="0"/>
    <n v="1"/>
    <n v="90"/>
    <n v="3"/>
    <n v="0.33"/>
    <n v="0"/>
    <n v="15"/>
    <n v="14"/>
    <n v="0.33"/>
    <x v="3"/>
  </r>
  <r>
    <x v="0"/>
    <s v="Art"/>
    <s v="ART-230"/>
    <x v="1"/>
    <n v="1"/>
    <n v="120"/>
    <n v="4"/>
    <n v="0.33"/>
    <n v="0.33"/>
    <n v="20"/>
    <n v="25"/>
    <n v="0"/>
    <x v="3"/>
  </r>
  <r>
    <x v="0"/>
    <s v="Art"/>
    <s v="ART-230"/>
    <x v="2"/>
    <n v="1"/>
    <n v="102"/>
    <n v="3.4"/>
    <n v="0.33"/>
    <n v="0"/>
    <n v="17"/>
    <n v="25"/>
    <n v="0.33"/>
    <x v="3"/>
  </r>
  <r>
    <x v="0"/>
    <s v="Art"/>
    <s v="ART-230"/>
    <x v="3"/>
    <n v="1"/>
    <n v="114"/>
    <n v="3.8"/>
    <n v="0.33"/>
    <n v="0.33"/>
    <n v="19"/>
    <n v="25"/>
    <n v="0"/>
    <x v="3"/>
  </r>
  <r>
    <x v="0"/>
    <s v="Art"/>
    <s v="ART-230"/>
    <x v="4"/>
    <n v="1"/>
    <n v="84"/>
    <n v="2.8"/>
    <n v="0.33"/>
    <n v="0.33"/>
    <n v="14"/>
    <n v="25"/>
    <n v="0"/>
    <x v="3"/>
  </r>
  <r>
    <x v="0"/>
    <s v="Art"/>
    <s v="ART-230"/>
    <x v="5"/>
    <n v="1"/>
    <n v="84"/>
    <n v="2.8"/>
    <n v="0.33"/>
    <n v="0.33"/>
    <n v="14"/>
    <n v="25"/>
    <n v="0"/>
    <x v="3"/>
  </r>
  <r>
    <x v="0"/>
    <s v="Art"/>
    <s v="ART-230"/>
    <x v="6"/>
    <n v="1"/>
    <n v="120"/>
    <n v="4"/>
    <n v="0.33"/>
    <n v="0.33"/>
    <n v="20"/>
    <n v="25"/>
    <n v="0"/>
    <x v="3"/>
  </r>
  <r>
    <x v="0"/>
    <s v="Art"/>
    <s v="ART-230"/>
    <x v="7"/>
    <n v="1"/>
    <n v="120"/>
    <n v="4"/>
    <n v="0.37"/>
    <n v="0.37"/>
    <n v="20"/>
    <n v="25"/>
    <n v="0"/>
    <x v="3"/>
  </r>
  <r>
    <x v="0"/>
    <s v="Art"/>
    <s v="ART-230"/>
    <x v="8"/>
    <n v="1"/>
    <n v="66"/>
    <n v="2.2000000000000002"/>
    <n v="0.33"/>
    <n v="0.33"/>
    <n v="11"/>
    <n v="25"/>
    <n v="0"/>
    <x v="3"/>
  </r>
  <r>
    <x v="0"/>
    <s v="Art"/>
    <s v="ART-230"/>
    <x v="9"/>
    <n v="1"/>
    <n v="108"/>
    <n v="3.6"/>
    <n v="0.37"/>
    <n v="0.37"/>
    <n v="18"/>
    <n v="25"/>
    <n v="0"/>
    <x v="3"/>
  </r>
  <r>
    <x v="0"/>
    <s v="Art"/>
    <s v="ART-241"/>
    <x v="1"/>
    <n v="1"/>
    <n v="48"/>
    <n v="1.6"/>
    <n v="0.33"/>
    <n v="0.17"/>
    <n v="8"/>
    <n v="25"/>
    <n v="0.17"/>
    <x v="3"/>
  </r>
  <r>
    <x v="0"/>
    <s v="Art"/>
    <s v="ART-241"/>
    <x v="3"/>
    <n v="1"/>
    <n v="102"/>
    <n v="3.4"/>
    <n v="0.33"/>
    <n v="0.33"/>
    <n v="17"/>
    <n v="25"/>
    <n v="0"/>
    <x v="3"/>
  </r>
  <r>
    <x v="0"/>
    <s v="Art"/>
    <s v="ART-241"/>
    <x v="4"/>
    <n v="1"/>
    <n v="78"/>
    <n v="2.6"/>
    <n v="0.33"/>
    <n v="0.17"/>
    <n v="13"/>
    <n v="25"/>
    <n v="0.17"/>
    <x v="3"/>
  </r>
  <r>
    <x v="0"/>
    <s v="Art"/>
    <s v="ART-241"/>
    <x v="5"/>
    <n v="1"/>
    <n v="50.4"/>
    <n v="1.68"/>
    <n v="0.33"/>
    <n v="0.17"/>
    <n v="8"/>
    <n v="25"/>
    <n v="0.17"/>
    <x v="3"/>
  </r>
  <r>
    <x v="0"/>
    <s v="Art"/>
    <s v="ART-241"/>
    <x v="6"/>
    <n v="1"/>
    <n v="138"/>
    <n v="4.5999999999999996"/>
    <n v="0.33"/>
    <n v="0.17"/>
    <n v="23"/>
    <n v="25"/>
    <n v="0.17"/>
    <x v="3"/>
  </r>
  <r>
    <x v="0"/>
    <s v="Art"/>
    <s v="ART-241"/>
    <x v="8"/>
    <n v="1"/>
    <n v="90"/>
    <n v="3"/>
    <n v="0.33"/>
    <n v="0.33"/>
    <n v="15"/>
    <n v="25"/>
    <n v="0"/>
    <x v="3"/>
  </r>
  <r>
    <x v="0"/>
    <s v="American Sign Language"/>
    <s v="ASL-120"/>
    <x v="0"/>
    <n v="8"/>
    <n v="712"/>
    <n v="23.73"/>
    <n v="2.13"/>
    <n v="2.13"/>
    <n v="178"/>
    <n v="176"/>
    <n v="0"/>
    <x v="4"/>
  </r>
  <r>
    <x v="0"/>
    <s v="American Sign Language"/>
    <s v="ASL-120"/>
    <x v="1"/>
    <n v="7"/>
    <n v="704"/>
    <n v="23.47"/>
    <n v="1.87"/>
    <n v="1.6"/>
    <n v="176"/>
    <n v="182"/>
    <n v="0.27"/>
    <x v="4"/>
  </r>
  <r>
    <x v="0"/>
    <s v="American Sign Language"/>
    <s v="ASL-120"/>
    <x v="2"/>
    <n v="8"/>
    <n v="702"/>
    <n v="23.4"/>
    <n v="2.13"/>
    <n v="2.13"/>
    <n v="174"/>
    <n v="184"/>
    <n v="0"/>
    <x v="4"/>
  </r>
  <r>
    <x v="0"/>
    <s v="American Sign Language"/>
    <s v="ASL-120"/>
    <x v="3"/>
    <n v="6"/>
    <n v="534.97"/>
    <n v="17.829999999999998"/>
    <n v="1.6"/>
    <n v="0.8"/>
    <n v="134"/>
    <n v="180"/>
    <n v="0.8"/>
    <x v="4"/>
  </r>
  <r>
    <x v="0"/>
    <s v="American Sign Language"/>
    <s v="ASL-120"/>
    <x v="4"/>
    <n v="6"/>
    <n v="548"/>
    <n v="18.27"/>
    <n v="1.6"/>
    <n v="1.33"/>
    <n v="137"/>
    <n v="180"/>
    <n v="0.27"/>
    <x v="4"/>
  </r>
  <r>
    <x v="0"/>
    <s v="American Sign Language"/>
    <s v="ASL-120"/>
    <x v="5"/>
    <n v="7"/>
    <n v="668.71"/>
    <n v="22.29"/>
    <n v="1.87"/>
    <n v="1.33"/>
    <n v="163"/>
    <n v="210"/>
    <n v="0.53"/>
    <x v="4"/>
  </r>
  <r>
    <x v="0"/>
    <s v="American Sign Language"/>
    <s v="ASL-120"/>
    <x v="6"/>
    <n v="5"/>
    <n v="527.25"/>
    <n v="17.57"/>
    <n v="1.33"/>
    <n v="0.8"/>
    <n v="129"/>
    <n v="150"/>
    <n v="0.53"/>
    <x v="4"/>
  </r>
  <r>
    <x v="0"/>
    <s v="American Sign Language"/>
    <s v="ASL-120"/>
    <x v="7"/>
    <n v="6"/>
    <n v="672.77"/>
    <n v="22.43"/>
    <n v="1.6"/>
    <n v="0.8"/>
    <n v="166"/>
    <n v="180"/>
    <n v="0.8"/>
    <x v="4"/>
  </r>
  <r>
    <x v="0"/>
    <s v="American Sign Language"/>
    <s v="ASL-120"/>
    <x v="8"/>
    <n v="4"/>
    <n v="369.71"/>
    <n v="12.32"/>
    <n v="1.07"/>
    <n v="1.07"/>
    <n v="93"/>
    <n v="120"/>
    <n v="0"/>
    <x v="4"/>
  </r>
  <r>
    <x v="0"/>
    <s v="American Sign Language"/>
    <s v="ASL-120"/>
    <x v="9"/>
    <n v="6"/>
    <n v="476"/>
    <n v="15.87"/>
    <n v="1.6"/>
    <n v="1.49"/>
    <n v="119"/>
    <n v="180"/>
    <n v="0.11"/>
    <x v="4"/>
  </r>
  <r>
    <x v="0"/>
    <s v="American Sign Language"/>
    <s v="ASL-121"/>
    <x v="0"/>
    <n v="2"/>
    <n v="112"/>
    <n v="3.73"/>
    <n v="0.53"/>
    <n v="0"/>
    <n v="28"/>
    <n v="44"/>
    <n v="0.53"/>
    <x v="4"/>
  </r>
  <r>
    <x v="0"/>
    <s v="American Sign Language"/>
    <s v="ASL-121"/>
    <x v="1"/>
    <n v="2"/>
    <n v="160"/>
    <n v="5.33"/>
    <n v="0.53"/>
    <n v="0"/>
    <n v="40"/>
    <n v="52"/>
    <n v="0.53"/>
    <x v="4"/>
  </r>
  <r>
    <x v="0"/>
    <s v="American Sign Language"/>
    <s v="ASL-121"/>
    <x v="2"/>
    <n v="3"/>
    <n v="204"/>
    <n v="6.8"/>
    <n v="0.8"/>
    <n v="0"/>
    <n v="51"/>
    <n v="66"/>
    <n v="0.8"/>
    <x v="4"/>
  </r>
  <r>
    <x v="0"/>
    <s v="American Sign Language"/>
    <s v="ASL-121"/>
    <x v="3"/>
    <n v="1"/>
    <n v="44"/>
    <n v="1.47"/>
    <n v="0.27"/>
    <n v="0"/>
    <n v="11"/>
    <n v="30"/>
    <n v="0.27"/>
    <x v="4"/>
  </r>
  <r>
    <x v="0"/>
    <s v="American Sign Language"/>
    <s v="ASL-121"/>
    <x v="4"/>
    <n v="2"/>
    <n v="156"/>
    <n v="5.2"/>
    <n v="0.53"/>
    <n v="0"/>
    <n v="39"/>
    <n v="60"/>
    <n v="0.53"/>
    <x v="4"/>
  </r>
  <r>
    <x v="0"/>
    <s v="American Sign Language"/>
    <s v="ASL-121"/>
    <x v="5"/>
    <n v="1"/>
    <n v="86"/>
    <n v="2.87"/>
    <n v="0.27"/>
    <n v="0"/>
    <n v="20"/>
    <n v="30"/>
    <n v="0.27"/>
    <x v="4"/>
  </r>
  <r>
    <x v="0"/>
    <s v="American Sign Language"/>
    <s v="ASL-121"/>
    <x v="6"/>
    <n v="2"/>
    <n v="180"/>
    <n v="6"/>
    <n v="0.53"/>
    <n v="0.27"/>
    <n v="45"/>
    <n v="60"/>
    <n v="0.27"/>
    <x v="4"/>
  </r>
  <r>
    <x v="0"/>
    <s v="American Sign Language"/>
    <s v="ASL-121"/>
    <x v="7"/>
    <n v="1"/>
    <n v="64"/>
    <n v="2.13"/>
    <n v="0.27"/>
    <n v="0"/>
    <n v="16"/>
    <n v="30"/>
    <n v="0.27"/>
    <x v="4"/>
  </r>
  <r>
    <x v="0"/>
    <s v="American Sign Language"/>
    <s v="ASL-121"/>
    <x v="8"/>
    <n v="2"/>
    <n v="173.6"/>
    <n v="5.79"/>
    <n v="0.53"/>
    <n v="0"/>
    <n v="44"/>
    <n v="60"/>
    <n v="0.53"/>
    <x v="4"/>
  </r>
  <r>
    <x v="0"/>
    <s v="American Sign Language"/>
    <s v="ASL-121"/>
    <x v="9"/>
    <n v="3"/>
    <n v="184.97"/>
    <n v="6.17"/>
    <n v="0.8"/>
    <n v="0.59"/>
    <n v="46"/>
    <n v="90"/>
    <n v="0.21"/>
    <x v="4"/>
  </r>
  <r>
    <x v="0"/>
    <s v="American Sign Language"/>
    <s v="ASL-125"/>
    <x v="1"/>
    <n v="1"/>
    <n v="12.62"/>
    <n v="0.42"/>
    <n v="7.0000000000000007E-2"/>
    <n v="7.0000000000000007E-2"/>
    <n v="12"/>
    <n v="26"/>
    <n v="0"/>
    <x v="4"/>
  </r>
  <r>
    <x v="0"/>
    <s v="American Sign Language"/>
    <s v="ASL-125"/>
    <x v="2"/>
    <n v="1"/>
    <n v="17.87"/>
    <n v="0.6"/>
    <n v="7.0000000000000007E-2"/>
    <n v="7.0000000000000007E-2"/>
    <n v="17"/>
    <n v="22"/>
    <n v="0"/>
    <x v="4"/>
  </r>
  <r>
    <x v="0"/>
    <s v="American Sign Language"/>
    <s v="ASL-125"/>
    <x v="3"/>
    <n v="1"/>
    <n v="15.77"/>
    <n v="0.53"/>
    <n v="7.0000000000000007E-2"/>
    <n v="7.0000000000000007E-2"/>
    <n v="15"/>
    <n v="30"/>
    <n v="0"/>
    <x v="4"/>
  </r>
  <r>
    <x v="0"/>
    <s v="American Sign Language"/>
    <s v="ASL-125"/>
    <x v="4"/>
    <n v="1"/>
    <n v="23.13"/>
    <n v="0.77"/>
    <n v="7.0000000000000007E-2"/>
    <n v="7.0000000000000007E-2"/>
    <n v="22"/>
    <n v="30"/>
    <n v="0"/>
    <x v="4"/>
  </r>
  <r>
    <x v="0"/>
    <s v="American Sign Language"/>
    <s v="ASL-125"/>
    <x v="6"/>
    <n v="1"/>
    <n v="10.51"/>
    <n v="0.35"/>
    <n v="7.0000000000000007E-2"/>
    <n v="7.0000000000000007E-2"/>
    <n v="10"/>
    <n v="30"/>
    <n v="0"/>
    <x v="4"/>
  </r>
  <r>
    <x v="0"/>
    <s v="American Sign Language"/>
    <s v="ASL-125"/>
    <x v="8"/>
    <n v="1"/>
    <n v="16.82"/>
    <n v="0.56000000000000005"/>
    <n v="7.0000000000000007E-2"/>
    <n v="7.0000000000000007E-2"/>
    <n v="16"/>
    <n v="30"/>
    <n v="0"/>
    <x v="4"/>
  </r>
  <r>
    <x v="0"/>
    <s v="American Sign Language"/>
    <s v="ASL-126"/>
    <x v="0"/>
    <n v="1"/>
    <n v="16.82"/>
    <n v="0.56000000000000005"/>
    <n v="7.0000000000000007E-2"/>
    <n v="7.0000000000000007E-2"/>
    <n v="16"/>
    <n v="22"/>
    <n v="0"/>
    <x v="4"/>
  </r>
  <r>
    <x v="0"/>
    <s v="American Sign Language"/>
    <s v="ASL-126"/>
    <x v="1"/>
    <n v="1"/>
    <n v="13.67"/>
    <n v="0.46"/>
    <n v="7.0000000000000007E-2"/>
    <n v="7.0000000000000007E-2"/>
    <n v="13"/>
    <n v="30"/>
    <n v="0"/>
    <x v="4"/>
  </r>
  <r>
    <x v="0"/>
    <s v="American Sign Language"/>
    <s v="ASL-126"/>
    <x v="2"/>
    <n v="1"/>
    <n v="13.67"/>
    <n v="0.46"/>
    <n v="7.0000000000000007E-2"/>
    <n v="7.0000000000000007E-2"/>
    <n v="13"/>
    <n v="22"/>
    <n v="0"/>
    <x v="4"/>
  </r>
  <r>
    <x v="0"/>
    <s v="American Sign Language"/>
    <s v="ASL-126"/>
    <x v="3"/>
    <n v="1"/>
    <n v="18.93"/>
    <n v="0.63"/>
    <n v="7.0000000000000007E-2"/>
    <n v="7.0000000000000007E-2"/>
    <n v="18"/>
    <n v="30"/>
    <n v="0"/>
    <x v="4"/>
  </r>
  <r>
    <x v="0"/>
    <s v="American Sign Language"/>
    <s v="ASL-126"/>
    <x v="6"/>
    <n v="1"/>
    <n v="9.4600000000000009"/>
    <n v="0.32"/>
    <n v="7.0000000000000007E-2"/>
    <n v="7.0000000000000007E-2"/>
    <n v="9"/>
    <n v="30"/>
    <n v="0"/>
    <x v="4"/>
  </r>
  <r>
    <x v="0"/>
    <s v="American Sign Language"/>
    <s v="ASL-126"/>
    <x v="8"/>
    <n v="1"/>
    <n v="19.98"/>
    <n v="0.67"/>
    <n v="7.0000000000000007E-2"/>
    <n v="7.0000000000000007E-2"/>
    <n v="19"/>
    <n v="30"/>
    <n v="0"/>
    <x v="4"/>
  </r>
  <r>
    <x v="0"/>
    <s v="American Sign Language"/>
    <s v="ASL-130"/>
    <x v="2"/>
    <n v="1"/>
    <n v="75"/>
    <n v="2.5"/>
    <n v="0.2"/>
    <n v="0.2"/>
    <n v="25"/>
    <n v="22"/>
    <n v="0"/>
    <x v="4"/>
  </r>
  <r>
    <x v="0"/>
    <s v="American Sign Language"/>
    <s v="ASL-130"/>
    <x v="4"/>
    <n v="1"/>
    <n v="75"/>
    <n v="2.5"/>
    <n v="0.2"/>
    <n v="0.2"/>
    <n v="25"/>
    <n v="30"/>
    <n v="0"/>
    <x v="4"/>
  </r>
  <r>
    <x v="0"/>
    <s v="American Sign Language"/>
    <s v="ASL-130"/>
    <x v="6"/>
    <n v="1"/>
    <n v="75"/>
    <n v="2.5"/>
    <n v="0.2"/>
    <n v="0.2"/>
    <n v="25"/>
    <n v="30"/>
    <n v="0"/>
    <x v="4"/>
  </r>
  <r>
    <x v="0"/>
    <s v="American Sign Language"/>
    <s v="ASL-130"/>
    <x v="8"/>
    <n v="1"/>
    <n v="42"/>
    <n v="1.4"/>
    <n v="0.2"/>
    <n v="0"/>
    <n v="14"/>
    <n v="30"/>
    <n v="0.2"/>
    <x v="4"/>
  </r>
  <r>
    <x v="0"/>
    <s v="American Sign Language"/>
    <s v="ASL-130"/>
    <x v="9"/>
    <n v="1"/>
    <n v="42"/>
    <n v="1.4"/>
    <n v="0.2"/>
    <n v="0.12"/>
    <n v="14"/>
    <n v="30"/>
    <n v="0.08"/>
    <x v="4"/>
  </r>
  <r>
    <x v="0"/>
    <s v="American Sign Language"/>
    <s v="ASL-220"/>
    <x v="0"/>
    <n v="1"/>
    <n v="68"/>
    <n v="2.27"/>
    <n v="0.27"/>
    <n v="0"/>
    <n v="17"/>
    <n v="22"/>
    <n v="0.27"/>
    <x v="4"/>
  </r>
  <r>
    <x v="0"/>
    <s v="American Sign Language"/>
    <s v="ASL-220"/>
    <x v="1"/>
    <n v="2"/>
    <n v="121.1"/>
    <n v="4.04"/>
    <n v="0.53"/>
    <n v="0.27"/>
    <n v="29"/>
    <n v="52"/>
    <n v="0.27"/>
    <x v="4"/>
  </r>
  <r>
    <x v="0"/>
    <s v="American Sign Language"/>
    <s v="ASL-220"/>
    <x v="2"/>
    <n v="1"/>
    <n v="92"/>
    <n v="3.07"/>
    <n v="0.27"/>
    <n v="0.27"/>
    <n v="23"/>
    <n v="22"/>
    <n v="0"/>
    <x v="4"/>
  </r>
  <r>
    <x v="0"/>
    <s v="American Sign Language"/>
    <s v="ASL-220"/>
    <x v="3"/>
    <n v="1"/>
    <n v="52"/>
    <n v="1.73"/>
    <n v="0.27"/>
    <n v="0.27"/>
    <n v="13"/>
    <n v="30"/>
    <n v="0"/>
    <x v="4"/>
  </r>
  <r>
    <x v="0"/>
    <s v="American Sign Language"/>
    <s v="ASL-220"/>
    <x v="4"/>
    <n v="1"/>
    <n v="80"/>
    <n v="2.67"/>
    <n v="0.27"/>
    <n v="0.27"/>
    <n v="20"/>
    <n v="30"/>
    <n v="0"/>
    <x v="4"/>
  </r>
  <r>
    <x v="0"/>
    <s v="American Sign Language"/>
    <s v="ASL-220"/>
    <x v="5"/>
    <n v="1"/>
    <n v="64"/>
    <n v="2.13"/>
    <n v="0.27"/>
    <n v="0.27"/>
    <n v="16"/>
    <n v="30"/>
    <n v="0"/>
    <x v="4"/>
  </r>
  <r>
    <x v="0"/>
    <s v="American Sign Language"/>
    <s v="ASL-220"/>
    <x v="6"/>
    <n v="1"/>
    <n v="36"/>
    <n v="1.2"/>
    <n v="0.27"/>
    <n v="0.27"/>
    <n v="9"/>
    <n v="30"/>
    <n v="0"/>
    <x v="4"/>
  </r>
  <r>
    <x v="0"/>
    <s v="American Sign Language"/>
    <s v="ASL-220"/>
    <x v="7"/>
    <n v="1"/>
    <n v="40"/>
    <n v="1.33"/>
    <n v="0.27"/>
    <n v="0.27"/>
    <n v="10"/>
    <n v="30"/>
    <n v="0"/>
    <x v="4"/>
  </r>
  <r>
    <x v="0"/>
    <s v="American Sign Language"/>
    <s v="ASL-221"/>
    <x v="0"/>
    <n v="1"/>
    <n v="80"/>
    <n v="2.67"/>
    <n v="0.27"/>
    <n v="0"/>
    <n v="20"/>
    <n v="22"/>
    <n v="0.27"/>
    <x v="4"/>
  </r>
  <r>
    <x v="0"/>
    <s v="American Sign Language"/>
    <s v="ASL-221"/>
    <x v="1"/>
    <n v="1"/>
    <n v="24"/>
    <n v="0.8"/>
    <n v="0.27"/>
    <n v="0.27"/>
    <n v="6"/>
    <n v="25"/>
    <n v="0"/>
    <x v="4"/>
  </r>
  <r>
    <x v="0"/>
    <s v="American Sign Language"/>
    <s v="ASL-221"/>
    <x v="2"/>
    <n v="1"/>
    <n v="36"/>
    <n v="1.2"/>
    <n v="0.27"/>
    <n v="0"/>
    <n v="9"/>
    <n v="22"/>
    <n v="0.27"/>
    <x v="4"/>
  </r>
  <r>
    <x v="0"/>
    <s v="American Sign Language"/>
    <s v="ASL-221"/>
    <x v="3"/>
    <n v="1"/>
    <n v="72"/>
    <n v="2.4"/>
    <n v="0.27"/>
    <n v="0.27"/>
    <n v="18"/>
    <n v="25"/>
    <n v="0"/>
    <x v="4"/>
  </r>
  <r>
    <x v="0"/>
    <s v="American Sign Language"/>
    <s v="ASL-221"/>
    <x v="4"/>
    <n v="1"/>
    <n v="52"/>
    <n v="1.73"/>
    <n v="0.27"/>
    <n v="0"/>
    <n v="13"/>
    <n v="25"/>
    <n v="0.27"/>
    <x v="4"/>
  </r>
  <r>
    <x v="0"/>
    <s v="American Sign Language"/>
    <s v="ASL-221"/>
    <x v="6"/>
    <n v="1"/>
    <n v="52"/>
    <n v="1.73"/>
    <n v="0.27"/>
    <n v="0"/>
    <n v="13"/>
    <n v="25"/>
    <n v="0.27"/>
    <x v="4"/>
  </r>
  <r>
    <x v="0"/>
    <s v="American Sign Language"/>
    <s v="ASL-221"/>
    <x v="8"/>
    <n v="1"/>
    <n v="76"/>
    <n v="2.5299999999999998"/>
    <n v="0.27"/>
    <n v="0"/>
    <n v="19"/>
    <n v="25"/>
    <n v="0.27"/>
    <x v="4"/>
  </r>
  <r>
    <x v="0"/>
    <s v="American Sign Language"/>
    <s v="ASL-221"/>
    <x v="9"/>
    <n v="1"/>
    <n v="48"/>
    <n v="1.6"/>
    <n v="0.27"/>
    <n v="0.16"/>
    <n v="12"/>
    <n v="25"/>
    <n v="0.11"/>
    <x v="4"/>
  </r>
  <r>
    <x v="1"/>
    <s v="Astronomy"/>
    <s v="ASTR-110"/>
    <x v="0"/>
    <n v="3"/>
    <n v="321"/>
    <n v="10.7"/>
    <n v="0.6"/>
    <n v="0"/>
    <n v="107"/>
    <n v="108"/>
    <n v="0.6"/>
    <x v="5"/>
  </r>
  <r>
    <x v="1"/>
    <s v="Astronomy"/>
    <s v="ASTR-110"/>
    <x v="1"/>
    <n v="3"/>
    <n v="309"/>
    <n v="10.3"/>
    <n v="0.6"/>
    <n v="0"/>
    <n v="103"/>
    <n v="108"/>
    <n v="0.6"/>
    <x v="5"/>
  </r>
  <r>
    <x v="1"/>
    <s v="Astronomy"/>
    <s v="ASTR-110"/>
    <x v="2"/>
    <n v="3"/>
    <n v="321"/>
    <n v="10.7"/>
    <n v="0.6"/>
    <n v="0"/>
    <n v="107"/>
    <n v="108"/>
    <n v="0.6"/>
    <x v="5"/>
  </r>
  <r>
    <x v="1"/>
    <s v="Astronomy"/>
    <s v="ASTR-110"/>
    <x v="3"/>
    <n v="3"/>
    <n v="285"/>
    <n v="9.5"/>
    <n v="0.6"/>
    <n v="0.2"/>
    <n v="95"/>
    <n v="108"/>
    <n v="0.4"/>
    <x v="5"/>
  </r>
  <r>
    <x v="1"/>
    <s v="Astronomy"/>
    <s v="ASTR-110"/>
    <x v="4"/>
    <n v="3"/>
    <n v="282"/>
    <n v="9.4"/>
    <n v="0.6"/>
    <n v="0"/>
    <n v="94"/>
    <n v="108"/>
    <n v="0.6"/>
    <x v="5"/>
  </r>
  <r>
    <x v="1"/>
    <s v="Astronomy"/>
    <s v="ASTR-110"/>
    <x v="5"/>
    <n v="2"/>
    <n v="163.19999999999999"/>
    <n v="5.44"/>
    <n v="0.4"/>
    <n v="0.4"/>
    <n v="51"/>
    <n v="72"/>
    <n v="0"/>
    <x v="5"/>
  </r>
  <r>
    <x v="1"/>
    <s v="Astronomy"/>
    <s v="ASTR-110"/>
    <x v="6"/>
    <n v="3"/>
    <n v="321"/>
    <n v="10.7"/>
    <n v="0.6"/>
    <n v="0.2"/>
    <n v="107"/>
    <n v="108"/>
    <n v="0.4"/>
    <x v="5"/>
  </r>
  <r>
    <x v="1"/>
    <s v="Astronomy"/>
    <s v="ASTR-110"/>
    <x v="7"/>
    <n v="3"/>
    <n v="312"/>
    <n v="10.4"/>
    <n v="0.6"/>
    <n v="0"/>
    <n v="104"/>
    <n v="108"/>
    <n v="0.6"/>
    <x v="5"/>
  </r>
  <r>
    <x v="1"/>
    <s v="Astronomy"/>
    <s v="ASTR-110"/>
    <x v="8"/>
    <n v="3"/>
    <n v="318"/>
    <n v="10.6"/>
    <n v="0.4"/>
    <n v="0"/>
    <n v="106"/>
    <n v="108"/>
    <n v="0.4"/>
    <x v="5"/>
  </r>
  <r>
    <x v="1"/>
    <s v="Astronomy"/>
    <s v="ASTR-110"/>
    <x v="9"/>
    <n v="3"/>
    <n v="297"/>
    <n v="9.9"/>
    <n v="0.6"/>
    <n v="0"/>
    <n v="99"/>
    <n v="108"/>
    <n v="0.6"/>
    <x v="5"/>
  </r>
  <r>
    <x v="1"/>
    <s v="Astronomy"/>
    <s v="ASTR-112"/>
    <x v="0"/>
    <n v="2"/>
    <n v="208.2"/>
    <n v="6.94"/>
    <n v="0.3"/>
    <n v="0"/>
    <n v="66"/>
    <n v="72"/>
    <n v="0.3"/>
    <x v="5"/>
  </r>
  <r>
    <x v="1"/>
    <s v="Astronomy"/>
    <s v="ASTR-112"/>
    <x v="1"/>
    <n v="2"/>
    <n v="138"/>
    <n v="4.5999999999999996"/>
    <n v="0.3"/>
    <n v="0"/>
    <n v="44"/>
    <n v="72"/>
    <n v="0.3"/>
    <x v="5"/>
  </r>
  <r>
    <x v="1"/>
    <s v="Astronomy"/>
    <s v="ASTR-112"/>
    <x v="2"/>
    <n v="2"/>
    <n v="168"/>
    <n v="5.6"/>
    <n v="0.3"/>
    <n v="0.15"/>
    <n v="56"/>
    <n v="72"/>
    <n v="0.15"/>
    <x v="5"/>
  </r>
  <r>
    <x v="1"/>
    <s v="Astronomy"/>
    <s v="ASTR-112"/>
    <x v="3"/>
    <n v="2"/>
    <n v="142.19999999999999"/>
    <n v="4.74"/>
    <n v="0.3"/>
    <n v="0"/>
    <n v="45"/>
    <n v="72"/>
    <n v="0.3"/>
    <x v="5"/>
  </r>
  <r>
    <x v="1"/>
    <s v="Astronomy"/>
    <s v="ASTR-112"/>
    <x v="4"/>
    <n v="2"/>
    <n v="138.6"/>
    <n v="4.62"/>
    <n v="0.3"/>
    <n v="0"/>
    <n v="44"/>
    <n v="72"/>
    <n v="0.3"/>
    <x v="5"/>
  </r>
  <r>
    <x v="1"/>
    <s v="Astronomy"/>
    <s v="ASTR-112"/>
    <x v="5"/>
    <n v="1"/>
    <n v="69"/>
    <n v="2.2999999999999998"/>
    <n v="0.15"/>
    <n v="0.15"/>
    <n v="23"/>
    <n v="36"/>
    <n v="0"/>
    <x v="5"/>
  </r>
  <r>
    <x v="1"/>
    <s v="Astronomy"/>
    <s v="ASTR-112"/>
    <x v="6"/>
    <n v="2"/>
    <n v="217.8"/>
    <n v="7.26"/>
    <n v="0.3"/>
    <n v="0"/>
    <n v="69"/>
    <n v="72"/>
    <n v="0.3"/>
    <x v="5"/>
  </r>
  <r>
    <x v="1"/>
    <s v="Astronomy"/>
    <s v="ASTR-112"/>
    <x v="7"/>
    <n v="2"/>
    <n v="140.69999999999999"/>
    <n v="4.6900000000000004"/>
    <n v="0.35"/>
    <n v="0"/>
    <n v="45"/>
    <n v="72"/>
    <n v="0.35"/>
    <x v="5"/>
  </r>
  <r>
    <x v="1"/>
    <s v="Astronomy"/>
    <s v="ASTR-112"/>
    <x v="8"/>
    <n v="2"/>
    <n v="171.6"/>
    <n v="5.72"/>
    <n v="0.3"/>
    <n v="0"/>
    <n v="54"/>
    <n v="72"/>
    <n v="0.3"/>
    <x v="5"/>
  </r>
  <r>
    <x v="1"/>
    <s v="Astronomy"/>
    <s v="ASTR-112"/>
    <x v="9"/>
    <n v="2"/>
    <n v="147.6"/>
    <n v="4.92"/>
    <n v="0.35"/>
    <n v="0"/>
    <n v="47"/>
    <n v="72"/>
    <n v="0.35"/>
    <x v="5"/>
  </r>
  <r>
    <x v="2"/>
    <s v="Automotive"/>
    <s v="AUTO-099"/>
    <x v="0"/>
    <n v="2"/>
    <n v="186"/>
    <n v="6.2"/>
    <n v="0.4"/>
    <n v="0.2"/>
    <n v="62"/>
    <n v="86"/>
    <n v="0.2"/>
    <x v="6"/>
  </r>
  <r>
    <x v="2"/>
    <s v="Automotive"/>
    <s v="AUTO-099"/>
    <x v="1"/>
    <n v="2"/>
    <n v="171"/>
    <n v="5.7"/>
    <n v="0.4"/>
    <n v="0.2"/>
    <n v="57"/>
    <n v="72"/>
    <n v="0.2"/>
    <x v="6"/>
  </r>
  <r>
    <x v="2"/>
    <s v="Automotive"/>
    <s v="AUTO-099"/>
    <x v="2"/>
    <n v="3"/>
    <n v="231"/>
    <n v="7.7"/>
    <n v="0.6"/>
    <n v="0.4"/>
    <n v="77"/>
    <n v="100"/>
    <n v="0.2"/>
    <x v="6"/>
  </r>
  <r>
    <x v="2"/>
    <s v="Automotive"/>
    <s v="AUTO-099"/>
    <x v="3"/>
    <n v="2"/>
    <n v="174"/>
    <n v="5.8"/>
    <n v="0.4"/>
    <n v="0.4"/>
    <n v="58"/>
    <n v="86"/>
    <n v="0"/>
    <x v="6"/>
  </r>
  <r>
    <x v="2"/>
    <s v="Automotive"/>
    <s v="AUTO-099"/>
    <x v="4"/>
    <n v="4"/>
    <n v="217.59"/>
    <n v="7.25"/>
    <n v="1"/>
    <n v="0.4"/>
    <n v="73"/>
    <n v="164"/>
    <n v="0.6"/>
    <x v="6"/>
  </r>
  <r>
    <x v="2"/>
    <s v="Automotive"/>
    <s v="AUTO-099"/>
    <x v="5"/>
    <n v="2"/>
    <n v="183"/>
    <n v="6.1"/>
    <n v="0.4"/>
    <n v="0.4"/>
    <n v="61"/>
    <n v="86"/>
    <n v="0"/>
    <x v="6"/>
  </r>
  <r>
    <x v="2"/>
    <s v="Automotive"/>
    <s v="AUTO-099"/>
    <x v="6"/>
    <n v="2"/>
    <n v="138"/>
    <n v="4.5999999999999996"/>
    <n v="0.4"/>
    <n v="0.4"/>
    <n v="46"/>
    <n v="86"/>
    <n v="0"/>
    <x v="6"/>
  </r>
  <r>
    <x v="2"/>
    <s v="Automotive"/>
    <s v="AUTO-099"/>
    <x v="7"/>
    <n v="2"/>
    <n v="216"/>
    <n v="7.2"/>
    <n v="0.4"/>
    <n v="0.2"/>
    <n v="72"/>
    <n v="86"/>
    <n v="0.2"/>
    <x v="6"/>
  </r>
  <r>
    <x v="2"/>
    <s v="Automotive"/>
    <s v="AUTO-099"/>
    <x v="8"/>
    <n v="2"/>
    <n v="177"/>
    <n v="5.9"/>
    <n v="0.4"/>
    <n v="0.4"/>
    <n v="59"/>
    <n v="86"/>
    <n v="0"/>
    <x v="6"/>
  </r>
  <r>
    <x v="2"/>
    <s v="Automotive"/>
    <s v="AUTO-099"/>
    <x v="9"/>
    <n v="2"/>
    <n v="219"/>
    <n v="7.3"/>
    <n v="0.4"/>
    <n v="0.2"/>
    <n v="73"/>
    <n v="86"/>
    <n v="0.2"/>
    <x v="6"/>
  </r>
  <r>
    <x v="2"/>
    <s v="Automotive"/>
    <s v="AUTO-100"/>
    <x v="0"/>
    <n v="2"/>
    <n v="198"/>
    <n v="6.6"/>
    <n v="0.3"/>
    <n v="0"/>
    <n v="60"/>
    <n v="68"/>
    <n v="0.3"/>
    <x v="6"/>
  </r>
  <r>
    <x v="2"/>
    <s v="Automotive"/>
    <s v="AUTO-100"/>
    <x v="1"/>
    <n v="2"/>
    <n v="161.1"/>
    <n v="5.37"/>
    <n v="0.3"/>
    <n v="0"/>
    <n v="48"/>
    <n v="60"/>
    <n v="0.3"/>
    <x v="6"/>
  </r>
  <r>
    <x v="2"/>
    <s v="Automotive"/>
    <s v="AUTO-100"/>
    <x v="2"/>
    <n v="2"/>
    <n v="172.2"/>
    <n v="5.74"/>
    <n v="0.3"/>
    <n v="0"/>
    <n v="54"/>
    <n v="68"/>
    <n v="0.3"/>
    <x v="6"/>
  </r>
  <r>
    <x v="2"/>
    <s v="Automotive"/>
    <s v="AUTO-100"/>
    <x v="3"/>
    <n v="2"/>
    <n v="187.7"/>
    <n v="6.26"/>
    <n v="0.3"/>
    <n v="0.15"/>
    <n v="56"/>
    <n v="54"/>
    <n v="0.15"/>
    <x v="6"/>
  </r>
  <r>
    <x v="2"/>
    <s v="Automotive"/>
    <s v="AUTO-100"/>
    <x v="4"/>
    <n v="1"/>
    <n v="66"/>
    <n v="2.2000000000000002"/>
    <n v="0.15"/>
    <n v="0"/>
    <n v="20"/>
    <n v="32"/>
    <n v="0.15"/>
    <x v="6"/>
  </r>
  <r>
    <x v="2"/>
    <s v="Automotive"/>
    <s v="AUTO-100"/>
    <x v="5"/>
    <n v="2"/>
    <n v="165"/>
    <n v="5.5"/>
    <n v="0.3"/>
    <n v="0.15"/>
    <n v="50"/>
    <n v="54"/>
    <n v="0.15"/>
    <x v="6"/>
  </r>
  <r>
    <x v="2"/>
    <s v="Automotive"/>
    <s v="AUTO-100"/>
    <x v="6"/>
    <n v="1"/>
    <n v="85.8"/>
    <n v="2.86"/>
    <n v="0.15"/>
    <n v="0.15"/>
    <n v="26"/>
    <n v="32"/>
    <n v="0"/>
    <x v="6"/>
  </r>
  <r>
    <x v="2"/>
    <s v="Automotive"/>
    <s v="AUTO-100"/>
    <x v="7"/>
    <n v="2"/>
    <n v="161.69999999999999"/>
    <n v="5.39"/>
    <n v="0.35"/>
    <n v="0.35"/>
    <n v="49"/>
    <n v="60"/>
    <n v="0"/>
    <x v="6"/>
  </r>
  <r>
    <x v="2"/>
    <s v="Automotive"/>
    <s v="AUTO-100"/>
    <x v="8"/>
    <n v="1"/>
    <n v="108.9"/>
    <n v="3.63"/>
    <n v="0.15"/>
    <n v="0.15"/>
    <n v="33"/>
    <n v="32"/>
    <n v="0"/>
    <x v="6"/>
  </r>
  <r>
    <x v="2"/>
    <s v="Automotive"/>
    <s v="AUTO-100"/>
    <x v="9"/>
    <n v="2"/>
    <n v="122.1"/>
    <n v="4.07"/>
    <n v="0.35"/>
    <n v="0.35"/>
    <n v="37"/>
    <n v="54"/>
    <n v="0"/>
    <x v="6"/>
  </r>
  <r>
    <x v="2"/>
    <s v="Automotive"/>
    <s v="AUTO-120"/>
    <x v="0"/>
    <n v="1"/>
    <n v="198"/>
    <n v="6.6"/>
    <n v="0.5"/>
    <n v="0.5"/>
    <n v="22"/>
    <n v="30"/>
    <n v="0"/>
    <x v="6"/>
  </r>
  <r>
    <x v="2"/>
    <s v="Automotive"/>
    <s v="AUTO-120"/>
    <x v="1"/>
    <n v="1"/>
    <n v="207"/>
    <n v="6.9"/>
    <n v="0.5"/>
    <n v="0.5"/>
    <n v="23"/>
    <n v="22"/>
    <n v="0"/>
    <x v="6"/>
  </r>
  <r>
    <x v="2"/>
    <s v="Automotive"/>
    <s v="AUTO-120"/>
    <x v="2"/>
    <n v="1"/>
    <n v="243"/>
    <n v="8.1"/>
    <n v="0.5"/>
    <n v="0.5"/>
    <n v="27"/>
    <n v="28"/>
    <n v="0"/>
    <x v="6"/>
  </r>
  <r>
    <x v="2"/>
    <s v="Automotive"/>
    <s v="AUTO-120"/>
    <x v="3"/>
    <n v="1"/>
    <n v="252"/>
    <n v="8.4"/>
    <n v="0.5"/>
    <n v="0"/>
    <n v="28"/>
    <n v="28"/>
    <n v="0.5"/>
    <x v="6"/>
  </r>
  <r>
    <x v="2"/>
    <s v="Automotive"/>
    <s v="AUTO-120"/>
    <x v="4"/>
    <n v="1"/>
    <n v="216"/>
    <n v="7.2"/>
    <n v="0.5"/>
    <n v="0.5"/>
    <n v="24"/>
    <n v="28"/>
    <n v="0"/>
    <x v="6"/>
  </r>
  <r>
    <x v="2"/>
    <s v="Automotive"/>
    <s v="AUTO-120"/>
    <x v="5"/>
    <n v="1"/>
    <n v="225"/>
    <n v="7.5"/>
    <n v="0.5"/>
    <n v="0.3"/>
    <n v="25"/>
    <n v="22"/>
    <n v="0.2"/>
    <x v="6"/>
  </r>
  <r>
    <x v="2"/>
    <s v="Automotive"/>
    <s v="AUTO-121"/>
    <x v="0"/>
    <n v="1"/>
    <n v="171"/>
    <n v="5.7"/>
    <n v="0.5"/>
    <n v="0.5"/>
    <n v="19"/>
    <n v="24"/>
    <n v="0"/>
    <x v="6"/>
  </r>
  <r>
    <x v="2"/>
    <s v="Automotive"/>
    <s v="AUTO-121"/>
    <x v="1"/>
    <n v="1"/>
    <n v="225"/>
    <n v="7.5"/>
    <n v="0.5"/>
    <n v="0.5"/>
    <n v="25"/>
    <n v="32"/>
    <n v="0"/>
    <x v="6"/>
  </r>
  <r>
    <x v="2"/>
    <s v="Automotive"/>
    <s v="AUTO-121"/>
    <x v="2"/>
    <n v="1"/>
    <n v="234"/>
    <n v="7.8"/>
    <n v="0.5"/>
    <n v="0.5"/>
    <n v="26"/>
    <n v="32"/>
    <n v="0"/>
    <x v="6"/>
  </r>
  <r>
    <x v="2"/>
    <s v="Automotive"/>
    <s v="AUTO-122"/>
    <x v="0"/>
    <n v="1"/>
    <n v="207"/>
    <n v="6.9"/>
    <n v="0.5"/>
    <n v="0"/>
    <n v="23"/>
    <n v="32"/>
    <n v="0.5"/>
    <x v="6"/>
  </r>
  <r>
    <x v="2"/>
    <s v="Automotive"/>
    <s v="AUTO-122"/>
    <x v="1"/>
    <n v="1"/>
    <n v="207"/>
    <n v="6.9"/>
    <n v="0.5"/>
    <n v="0"/>
    <n v="23"/>
    <n v="32"/>
    <n v="0.5"/>
    <x v="6"/>
  </r>
  <r>
    <x v="2"/>
    <s v="Automotive"/>
    <s v="AUTO-122"/>
    <x v="2"/>
    <n v="1"/>
    <n v="243"/>
    <n v="8.1"/>
    <n v="0.5"/>
    <n v="0.5"/>
    <n v="27"/>
    <n v="28"/>
    <n v="0"/>
    <x v="6"/>
  </r>
  <r>
    <x v="2"/>
    <s v="Automotive"/>
    <s v="AUTO-122"/>
    <x v="3"/>
    <n v="1"/>
    <n v="153"/>
    <n v="5.0999999999999996"/>
    <n v="0.5"/>
    <n v="0.5"/>
    <n v="17"/>
    <n v="28"/>
    <n v="0"/>
    <x v="6"/>
  </r>
  <r>
    <x v="2"/>
    <s v="Automotive"/>
    <s v="AUTO-122"/>
    <x v="4"/>
    <n v="1"/>
    <n v="198"/>
    <n v="6.6"/>
    <n v="0.5"/>
    <n v="0.5"/>
    <n v="22"/>
    <n v="28"/>
    <n v="0"/>
    <x v="6"/>
  </r>
  <r>
    <x v="2"/>
    <s v="Automotive"/>
    <s v="AUTO-122"/>
    <x v="5"/>
    <n v="1"/>
    <n v="249.6"/>
    <n v="8.32"/>
    <n v="0.5"/>
    <n v="0.5"/>
    <n v="26"/>
    <n v="28"/>
    <n v="0"/>
    <x v="6"/>
  </r>
  <r>
    <x v="2"/>
    <s v="Automotive"/>
    <s v="AUTO-122"/>
    <x v="6"/>
    <n v="1"/>
    <n v="153"/>
    <n v="5.0999999999999996"/>
    <n v="0.5"/>
    <n v="0.5"/>
    <n v="17"/>
    <n v="28"/>
    <n v="0"/>
    <x v="6"/>
  </r>
  <r>
    <x v="2"/>
    <s v="Automotive"/>
    <s v="AUTO-122"/>
    <x v="7"/>
    <n v="1"/>
    <n v="162"/>
    <n v="5.4"/>
    <n v="0.55000000000000004"/>
    <n v="0.55000000000000004"/>
    <n v="18"/>
    <n v="28"/>
    <n v="0"/>
    <x v="6"/>
  </r>
  <r>
    <x v="2"/>
    <s v="Automotive"/>
    <s v="AUTO-122"/>
    <x v="8"/>
    <n v="1"/>
    <n v="207"/>
    <n v="6.9"/>
    <n v="0.5"/>
    <n v="0.5"/>
    <n v="23"/>
    <n v="28"/>
    <n v="0"/>
    <x v="6"/>
  </r>
  <r>
    <x v="2"/>
    <s v="Automotive"/>
    <s v="AUTO-122"/>
    <x v="9"/>
    <n v="1"/>
    <n v="234"/>
    <n v="7.8"/>
    <n v="0.55000000000000004"/>
    <n v="0.55000000000000004"/>
    <n v="26"/>
    <n v="28"/>
    <n v="0"/>
    <x v="6"/>
  </r>
  <r>
    <x v="2"/>
    <s v="Automotive"/>
    <s v="AUTO-123"/>
    <x v="0"/>
    <n v="1"/>
    <n v="198"/>
    <n v="6.6"/>
    <n v="0.5"/>
    <n v="0.5"/>
    <n v="22"/>
    <n v="24"/>
    <n v="0"/>
    <x v="6"/>
  </r>
  <r>
    <x v="2"/>
    <s v="Automotive"/>
    <s v="AUTO-123"/>
    <x v="1"/>
    <n v="1"/>
    <n v="216"/>
    <n v="7.2"/>
    <n v="0.5"/>
    <n v="0.5"/>
    <n v="24"/>
    <n v="28"/>
    <n v="0"/>
    <x v="6"/>
  </r>
  <r>
    <x v="2"/>
    <s v="Automotive"/>
    <s v="AUTO-123"/>
    <x v="3"/>
    <n v="1"/>
    <n v="198"/>
    <n v="6.6"/>
    <n v="0.5"/>
    <n v="0.5"/>
    <n v="22"/>
    <n v="32"/>
    <n v="0"/>
    <x v="6"/>
  </r>
  <r>
    <x v="2"/>
    <s v="Automotive"/>
    <s v="AUTO-123"/>
    <x v="5"/>
    <n v="1"/>
    <n v="63"/>
    <n v="2.1"/>
    <n v="0.5"/>
    <n v="0.5"/>
    <n v="7"/>
    <n v="32"/>
    <n v="0"/>
    <x v="6"/>
  </r>
  <r>
    <x v="2"/>
    <s v="Automotive"/>
    <s v="AUTO-123"/>
    <x v="6"/>
    <n v="1"/>
    <n v="252"/>
    <n v="8.4"/>
    <n v="0.3"/>
    <n v="0"/>
    <n v="28"/>
    <n v="28"/>
    <n v="0.3"/>
    <x v="6"/>
  </r>
  <r>
    <x v="2"/>
    <s v="Automotive"/>
    <s v="AUTO-123"/>
    <x v="7"/>
    <n v="1"/>
    <n v="189"/>
    <n v="6.3"/>
    <n v="0.55000000000000004"/>
    <n v="0.55000000000000004"/>
    <n v="21"/>
    <n v="32"/>
    <n v="0"/>
    <x v="6"/>
  </r>
  <r>
    <x v="2"/>
    <s v="Automotive"/>
    <s v="AUTO-124"/>
    <x v="2"/>
    <n v="1"/>
    <n v="288"/>
    <n v="9.6"/>
    <n v="0.5"/>
    <n v="0"/>
    <n v="32"/>
    <n v="32"/>
    <n v="0.5"/>
    <x v="6"/>
  </r>
  <r>
    <x v="2"/>
    <s v="Automotive"/>
    <s v="AUTO-124"/>
    <x v="4"/>
    <n v="1"/>
    <n v="144"/>
    <n v="4.8"/>
    <n v="0.5"/>
    <n v="0.3"/>
    <n v="16"/>
    <n v="32"/>
    <n v="0.2"/>
    <x v="6"/>
  </r>
  <r>
    <x v="2"/>
    <s v="Automotive"/>
    <s v="AUTO-124"/>
    <x v="6"/>
    <n v="1"/>
    <n v="90"/>
    <n v="3"/>
    <n v="0.5"/>
    <n v="0.5"/>
    <n v="10"/>
    <n v="32"/>
    <n v="0"/>
    <x v="6"/>
  </r>
  <r>
    <x v="2"/>
    <s v="Automotive"/>
    <s v="AUTO-129"/>
    <x v="2"/>
    <n v="1"/>
    <n v="158.1"/>
    <n v="5.27"/>
    <n v="0.5"/>
    <n v="0.5"/>
    <n v="17"/>
    <n v="28"/>
    <n v="0"/>
    <x v="6"/>
  </r>
  <r>
    <x v="2"/>
    <s v="Automotive"/>
    <s v="AUTO-129"/>
    <x v="4"/>
    <n v="1"/>
    <n v="120.9"/>
    <n v="4.03"/>
    <n v="0.5"/>
    <n v="0.5"/>
    <n v="13"/>
    <n v="28"/>
    <n v="0"/>
    <x v="6"/>
  </r>
  <r>
    <x v="2"/>
    <s v="Automotive"/>
    <s v="AUTO-129"/>
    <x v="5"/>
    <n v="1"/>
    <n v="38.799999999999997"/>
    <n v="1.29"/>
    <n v="0.5"/>
    <n v="0.5"/>
    <n v="4"/>
    <n v="32"/>
    <n v="0"/>
    <x v="6"/>
  </r>
  <r>
    <x v="2"/>
    <s v="Automotive"/>
    <s v="AUTO-129"/>
    <x v="6"/>
    <n v="1"/>
    <n v="153"/>
    <n v="5.0999999999999996"/>
    <n v="0.5"/>
    <n v="0.5"/>
    <n v="17"/>
    <n v="22"/>
    <n v="0"/>
    <x v="6"/>
  </r>
  <r>
    <x v="2"/>
    <s v="Automotive"/>
    <s v="AUTO-129"/>
    <x v="9"/>
    <n v="1"/>
    <n v="198"/>
    <n v="6.6"/>
    <n v="0.55000000000000004"/>
    <n v="0.55000000000000004"/>
    <n v="22"/>
    <n v="28"/>
    <n v="0"/>
    <x v="6"/>
  </r>
  <r>
    <x v="2"/>
    <s v="Automotive"/>
    <s v="AUTO-130"/>
    <x v="0"/>
    <n v="1"/>
    <n v="213.9"/>
    <n v="7.13"/>
    <n v="0.5"/>
    <n v="0.5"/>
    <n v="23"/>
    <n v="32"/>
    <n v="0"/>
    <x v="6"/>
  </r>
  <r>
    <x v="2"/>
    <s v="Automotive"/>
    <s v="AUTO-130"/>
    <x v="1"/>
    <n v="1"/>
    <n v="150.4"/>
    <n v="5.01"/>
    <n v="0.5"/>
    <n v="0.5"/>
    <n v="16"/>
    <n v="28"/>
    <n v="0"/>
    <x v="6"/>
  </r>
  <r>
    <x v="2"/>
    <s v="Automotive"/>
    <s v="AUTO-130"/>
    <x v="2"/>
    <n v="2"/>
    <n v="297"/>
    <n v="9.9"/>
    <n v="1"/>
    <n v="0.8"/>
    <n v="33"/>
    <n v="60"/>
    <n v="0.2"/>
    <x v="6"/>
  </r>
  <r>
    <x v="2"/>
    <s v="Automotive"/>
    <s v="AUTO-130"/>
    <x v="3"/>
    <n v="1"/>
    <n v="162"/>
    <n v="5.4"/>
    <n v="0.5"/>
    <n v="0"/>
    <n v="18"/>
    <n v="32"/>
    <n v="0.5"/>
    <x v="6"/>
  </r>
  <r>
    <x v="2"/>
    <s v="Automotive"/>
    <s v="AUTO-130"/>
    <x v="4"/>
    <n v="2"/>
    <n v="324"/>
    <n v="10.8"/>
    <n v="1"/>
    <n v="0.8"/>
    <n v="36"/>
    <n v="64"/>
    <n v="0.2"/>
    <x v="6"/>
  </r>
  <r>
    <x v="2"/>
    <s v="Automotive"/>
    <s v="AUTO-130"/>
    <x v="5"/>
    <n v="1"/>
    <n v="220.8"/>
    <n v="7.36"/>
    <n v="0.5"/>
    <n v="0"/>
    <n v="23"/>
    <n v="32"/>
    <n v="0.5"/>
    <x v="6"/>
  </r>
  <r>
    <x v="2"/>
    <s v="Automotive"/>
    <s v="AUTO-130"/>
    <x v="6"/>
    <n v="1"/>
    <n v="216"/>
    <n v="7.2"/>
    <n v="0.5"/>
    <n v="0.5"/>
    <n v="24"/>
    <n v="32"/>
    <n v="0"/>
    <x v="6"/>
  </r>
  <r>
    <x v="2"/>
    <s v="Automotive"/>
    <s v="AUTO-130"/>
    <x v="7"/>
    <n v="1"/>
    <n v="279"/>
    <n v="9.3000000000000007"/>
    <n v="0.55000000000000004"/>
    <n v="0.55000000000000004"/>
    <n v="31"/>
    <n v="32"/>
    <n v="0"/>
    <x v="6"/>
  </r>
  <r>
    <x v="2"/>
    <s v="Automotive"/>
    <s v="AUTO-130"/>
    <x v="8"/>
    <n v="1"/>
    <n v="243"/>
    <n v="8.1"/>
    <n v="0.5"/>
    <n v="0.5"/>
    <n v="27"/>
    <n v="32"/>
    <n v="0"/>
    <x v="6"/>
  </r>
  <r>
    <x v="2"/>
    <s v="Automotive"/>
    <s v="AUTO-130"/>
    <x v="9"/>
    <n v="1"/>
    <n v="216"/>
    <n v="7.2"/>
    <n v="0.55000000000000004"/>
    <n v="0.55000000000000004"/>
    <n v="24"/>
    <n v="32"/>
    <n v="0"/>
    <x v="6"/>
  </r>
  <r>
    <x v="2"/>
    <s v="Automotive"/>
    <s v="AUTO-135"/>
    <x v="0"/>
    <n v="1"/>
    <n v="90"/>
    <n v="3"/>
    <n v="0.5"/>
    <n v="0.5"/>
    <n v="10"/>
    <n v="32"/>
    <n v="0"/>
    <x v="6"/>
  </r>
  <r>
    <x v="2"/>
    <s v="Automotive"/>
    <s v="AUTO-140"/>
    <x v="0"/>
    <n v="1"/>
    <n v="288"/>
    <n v="9.6"/>
    <n v="0.5"/>
    <n v="0"/>
    <n v="32"/>
    <n v="32"/>
    <n v="0.5"/>
    <x v="6"/>
  </r>
  <r>
    <x v="2"/>
    <s v="Automotive"/>
    <s v="AUTO-140"/>
    <x v="1"/>
    <n v="1"/>
    <n v="198"/>
    <n v="6.6"/>
    <n v="0.5"/>
    <n v="0.5"/>
    <n v="22"/>
    <n v="28"/>
    <n v="0"/>
    <x v="6"/>
  </r>
  <r>
    <x v="2"/>
    <s v="Automotive"/>
    <s v="AUTO-140"/>
    <x v="3"/>
    <n v="1"/>
    <n v="171"/>
    <n v="5.7"/>
    <n v="0.5"/>
    <n v="0.5"/>
    <n v="19"/>
    <n v="22"/>
    <n v="0"/>
    <x v="6"/>
  </r>
  <r>
    <x v="2"/>
    <s v="Automotive"/>
    <s v="AUTO-140"/>
    <x v="5"/>
    <n v="1"/>
    <n v="259.2"/>
    <n v="8.64"/>
    <n v="0.5"/>
    <n v="0.5"/>
    <n v="27"/>
    <n v="22"/>
    <n v="0"/>
    <x v="6"/>
  </r>
  <r>
    <x v="2"/>
    <s v="Automotive"/>
    <s v="AUTO-140"/>
    <x v="7"/>
    <n v="1"/>
    <n v="171"/>
    <n v="5.7"/>
    <n v="0.55000000000000004"/>
    <n v="0.55000000000000004"/>
    <n v="19"/>
    <n v="22"/>
    <n v="0"/>
    <x v="6"/>
  </r>
  <r>
    <x v="2"/>
    <s v="Automotive"/>
    <s v="AUTO-141"/>
    <x v="3"/>
    <n v="1"/>
    <n v="72.86"/>
    <n v="2.4300000000000002"/>
    <n v="0.28000000000000003"/>
    <n v="0.28000000000000003"/>
    <n v="15"/>
    <n v="36"/>
    <n v="0"/>
    <x v="6"/>
  </r>
  <r>
    <x v="2"/>
    <s v="Automotive"/>
    <s v="AUTO-141"/>
    <x v="4"/>
    <n v="1"/>
    <n v="103.68"/>
    <n v="3.46"/>
    <n v="0.28000000000000003"/>
    <n v="0.28000000000000003"/>
    <n v="21"/>
    <n v="28"/>
    <n v="0"/>
    <x v="6"/>
  </r>
  <r>
    <x v="2"/>
    <s v="Automotive"/>
    <s v="AUTO-141"/>
    <x v="6"/>
    <n v="1"/>
    <n v="118.49"/>
    <n v="3.95"/>
    <n v="0.28000000000000003"/>
    <n v="0.28000000000000003"/>
    <n v="24"/>
    <n v="22"/>
    <n v="0"/>
    <x v="6"/>
  </r>
  <r>
    <x v="2"/>
    <s v="Automotive"/>
    <s v="AUTO-141"/>
    <x v="7"/>
    <n v="1"/>
    <n v="48.57"/>
    <n v="1.62"/>
    <n v="0.31"/>
    <n v="0.31"/>
    <n v="10"/>
    <n v="28"/>
    <n v="0"/>
    <x v="6"/>
  </r>
  <r>
    <x v="2"/>
    <s v="Automotive"/>
    <s v="AUTO-141"/>
    <x v="8"/>
    <n v="1"/>
    <n v="103.68"/>
    <n v="3.46"/>
    <n v="0.28000000000000003"/>
    <n v="0.28000000000000003"/>
    <n v="21"/>
    <n v="22"/>
    <n v="0"/>
    <x v="6"/>
  </r>
  <r>
    <x v="2"/>
    <s v="Automotive"/>
    <s v="AUTO-141"/>
    <x v="9"/>
    <n v="1"/>
    <n v="83.93"/>
    <n v="2.8"/>
    <n v="0.31"/>
    <n v="0.31"/>
    <n v="17"/>
    <n v="22"/>
    <n v="0"/>
    <x v="6"/>
  </r>
  <r>
    <x v="2"/>
    <s v="Automotive"/>
    <s v="AUTO-142"/>
    <x v="3"/>
    <n v="1"/>
    <n v="56"/>
    <n v="1.87"/>
    <n v="0.22"/>
    <n v="0.22"/>
    <n v="14"/>
    <n v="36"/>
    <n v="0"/>
    <x v="6"/>
  </r>
  <r>
    <x v="2"/>
    <s v="Automotive"/>
    <s v="AUTO-142"/>
    <x v="4"/>
    <n v="1"/>
    <n v="68"/>
    <n v="2.27"/>
    <n v="0.22"/>
    <n v="0.22"/>
    <n v="17"/>
    <n v="28"/>
    <n v="0"/>
    <x v="6"/>
  </r>
  <r>
    <x v="2"/>
    <s v="Automotive"/>
    <s v="AUTO-142"/>
    <x v="6"/>
    <n v="1"/>
    <n v="72"/>
    <n v="2.4"/>
    <n v="0.22"/>
    <n v="0.22"/>
    <n v="18"/>
    <n v="22"/>
    <n v="0"/>
    <x v="6"/>
  </r>
  <r>
    <x v="2"/>
    <s v="Automotive"/>
    <s v="AUTO-142"/>
    <x v="7"/>
    <n v="1"/>
    <n v="52"/>
    <n v="1.73"/>
    <n v="0.24"/>
    <n v="0.24"/>
    <n v="13"/>
    <n v="28"/>
    <n v="0"/>
    <x v="6"/>
  </r>
  <r>
    <x v="2"/>
    <s v="Automotive"/>
    <s v="AUTO-142"/>
    <x v="8"/>
    <n v="1"/>
    <n v="76"/>
    <n v="2.5299999999999998"/>
    <n v="0.22"/>
    <n v="0.22"/>
    <n v="19"/>
    <n v="22"/>
    <n v="0"/>
    <x v="6"/>
  </r>
  <r>
    <x v="2"/>
    <s v="Automotive"/>
    <s v="AUTO-152"/>
    <x v="2"/>
    <n v="1"/>
    <n v="175"/>
    <n v="5.83"/>
    <n v="0.39"/>
    <n v="0.39"/>
    <n v="25"/>
    <n v="28"/>
    <n v="0"/>
    <x v="6"/>
  </r>
  <r>
    <x v="2"/>
    <s v="Automotive"/>
    <s v="AUTO-152"/>
    <x v="3"/>
    <n v="1"/>
    <n v="119"/>
    <n v="3.97"/>
    <n v="0.39"/>
    <n v="0.39"/>
    <n v="17"/>
    <n v="32"/>
    <n v="0"/>
    <x v="6"/>
  </r>
  <r>
    <x v="2"/>
    <s v="Automotive"/>
    <s v="AUTO-152"/>
    <x v="8"/>
    <n v="1"/>
    <n v="112.5"/>
    <n v="3.75"/>
    <n v="0.39"/>
    <n v="0.39"/>
    <n v="15"/>
    <n v="28"/>
    <n v="0"/>
    <x v="6"/>
  </r>
  <r>
    <x v="2"/>
    <s v="Automotive"/>
    <s v="AUTO-152"/>
    <x v="9"/>
    <n v="1"/>
    <n v="189"/>
    <n v="6.3"/>
    <n v="0.43"/>
    <n v="0.43"/>
    <n v="27"/>
    <n v="28"/>
    <n v="0"/>
    <x v="6"/>
  </r>
  <r>
    <x v="2"/>
    <s v="Automotive"/>
    <s v="AUTO-160"/>
    <x v="9"/>
    <n v="1"/>
    <n v="80"/>
    <n v="2.67"/>
    <n v="0.31"/>
    <n v="0"/>
    <n v="16"/>
    <n v="32"/>
    <n v="0.31"/>
    <x v="6"/>
  </r>
  <r>
    <x v="2"/>
    <s v="Automotive"/>
    <s v="AUTO-170"/>
    <x v="0"/>
    <n v="1"/>
    <n v="315"/>
    <n v="10.5"/>
    <n v="0.5"/>
    <n v="0.5"/>
    <n v="35"/>
    <n v="32"/>
    <n v="0"/>
    <x v="6"/>
  </r>
  <r>
    <x v="2"/>
    <s v="Automotive"/>
    <s v="AUTO-170"/>
    <x v="1"/>
    <n v="1"/>
    <n v="171"/>
    <n v="5.7"/>
    <n v="0.5"/>
    <n v="0.5"/>
    <n v="19"/>
    <n v="30"/>
    <n v="0"/>
    <x v="6"/>
  </r>
  <r>
    <x v="2"/>
    <s v="Automotive"/>
    <s v="AUTO-170"/>
    <x v="5"/>
    <n v="1"/>
    <n v="87.3"/>
    <n v="2.91"/>
    <n v="0.5"/>
    <n v="0.38"/>
    <n v="9"/>
    <n v="22"/>
    <n v="0.12"/>
    <x v="6"/>
  </r>
  <r>
    <x v="2"/>
    <s v="Automotive"/>
    <s v="AUTO-170"/>
    <x v="6"/>
    <n v="1"/>
    <n v="198"/>
    <n v="6.6"/>
    <n v="0.5"/>
    <n v="0.5"/>
    <n v="22"/>
    <n v="22"/>
    <n v="0"/>
    <x v="6"/>
  </r>
  <r>
    <x v="2"/>
    <s v="Automotive"/>
    <s v="AUTO-170"/>
    <x v="7"/>
    <n v="1"/>
    <n v="194"/>
    <n v="6.47"/>
    <n v="0.55000000000000004"/>
    <n v="0.55000000000000004"/>
    <n v="20"/>
    <n v="22"/>
    <n v="0"/>
    <x v="6"/>
  </r>
  <r>
    <x v="2"/>
    <s v="Automotive"/>
    <s v="AUTO-170"/>
    <x v="8"/>
    <n v="1"/>
    <n v="198"/>
    <n v="6.6"/>
    <n v="0.5"/>
    <n v="0"/>
    <n v="22"/>
    <n v="22"/>
    <n v="0.5"/>
    <x v="6"/>
  </r>
  <r>
    <x v="2"/>
    <s v="Automotive"/>
    <s v="AUTO-170"/>
    <x v="9"/>
    <n v="1"/>
    <n v="117"/>
    <n v="3.9"/>
    <n v="0.55000000000000004"/>
    <n v="0.55000000000000004"/>
    <n v="13"/>
    <n v="22"/>
    <n v="0"/>
    <x v="6"/>
  </r>
  <r>
    <x v="2"/>
    <s v="Automotive"/>
    <s v="AUTO-180"/>
    <x v="2"/>
    <n v="1"/>
    <n v="35"/>
    <n v="1.17"/>
    <n v="7.0000000000000007E-2"/>
    <n v="0"/>
    <n v="35"/>
    <n v="36"/>
    <n v="7.0000000000000007E-2"/>
    <x v="6"/>
  </r>
  <r>
    <x v="2"/>
    <s v="Automotive"/>
    <s v="AUTO-180"/>
    <x v="4"/>
    <n v="1"/>
    <n v="21"/>
    <n v="0.7"/>
    <n v="7.0000000000000007E-2"/>
    <n v="0"/>
    <n v="21"/>
    <n v="36"/>
    <n v="7.0000000000000007E-2"/>
    <x v="6"/>
  </r>
  <r>
    <x v="2"/>
    <s v="Automotive"/>
    <s v="AUTO-180"/>
    <x v="6"/>
    <n v="1"/>
    <n v="16"/>
    <n v="0.53"/>
    <n v="7.0000000000000007E-2"/>
    <n v="7.0000000000000007E-2"/>
    <n v="16"/>
    <n v="24"/>
    <n v="0"/>
    <x v="6"/>
  </r>
  <r>
    <x v="2"/>
    <s v="Automotive"/>
    <s v="AUTO-180"/>
    <x v="7"/>
    <n v="1"/>
    <n v="18"/>
    <n v="0.6"/>
    <n v="7.0000000000000007E-2"/>
    <n v="7.0000000000000007E-2"/>
    <n v="18"/>
    <n v="24"/>
    <n v="0"/>
    <x v="6"/>
  </r>
  <r>
    <x v="2"/>
    <s v="Automotive"/>
    <s v="AUTO-182"/>
    <x v="0"/>
    <n v="1"/>
    <n v="3"/>
    <n v="0.1"/>
    <n v="0.09"/>
    <n v="0.09"/>
    <n v="3"/>
    <n v="20"/>
    <n v="0"/>
    <x v="6"/>
  </r>
  <r>
    <x v="2"/>
    <s v="Automotive"/>
    <s v="AUTO-182"/>
    <x v="1"/>
    <n v="1"/>
    <n v="3"/>
    <n v="0.1"/>
    <n v="0.1"/>
    <n v="0.1"/>
    <n v="3"/>
    <n v="20"/>
    <n v="0"/>
    <x v="6"/>
  </r>
  <r>
    <x v="2"/>
    <s v="Automotive"/>
    <s v="AUTO-182"/>
    <x v="2"/>
    <n v="1"/>
    <n v="6"/>
    <n v="0.2"/>
    <n v="0.17"/>
    <n v="0.17"/>
    <n v="6"/>
    <n v="20"/>
    <n v="0"/>
    <x v="6"/>
  </r>
  <r>
    <x v="2"/>
    <s v="Automotive"/>
    <s v="AUTO-182"/>
    <x v="3"/>
    <n v="1"/>
    <n v="0"/>
    <n v="0"/>
    <n v="0.12"/>
    <n v="0.12"/>
    <n v="0"/>
    <n v="20"/>
    <n v="0"/>
    <x v="6"/>
  </r>
  <r>
    <x v="2"/>
    <s v="Automotive"/>
    <s v="AUTO-182"/>
    <x v="4"/>
    <n v="1"/>
    <n v="1"/>
    <n v="0.03"/>
    <n v="0.09"/>
    <n v="0.09"/>
    <n v="1"/>
    <n v="20"/>
    <n v="0"/>
    <x v="6"/>
  </r>
  <r>
    <x v="2"/>
    <s v="Automotive"/>
    <s v="AUTO-182"/>
    <x v="5"/>
    <n v="2"/>
    <n v="3"/>
    <n v="0.1"/>
    <n v="0.19"/>
    <n v="0.19"/>
    <n v="3"/>
    <n v="21"/>
    <n v="0"/>
    <x v="6"/>
  </r>
  <r>
    <x v="2"/>
    <s v="Automotive"/>
    <s v="AUTO-182"/>
    <x v="6"/>
    <n v="1"/>
    <n v="2"/>
    <n v="7.0000000000000007E-2"/>
    <n v="0.1"/>
    <n v="0.1"/>
    <n v="2"/>
    <n v="20"/>
    <n v="0"/>
    <x v="6"/>
  </r>
  <r>
    <x v="2"/>
    <s v="Automotive"/>
    <s v="AUTO-182"/>
    <x v="7"/>
    <n v="1"/>
    <n v="2"/>
    <n v="7.0000000000000007E-2"/>
    <n v="0.12"/>
    <n v="0.12"/>
    <n v="2"/>
    <n v="20"/>
    <n v="0"/>
    <x v="6"/>
  </r>
  <r>
    <x v="2"/>
    <s v="Automotive"/>
    <s v="AUTO-182"/>
    <x v="8"/>
    <n v="2"/>
    <n v="3"/>
    <n v="0.1"/>
    <n v="0.15"/>
    <n v="0.15"/>
    <n v="3"/>
    <n v="37"/>
    <n v="0"/>
    <x v="6"/>
  </r>
  <r>
    <x v="2"/>
    <s v="Automotive"/>
    <s v="AUTO-182"/>
    <x v="9"/>
    <n v="2"/>
    <n v="3"/>
    <n v="0.1"/>
    <n v="0.11"/>
    <n v="0.11"/>
    <n v="3"/>
    <n v="37"/>
    <n v="0"/>
    <x v="6"/>
  </r>
  <r>
    <x v="2"/>
    <s v="Automotive"/>
    <s v="AUTO-190"/>
    <x v="0"/>
    <n v="1"/>
    <n v="146.13999999999999"/>
    <n v="4.87"/>
    <n v="0.22"/>
    <n v="0"/>
    <n v="25"/>
    <n v="32"/>
    <n v="0.22"/>
    <x v="6"/>
  </r>
  <r>
    <x v="2"/>
    <s v="Automotive"/>
    <s v="AUTO-190"/>
    <x v="3"/>
    <n v="1"/>
    <n v="76"/>
    <n v="2.5299999999999998"/>
    <n v="0.22"/>
    <n v="0.15"/>
    <n v="19"/>
    <n v="28"/>
    <n v="7.0000000000000007E-2"/>
    <x v="6"/>
  </r>
  <r>
    <x v="2"/>
    <s v="Automotive"/>
    <s v="AUTO-191"/>
    <x v="2"/>
    <n v="1"/>
    <n v="265.77999999999997"/>
    <n v="8.86"/>
    <n v="0.63"/>
    <n v="0"/>
    <n v="24"/>
    <n v="28"/>
    <n v="0.63"/>
    <x v="6"/>
  </r>
  <r>
    <x v="2"/>
    <s v="Automotive"/>
    <s v="AUTO-191"/>
    <x v="6"/>
    <n v="1"/>
    <n v="265.77999999999997"/>
    <n v="8.86"/>
    <n v="0.63"/>
    <n v="0"/>
    <n v="24"/>
    <n v="28"/>
    <n v="0.63"/>
    <x v="6"/>
  </r>
  <r>
    <x v="2"/>
    <s v="Automotive"/>
    <s v="AUTO-191"/>
    <x v="9"/>
    <n v="1"/>
    <n v="165"/>
    <n v="5.5"/>
    <n v="0.69"/>
    <n v="0"/>
    <n v="15"/>
    <n v="28"/>
    <n v="0.69"/>
    <x v="6"/>
  </r>
  <r>
    <x v="2"/>
    <s v="Automotive"/>
    <s v="AUTO-191A"/>
    <x v="9"/>
    <n v="1"/>
    <n v="4"/>
    <n v="0.13"/>
    <n v="0"/>
    <n v="0"/>
    <n v="4"/>
    <n v="28"/>
    <n v="0"/>
    <x v="6"/>
  </r>
  <r>
    <x v="2"/>
    <s v="Automotive"/>
    <s v="AUTO-191B"/>
    <x v="9"/>
    <n v="1"/>
    <n v="7.5"/>
    <n v="0.25"/>
    <n v="0"/>
    <n v="0"/>
    <n v="5"/>
    <n v="28"/>
    <n v="0"/>
    <x v="6"/>
  </r>
  <r>
    <x v="2"/>
    <s v="Automotive"/>
    <s v="AUTO-191C"/>
    <x v="9"/>
    <n v="1"/>
    <n v="6"/>
    <n v="0.2"/>
    <n v="0"/>
    <n v="0"/>
    <n v="4"/>
    <n v="28"/>
    <n v="0"/>
    <x v="6"/>
  </r>
  <r>
    <x v="2"/>
    <s v="Automotive"/>
    <s v="AUTO-191D"/>
    <x v="9"/>
    <n v="1"/>
    <n v="4"/>
    <n v="0.13"/>
    <n v="0"/>
    <n v="0"/>
    <n v="4"/>
    <n v="28"/>
    <n v="0"/>
    <x v="6"/>
  </r>
  <r>
    <x v="2"/>
    <s v="Automotive"/>
    <s v="AUTO-191E"/>
    <x v="9"/>
    <n v="1"/>
    <n v="2"/>
    <n v="7.0000000000000007E-2"/>
    <n v="0"/>
    <n v="0"/>
    <n v="4"/>
    <n v="28"/>
    <n v="0"/>
    <x v="6"/>
  </r>
  <r>
    <x v="2"/>
    <s v="Automotive"/>
    <s v="AUTO-192"/>
    <x v="1"/>
    <n v="1"/>
    <n v="341.86"/>
    <n v="11.4"/>
    <n v="0.74"/>
    <n v="0"/>
    <n v="26"/>
    <n v="28"/>
    <n v="0.74"/>
    <x v="6"/>
  </r>
  <r>
    <x v="2"/>
    <s v="Automotive"/>
    <s v="AUTO-192"/>
    <x v="5"/>
    <n v="1"/>
    <n v="193.89"/>
    <n v="6.46"/>
    <n v="0.74"/>
    <n v="0"/>
    <n v="15"/>
    <n v="28"/>
    <n v="0.74"/>
    <x v="6"/>
  </r>
  <r>
    <x v="2"/>
    <s v="Automotive"/>
    <s v="AUTO-192A"/>
    <x v="5"/>
    <n v="1"/>
    <n v="8"/>
    <n v="0.27"/>
    <n v="0"/>
    <n v="0"/>
    <n v="4"/>
    <n v="22"/>
    <n v="0"/>
    <x v="6"/>
  </r>
  <r>
    <x v="2"/>
    <s v="Automotive"/>
    <s v="AUTO-192B"/>
    <x v="5"/>
    <n v="1"/>
    <n v="6"/>
    <n v="0.2"/>
    <n v="0"/>
    <n v="0"/>
    <n v="4"/>
    <n v="22"/>
    <n v="0"/>
    <x v="6"/>
  </r>
  <r>
    <x v="2"/>
    <s v="Automotive"/>
    <s v="AUTO-192C"/>
    <x v="5"/>
    <n v="1"/>
    <n v="8"/>
    <n v="0.27"/>
    <n v="0"/>
    <n v="0"/>
    <n v="4"/>
    <n v="22"/>
    <n v="0"/>
    <x v="6"/>
  </r>
  <r>
    <x v="2"/>
    <s v="Automotive"/>
    <s v="AUTO-192D"/>
    <x v="5"/>
    <n v="1"/>
    <n v="4"/>
    <n v="0.13"/>
    <n v="0"/>
    <n v="0"/>
    <n v="4"/>
    <n v="22"/>
    <n v="0"/>
    <x v="6"/>
  </r>
  <r>
    <x v="2"/>
    <s v="Automotive"/>
    <s v="AUTO-195"/>
    <x v="4"/>
    <n v="1"/>
    <n v="265.77999999999997"/>
    <n v="8.86"/>
    <n v="0.63"/>
    <n v="0.3"/>
    <n v="24"/>
    <n v="28"/>
    <n v="0.33"/>
    <x v="6"/>
  </r>
  <r>
    <x v="2"/>
    <s v="Automotive"/>
    <s v="AUTO-195"/>
    <x v="8"/>
    <n v="1"/>
    <n v="155.04"/>
    <n v="5.17"/>
    <n v="0.63"/>
    <n v="0"/>
    <n v="14"/>
    <n v="28"/>
    <n v="0.63"/>
    <x v="6"/>
  </r>
  <r>
    <x v="2"/>
    <s v="Automotive"/>
    <s v="AUTO-195A"/>
    <x v="8"/>
    <n v="1"/>
    <n v="4.5"/>
    <n v="0.15"/>
    <n v="0"/>
    <n v="0"/>
    <n v="3"/>
    <n v="28"/>
    <n v="0"/>
    <x v="6"/>
  </r>
  <r>
    <x v="2"/>
    <s v="Automotive"/>
    <s v="AUTO-195B"/>
    <x v="8"/>
    <n v="1"/>
    <n v="4.5"/>
    <n v="0.15"/>
    <n v="0"/>
    <n v="0"/>
    <n v="3"/>
    <n v="28"/>
    <n v="0"/>
    <x v="6"/>
  </r>
  <r>
    <x v="2"/>
    <s v="Automotive"/>
    <s v="AUTO-195C"/>
    <x v="8"/>
    <n v="1"/>
    <n v="4.5"/>
    <n v="0.15"/>
    <n v="0"/>
    <n v="0"/>
    <n v="3"/>
    <n v="28"/>
    <n v="0"/>
    <x v="6"/>
  </r>
  <r>
    <x v="2"/>
    <s v="Automotive"/>
    <s v="AUTO-195D"/>
    <x v="8"/>
    <n v="1"/>
    <n v="4.5"/>
    <n v="0.15"/>
    <n v="0"/>
    <n v="0"/>
    <n v="3"/>
    <n v="28"/>
    <n v="0"/>
    <x v="6"/>
  </r>
  <r>
    <x v="2"/>
    <s v="Automotive"/>
    <s v="AUTO-196"/>
    <x v="0"/>
    <n v="1"/>
    <n v="172.71"/>
    <n v="5.76"/>
    <n v="0.42"/>
    <n v="0"/>
    <n v="25"/>
    <n v="32"/>
    <n v="0.42"/>
    <x v="6"/>
  </r>
  <r>
    <x v="2"/>
    <s v="Automotive"/>
    <s v="AUTO-196"/>
    <x v="3"/>
    <n v="1"/>
    <n v="146.16"/>
    <n v="4.87"/>
    <n v="0.42"/>
    <n v="0"/>
    <n v="21"/>
    <n v="28"/>
    <n v="0.42"/>
    <x v="6"/>
  </r>
  <r>
    <x v="2"/>
    <s v="Automotive"/>
    <s v="AUTO-196"/>
    <x v="7"/>
    <n v="1"/>
    <n v="84"/>
    <n v="2.8"/>
    <n v="0.44"/>
    <n v="0"/>
    <n v="12"/>
    <n v="28"/>
    <n v="0.44"/>
    <x v="6"/>
  </r>
  <r>
    <x v="2"/>
    <s v="Automotive"/>
    <s v="AUTO-196A"/>
    <x v="7"/>
    <n v="1"/>
    <n v="8"/>
    <n v="0.27"/>
    <n v="0"/>
    <n v="0"/>
    <n v="4"/>
    <n v="28"/>
    <n v="0"/>
    <x v="6"/>
  </r>
  <r>
    <x v="2"/>
    <s v="Automotive"/>
    <s v="AUTO-196B"/>
    <x v="7"/>
    <n v="1"/>
    <n v="6"/>
    <n v="0.2"/>
    <n v="0"/>
    <n v="0"/>
    <n v="4"/>
    <n v="28"/>
    <n v="0"/>
    <x v="6"/>
  </r>
  <r>
    <x v="2"/>
    <s v="Automotive"/>
    <s v="AUTO-196C"/>
    <x v="7"/>
    <n v="1"/>
    <n v="8"/>
    <n v="0.27"/>
    <n v="0"/>
    <n v="0"/>
    <n v="4"/>
    <n v="28"/>
    <n v="0"/>
    <x v="6"/>
  </r>
  <r>
    <x v="2"/>
    <s v="Automotive"/>
    <s v="AUTO-196D"/>
    <x v="7"/>
    <n v="1"/>
    <n v="4"/>
    <n v="0.13"/>
    <n v="0"/>
    <n v="0"/>
    <n v="4"/>
    <n v="28"/>
    <n v="0"/>
    <x v="6"/>
  </r>
  <r>
    <x v="2"/>
    <s v="Automotive"/>
    <s v="AUTO-197"/>
    <x v="0"/>
    <n v="2"/>
    <n v="66"/>
    <n v="2.2000000000000002"/>
    <n v="0.24"/>
    <n v="0.24"/>
    <n v="22"/>
    <n v="40"/>
    <n v="0"/>
    <x v="6"/>
  </r>
  <r>
    <x v="2"/>
    <s v="Automotive"/>
    <s v="AUTO-197"/>
    <x v="1"/>
    <n v="1"/>
    <n v="66"/>
    <n v="2.2000000000000002"/>
    <n v="0.27"/>
    <n v="0.27"/>
    <n v="22"/>
    <n v="20"/>
    <n v="0"/>
    <x v="6"/>
  </r>
  <r>
    <x v="2"/>
    <s v="Automotive"/>
    <s v="AUTO-197"/>
    <x v="2"/>
    <n v="1"/>
    <n v="66"/>
    <n v="2.2000000000000002"/>
    <n v="0.24"/>
    <n v="0.24"/>
    <n v="22"/>
    <n v="20"/>
    <n v="0"/>
    <x v="6"/>
  </r>
  <r>
    <x v="2"/>
    <s v="Automotive"/>
    <s v="AUTO-197"/>
    <x v="3"/>
    <n v="1"/>
    <n v="60"/>
    <n v="2"/>
    <n v="0.19"/>
    <n v="0.19"/>
    <n v="20"/>
    <n v="20"/>
    <n v="0"/>
    <x v="6"/>
  </r>
  <r>
    <x v="2"/>
    <s v="Automotive"/>
    <s v="AUTO-197"/>
    <x v="4"/>
    <n v="1"/>
    <n v="69"/>
    <n v="2.2999999999999998"/>
    <n v="0.25"/>
    <n v="0.25"/>
    <n v="23"/>
    <n v="20"/>
    <n v="0"/>
    <x v="6"/>
  </r>
  <r>
    <x v="2"/>
    <s v="Automotive"/>
    <s v="AUTO-197"/>
    <x v="5"/>
    <n v="1"/>
    <n v="42"/>
    <n v="1.4"/>
    <n v="0.15"/>
    <n v="0.15"/>
    <n v="14"/>
    <n v="20"/>
    <n v="0"/>
    <x v="6"/>
  </r>
  <r>
    <x v="2"/>
    <s v="Automotive"/>
    <s v="AUTO-197"/>
    <x v="6"/>
    <n v="1"/>
    <n v="42"/>
    <n v="1.4"/>
    <n v="0.22"/>
    <n v="0.22"/>
    <n v="14"/>
    <n v="20"/>
    <n v="0"/>
    <x v="6"/>
  </r>
  <r>
    <x v="2"/>
    <s v="Automotive"/>
    <s v="AUTO-197"/>
    <x v="7"/>
    <n v="1"/>
    <n v="45"/>
    <n v="1.5"/>
    <n v="0.2"/>
    <n v="0.2"/>
    <n v="15"/>
    <n v="20"/>
    <n v="0"/>
    <x v="6"/>
  </r>
  <r>
    <x v="2"/>
    <s v="Automotive"/>
    <s v="AUTO-197"/>
    <x v="8"/>
    <n v="1"/>
    <n v="33"/>
    <n v="1.1000000000000001"/>
    <n v="0.12"/>
    <n v="0.12"/>
    <n v="11"/>
    <n v="20"/>
    <n v="0"/>
    <x v="6"/>
  </r>
  <r>
    <x v="2"/>
    <s v="Automotive"/>
    <s v="AUTO-197"/>
    <x v="9"/>
    <n v="1"/>
    <n v="48"/>
    <n v="1.6"/>
    <n v="0.17"/>
    <n v="0.17"/>
    <n v="16"/>
    <n v="20"/>
    <n v="0"/>
    <x v="6"/>
  </r>
  <r>
    <x v="2"/>
    <s v="Automotive"/>
    <s v="AUTO-200"/>
    <x v="1"/>
    <n v="1"/>
    <n v="5.43"/>
    <n v="0.18"/>
    <n v="7.0000000000000007E-2"/>
    <n v="0"/>
    <n v="19"/>
    <n v="28"/>
    <n v="7.0000000000000007E-2"/>
    <x v="6"/>
  </r>
  <r>
    <x v="2"/>
    <s v="Automotive"/>
    <s v="AUTO-201"/>
    <x v="1"/>
    <n v="1"/>
    <n v="184.14"/>
    <n v="6.14"/>
    <n v="0.56999999999999995"/>
    <n v="0"/>
    <n v="19"/>
    <n v="28"/>
    <n v="0.56999999999999995"/>
    <x v="6"/>
  </r>
  <r>
    <x v="2"/>
    <s v="Automotive"/>
    <s v="AUTO-202"/>
    <x v="4"/>
    <n v="1"/>
    <n v="210.29"/>
    <n v="7.01"/>
    <n v="0.63"/>
    <n v="0"/>
    <n v="20"/>
    <n v="28"/>
    <n v="0.63"/>
    <x v="6"/>
  </r>
  <r>
    <x v="2"/>
    <s v="Automotive"/>
    <s v="AUTO-204"/>
    <x v="3"/>
    <n v="1"/>
    <n v="164.91"/>
    <n v="5.5"/>
    <n v="0.3"/>
    <n v="0"/>
    <n v="15"/>
    <n v="32"/>
    <n v="0.3"/>
    <x v="6"/>
  </r>
  <r>
    <x v="2"/>
    <s v="Automotive"/>
    <s v="AUTO-205"/>
    <x v="6"/>
    <n v="1"/>
    <n v="147.19999999999999"/>
    <n v="4.91"/>
    <n v="0.63"/>
    <n v="0"/>
    <n v="14"/>
    <n v="32"/>
    <n v="0.63"/>
    <x v="6"/>
  </r>
  <r>
    <x v="2"/>
    <s v="Automotive"/>
    <s v="AUTO-205"/>
    <x v="8"/>
    <n v="1"/>
    <n v="143.97"/>
    <n v="4.8"/>
    <n v="0.63"/>
    <n v="0"/>
    <n v="13"/>
    <n v="32"/>
    <n v="0.63"/>
    <x v="6"/>
  </r>
  <r>
    <x v="2"/>
    <s v="Automotive"/>
    <s v="AUTO-206"/>
    <x v="3"/>
    <n v="1"/>
    <n v="30"/>
    <n v="1"/>
    <n v="0.11"/>
    <n v="0.11"/>
    <n v="10"/>
    <n v="20"/>
    <n v="0"/>
    <x v="6"/>
  </r>
  <r>
    <x v="2"/>
    <s v="Automotive"/>
    <s v="AUTO-206"/>
    <x v="4"/>
    <n v="1"/>
    <n v="30"/>
    <n v="1"/>
    <n v="0.1"/>
    <n v="0.1"/>
    <n v="10"/>
    <n v="20"/>
    <n v="0"/>
    <x v="6"/>
  </r>
  <r>
    <x v="2"/>
    <s v="Automotive"/>
    <s v="AUTO-206"/>
    <x v="6"/>
    <n v="1"/>
    <n v="33"/>
    <n v="1.1000000000000001"/>
    <n v="0.11"/>
    <n v="0.11"/>
    <n v="11"/>
    <n v="20"/>
    <n v="0"/>
    <x v="6"/>
  </r>
  <r>
    <x v="2"/>
    <s v="Automotive"/>
    <s v="AUTO-206"/>
    <x v="8"/>
    <n v="1"/>
    <n v="33"/>
    <n v="1.1000000000000001"/>
    <n v="0.12"/>
    <n v="0.12"/>
    <n v="11"/>
    <n v="20"/>
    <n v="0"/>
    <x v="6"/>
  </r>
  <r>
    <x v="2"/>
    <s v="Automotive"/>
    <s v="AUTO-206"/>
    <x v="9"/>
    <n v="1"/>
    <n v="27"/>
    <n v="0.9"/>
    <n v="7.0000000000000007E-2"/>
    <n v="7.0000000000000007E-2"/>
    <n v="9"/>
    <n v="20"/>
    <n v="0"/>
    <x v="6"/>
  </r>
  <r>
    <x v="1"/>
    <s v="Biology"/>
    <s v="BIO-122"/>
    <x v="0"/>
    <n v="1"/>
    <n v="180"/>
    <n v="6"/>
    <n v="0.35"/>
    <n v="0"/>
    <n v="30"/>
    <n v="32"/>
    <n v="0.35"/>
    <x v="7"/>
  </r>
  <r>
    <x v="1"/>
    <s v="Biology"/>
    <s v="BIO-122"/>
    <x v="1"/>
    <n v="1"/>
    <n v="156"/>
    <n v="5.2"/>
    <n v="0.35"/>
    <n v="0"/>
    <n v="26"/>
    <n v="32"/>
    <n v="0.35"/>
    <x v="7"/>
  </r>
  <r>
    <x v="1"/>
    <s v="Biology"/>
    <s v="BIO-122"/>
    <x v="2"/>
    <n v="1"/>
    <n v="156"/>
    <n v="5.2"/>
    <n v="0.35"/>
    <n v="0"/>
    <n v="26"/>
    <n v="32"/>
    <n v="0.35"/>
    <x v="7"/>
  </r>
  <r>
    <x v="1"/>
    <s v="Biology"/>
    <s v="BIO-122"/>
    <x v="3"/>
    <n v="1"/>
    <n v="168"/>
    <n v="5.6"/>
    <n v="0.35"/>
    <n v="0"/>
    <n v="28"/>
    <n v="32"/>
    <n v="0.35"/>
    <x v="7"/>
  </r>
  <r>
    <x v="1"/>
    <s v="Biology"/>
    <s v="BIO-122"/>
    <x v="5"/>
    <n v="1"/>
    <n v="160"/>
    <n v="5.33"/>
    <n v="0.35"/>
    <n v="0"/>
    <n v="25"/>
    <n v="32"/>
    <n v="0.35"/>
    <x v="7"/>
  </r>
  <r>
    <x v="1"/>
    <s v="Biology"/>
    <s v="BIO-122"/>
    <x v="6"/>
    <n v="1"/>
    <n v="174"/>
    <n v="5.8"/>
    <n v="0.35"/>
    <n v="0"/>
    <n v="29"/>
    <n v="32"/>
    <n v="0.35"/>
    <x v="7"/>
  </r>
  <r>
    <x v="1"/>
    <s v="Biology"/>
    <s v="BIO-122"/>
    <x v="7"/>
    <n v="1"/>
    <n v="198"/>
    <n v="6.6"/>
    <n v="0.38"/>
    <n v="0"/>
    <n v="33"/>
    <n v="32"/>
    <n v="0.38"/>
    <x v="7"/>
  </r>
  <r>
    <x v="1"/>
    <s v="Biology"/>
    <s v="BIO-122"/>
    <x v="8"/>
    <n v="1"/>
    <n v="174"/>
    <n v="5.8"/>
    <n v="0.35"/>
    <n v="0"/>
    <n v="29"/>
    <n v="32"/>
    <n v="0.35"/>
    <x v="7"/>
  </r>
  <r>
    <x v="1"/>
    <s v="Biology"/>
    <s v="BIO-122"/>
    <x v="9"/>
    <n v="1"/>
    <n v="174"/>
    <n v="5.8"/>
    <n v="0.38"/>
    <n v="0"/>
    <n v="29"/>
    <n v="32"/>
    <n v="0.38"/>
    <x v="7"/>
  </r>
  <r>
    <x v="1"/>
    <s v="Biology"/>
    <s v="BIO-130"/>
    <x v="0"/>
    <n v="8"/>
    <n v="1641"/>
    <n v="54.7"/>
    <n v="1.6"/>
    <n v="1.2"/>
    <n v="547"/>
    <n v="530"/>
    <n v="0.4"/>
    <x v="7"/>
  </r>
  <r>
    <x v="1"/>
    <s v="Biology"/>
    <s v="BIO-130"/>
    <x v="1"/>
    <n v="8"/>
    <n v="1554"/>
    <n v="51.8"/>
    <n v="1.6"/>
    <n v="1.2"/>
    <n v="518"/>
    <n v="530"/>
    <n v="0.4"/>
    <x v="7"/>
  </r>
  <r>
    <x v="1"/>
    <s v="Biology"/>
    <s v="BIO-130"/>
    <x v="2"/>
    <n v="10"/>
    <n v="1839"/>
    <n v="61.3"/>
    <n v="2"/>
    <n v="1.4"/>
    <n v="613"/>
    <n v="676"/>
    <n v="0.6"/>
    <x v="7"/>
  </r>
  <r>
    <x v="1"/>
    <s v="Biology"/>
    <s v="BIO-130"/>
    <x v="3"/>
    <n v="11"/>
    <n v="1676"/>
    <n v="55.87"/>
    <n v="2.2000000000000002"/>
    <n v="2.2000000000000002"/>
    <n v="552"/>
    <n v="628"/>
    <n v="0"/>
    <x v="7"/>
  </r>
  <r>
    <x v="1"/>
    <s v="Biology"/>
    <s v="BIO-130"/>
    <x v="4"/>
    <n v="10"/>
    <n v="1773"/>
    <n v="59.1"/>
    <n v="2"/>
    <n v="2"/>
    <n v="591"/>
    <n v="676"/>
    <n v="0"/>
    <x v="7"/>
  </r>
  <r>
    <x v="1"/>
    <s v="Biology"/>
    <s v="BIO-130"/>
    <x v="5"/>
    <n v="10"/>
    <n v="1447.1"/>
    <n v="48.24"/>
    <n v="2"/>
    <n v="2"/>
    <n v="470"/>
    <n v="492"/>
    <n v="0"/>
    <x v="7"/>
  </r>
  <r>
    <x v="1"/>
    <s v="Biology"/>
    <s v="BIO-130"/>
    <x v="6"/>
    <n v="10"/>
    <n v="1562.16"/>
    <n v="52.07"/>
    <n v="2"/>
    <n v="2"/>
    <n v="517"/>
    <n v="564"/>
    <n v="0"/>
    <x v="7"/>
  </r>
  <r>
    <x v="1"/>
    <s v="Biology"/>
    <s v="BIO-130"/>
    <x v="7"/>
    <n v="9"/>
    <n v="1317"/>
    <n v="43.9"/>
    <n v="1.8"/>
    <n v="1.8"/>
    <n v="439"/>
    <n v="450"/>
    <n v="0"/>
    <x v="7"/>
  </r>
  <r>
    <x v="1"/>
    <s v="Biology"/>
    <s v="BIO-130"/>
    <x v="8"/>
    <n v="11"/>
    <n v="1452.13"/>
    <n v="48.4"/>
    <n v="2.2000000000000002"/>
    <n v="2.2000000000000002"/>
    <n v="481"/>
    <n v="545"/>
    <n v="0"/>
    <x v="7"/>
  </r>
  <r>
    <x v="1"/>
    <s v="Biology"/>
    <s v="BIO-130"/>
    <x v="9"/>
    <n v="11"/>
    <n v="1392.2"/>
    <n v="46.41"/>
    <n v="2.2000000000000002"/>
    <n v="2.2000000000000002"/>
    <n v="463"/>
    <n v="545"/>
    <n v="0"/>
    <x v="7"/>
  </r>
  <r>
    <x v="1"/>
    <s v="Biology"/>
    <s v="BIO-131"/>
    <x v="0"/>
    <n v="10"/>
    <n v="995.7"/>
    <n v="33.19"/>
    <n v="1.5"/>
    <n v="1.5"/>
    <n v="313"/>
    <n v="320"/>
    <n v="0"/>
    <x v="7"/>
  </r>
  <r>
    <x v="1"/>
    <s v="Biology"/>
    <s v="BIO-131"/>
    <x v="1"/>
    <n v="10"/>
    <n v="898.2"/>
    <n v="29.94"/>
    <n v="1.5"/>
    <n v="1.5"/>
    <n v="285"/>
    <n v="320"/>
    <n v="0"/>
    <x v="7"/>
  </r>
  <r>
    <x v="1"/>
    <s v="Biology"/>
    <s v="BIO-131"/>
    <x v="2"/>
    <n v="10"/>
    <n v="926.7"/>
    <n v="30.89"/>
    <n v="1.5"/>
    <n v="1.5"/>
    <n v="303"/>
    <n v="320"/>
    <n v="0"/>
    <x v="7"/>
  </r>
  <r>
    <x v="1"/>
    <s v="Biology"/>
    <s v="BIO-131"/>
    <x v="3"/>
    <n v="10"/>
    <n v="885.8"/>
    <n v="29.53"/>
    <n v="1.5"/>
    <n v="1.35"/>
    <n v="280"/>
    <n v="320"/>
    <n v="0.15"/>
    <x v="7"/>
  </r>
  <r>
    <x v="1"/>
    <s v="Biology"/>
    <s v="BIO-131"/>
    <x v="4"/>
    <n v="10"/>
    <n v="882.3"/>
    <n v="29.41"/>
    <n v="1.5"/>
    <n v="1.35"/>
    <n v="289"/>
    <n v="320"/>
    <n v="0.15"/>
    <x v="7"/>
  </r>
  <r>
    <x v="1"/>
    <s v="Biology"/>
    <s v="BIO-131"/>
    <x v="5"/>
    <n v="9"/>
    <n v="811.5"/>
    <n v="27.05"/>
    <n v="1.35"/>
    <n v="1.35"/>
    <n v="259"/>
    <n v="288"/>
    <n v="0"/>
    <x v="7"/>
  </r>
  <r>
    <x v="1"/>
    <s v="Biology"/>
    <s v="BIO-131"/>
    <x v="6"/>
    <n v="11"/>
    <n v="950.7"/>
    <n v="31.69"/>
    <n v="1.65"/>
    <n v="1.65"/>
    <n v="309"/>
    <n v="352"/>
    <n v="0"/>
    <x v="7"/>
  </r>
  <r>
    <x v="1"/>
    <s v="Biology"/>
    <s v="BIO-131"/>
    <x v="7"/>
    <n v="7"/>
    <n v="692.1"/>
    <n v="23.07"/>
    <n v="1.24"/>
    <n v="1.06"/>
    <n v="221"/>
    <n v="224"/>
    <n v="0.18"/>
    <x v="7"/>
  </r>
  <r>
    <x v="1"/>
    <s v="Biology"/>
    <s v="BIO-131"/>
    <x v="8"/>
    <n v="10"/>
    <n v="858"/>
    <n v="28.6"/>
    <n v="1.5"/>
    <n v="1.5"/>
    <n v="278"/>
    <n v="320"/>
    <n v="0"/>
    <x v="7"/>
  </r>
  <r>
    <x v="1"/>
    <s v="Biology"/>
    <s v="BIO-131"/>
    <x v="9"/>
    <n v="10"/>
    <n v="880.2"/>
    <n v="29.34"/>
    <n v="1.76"/>
    <n v="1.59"/>
    <n v="286"/>
    <n v="320"/>
    <n v="0.18"/>
    <x v="7"/>
  </r>
  <r>
    <x v="1"/>
    <s v="Biology"/>
    <s v="BIO-133"/>
    <x v="3"/>
    <n v="1"/>
    <n v="54"/>
    <n v="1.8"/>
    <n v="0.2"/>
    <n v="0"/>
    <n v="18"/>
    <n v="32"/>
    <n v="0.2"/>
    <x v="7"/>
  </r>
  <r>
    <x v="1"/>
    <s v="Biology"/>
    <s v="BIO-133"/>
    <x v="7"/>
    <n v="1"/>
    <n v="36"/>
    <n v="1.2"/>
    <n v="0.2"/>
    <n v="0"/>
    <n v="15"/>
    <n v="32"/>
    <n v="0.2"/>
    <x v="7"/>
  </r>
  <r>
    <x v="1"/>
    <s v="Biology"/>
    <s v="BIO-134"/>
    <x v="1"/>
    <n v="1"/>
    <n v="54"/>
    <n v="1.8"/>
    <n v="0.2"/>
    <n v="0"/>
    <n v="18"/>
    <n v="32"/>
    <n v="0.2"/>
    <x v="7"/>
  </r>
  <r>
    <x v="1"/>
    <s v="Biology"/>
    <s v="BIO-134"/>
    <x v="6"/>
    <n v="1"/>
    <n v="57"/>
    <n v="1.9"/>
    <n v="0.2"/>
    <n v="0"/>
    <n v="19"/>
    <n v="32"/>
    <n v="0.2"/>
    <x v="7"/>
  </r>
  <r>
    <x v="1"/>
    <s v="Biology"/>
    <s v="BIO-134"/>
    <x v="8"/>
    <n v="1"/>
    <n v="66"/>
    <n v="2.2000000000000002"/>
    <n v="0.2"/>
    <n v="0"/>
    <n v="22"/>
    <n v="32"/>
    <n v="0.2"/>
    <x v="7"/>
  </r>
  <r>
    <x v="1"/>
    <s v="Biology"/>
    <s v="BIO-134"/>
    <x v="9"/>
    <n v="1"/>
    <n v="39"/>
    <n v="1.3"/>
    <n v="0.2"/>
    <n v="0"/>
    <n v="13"/>
    <n v="32"/>
    <n v="0.2"/>
    <x v="7"/>
  </r>
  <r>
    <x v="1"/>
    <s v="Biology"/>
    <s v="BIO-135"/>
    <x v="6"/>
    <n v="1"/>
    <n v="69"/>
    <n v="2.2999999999999998"/>
    <n v="0.15"/>
    <n v="0"/>
    <n v="23"/>
    <n v="32"/>
    <n v="0.15"/>
    <x v="7"/>
  </r>
  <r>
    <x v="1"/>
    <s v="Biology"/>
    <s v="BIO-135"/>
    <x v="8"/>
    <n v="1"/>
    <n v="69"/>
    <n v="2.2999999999999998"/>
    <n v="0.15"/>
    <n v="0"/>
    <n v="23"/>
    <n v="32"/>
    <n v="0.15"/>
    <x v="7"/>
  </r>
  <r>
    <x v="1"/>
    <s v="Biology"/>
    <s v="BIO-135"/>
    <x v="9"/>
    <n v="1"/>
    <n v="33"/>
    <n v="1.1000000000000001"/>
    <n v="0.18"/>
    <n v="0"/>
    <n v="11"/>
    <n v="32"/>
    <n v="0.18"/>
    <x v="7"/>
  </r>
  <r>
    <x v="1"/>
    <s v="Biology"/>
    <s v="BIO-140"/>
    <x v="0"/>
    <n v="6"/>
    <n v="1575"/>
    <n v="52.5"/>
    <n v="3"/>
    <n v="2"/>
    <n v="175"/>
    <n v="168"/>
    <n v="1"/>
    <x v="7"/>
  </r>
  <r>
    <x v="1"/>
    <s v="Biology"/>
    <s v="BIO-140"/>
    <x v="1"/>
    <n v="7"/>
    <n v="1845"/>
    <n v="61.5"/>
    <n v="3.5"/>
    <n v="1.8"/>
    <n v="205"/>
    <n v="196"/>
    <n v="1.7"/>
    <x v="7"/>
  </r>
  <r>
    <x v="1"/>
    <s v="Biology"/>
    <s v="BIO-140"/>
    <x v="2"/>
    <n v="7"/>
    <n v="1836"/>
    <n v="61.2"/>
    <n v="3.5"/>
    <n v="2.2999999999999998"/>
    <n v="204"/>
    <n v="196"/>
    <n v="1.2"/>
    <x v="7"/>
  </r>
  <r>
    <x v="1"/>
    <s v="Biology"/>
    <s v="BIO-140"/>
    <x v="3"/>
    <n v="7"/>
    <n v="1800"/>
    <n v="60"/>
    <n v="3.5"/>
    <n v="2.5"/>
    <n v="200"/>
    <n v="196"/>
    <n v="1"/>
    <x v="7"/>
  </r>
  <r>
    <x v="1"/>
    <s v="Biology"/>
    <s v="BIO-140"/>
    <x v="4"/>
    <n v="7"/>
    <n v="1800"/>
    <n v="60"/>
    <n v="3.5"/>
    <n v="2.8"/>
    <n v="200"/>
    <n v="196"/>
    <n v="0.7"/>
    <x v="7"/>
  </r>
  <r>
    <x v="1"/>
    <s v="Biology"/>
    <s v="BIO-140"/>
    <x v="5"/>
    <n v="7"/>
    <n v="1861"/>
    <n v="62.03"/>
    <n v="3.5"/>
    <n v="2.2000000000000002"/>
    <n v="200"/>
    <n v="196"/>
    <n v="1.3"/>
    <x v="7"/>
  </r>
  <r>
    <x v="1"/>
    <s v="Biology"/>
    <s v="BIO-140"/>
    <x v="6"/>
    <n v="7"/>
    <n v="1773"/>
    <n v="59.1"/>
    <n v="3.5"/>
    <n v="2.8"/>
    <n v="197"/>
    <n v="196"/>
    <n v="0.7"/>
    <x v="7"/>
  </r>
  <r>
    <x v="1"/>
    <s v="Biology"/>
    <s v="BIO-140"/>
    <x v="7"/>
    <n v="7"/>
    <n v="1827"/>
    <n v="60.9"/>
    <n v="3.87"/>
    <n v="1.51"/>
    <n v="203"/>
    <n v="200"/>
    <n v="2.36"/>
    <x v="7"/>
  </r>
  <r>
    <x v="1"/>
    <s v="Biology"/>
    <s v="BIO-140"/>
    <x v="8"/>
    <n v="7"/>
    <n v="1845"/>
    <n v="61.5"/>
    <n v="3.5"/>
    <n v="2.2000000000000002"/>
    <n v="205"/>
    <n v="196"/>
    <n v="1.3"/>
    <x v="7"/>
  </r>
  <r>
    <x v="1"/>
    <s v="Biology"/>
    <s v="BIO-140"/>
    <x v="9"/>
    <n v="8"/>
    <n v="1989"/>
    <n v="66.3"/>
    <n v="4.42"/>
    <n v="2.21"/>
    <n v="221"/>
    <n v="232"/>
    <n v="2.21"/>
    <x v="7"/>
  </r>
  <r>
    <x v="1"/>
    <s v="Biology"/>
    <s v="BIO-141"/>
    <x v="0"/>
    <n v="1"/>
    <n v="162"/>
    <n v="5.4"/>
    <n v="0.2"/>
    <n v="0"/>
    <n v="54"/>
    <n v="64"/>
    <n v="0.2"/>
    <x v="7"/>
  </r>
  <r>
    <x v="1"/>
    <s v="Biology"/>
    <s v="BIO-141"/>
    <x v="1"/>
    <n v="1"/>
    <n v="126"/>
    <n v="4.2"/>
    <n v="0.2"/>
    <n v="0"/>
    <n v="42"/>
    <n v="64"/>
    <n v="0.2"/>
    <x v="7"/>
  </r>
  <r>
    <x v="1"/>
    <s v="Biology"/>
    <s v="BIO-141"/>
    <x v="2"/>
    <n v="1"/>
    <n v="198"/>
    <n v="6.6"/>
    <n v="0.2"/>
    <n v="0.2"/>
    <n v="66"/>
    <n v="64"/>
    <n v="0"/>
    <x v="7"/>
  </r>
  <r>
    <x v="1"/>
    <s v="Biology"/>
    <s v="BIO-141"/>
    <x v="3"/>
    <n v="1"/>
    <n v="144"/>
    <n v="4.8"/>
    <n v="0.2"/>
    <n v="0.2"/>
    <n v="48"/>
    <n v="64"/>
    <n v="0"/>
    <x v="7"/>
  </r>
  <r>
    <x v="1"/>
    <s v="Biology"/>
    <s v="BIO-141"/>
    <x v="4"/>
    <n v="1"/>
    <n v="177"/>
    <n v="5.9"/>
    <n v="0.2"/>
    <n v="0"/>
    <n v="59"/>
    <n v="64"/>
    <n v="0.2"/>
    <x v="7"/>
  </r>
  <r>
    <x v="1"/>
    <s v="Biology"/>
    <s v="BIO-141"/>
    <x v="5"/>
    <n v="1"/>
    <n v="105"/>
    <n v="3.5"/>
    <n v="0.2"/>
    <n v="0.17"/>
    <n v="35"/>
    <n v="50"/>
    <n v="0.03"/>
    <x v="7"/>
  </r>
  <r>
    <x v="1"/>
    <s v="Biology"/>
    <s v="BIO-141"/>
    <x v="6"/>
    <n v="1"/>
    <n v="123"/>
    <n v="4.0999999999999996"/>
    <n v="0.2"/>
    <n v="0.2"/>
    <n v="41"/>
    <n v="42"/>
    <n v="0"/>
    <x v="7"/>
  </r>
  <r>
    <x v="1"/>
    <s v="Biology"/>
    <s v="BIO-141"/>
    <x v="7"/>
    <n v="1"/>
    <n v="168"/>
    <n v="5.6"/>
    <n v="0.2"/>
    <n v="0"/>
    <n v="56"/>
    <n v="50"/>
    <n v="0.2"/>
    <x v="7"/>
  </r>
  <r>
    <x v="1"/>
    <s v="Biology"/>
    <s v="BIO-141"/>
    <x v="8"/>
    <n v="1"/>
    <n v="183"/>
    <n v="6.1"/>
    <n v="0.2"/>
    <n v="0.2"/>
    <n v="61"/>
    <n v="50"/>
    <n v="0"/>
    <x v="7"/>
  </r>
  <r>
    <x v="1"/>
    <s v="Biology"/>
    <s v="BIO-141"/>
    <x v="9"/>
    <n v="1"/>
    <n v="141"/>
    <n v="4.7"/>
    <n v="0.2"/>
    <n v="0.2"/>
    <n v="47"/>
    <n v="50"/>
    <n v="0"/>
    <x v="7"/>
  </r>
  <r>
    <x v="1"/>
    <s v="Biology"/>
    <s v="BIO-141L"/>
    <x v="0"/>
    <n v="1"/>
    <n v="105.6"/>
    <n v="3.52"/>
    <n v="0.15"/>
    <n v="0.15"/>
    <n v="32"/>
    <n v="32"/>
    <n v="0"/>
    <x v="7"/>
  </r>
  <r>
    <x v="1"/>
    <s v="Biology"/>
    <s v="BIO-141L"/>
    <x v="1"/>
    <n v="1"/>
    <n v="90"/>
    <n v="3"/>
    <n v="0.15"/>
    <n v="0.15"/>
    <n v="30"/>
    <n v="32"/>
    <n v="0"/>
    <x v="7"/>
  </r>
  <r>
    <x v="1"/>
    <s v="Biology"/>
    <s v="BIO-141L"/>
    <x v="2"/>
    <n v="2"/>
    <n v="189"/>
    <n v="6.3"/>
    <n v="0.3"/>
    <n v="0.3"/>
    <n v="63"/>
    <n v="64"/>
    <n v="0"/>
    <x v="7"/>
  </r>
  <r>
    <x v="1"/>
    <s v="Biology"/>
    <s v="BIO-141L"/>
    <x v="3"/>
    <n v="1"/>
    <n v="102.3"/>
    <n v="3.41"/>
    <n v="0.15"/>
    <n v="0.15"/>
    <n v="31"/>
    <n v="32"/>
    <n v="0"/>
    <x v="7"/>
  </r>
  <r>
    <x v="1"/>
    <s v="Biology"/>
    <s v="BIO-141L"/>
    <x v="4"/>
    <n v="2"/>
    <n v="189"/>
    <n v="6.3"/>
    <n v="0.3"/>
    <n v="0.15"/>
    <n v="63"/>
    <n v="64"/>
    <n v="0.15"/>
    <x v="7"/>
  </r>
  <r>
    <x v="1"/>
    <s v="Biology"/>
    <s v="BIO-141L"/>
    <x v="5"/>
    <n v="1"/>
    <n v="95.7"/>
    <n v="3.19"/>
    <n v="0.15"/>
    <n v="0"/>
    <n v="29"/>
    <n v="32"/>
    <n v="0.15"/>
    <x v="7"/>
  </r>
  <r>
    <x v="1"/>
    <s v="Biology"/>
    <s v="BIO-141L"/>
    <x v="6"/>
    <n v="2"/>
    <n v="174"/>
    <n v="5.8"/>
    <n v="0.3"/>
    <n v="0.15"/>
    <n v="58"/>
    <n v="64"/>
    <n v="0.15"/>
    <x v="7"/>
  </r>
  <r>
    <x v="1"/>
    <s v="Biology"/>
    <s v="BIO-141L"/>
    <x v="7"/>
    <n v="1"/>
    <n v="99"/>
    <n v="3.3"/>
    <n v="0.18"/>
    <n v="0.18"/>
    <n v="33"/>
    <n v="32"/>
    <n v="0"/>
    <x v="7"/>
  </r>
  <r>
    <x v="1"/>
    <s v="Biology"/>
    <s v="BIO-141L"/>
    <x v="8"/>
    <n v="2"/>
    <n v="150"/>
    <n v="5"/>
    <n v="0.3"/>
    <n v="0.3"/>
    <n v="50"/>
    <n v="64"/>
    <n v="0"/>
    <x v="7"/>
  </r>
  <r>
    <x v="1"/>
    <s v="Biology"/>
    <s v="BIO-141L"/>
    <x v="9"/>
    <n v="2"/>
    <n v="144"/>
    <n v="4.8"/>
    <n v="0.35"/>
    <n v="0.35"/>
    <n v="48"/>
    <n v="64"/>
    <n v="0"/>
    <x v="7"/>
  </r>
  <r>
    <x v="1"/>
    <s v="Biology"/>
    <s v="BIO-152"/>
    <x v="0"/>
    <n v="2"/>
    <n v="405"/>
    <n v="13.5"/>
    <n v="1"/>
    <n v="1"/>
    <n v="45"/>
    <n v="48"/>
    <n v="0"/>
    <x v="7"/>
  </r>
  <r>
    <x v="1"/>
    <s v="Biology"/>
    <s v="BIO-152"/>
    <x v="1"/>
    <n v="2"/>
    <n v="423"/>
    <n v="14.1"/>
    <n v="1"/>
    <n v="1"/>
    <n v="47"/>
    <n v="48"/>
    <n v="0"/>
    <x v="7"/>
  </r>
  <r>
    <x v="1"/>
    <s v="Biology"/>
    <s v="BIO-152"/>
    <x v="2"/>
    <n v="2"/>
    <n v="414"/>
    <n v="13.8"/>
    <n v="1"/>
    <n v="1"/>
    <n v="46"/>
    <n v="48"/>
    <n v="0"/>
    <x v="7"/>
  </r>
  <r>
    <x v="1"/>
    <s v="Biology"/>
    <s v="BIO-152"/>
    <x v="3"/>
    <n v="2"/>
    <n v="423"/>
    <n v="14.1"/>
    <n v="1"/>
    <n v="1"/>
    <n v="47"/>
    <n v="48"/>
    <n v="0"/>
    <x v="7"/>
  </r>
  <r>
    <x v="1"/>
    <s v="Biology"/>
    <s v="BIO-152"/>
    <x v="4"/>
    <n v="2"/>
    <n v="414"/>
    <n v="13.8"/>
    <n v="1"/>
    <n v="0.66"/>
    <n v="46"/>
    <n v="48"/>
    <n v="0.34"/>
    <x v="7"/>
  </r>
  <r>
    <x v="1"/>
    <s v="Biology"/>
    <s v="BIO-152"/>
    <x v="5"/>
    <n v="2"/>
    <n v="342"/>
    <n v="11.4"/>
    <n v="1"/>
    <n v="1"/>
    <n v="38"/>
    <n v="48"/>
    <n v="0"/>
    <x v="7"/>
  </r>
  <r>
    <x v="1"/>
    <s v="Biology"/>
    <s v="BIO-152"/>
    <x v="6"/>
    <n v="2"/>
    <n v="405"/>
    <n v="13.5"/>
    <n v="1"/>
    <n v="1"/>
    <n v="45"/>
    <n v="48"/>
    <n v="0"/>
    <x v="7"/>
  </r>
  <r>
    <x v="1"/>
    <s v="Biology"/>
    <s v="BIO-152"/>
    <x v="7"/>
    <n v="2"/>
    <n v="369"/>
    <n v="12.3"/>
    <n v="1.1100000000000001"/>
    <n v="1.1100000000000001"/>
    <n v="41"/>
    <n v="48"/>
    <n v="0"/>
    <x v="7"/>
  </r>
  <r>
    <x v="1"/>
    <s v="Biology"/>
    <s v="BIO-152"/>
    <x v="8"/>
    <n v="2"/>
    <n v="405"/>
    <n v="13.5"/>
    <n v="1"/>
    <n v="1"/>
    <n v="45"/>
    <n v="48"/>
    <n v="0"/>
    <x v="7"/>
  </r>
  <r>
    <x v="1"/>
    <s v="Biology"/>
    <s v="BIO-152"/>
    <x v="9"/>
    <n v="2"/>
    <n v="414"/>
    <n v="13.8"/>
    <n v="1.1100000000000001"/>
    <n v="1.1100000000000001"/>
    <n v="46"/>
    <n v="48"/>
    <n v="0"/>
    <x v="7"/>
  </r>
  <r>
    <x v="1"/>
    <s v="Biology"/>
    <s v="BIO-230"/>
    <x v="0"/>
    <n v="1"/>
    <n v="156"/>
    <n v="5.2"/>
    <n v="0.35"/>
    <n v="0.35"/>
    <n v="26"/>
    <n v="24"/>
    <n v="0"/>
    <x v="7"/>
  </r>
  <r>
    <x v="1"/>
    <s v="Biology"/>
    <s v="BIO-230"/>
    <x v="1"/>
    <n v="1"/>
    <n v="144"/>
    <n v="4.8"/>
    <n v="0.35"/>
    <n v="0"/>
    <n v="24"/>
    <n v="24"/>
    <n v="0.35"/>
    <x v="7"/>
  </r>
  <r>
    <x v="1"/>
    <s v="Biology"/>
    <s v="BIO-230"/>
    <x v="2"/>
    <n v="1"/>
    <n v="126"/>
    <n v="4.2"/>
    <n v="0.35"/>
    <n v="0.2"/>
    <n v="21"/>
    <n v="24"/>
    <n v="0.15"/>
    <x v="7"/>
  </r>
  <r>
    <x v="1"/>
    <s v="Biology"/>
    <s v="BIO-230"/>
    <x v="3"/>
    <n v="1"/>
    <n v="144"/>
    <n v="4.8"/>
    <n v="0.35"/>
    <n v="0.35"/>
    <n v="24"/>
    <n v="24"/>
    <n v="0"/>
    <x v="7"/>
  </r>
  <r>
    <x v="1"/>
    <s v="Biology"/>
    <s v="BIO-230"/>
    <x v="4"/>
    <n v="1"/>
    <n v="144"/>
    <n v="4.8"/>
    <n v="0.35"/>
    <n v="0"/>
    <n v="24"/>
    <n v="24"/>
    <n v="0.35"/>
    <x v="7"/>
  </r>
  <r>
    <x v="1"/>
    <s v="Biology"/>
    <s v="BIO-230"/>
    <x v="5"/>
    <n v="1"/>
    <n v="138.6"/>
    <n v="4.62"/>
    <n v="0.35"/>
    <n v="0.35"/>
    <n v="22"/>
    <n v="24"/>
    <n v="0"/>
    <x v="7"/>
  </r>
  <r>
    <x v="1"/>
    <s v="Biology"/>
    <s v="BIO-230"/>
    <x v="6"/>
    <n v="1"/>
    <n v="144"/>
    <n v="4.8"/>
    <n v="0.35"/>
    <n v="0.35"/>
    <n v="24"/>
    <n v="24"/>
    <n v="0"/>
    <x v="7"/>
  </r>
  <r>
    <x v="1"/>
    <s v="Biology"/>
    <s v="BIO-230"/>
    <x v="7"/>
    <n v="1"/>
    <n v="132"/>
    <n v="4.4000000000000004"/>
    <n v="0.38"/>
    <n v="0.38"/>
    <n v="22"/>
    <n v="24"/>
    <n v="0"/>
    <x v="7"/>
  </r>
  <r>
    <x v="1"/>
    <s v="Biology"/>
    <s v="BIO-230"/>
    <x v="8"/>
    <n v="1"/>
    <n v="150"/>
    <n v="5"/>
    <n v="0.35"/>
    <n v="0.35"/>
    <n v="25"/>
    <n v="24"/>
    <n v="0"/>
    <x v="7"/>
  </r>
  <r>
    <x v="1"/>
    <s v="Biology"/>
    <s v="BIO-230"/>
    <x v="9"/>
    <n v="1"/>
    <n v="138"/>
    <n v="4.5999999999999996"/>
    <n v="0.38"/>
    <n v="0.38"/>
    <n v="23"/>
    <n v="24"/>
    <n v="0"/>
    <x v="7"/>
  </r>
  <r>
    <x v="1"/>
    <s v="Biology"/>
    <s v="BIO-240"/>
    <x v="0"/>
    <n v="1"/>
    <n v="210"/>
    <n v="7"/>
    <n v="0.42"/>
    <n v="0"/>
    <n v="30"/>
    <n v="32"/>
    <n v="0.42"/>
    <x v="7"/>
  </r>
  <r>
    <x v="1"/>
    <s v="Biology"/>
    <s v="BIO-240"/>
    <x v="1"/>
    <n v="2"/>
    <n v="462"/>
    <n v="15.4"/>
    <n v="0.83"/>
    <n v="0.37"/>
    <n v="66"/>
    <n v="64"/>
    <n v="0.47"/>
    <x v="7"/>
  </r>
  <r>
    <x v="1"/>
    <s v="Biology"/>
    <s v="BIO-240"/>
    <x v="2"/>
    <n v="1"/>
    <n v="245"/>
    <n v="8.17"/>
    <n v="0.42"/>
    <n v="0.28999999999999998"/>
    <n v="35"/>
    <n v="32"/>
    <n v="0.13"/>
    <x v="7"/>
  </r>
  <r>
    <x v="1"/>
    <s v="Biology"/>
    <s v="BIO-240"/>
    <x v="3"/>
    <n v="2"/>
    <n v="448"/>
    <n v="14.93"/>
    <n v="0.83"/>
    <n v="0.55000000000000004"/>
    <n v="64"/>
    <n v="64"/>
    <n v="0.28000000000000003"/>
    <x v="7"/>
  </r>
  <r>
    <x v="1"/>
    <s v="Biology"/>
    <s v="BIO-240"/>
    <x v="4"/>
    <n v="2"/>
    <n v="427"/>
    <n v="14.23"/>
    <n v="0.83"/>
    <n v="0.16"/>
    <n v="61"/>
    <n v="64"/>
    <n v="0.67"/>
    <x v="7"/>
  </r>
  <r>
    <x v="1"/>
    <s v="Biology"/>
    <s v="BIO-240"/>
    <x v="5"/>
    <n v="2"/>
    <n v="456"/>
    <n v="15.2"/>
    <n v="0.83"/>
    <n v="0.42"/>
    <n v="63"/>
    <n v="64"/>
    <n v="0.42"/>
    <x v="7"/>
  </r>
  <r>
    <x v="1"/>
    <s v="Biology"/>
    <s v="BIO-240"/>
    <x v="6"/>
    <n v="2"/>
    <n v="462"/>
    <n v="15.4"/>
    <n v="0.83"/>
    <n v="0.42"/>
    <n v="66"/>
    <n v="64"/>
    <n v="0.42"/>
    <x v="7"/>
  </r>
  <r>
    <x v="1"/>
    <s v="Biology"/>
    <s v="BIO-240"/>
    <x v="7"/>
    <n v="2"/>
    <n v="476"/>
    <n v="15.87"/>
    <n v="0.89"/>
    <n v="0.44"/>
    <n v="68"/>
    <n v="64"/>
    <n v="0.44"/>
    <x v="7"/>
  </r>
  <r>
    <x v="1"/>
    <s v="Biology"/>
    <s v="BIO-240"/>
    <x v="8"/>
    <n v="2"/>
    <n v="462"/>
    <n v="15.4"/>
    <n v="0.68"/>
    <n v="0.42"/>
    <n v="66"/>
    <n v="64"/>
    <n v="0.27"/>
    <x v="7"/>
  </r>
  <r>
    <x v="1"/>
    <s v="Biology"/>
    <s v="BIO-240"/>
    <x v="9"/>
    <n v="2"/>
    <n v="476"/>
    <n v="15.87"/>
    <n v="0.89"/>
    <n v="0.44"/>
    <n v="68"/>
    <n v="64"/>
    <n v="0.44"/>
    <x v="7"/>
  </r>
  <r>
    <x v="1"/>
    <s v="Biology"/>
    <s v="BIO-251"/>
    <x v="2"/>
    <n v="1"/>
    <n v="33"/>
    <n v="1.1000000000000001"/>
    <n v="0.15"/>
    <n v="0.15"/>
    <n v="10"/>
    <n v="12"/>
    <n v="0"/>
    <x v="7"/>
  </r>
  <r>
    <x v="1"/>
    <s v="Biology"/>
    <s v="BIO-251"/>
    <x v="4"/>
    <n v="1"/>
    <n v="29.7"/>
    <n v="0.99"/>
    <n v="0.15"/>
    <n v="0"/>
    <n v="9"/>
    <n v="12"/>
    <n v="0.15"/>
    <x v="7"/>
  </r>
  <r>
    <x v="1"/>
    <s v="Biology"/>
    <s v="BIO-251"/>
    <x v="6"/>
    <n v="1"/>
    <n v="29.7"/>
    <n v="0.99"/>
    <n v="0.15"/>
    <n v="0"/>
    <n v="9"/>
    <n v="12"/>
    <n v="0.15"/>
    <x v="7"/>
  </r>
  <r>
    <x v="1"/>
    <s v="Biology"/>
    <s v="BIO-251"/>
    <x v="8"/>
    <n v="1"/>
    <n v="33"/>
    <n v="1.1000000000000001"/>
    <n v="0.15"/>
    <n v="0.15"/>
    <n v="10"/>
    <n v="12"/>
    <n v="0"/>
    <x v="7"/>
  </r>
  <r>
    <x v="1"/>
    <s v="Biology"/>
    <s v="BIO-251"/>
    <x v="9"/>
    <n v="1"/>
    <n v="33"/>
    <n v="1.1000000000000001"/>
    <n v="0.18"/>
    <n v="0"/>
    <n v="10"/>
    <n v="12"/>
    <n v="0.18"/>
    <x v="7"/>
  </r>
  <r>
    <x v="2"/>
    <s v="Business Office Technology"/>
    <s v="BOT-096"/>
    <x v="0"/>
    <n v="1"/>
    <n v="21.83"/>
    <n v="0.73"/>
    <n v="0.11"/>
    <n v="0.11"/>
    <n v="62"/>
    <n v="50"/>
    <n v="0"/>
    <x v="8"/>
  </r>
  <r>
    <x v="2"/>
    <s v="Business Office Technology"/>
    <s v="BOT-096"/>
    <x v="2"/>
    <n v="1"/>
    <n v="48"/>
    <n v="1.6"/>
    <n v="0.11"/>
    <n v="0.11"/>
    <n v="24"/>
    <n v="34"/>
    <n v="0"/>
    <x v="8"/>
  </r>
  <r>
    <x v="2"/>
    <s v="Business Office Technology"/>
    <s v="BOT-096"/>
    <x v="4"/>
    <n v="1"/>
    <n v="58"/>
    <n v="1.93"/>
    <n v="0.11"/>
    <n v="0.11"/>
    <n v="29"/>
    <n v="69"/>
    <n v="0"/>
    <x v="8"/>
  </r>
  <r>
    <x v="2"/>
    <s v="Business Office Technology"/>
    <s v="BOT-096"/>
    <x v="6"/>
    <n v="1"/>
    <n v="66"/>
    <n v="2.2000000000000002"/>
    <n v="0.11"/>
    <n v="0.11"/>
    <n v="33"/>
    <n v="50"/>
    <n v="0"/>
    <x v="8"/>
  </r>
  <r>
    <x v="2"/>
    <s v="Business Office Technology"/>
    <s v="BOT-096"/>
    <x v="8"/>
    <n v="1"/>
    <n v="36"/>
    <n v="1.2"/>
    <n v="0.11"/>
    <n v="0.11"/>
    <n v="18"/>
    <n v="50"/>
    <n v="0"/>
    <x v="8"/>
  </r>
  <r>
    <x v="2"/>
    <s v="Business Office Technology"/>
    <s v="BOT-096"/>
    <x v="9"/>
    <n v="1"/>
    <n v="30"/>
    <n v="1"/>
    <n v="0.12"/>
    <n v="0.12"/>
    <n v="15"/>
    <n v="50"/>
    <n v="0"/>
    <x v="8"/>
  </r>
  <r>
    <x v="2"/>
    <s v="Business Office Technology"/>
    <s v="BOT-097"/>
    <x v="0"/>
    <n v="1"/>
    <n v="30.47"/>
    <n v="1.02"/>
    <n v="0.11"/>
    <n v="0.11"/>
    <n v="43"/>
    <n v="50"/>
    <n v="0"/>
    <x v="8"/>
  </r>
  <r>
    <x v="2"/>
    <s v="Business Office Technology"/>
    <s v="BOT-100"/>
    <x v="0"/>
    <n v="2"/>
    <n v="235.91"/>
    <n v="7.86"/>
    <n v="0.3"/>
    <n v="0.3"/>
    <n v="157"/>
    <n v="118"/>
    <n v="0"/>
    <x v="8"/>
  </r>
  <r>
    <x v="2"/>
    <s v="Business Office Technology"/>
    <s v="BOT-100"/>
    <x v="1"/>
    <n v="3"/>
    <n v="180.8"/>
    <n v="6.03"/>
    <n v="0.45"/>
    <n v="0.45"/>
    <n v="58"/>
    <n v="84"/>
    <n v="0"/>
    <x v="8"/>
  </r>
  <r>
    <x v="2"/>
    <s v="Business Office Technology"/>
    <s v="BOT-100"/>
    <x v="2"/>
    <n v="3"/>
    <n v="156.13"/>
    <n v="5.2"/>
    <n v="0.45"/>
    <n v="0.39"/>
    <n v="55"/>
    <n v="102"/>
    <n v="0.06"/>
    <x v="8"/>
  </r>
  <r>
    <x v="2"/>
    <s v="Business Office Technology"/>
    <s v="BOT-100"/>
    <x v="3"/>
    <n v="3"/>
    <n v="171.8"/>
    <n v="5.73"/>
    <n v="0.45"/>
    <n v="0.45"/>
    <n v="55"/>
    <n v="93"/>
    <n v="0"/>
    <x v="8"/>
  </r>
  <r>
    <x v="2"/>
    <s v="Business Office Technology"/>
    <s v="BOT-100"/>
    <x v="4"/>
    <n v="3"/>
    <n v="237"/>
    <n v="7.9"/>
    <n v="0.45"/>
    <n v="0.35"/>
    <n v="79"/>
    <n v="110"/>
    <n v="0.1"/>
    <x v="8"/>
  </r>
  <r>
    <x v="2"/>
    <s v="Business Office Technology"/>
    <s v="BOT-100"/>
    <x v="5"/>
    <n v="2"/>
    <n v="90"/>
    <n v="3"/>
    <n v="0.3"/>
    <n v="0.3"/>
    <n v="30"/>
    <n v="68"/>
    <n v="0"/>
    <x v="8"/>
  </r>
  <r>
    <x v="2"/>
    <s v="Business Office Technology"/>
    <s v="BOT-100"/>
    <x v="6"/>
    <n v="2"/>
    <n v="125.4"/>
    <n v="4.18"/>
    <n v="0.3"/>
    <n v="0.3"/>
    <n v="38"/>
    <n v="68"/>
    <n v="0"/>
    <x v="8"/>
  </r>
  <r>
    <x v="2"/>
    <s v="Business Office Technology"/>
    <s v="BOT-100"/>
    <x v="7"/>
    <n v="2"/>
    <n v="75"/>
    <n v="2.5"/>
    <n v="0.35"/>
    <n v="0.35"/>
    <n v="25"/>
    <n v="64"/>
    <n v="0"/>
    <x v="8"/>
  </r>
  <r>
    <x v="2"/>
    <s v="Business Office Technology"/>
    <s v="BOT-100"/>
    <x v="8"/>
    <n v="2"/>
    <n v="75"/>
    <n v="2.5"/>
    <n v="0.3"/>
    <n v="0.3"/>
    <n v="25"/>
    <n v="68"/>
    <n v="0"/>
    <x v="8"/>
  </r>
  <r>
    <x v="2"/>
    <s v="Business Office Technology"/>
    <s v="BOT-100"/>
    <x v="9"/>
    <n v="2"/>
    <n v="69"/>
    <n v="2.2999999999999998"/>
    <n v="0.35"/>
    <n v="0.35"/>
    <n v="23"/>
    <n v="68"/>
    <n v="0"/>
    <x v="8"/>
  </r>
  <r>
    <x v="2"/>
    <s v="Business Office Technology"/>
    <s v="BOT-101A"/>
    <x v="0"/>
    <n v="1"/>
    <n v="25.69"/>
    <n v="0.86"/>
    <n v="0.14000000000000001"/>
    <n v="0.14000000000000001"/>
    <n v="15"/>
    <n v="50"/>
    <n v="0"/>
    <x v="8"/>
  </r>
  <r>
    <x v="2"/>
    <s v="Business Office Technology"/>
    <s v="BOT-101A"/>
    <x v="1"/>
    <n v="1"/>
    <n v="62.5"/>
    <n v="2.08"/>
    <n v="0.14000000000000001"/>
    <n v="0"/>
    <n v="25"/>
    <n v="34"/>
    <n v="0.14000000000000001"/>
    <x v="8"/>
  </r>
  <r>
    <x v="2"/>
    <s v="Business Office Technology"/>
    <s v="BOT-101A"/>
    <x v="3"/>
    <n v="1"/>
    <n v="77.5"/>
    <n v="2.58"/>
    <n v="0.14000000000000001"/>
    <n v="0"/>
    <n v="31"/>
    <n v="50"/>
    <n v="0.14000000000000001"/>
    <x v="8"/>
  </r>
  <r>
    <x v="2"/>
    <s v="Business Office Technology"/>
    <s v="BOT-101A"/>
    <x v="5"/>
    <n v="1"/>
    <n v="45"/>
    <n v="1.5"/>
    <n v="0.16"/>
    <n v="0.16"/>
    <n v="30"/>
    <n v="50"/>
    <n v="0"/>
    <x v="8"/>
  </r>
  <r>
    <x v="2"/>
    <s v="Business Office Technology"/>
    <s v="BOT-101A"/>
    <x v="7"/>
    <n v="1"/>
    <n v="36"/>
    <n v="1.2"/>
    <n v="0.16"/>
    <n v="0.16"/>
    <n v="24"/>
    <n v="50"/>
    <n v="0"/>
    <x v="8"/>
  </r>
  <r>
    <x v="2"/>
    <s v="Business Office Technology"/>
    <s v="BOT-101A"/>
    <x v="9"/>
    <n v="1"/>
    <n v="24"/>
    <n v="0.8"/>
    <n v="0.16"/>
    <n v="0.16"/>
    <n v="16"/>
    <n v="50"/>
    <n v="0"/>
    <x v="8"/>
  </r>
  <r>
    <x v="2"/>
    <s v="Business Office Technology"/>
    <s v="BOT-101B"/>
    <x v="0"/>
    <n v="1"/>
    <n v="34.090000000000003"/>
    <n v="1.1399999999999999"/>
    <n v="0.18"/>
    <n v="0.18"/>
    <n v="12"/>
    <n v="50"/>
    <n v="0"/>
    <x v="8"/>
  </r>
  <r>
    <x v="2"/>
    <s v="Business Office Technology"/>
    <s v="BOT-101B"/>
    <x v="1"/>
    <n v="1"/>
    <n v="73.5"/>
    <n v="2.4500000000000002"/>
    <n v="0.18"/>
    <n v="0"/>
    <n v="21"/>
    <n v="34"/>
    <n v="0.18"/>
    <x v="8"/>
  </r>
  <r>
    <x v="2"/>
    <s v="Business Office Technology"/>
    <s v="BOT-101B"/>
    <x v="3"/>
    <n v="1"/>
    <n v="94.5"/>
    <n v="3.15"/>
    <n v="0.18"/>
    <n v="0"/>
    <n v="27"/>
    <n v="50"/>
    <n v="0.18"/>
    <x v="8"/>
  </r>
  <r>
    <x v="2"/>
    <s v="Business Office Technology"/>
    <s v="BOT-101B"/>
    <x v="5"/>
    <n v="1"/>
    <n v="45"/>
    <n v="1.5"/>
    <n v="0.16"/>
    <n v="0.16"/>
    <n v="30"/>
    <n v="50"/>
    <n v="0"/>
    <x v="8"/>
  </r>
  <r>
    <x v="2"/>
    <s v="Business Office Technology"/>
    <s v="BOT-101B"/>
    <x v="7"/>
    <n v="1"/>
    <n v="30"/>
    <n v="1"/>
    <n v="0.16"/>
    <n v="0.16"/>
    <n v="20"/>
    <n v="50"/>
    <n v="0"/>
    <x v="8"/>
  </r>
  <r>
    <x v="2"/>
    <s v="Business Office Technology"/>
    <s v="BOT-101B"/>
    <x v="9"/>
    <n v="1"/>
    <n v="25.5"/>
    <n v="0.85"/>
    <n v="0.16"/>
    <n v="0.16"/>
    <n v="17"/>
    <n v="50"/>
    <n v="0"/>
    <x v="8"/>
  </r>
  <r>
    <x v="2"/>
    <s v="Business Office Technology"/>
    <s v="BOT-102A"/>
    <x v="4"/>
    <n v="1"/>
    <n v="52.5"/>
    <n v="1.75"/>
    <n v="0.14000000000000001"/>
    <n v="0"/>
    <n v="21"/>
    <n v="34"/>
    <n v="0.14000000000000001"/>
    <x v="8"/>
  </r>
  <r>
    <x v="2"/>
    <s v="Business Office Technology"/>
    <s v="BOT-102A"/>
    <x v="6"/>
    <n v="1"/>
    <n v="40"/>
    <n v="1.33"/>
    <n v="0.14000000000000001"/>
    <n v="0.14000000000000001"/>
    <n v="16"/>
    <n v="50"/>
    <n v="0"/>
    <x v="8"/>
  </r>
  <r>
    <x v="2"/>
    <s v="Business Office Technology"/>
    <s v="BOT-102A"/>
    <x v="8"/>
    <n v="1"/>
    <n v="39"/>
    <n v="1.3"/>
    <n v="0.16"/>
    <n v="0.16"/>
    <n v="26"/>
    <n v="50"/>
    <n v="0"/>
    <x v="8"/>
  </r>
  <r>
    <x v="2"/>
    <s v="Business Office Technology"/>
    <s v="BOT-102B"/>
    <x v="4"/>
    <n v="1"/>
    <n v="73.5"/>
    <n v="2.4500000000000002"/>
    <n v="0.18"/>
    <n v="0.18"/>
    <n v="21"/>
    <n v="34"/>
    <n v="0"/>
    <x v="8"/>
  </r>
  <r>
    <x v="2"/>
    <s v="Business Office Technology"/>
    <s v="BOT-102B"/>
    <x v="6"/>
    <n v="1"/>
    <n v="59.5"/>
    <n v="1.98"/>
    <n v="0.18"/>
    <n v="0"/>
    <n v="17"/>
    <n v="50"/>
    <n v="0.18"/>
    <x v="8"/>
  </r>
  <r>
    <x v="2"/>
    <s v="Business Office Technology"/>
    <s v="BOT-102B"/>
    <x v="8"/>
    <n v="1"/>
    <n v="34.5"/>
    <n v="1.1499999999999999"/>
    <n v="0.16"/>
    <n v="0"/>
    <n v="23"/>
    <n v="50"/>
    <n v="0.16"/>
    <x v="8"/>
  </r>
  <r>
    <x v="2"/>
    <s v="Business Office Technology"/>
    <s v="BOT-103A"/>
    <x v="3"/>
    <n v="1"/>
    <n v="10.5"/>
    <n v="0.35"/>
    <n v="0.08"/>
    <n v="0"/>
    <n v="7"/>
    <n v="50"/>
    <n v="0.08"/>
    <x v="8"/>
  </r>
  <r>
    <x v="2"/>
    <s v="Business Office Technology"/>
    <s v="BOT-103A"/>
    <x v="4"/>
    <n v="1"/>
    <n v="30"/>
    <n v="1"/>
    <n v="0.08"/>
    <n v="0"/>
    <n v="20"/>
    <n v="34"/>
    <n v="0.08"/>
    <x v="8"/>
  </r>
  <r>
    <x v="2"/>
    <s v="Business Office Technology"/>
    <s v="BOT-103A"/>
    <x v="5"/>
    <n v="1"/>
    <n v="7.5"/>
    <n v="0.25"/>
    <n v="0.08"/>
    <n v="0"/>
    <n v="5"/>
    <n v="50"/>
    <n v="0.08"/>
    <x v="8"/>
  </r>
  <r>
    <x v="2"/>
    <s v="Business Office Technology"/>
    <s v="BOT-103A"/>
    <x v="6"/>
    <n v="1"/>
    <n v="24"/>
    <n v="0.8"/>
    <n v="0.08"/>
    <n v="0"/>
    <n v="16"/>
    <n v="50"/>
    <n v="0.08"/>
    <x v="8"/>
  </r>
  <r>
    <x v="2"/>
    <s v="Business Office Technology"/>
    <s v="BOT-103A"/>
    <x v="7"/>
    <n v="1"/>
    <n v="7.5"/>
    <n v="0.25"/>
    <n v="0.09"/>
    <n v="0"/>
    <n v="5"/>
    <n v="50"/>
    <n v="0.09"/>
    <x v="8"/>
  </r>
  <r>
    <x v="2"/>
    <s v="Business Office Technology"/>
    <s v="BOT-103A"/>
    <x v="8"/>
    <n v="1"/>
    <n v="7.5"/>
    <n v="0.25"/>
    <n v="0.08"/>
    <n v="0"/>
    <n v="5"/>
    <n v="50"/>
    <n v="0.08"/>
    <x v="8"/>
  </r>
  <r>
    <x v="2"/>
    <s v="Business Office Technology"/>
    <s v="BOT-103A"/>
    <x v="9"/>
    <n v="1"/>
    <n v="15"/>
    <n v="0.5"/>
    <n v="0.09"/>
    <n v="0"/>
    <n v="10"/>
    <n v="50"/>
    <n v="0.09"/>
    <x v="8"/>
  </r>
  <r>
    <x v="2"/>
    <s v="Business Office Technology"/>
    <s v="BOT-103B"/>
    <x v="3"/>
    <n v="1"/>
    <n v="12"/>
    <n v="0.4"/>
    <n v="0"/>
    <n v="0"/>
    <n v="8"/>
    <n v="50"/>
    <n v="0"/>
    <x v="8"/>
  </r>
  <r>
    <x v="2"/>
    <s v="Business Office Technology"/>
    <s v="BOT-103B"/>
    <x v="4"/>
    <n v="2"/>
    <n v="21"/>
    <n v="0.7"/>
    <n v="0"/>
    <n v="0"/>
    <n v="14"/>
    <n v="68"/>
    <n v="0"/>
    <x v="8"/>
  </r>
  <r>
    <x v="2"/>
    <s v="Business Office Technology"/>
    <s v="BOT-103B"/>
    <x v="5"/>
    <n v="1"/>
    <n v="7.5"/>
    <n v="0.25"/>
    <n v="0"/>
    <n v="0"/>
    <n v="5"/>
    <n v="50"/>
    <n v="0"/>
    <x v="8"/>
  </r>
  <r>
    <x v="2"/>
    <s v="Business Office Technology"/>
    <s v="BOT-103B"/>
    <x v="6"/>
    <n v="1"/>
    <n v="15"/>
    <n v="0.5"/>
    <n v="0.08"/>
    <n v="0"/>
    <n v="10"/>
    <n v="50"/>
    <n v="0.08"/>
    <x v="8"/>
  </r>
  <r>
    <x v="2"/>
    <s v="Business Office Technology"/>
    <s v="BOT-103B"/>
    <x v="7"/>
    <n v="1"/>
    <n v="16.5"/>
    <n v="0.55000000000000004"/>
    <n v="0"/>
    <n v="0"/>
    <n v="11"/>
    <n v="50"/>
    <n v="0"/>
    <x v="8"/>
  </r>
  <r>
    <x v="2"/>
    <s v="Business Office Technology"/>
    <s v="BOT-103B"/>
    <x v="8"/>
    <n v="1"/>
    <n v="7.5"/>
    <n v="0.25"/>
    <n v="0"/>
    <n v="0"/>
    <n v="5"/>
    <n v="50"/>
    <n v="0"/>
    <x v="8"/>
  </r>
  <r>
    <x v="2"/>
    <s v="Business Office Technology"/>
    <s v="BOT-103B"/>
    <x v="9"/>
    <n v="1"/>
    <n v="16.5"/>
    <n v="0.55000000000000004"/>
    <n v="0"/>
    <n v="0"/>
    <n v="11"/>
    <n v="50"/>
    <n v="0"/>
    <x v="8"/>
  </r>
  <r>
    <x v="2"/>
    <s v="Business Office Technology"/>
    <s v="BOT-103C"/>
    <x v="3"/>
    <n v="1"/>
    <n v="7.5"/>
    <n v="0.25"/>
    <n v="0"/>
    <n v="0"/>
    <n v="5"/>
    <n v="50"/>
    <n v="0"/>
    <x v="8"/>
  </r>
  <r>
    <x v="2"/>
    <s v="Business Office Technology"/>
    <s v="BOT-103C"/>
    <x v="5"/>
    <n v="1"/>
    <n v="10.5"/>
    <n v="0.35"/>
    <n v="0"/>
    <n v="0"/>
    <n v="7"/>
    <n v="50"/>
    <n v="0"/>
    <x v="8"/>
  </r>
  <r>
    <x v="2"/>
    <s v="Business Office Technology"/>
    <s v="BOT-103C"/>
    <x v="7"/>
    <n v="1"/>
    <n v="9"/>
    <n v="0.3"/>
    <n v="0"/>
    <n v="0"/>
    <n v="6"/>
    <n v="50"/>
    <n v="0"/>
    <x v="8"/>
  </r>
  <r>
    <x v="2"/>
    <s v="Business Office Technology"/>
    <s v="BOT-103C"/>
    <x v="8"/>
    <n v="1"/>
    <n v="1.5"/>
    <n v="0.05"/>
    <n v="0"/>
    <n v="0"/>
    <n v="1"/>
    <n v="50"/>
    <n v="0"/>
    <x v="8"/>
  </r>
  <r>
    <x v="2"/>
    <s v="Business Office Technology"/>
    <s v="BOT-103C"/>
    <x v="9"/>
    <n v="1"/>
    <n v="1.5"/>
    <n v="0.05"/>
    <n v="0"/>
    <n v="0"/>
    <n v="1"/>
    <n v="50"/>
    <n v="0"/>
    <x v="8"/>
  </r>
  <r>
    <x v="2"/>
    <s v="Business Office Technology"/>
    <s v="BOT-104"/>
    <x v="4"/>
    <n v="2"/>
    <n v="38"/>
    <n v="1.27"/>
    <n v="0.11"/>
    <n v="0"/>
    <n v="19"/>
    <n v="100"/>
    <n v="0.11"/>
    <x v="8"/>
  </r>
  <r>
    <x v="2"/>
    <s v="Business Office Technology"/>
    <s v="BOT-104"/>
    <x v="6"/>
    <n v="1"/>
    <n v="60"/>
    <n v="2"/>
    <n v="0.11"/>
    <n v="0"/>
    <n v="30"/>
    <n v="50"/>
    <n v="0.11"/>
    <x v="8"/>
  </r>
  <r>
    <x v="2"/>
    <s v="Business Office Technology"/>
    <s v="BOT-104"/>
    <x v="8"/>
    <n v="1"/>
    <n v="88"/>
    <n v="2.93"/>
    <n v="0.11"/>
    <n v="0"/>
    <n v="44"/>
    <n v="50"/>
    <n v="0.11"/>
    <x v="8"/>
  </r>
  <r>
    <x v="2"/>
    <s v="Business Office Technology"/>
    <s v="BOT-104"/>
    <x v="9"/>
    <n v="1"/>
    <n v="48"/>
    <n v="1.6"/>
    <n v="0.12"/>
    <n v="0"/>
    <n v="24"/>
    <n v="50"/>
    <n v="0.12"/>
    <x v="8"/>
  </r>
  <r>
    <x v="2"/>
    <s v="Business Office Technology"/>
    <s v="BOT-105"/>
    <x v="0"/>
    <n v="1"/>
    <n v="19.07"/>
    <n v="0.64"/>
    <n v="0.11"/>
    <n v="0.11"/>
    <n v="13"/>
    <n v="50"/>
    <n v="0"/>
    <x v="8"/>
  </r>
  <r>
    <x v="2"/>
    <s v="Business Office Technology"/>
    <s v="BOT-114"/>
    <x v="3"/>
    <n v="1"/>
    <n v="28"/>
    <n v="0.93"/>
    <n v="0.11"/>
    <n v="0.11"/>
    <n v="14"/>
    <n v="50"/>
    <n v="0"/>
    <x v="8"/>
  </r>
  <r>
    <x v="2"/>
    <s v="Business Office Technology"/>
    <s v="BOT-114"/>
    <x v="5"/>
    <n v="1"/>
    <n v="36"/>
    <n v="1.2"/>
    <n v="0.11"/>
    <n v="0.11"/>
    <n v="18"/>
    <n v="50"/>
    <n v="0"/>
    <x v="8"/>
  </r>
  <r>
    <x v="2"/>
    <s v="Business Office Technology"/>
    <s v="BOT-114"/>
    <x v="7"/>
    <n v="1"/>
    <n v="42"/>
    <n v="1.4"/>
    <n v="0.12"/>
    <n v="0.12"/>
    <n v="21"/>
    <n v="50"/>
    <n v="0"/>
    <x v="8"/>
  </r>
  <r>
    <x v="2"/>
    <s v="Business Office Technology"/>
    <s v="BOT-115"/>
    <x v="0"/>
    <n v="1"/>
    <n v="19.04"/>
    <n v="0.63"/>
    <n v="0.11"/>
    <n v="0.11"/>
    <n v="20"/>
    <n v="50"/>
    <n v="0"/>
    <x v="8"/>
  </r>
  <r>
    <x v="2"/>
    <s v="Business Office Technology"/>
    <s v="BOT-115"/>
    <x v="4"/>
    <n v="1"/>
    <n v="68"/>
    <n v="2.27"/>
    <n v="0.11"/>
    <n v="0.11"/>
    <n v="34"/>
    <n v="50"/>
    <n v="0"/>
    <x v="8"/>
  </r>
  <r>
    <x v="2"/>
    <s v="Business Office Technology"/>
    <s v="BOT-115"/>
    <x v="6"/>
    <n v="1"/>
    <n v="56"/>
    <n v="1.87"/>
    <n v="0.11"/>
    <n v="0.11"/>
    <n v="28"/>
    <n v="50"/>
    <n v="0"/>
    <x v="8"/>
  </r>
  <r>
    <x v="2"/>
    <s v="Business Office Technology"/>
    <s v="BOT-115"/>
    <x v="8"/>
    <n v="1"/>
    <n v="70"/>
    <n v="2.33"/>
    <n v="0.11"/>
    <n v="0.11"/>
    <n v="35"/>
    <n v="55"/>
    <n v="0"/>
    <x v="8"/>
  </r>
  <r>
    <x v="2"/>
    <s v="Business Office Technology"/>
    <s v="BOT-115"/>
    <x v="9"/>
    <n v="1"/>
    <n v="82"/>
    <n v="2.73"/>
    <n v="0.12"/>
    <n v="0.12"/>
    <n v="41"/>
    <n v="50"/>
    <n v="0"/>
    <x v="8"/>
  </r>
  <r>
    <x v="2"/>
    <s v="Business Office Technology"/>
    <s v="BOT-116"/>
    <x v="0"/>
    <n v="1"/>
    <n v="10.47"/>
    <n v="0.35"/>
    <n v="0.11"/>
    <n v="0.11"/>
    <n v="9"/>
    <n v="50"/>
    <n v="0"/>
    <x v="8"/>
  </r>
  <r>
    <x v="2"/>
    <s v="Business Office Technology"/>
    <s v="BOT-116"/>
    <x v="3"/>
    <n v="1"/>
    <n v="24"/>
    <n v="0.8"/>
    <n v="0.11"/>
    <n v="0.11"/>
    <n v="12"/>
    <n v="50"/>
    <n v="0"/>
    <x v="8"/>
  </r>
  <r>
    <x v="2"/>
    <s v="Business Office Technology"/>
    <s v="BOT-116"/>
    <x v="5"/>
    <n v="1"/>
    <n v="42"/>
    <n v="1.4"/>
    <n v="0.11"/>
    <n v="0.11"/>
    <n v="21"/>
    <n v="50"/>
    <n v="0"/>
    <x v="8"/>
  </r>
  <r>
    <x v="2"/>
    <s v="Business Office Technology"/>
    <s v="BOT-116"/>
    <x v="7"/>
    <n v="1"/>
    <n v="48"/>
    <n v="1.6"/>
    <n v="0.12"/>
    <n v="0.12"/>
    <n v="24"/>
    <n v="50"/>
    <n v="0"/>
    <x v="8"/>
  </r>
  <r>
    <x v="2"/>
    <s v="Business Office Technology"/>
    <s v="BOT-117"/>
    <x v="2"/>
    <n v="1"/>
    <n v="22"/>
    <n v="0.73"/>
    <n v="0.11"/>
    <n v="0.11"/>
    <n v="11"/>
    <n v="34"/>
    <n v="0"/>
    <x v="8"/>
  </r>
  <r>
    <x v="2"/>
    <s v="Business Office Technology"/>
    <s v="BOT-117"/>
    <x v="4"/>
    <n v="1"/>
    <n v="34"/>
    <n v="1.1299999999999999"/>
    <n v="0.11"/>
    <n v="0.11"/>
    <n v="17"/>
    <n v="50"/>
    <n v="0"/>
    <x v="8"/>
  </r>
  <r>
    <x v="2"/>
    <s v="Business Office Technology"/>
    <s v="BOT-117"/>
    <x v="6"/>
    <n v="1"/>
    <n v="56"/>
    <n v="1.87"/>
    <n v="0.11"/>
    <n v="0.11"/>
    <n v="28"/>
    <n v="50"/>
    <n v="0"/>
    <x v="8"/>
  </r>
  <r>
    <x v="2"/>
    <s v="Business Office Technology"/>
    <s v="BOT-117"/>
    <x v="8"/>
    <n v="1"/>
    <n v="44"/>
    <n v="1.47"/>
    <n v="0.11"/>
    <n v="0.11"/>
    <n v="22"/>
    <n v="50"/>
    <n v="0"/>
    <x v="8"/>
  </r>
  <r>
    <x v="2"/>
    <s v="Business Office Technology"/>
    <s v="BOT-117"/>
    <x v="9"/>
    <n v="1"/>
    <n v="56"/>
    <n v="1.87"/>
    <n v="0.12"/>
    <n v="0.12"/>
    <n v="28"/>
    <n v="50"/>
    <n v="0"/>
    <x v="8"/>
  </r>
  <r>
    <x v="2"/>
    <s v="Business Office Technology"/>
    <s v="BOT-118"/>
    <x v="4"/>
    <n v="1"/>
    <n v="30"/>
    <n v="1"/>
    <n v="0"/>
    <n v="0"/>
    <n v="10"/>
    <n v="50"/>
    <n v="0"/>
    <x v="8"/>
  </r>
  <r>
    <x v="2"/>
    <s v="Business Office Technology"/>
    <s v="BOT-118"/>
    <x v="6"/>
    <n v="1"/>
    <n v="12"/>
    <n v="0.4"/>
    <n v="0"/>
    <n v="0"/>
    <n v="4"/>
    <n v="50"/>
    <n v="0"/>
    <x v="8"/>
  </r>
  <r>
    <x v="2"/>
    <s v="Business Office Technology"/>
    <s v="BOT-118"/>
    <x v="9"/>
    <n v="1"/>
    <n v="90"/>
    <n v="3"/>
    <n v="0.18"/>
    <n v="0"/>
    <n v="30"/>
    <n v="50"/>
    <n v="0.18"/>
    <x v="8"/>
  </r>
  <r>
    <x v="2"/>
    <s v="Business Office Technology"/>
    <s v="BOT-119"/>
    <x v="1"/>
    <n v="1"/>
    <n v="20"/>
    <n v="0.67"/>
    <n v="0.13"/>
    <n v="0.13"/>
    <n v="10"/>
    <n v="34"/>
    <n v="0"/>
    <x v="8"/>
  </r>
  <r>
    <x v="2"/>
    <s v="Business Office Technology"/>
    <s v="BOT-119"/>
    <x v="3"/>
    <n v="1"/>
    <n v="36"/>
    <n v="1.2"/>
    <n v="0.13"/>
    <n v="0.13"/>
    <n v="18"/>
    <n v="50"/>
    <n v="0"/>
    <x v="8"/>
  </r>
  <r>
    <x v="2"/>
    <s v="Business Office Technology"/>
    <s v="BOT-119"/>
    <x v="5"/>
    <n v="1"/>
    <n v="58"/>
    <n v="1.93"/>
    <n v="0.13"/>
    <n v="0.13"/>
    <n v="29"/>
    <n v="50"/>
    <n v="0"/>
    <x v="8"/>
  </r>
  <r>
    <x v="2"/>
    <s v="Business Office Technology"/>
    <s v="BOT-119"/>
    <x v="7"/>
    <n v="1"/>
    <n v="42"/>
    <n v="1.4"/>
    <n v="0.13"/>
    <n v="0.13"/>
    <n v="21"/>
    <n v="50"/>
    <n v="0"/>
    <x v="8"/>
  </r>
  <r>
    <x v="2"/>
    <s v="Business Office Technology"/>
    <s v="BOT-120"/>
    <x v="0"/>
    <n v="1"/>
    <n v="68"/>
    <n v="2.27"/>
    <n v="0.11"/>
    <n v="0"/>
    <n v="34"/>
    <n v="50"/>
    <n v="0.11"/>
    <x v="8"/>
  </r>
  <r>
    <x v="2"/>
    <s v="Business Office Technology"/>
    <s v="BOT-120"/>
    <x v="1"/>
    <n v="1"/>
    <n v="94"/>
    <n v="3.13"/>
    <n v="0.11"/>
    <n v="0"/>
    <n v="47"/>
    <n v="59"/>
    <n v="0.11"/>
    <x v="8"/>
  </r>
  <r>
    <x v="2"/>
    <s v="Business Office Technology"/>
    <s v="BOT-120"/>
    <x v="2"/>
    <n v="1"/>
    <n v="96"/>
    <n v="3.2"/>
    <n v="0.11"/>
    <n v="0"/>
    <n v="48"/>
    <n v="69"/>
    <n v="0.11"/>
    <x v="8"/>
  </r>
  <r>
    <x v="2"/>
    <s v="Business Office Technology"/>
    <s v="BOT-120"/>
    <x v="3"/>
    <n v="1"/>
    <n v="70"/>
    <n v="2.33"/>
    <n v="0.11"/>
    <n v="0"/>
    <n v="35"/>
    <n v="50"/>
    <n v="0.11"/>
    <x v="8"/>
  </r>
  <r>
    <x v="2"/>
    <s v="Business Office Technology"/>
    <s v="BOT-120"/>
    <x v="4"/>
    <n v="1"/>
    <n v="88"/>
    <n v="2.93"/>
    <n v="0.11"/>
    <n v="0"/>
    <n v="44"/>
    <n v="65"/>
    <n v="0.11"/>
    <x v="8"/>
  </r>
  <r>
    <x v="2"/>
    <s v="Business Office Technology"/>
    <s v="BOT-120"/>
    <x v="5"/>
    <n v="1"/>
    <n v="84"/>
    <n v="2.8"/>
    <n v="0.11"/>
    <n v="0"/>
    <n v="42"/>
    <n v="50"/>
    <n v="0.11"/>
    <x v="8"/>
  </r>
  <r>
    <x v="2"/>
    <s v="Business Office Technology"/>
    <s v="BOT-120"/>
    <x v="6"/>
    <n v="1"/>
    <n v="56"/>
    <n v="1.87"/>
    <n v="0.11"/>
    <n v="0"/>
    <n v="28"/>
    <n v="50"/>
    <n v="0.11"/>
    <x v="8"/>
  </r>
  <r>
    <x v="2"/>
    <s v="Business Office Technology"/>
    <s v="BOT-120"/>
    <x v="7"/>
    <n v="1"/>
    <n v="76"/>
    <n v="2.5299999999999998"/>
    <n v="0.12"/>
    <n v="0"/>
    <n v="38"/>
    <n v="50"/>
    <n v="0.12"/>
    <x v="8"/>
  </r>
  <r>
    <x v="2"/>
    <s v="Business Office Technology"/>
    <s v="BOT-120"/>
    <x v="8"/>
    <n v="1"/>
    <n v="72"/>
    <n v="2.4"/>
    <n v="0.11"/>
    <n v="0"/>
    <n v="36"/>
    <n v="50"/>
    <n v="0.11"/>
    <x v="8"/>
  </r>
  <r>
    <x v="2"/>
    <s v="Business Office Technology"/>
    <s v="BOT-120"/>
    <x v="9"/>
    <n v="1"/>
    <n v="56"/>
    <n v="1.87"/>
    <n v="0.12"/>
    <n v="0"/>
    <n v="28"/>
    <n v="50"/>
    <n v="0.12"/>
    <x v="8"/>
  </r>
  <r>
    <x v="2"/>
    <s v="Business Office Technology"/>
    <s v="BOT-121"/>
    <x v="0"/>
    <n v="1"/>
    <n v="52"/>
    <n v="1.73"/>
    <n v="0.11"/>
    <n v="0"/>
    <n v="26"/>
    <n v="50"/>
    <n v="0.11"/>
    <x v="8"/>
  </r>
  <r>
    <x v="2"/>
    <s v="Business Office Technology"/>
    <s v="BOT-121"/>
    <x v="1"/>
    <n v="1"/>
    <n v="62"/>
    <n v="2.0699999999999998"/>
    <n v="0.11"/>
    <n v="0"/>
    <n v="31"/>
    <n v="50"/>
    <n v="0.11"/>
    <x v="8"/>
  </r>
  <r>
    <x v="2"/>
    <s v="Business Office Technology"/>
    <s v="BOT-121"/>
    <x v="2"/>
    <n v="1"/>
    <n v="94"/>
    <n v="3.13"/>
    <n v="0.11"/>
    <n v="0"/>
    <n v="47"/>
    <n v="59"/>
    <n v="0.11"/>
    <x v="8"/>
  </r>
  <r>
    <x v="2"/>
    <s v="Business Office Technology"/>
    <s v="BOT-121"/>
    <x v="3"/>
    <n v="1"/>
    <n v="56"/>
    <n v="1.87"/>
    <n v="0.11"/>
    <n v="0"/>
    <n v="28"/>
    <n v="50"/>
    <n v="0.11"/>
    <x v="8"/>
  </r>
  <r>
    <x v="2"/>
    <s v="Business Office Technology"/>
    <s v="BOT-121"/>
    <x v="4"/>
    <n v="1"/>
    <n v="70"/>
    <n v="2.33"/>
    <n v="0.11"/>
    <n v="0"/>
    <n v="35"/>
    <n v="50"/>
    <n v="0.11"/>
    <x v="8"/>
  </r>
  <r>
    <x v="2"/>
    <s v="Business Office Technology"/>
    <s v="BOT-121"/>
    <x v="5"/>
    <n v="1"/>
    <n v="72"/>
    <n v="2.4"/>
    <n v="0.11"/>
    <n v="0"/>
    <n v="36"/>
    <n v="50"/>
    <n v="0.11"/>
    <x v="8"/>
  </r>
  <r>
    <x v="2"/>
    <s v="Business Office Technology"/>
    <s v="BOT-121"/>
    <x v="6"/>
    <n v="1"/>
    <n v="38"/>
    <n v="1.27"/>
    <n v="0.11"/>
    <n v="0"/>
    <n v="19"/>
    <n v="50"/>
    <n v="0.11"/>
    <x v="8"/>
  </r>
  <r>
    <x v="2"/>
    <s v="Business Office Technology"/>
    <s v="BOT-121"/>
    <x v="7"/>
    <n v="1"/>
    <n v="62"/>
    <n v="2.0699999999999998"/>
    <n v="0.12"/>
    <n v="0"/>
    <n v="31"/>
    <n v="50"/>
    <n v="0.12"/>
    <x v="8"/>
  </r>
  <r>
    <x v="2"/>
    <s v="Business Office Technology"/>
    <s v="BOT-121"/>
    <x v="8"/>
    <n v="1"/>
    <n v="48"/>
    <n v="1.6"/>
    <n v="0.11"/>
    <n v="0"/>
    <n v="24"/>
    <n v="50"/>
    <n v="0.11"/>
    <x v="8"/>
  </r>
  <r>
    <x v="2"/>
    <s v="Business Office Technology"/>
    <s v="BOT-121"/>
    <x v="9"/>
    <n v="1"/>
    <n v="32"/>
    <n v="1.07"/>
    <n v="0.12"/>
    <n v="0"/>
    <n v="16"/>
    <n v="50"/>
    <n v="0.12"/>
    <x v="8"/>
  </r>
  <r>
    <x v="2"/>
    <s v="Business Office Technology"/>
    <s v="BOT-122"/>
    <x v="0"/>
    <n v="1"/>
    <n v="48"/>
    <n v="1.6"/>
    <n v="0.11"/>
    <n v="0"/>
    <n v="24"/>
    <n v="50"/>
    <n v="0.11"/>
    <x v="8"/>
  </r>
  <r>
    <x v="2"/>
    <s v="Business Office Technology"/>
    <s v="BOT-122"/>
    <x v="1"/>
    <n v="1"/>
    <n v="50"/>
    <n v="1.67"/>
    <n v="0.11"/>
    <n v="0"/>
    <n v="25"/>
    <n v="50"/>
    <n v="0.11"/>
    <x v="8"/>
  </r>
  <r>
    <x v="2"/>
    <s v="Business Office Technology"/>
    <s v="BOT-122"/>
    <x v="2"/>
    <n v="1"/>
    <n v="90"/>
    <n v="3"/>
    <n v="0.11"/>
    <n v="0"/>
    <n v="45"/>
    <n v="59"/>
    <n v="0.11"/>
    <x v="8"/>
  </r>
  <r>
    <x v="2"/>
    <s v="Business Office Technology"/>
    <s v="BOT-122"/>
    <x v="3"/>
    <n v="1"/>
    <n v="56"/>
    <n v="1.87"/>
    <n v="0.11"/>
    <n v="0"/>
    <n v="28"/>
    <n v="50"/>
    <n v="0.11"/>
    <x v="8"/>
  </r>
  <r>
    <x v="2"/>
    <s v="Business Office Technology"/>
    <s v="BOT-122"/>
    <x v="5"/>
    <n v="1"/>
    <n v="70"/>
    <n v="2.33"/>
    <n v="0.11"/>
    <n v="0"/>
    <n v="35"/>
    <n v="50"/>
    <n v="0.11"/>
    <x v="8"/>
  </r>
  <r>
    <x v="2"/>
    <s v="Business Office Technology"/>
    <s v="BOT-122"/>
    <x v="7"/>
    <n v="1"/>
    <n v="50"/>
    <n v="1.67"/>
    <n v="0.12"/>
    <n v="0"/>
    <n v="25"/>
    <n v="50"/>
    <n v="0.12"/>
    <x v="8"/>
  </r>
  <r>
    <x v="2"/>
    <s v="Business Office Technology"/>
    <s v="BOT-123"/>
    <x v="0"/>
    <n v="1"/>
    <n v="5.0999999999999996"/>
    <n v="0.17"/>
    <n v="0.11"/>
    <n v="0.11"/>
    <n v="9"/>
    <n v="50"/>
    <n v="0"/>
    <x v="8"/>
  </r>
  <r>
    <x v="2"/>
    <s v="Business Office Technology"/>
    <s v="BOT-123"/>
    <x v="1"/>
    <n v="1"/>
    <n v="18"/>
    <n v="0.6"/>
    <n v="0.11"/>
    <n v="0.11"/>
    <n v="9"/>
    <n v="34"/>
    <n v="0"/>
    <x v="8"/>
  </r>
  <r>
    <x v="2"/>
    <s v="Business Office Technology"/>
    <s v="BOT-123"/>
    <x v="3"/>
    <n v="1"/>
    <n v="78"/>
    <n v="2.6"/>
    <n v="0.11"/>
    <n v="0.11"/>
    <n v="39"/>
    <n v="50"/>
    <n v="0"/>
    <x v="8"/>
  </r>
  <r>
    <x v="2"/>
    <s v="Business Office Technology"/>
    <s v="BOT-123"/>
    <x v="5"/>
    <n v="1"/>
    <n v="64"/>
    <n v="2.13"/>
    <n v="0.11"/>
    <n v="0.11"/>
    <n v="32"/>
    <n v="50"/>
    <n v="0"/>
    <x v="8"/>
  </r>
  <r>
    <x v="2"/>
    <s v="Business Office Technology"/>
    <s v="BOT-123"/>
    <x v="7"/>
    <n v="1"/>
    <n v="68"/>
    <n v="2.27"/>
    <n v="0.12"/>
    <n v="0.12"/>
    <n v="34"/>
    <n v="50"/>
    <n v="0"/>
    <x v="8"/>
  </r>
  <r>
    <x v="2"/>
    <s v="Business Office Technology"/>
    <s v="BOT-124"/>
    <x v="0"/>
    <n v="1"/>
    <n v="14.74"/>
    <n v="0.49"/>
    <n v="0.11"/>
    <n v="0.11"/>
    <n v="9"/>
    <n v="50"/>
    <n v="0"/>
    <x v="8"/>
  </r>
  <r>
    <x v="2"/>
    <s v="Business Office Technology"/>
    <s v="BOT-124"/>
    <x v="1"/>
    <n v="1"/>
    <n v="12"/>
    <n v="0.4"/>
    <n v="0.11"/>
    <n v="0.11"/>
    <n v="6"/>
    <n v="34"/>
    <n v="0"/>
    <x v="8"/>
  </r>
  <r>
    <x v="2"/>
    <s v="Business Office Technology"/>
    <s v="BOT-124"/>
    <x v="3"/>
    <n v="1"/>
    <n v="58"/>
    <n v="1.93"/>
    <n v="0.11"/>
    <n v="0.11"/>
    <n v="29"/>
    <n v="50"/>
    <n v="0"/>
    <x v="8"/>
  </r>
  <r>
    <x v="2"/>
    <s v="Business Office Technology"/>
    <s v="BOT-124"/>
    <x v="5"/>
    <n v="1"/>
    <n v="48"/>
    <n v="1.6"/>
    <n v="0.11"/>
    <n v="0.11"/>
    <n v="24"/>
    <n v="50"/>
    <n v="0"/>
    <x v="8"/>
  </r>
  <r>
    <x v="2"/>
    <s v="Business Office Technology"/>
    <s v="BOT-124"/>
    <x v="7"/>
    <n v="1"/>
    <n v="58"/>
    <n v="1.93"/>
    <n v="0.12"/>
    <n v="0.12"/>
    <n v="29"/>
    <n v="50"/>
    <n v="0"/>
    <x v="8"/>
  </r>
  <r>
    <x v="2"/>
    <s v="Business Office Technology"/>
    <s v="BOT-125"/>
    <x v="1"/>
    <n v="1"/>
    <n v="8"/>
    <n v="0.27"/>
    <n v="0.11"/>
    <n v="0.11"/>
    <n v="4"/>
    <n v="34"/>
    <n v="0"/>
    <x v="8"/>
  </r>
  <r>
    <x v="2"/>
    <s v="Business Office Technology"/>
    <s v="BOT-125"/>
    <x v="3"/>
    <n v="1"/>
    <n v="52"/>
    <n v="1.73"/>
    <n v="0"/>
    <n v="0"/>
    <n v="26"/>
    <n v="50"/>
    <n v="0"/>
    <x v="8"/>
  </r>
  <r>
    <x v="2"/>
    <s v="Business Office Technology"/>
    <s v="BOT-125"/>
    <x v="5"/>
    <n v="1"/>
    <n v="40"/>
    <n v="1.33"/>
    <n v="0.11"/>
    <n v="0.11"/>
    <n v="20"/>
    <n v="50"/>
    <n v="0"/>
    <x v="8"/>
  </r>
  <r>
    <x v="2"/>
    <s v="Business Office Technology"/>
    <s v="BOT-125"/>
    <x v="7"/>
    <n v="1"/>
    <n v="38"/>
    <n v="1.27"/>
    <n v="0.12"/>
    <n v="0.12"/>
    <n v="19"/>
    <n v="50"/>
    <n v="0"/>
    <x v="8"/>
  </r>
  <r>
    <x v="2"/>
    <s v="Business Office Technology"/>
    <s v="BOT-126"/>
    <x v="4"/>
    <n v="1"/>
    <n v="62"/>
    <n v="2.0699999999999998"/>
    <n v="0.22"/>
    <n v="0.22"/>
    <n v="31"/>
    <n v="34"/>
    <n v="0"/>
    <x v="8"/>
  </r>
  <r>
    <x v="2"/>
    <s v="Business Office Technology"/>
    <s v="BOT-126"/>
    <x v="6"/>
    <n v="1"/>
    <n v="40"/>
    <n v="1.33"/>
    <n v="0.11"/>
    <n v="0.11"/>
    <n v="20"/>
    <n v="50"/>
    <n v="0"/>
    <x v="8"/>
  </r>
  <r>
    <x v="2"/>
    <s v="Business Office Technology"/>
    <s v="BOT-126"/>
    <x v="8"/>
    <n v="1"/>
    <n v="26"/>
    <n v="0.87"/>
    <n v="0.11"/>
    <n v="0.11"/>
    <n v="13"/>
    <n v="50"/>
    <n v="0"/>
    <x v="8"/>
  </r>
  <r>
    <x v="2"/>
    <s v="Business Office Technology"/>
    <s v="BOT-126"/>
    <x v="9"/>
    <n v="1"/>
    <n v="26"/>
    <n v="0.87"/>
    <n v="0.12"/>
    <n v="0.12"/>
    <n v="13"/>
    <n v="50"/>
    <n v="0"/>
    <x v="8"/>
  </r>
  <r>
    <x v="2"/>
    <s v="Business Office Technology"/>
    <s v="BOT-127"/>
    <x v="4"/>
    <n v="2"/>
    <n v="54"/>
    <n v="1.8"/>
    <n v="0.11"/>
    <n v="0.11"/>
    <n v="27"/>
    <n v="68"/>
    <n v="0"/>
    <x v="8"/>
  </r>
  <r>
    <x v="2"/>
    <s v="Business Office Technology"/>
    <s v="BOT-127"/>
    <x v="6"/>
    <n v="1"/>
    <n v="34"/>
    <n v="1.1299999999999999"/>
    <n v="0.11"/>
    <n v="0.11"/>
    <n v="17"/>
    <n v="50"/>
    <n v="0"/>
    <x v="8"/>
  </r>
  <r>
    <x v="2"/>
    <s v="Business Office Technology"/>
    <s v="BOT-127"/>
    <x v="8"/>
    <n v="1"/>
    <n v="14"/>
    <n v="0.47"/>
    <n v="0.11"/>
    <n v="0.11"/>
    <n v="7"/>
    <n v="50"/>
    <n v="0"/>
    <x v="8"/>
  </r>
  <r>
    <x v="2"/>
    <s v="Business Office Technology"/>
    <s v="BOT-127"/>
    <x v="9"/>
    <n v="1"/>
    <n v="24"/>
    <n v="0.8"/>
    <n v="0.12"/>
    <n v="0.12"/>
    <n v="12"/>
    <n v="50"/>
    <n v="0"/>
    <x v="8"/>
  </r>
  <r>
    <x v="2"/>
    <s v="Business Office Technology"/>
    <s v="BOT-128"/>
    <x v="4"/>
    <n v="1"/>
    <n v="36"/>
    <n v="1.2"/>
    <n v="0"/>
    <n v="0"/>
    <n v="18"/>
    <n v="34"/>
    <n v="0"/>
    <x v="8"/>
  </r>
  <r>
    <x v="2"/>
    <s v="Business Office Technology"/>
    <s v="BOT-128"/>
    <x v="6"/>
    <n v="1"/>
    <n v="30"/>
    <n v="1"/>
    <n v="0.11"/>
    <n v="0.11"/>
    <n v="15"/>
    <n v="50"/>
    <n v="0"/>
    <x v="8"/>
  </r>
  <r>
    <x v="2"/>
    <s v="Business Office Technology"/>
    <s v="BOT-128"/>
    <x v="8"/>
    <n v="1"/>
    <n v="12"/>
    <n v="0.4"/>
    <n v="0.11"/>
    <n v="0.11"/>
    <n v="6"/>
    <n v="50"/>
    <n v="0"/>
    <x v="8"/>
  </r>
  <r>
    <x v="2"/>
    <s v="Business Office Technology"/>
    <s v="BOT-128"/>
    <x v="9"/>
    <n v="1"/>
    <n v="24"/>
    <n v="0.8"/>
    <n v="0.12"/>
    <n v="0.12"/>
    <n v="12"/>
    <n v="50"/>
    <n v="0"/>
    <x v="8"/>
  </r>
  <r>
    <x v="2"/>
    <s v="Business Office Technology"/>
    <s v="BOT-129"/>
    <x v="1"/>
    <n v="1"/>
    <n v="30"/>
    <n v="1"/>
    <n v="0.11"/>
    <n v="0.11"/>
    <n v="15"/>
    <n v="34"/>
    <n v="0"/>
    <x v="8"/>
  </r>
  <r>
    <x v="2"/>
    <s v="Business Office Technology"/>
    <s v="BOT-129"/>
    <x v="3"/>
    <n v="1"/>
    <n v="26"/>
    <n v="0.87"/>
    <n v="0.11"/>
    <n v="0.11"/>
    <n v="13"/>
    <n v="50"/>
    <n v="0"/>
    <x v="8"/>
  </r>
  <r>
    <x v="2"/>
    <s v="Business Office Technology"/>
    <s v="BOT-129"/>
    <x v="5"/>
    <n v="1"/>
    <n v="28"/>
    <n v="0.93"/>
    <n v="0.11"/>
    <n v="0.11"/>
    <n v="14"/>
    <n v="50"/>
    <n v="0"/>
    <x v="8"/>
  </r>
  <r>
    <x v="2"/>
    <s v="Business Office Technology"/>
    <s v="BOT-129"/>
    <x v="7"/>
    <n v="1"/>
    <n v="22"/>
    <n v="0.73"/>
    <n v="0.12"/>
    <n v="0.12"/>
    <n v="11"/>
    <n v="50"/>
    <n v="0"/>
    <x v="8"/>
  </r>
  <r>
    <x v="2"/>
    <s v="Business Office Technology"/>
    <s v="BOT-130"/>
    <x v="1"/>
    <n v="1"/>
    <n v="24"/>
    <n v="0.8"/>
    <n v="0.11"/>
    <n v="0.11"/>
    <n v="12"/>
    <n v="34"/>
    <n v="0"/>
    <x v="8"/>
  </r>
  <r>
    <x v="2"/>
    <s v="Business Office Technology"/>
    <s v="BOT-130"/>
    <x v="3"/>
    <n v="1"/>
    <n v="14"/>
    <n v="0.47"/>
    <n v="0.11"/>
    <n v="0.11"/>
    <n v="7"/>
    <n v="50"/>
    <n v="0"/>
    <x v="8"/>
  </r>
  <r>
    <x v="2"/>
    <s v="Business Office Technology"/>
    <s v="BOT-130"/>
    <x v="5"/>
    <n v="1"/>
    <n v="18"/>
    <n v="0.6"/>
    <n v="0.11"/>
    <n v="0.11"/>
    <n v="9"/>
    <n v="50"/>
    <n v="0"/>
    <x v="8"/>
  </r>
  <r>
    <x v="2"/>
    <s v="Business Office Technology"/>
    <s v="BOT-130"/>
    <x v="7"/>
    <n v="1"/>
    <n v="14"/>
    <n v="0.47"/>
    <n v="0.12"/>
    <n v="0.12"/>
    <n v="7"/>
    <n v="50"/>
    <n v="0"/>
    <x v="8"/>
  </r>
  <r>
    <x v="2"/>
    <s v="Business Office Technology"/>
    <s v="BOT-132"/>
    <x v="6"/>
    <n v="1"/>
    <n v="63"/>
    <n v="2.1"/>
    <n v="0.2"/>
    <n v="0.2"/>
    <n v="21"/>
    <n v="34"/>
    <n v="0"/>
    <x v="8"/>
  </r>
  <r>
    <x v="2"/>
    <s v="Business Office Technology"/>
    <s v="BOT-132"/>
    <x v="8"/>
    <n v="1"/>
    <n v="90"/>
    <n v="3"/>
    <n v="0.2"/>
    <n v="0.2"/>
    <n v="30"/>
    <n v="34"/>
    <n v="0"/>
    <x v="8"/>
  </r>
  <r>
    <x v="2"/>
    <s v="Business Office Technology"/>
    <s v="BOT-132"/>
    <x v="9"/>
    <n v="1"/>
    <n v="60"/>
    <n v="2"/>
    <n v="0.2"/>
    <n v="0.2"/>
    <n v="20"/>
    <n v="34"/>
    <n v="0"/>
    <x v="8"/>
  </r>
  <r>
    <x v="2"/>
    <s v="Business Office Technology"/>
    <s v="BOT-133"/>
    <x v="7"/>
    <n v="1"/>
    <n v="11"/>
    <n v="0.37"/>
    <n v="7.0000000000000007E-2"/>
    <n v="7.0000000000000007E-2"/>
    <n v="24"/>
    <n v="32"/>
    <n v="0"/>
    <x v="8"/>
  </r>
  <r>
    <x v="2"/>
    <s v="Business Office Technology"/>
    <s v="BOT-151"/>
    <x v="2"/>
    <n v="1"/>
    <n v="22"/>
    <n v="0.73"/>
    <n v="0.11"/>
    <n v="0.11"/>
    <n v="11"/>
    <n v="34"/>
    <n v="0"/>
    <x v="8"/>
  </r>
  <r>
    <x v="2"/>
    <s v="Business Office Technology"/>
    <s v="BOT-151"/>
    <x v="4"/>
    <n v="1"/>
    <n v="36"/>
    <n v="1.2"/>
    <n v="0.11"/>
    <n v="0.11"/>
    <n v="18"/>
    <n v="50"/>
    <n v="0"/>
    <x v="8"/>
  </r>
  <r>
    <x v="2"/>
    <s v="Business Office Technology"/>
    <s v="BOT-151"/>
    <x v="6"/>
    <n v="1"/>
    <n v="86"/>
    <n v="2.87"/>
    <n v="0.11"/>
    <n v="0.11"/>
    <n v="43"/>
    <n v="50"/>
    <n v="0"/>
    <x v="8"/>
  </r>
  <r>
    <x v="2"/>
    <s v="Business Office Technology"/>
    <s v="BOT-151"/>
    <x v="8"/>
    <n v="1"/>
    <n v="60"/>
    <n v="2"/>
    <n v="0.11"/>
    <n v="0.11"/>
    <n v="30"/>
    <n v="50"/>
    <n v="0"/>
    <x v="8"/>
  </r>
  <r>
    <x v="2"/>
    <s v="Business Office Technology"/>
    <s v="BOT-151"/>
    <x v="9"/>
    <n v="1"/>
    <n v="28"/>
    <n v="0.93"/>
    <n v="0.12"/>
    <n v="0.09"/>
    <n v="14"/>
    <n v="34"/>
    <n v="0.03"/>
    <x v="8"/>
  </r>
  <r>
    <x v="2"/>
    <s v="Business Office Technology"/>
    <s v="BOT-174"/>
    <x v="5"/>
    <n v="1"/>
    <n v="54"/>
    <n v="1.8"/>
    <n v="0.2"/>
    <n v="0.2"/>
    <n v="18"/>
    <n v="34"/>
    <n v="0"/>
    <x v="8"/>
  </r>
  <r>
    <x v="2"/>
    <s v="Business Office Technology"/>
    <s v="BOT-174"/>
    <x v="7"/>
    <n v="1"/>
    <n v="57"/>
    <n v="1.9"/>
    <n v="0.2"/>
    <n v="0.2"/>
    <n v="19"/>
    <n v="32"/>
    <n v="0"/>
    <x v="8"/>
  </r>
  <r>
    <x v="2"/>
    <s v="Business Office Technology"/>
    <s v="BOT-201"/>
    <x v="5"/>
    <n v="1"/>
    <n v="9"/>
    <n v="0.3"/>
    <n v="0"/>
    <n v="0"/>
    <n v="3"/>
    <n v="50"/>
    <n v="0"/>
    <x v="8"/>
  </r>
  <r>
    <x v="2"/>
    <s v="Business Office Technology"/>
    <s v="BOT-201"/>
    <x v="9"/>
    <n v="1"/>
    <n v="15"/>
    <n v="0.5"/>
    <n v="0.2"/>
    <n v="0.2"/>
    <n v="5"/>
    <n v="50"/>
    <n v="0"/>
    <x v="8"/>
  </r>
  <r>
    <x v="2"/>
    <s v="Business Office Technology"/>
    <s v="BOT-223"/>
    <x v="0"/>
    <n v="1"/>
    <n v="2"/>
    <n v="7.0000000000000007E-2"/>
    <n v="0.04"/>
    <n v="0.04"/>
    <n v="2"/>
    <n v="8"/>
    <n v="0"/>
    <x v="8"/>
  </r>
  <r>
    <x v="2"/>
    <s v="Business Office Technology"/>
    <s v="BOT-223"/>
    <x v="1"/>
    <n v="1"/>
    <n v="0"/>
    <n v="0"/>
    <n v="0.04"/>
    <n v="0.04"/>
    <n v="0"/>
    <n v="8"/>
    <n v="0"/>
    <x v="8"/>
  </r>
  <r>
    <x v="2"/>
    <s v="Business Office Technology"/>
    <s v="BOT-223"/>
    <x v="2"/>
    <n v="2"/>
    <n v="2"/>
    <n v="7.0000000000000007E-2"/>
    <n v="0.1"/>
    <n v="0.1"/>
    <n v="2"/>
    <n v="40"/>
    <n v="0"/>
    <x v="8"/>
  </r>
  <r>
    <x v="2"/>
    <s v="Business Office Technology"/>
    <s v="BOT-224"/>
    <x v="1"/>
    <n v="1"/>
    <n v="2"/>
    <n v="7.0000000000000007E-2"/>
    <n v="0.01"/>
    <n v="0.01"/>
    <n v="1"/>
    <n v="20"/>
    <n v="0"/>
    <x v="8"/>
  </r>
  <r>
    <x v="2"/>
    <s v="Business Office Technology"/>
    <s v="BOT-224"/>
    <x v="4"/>
    <n v="1"/>
    <n v="0"/>
    <n v="0"/>
    <n v="0.04"/>
    <n v="0.04"/>
    <n v="0"/>
    <n v="20"/>
    <n v="0"/>
    <x v="8"/>
  </r>
  <r>
    <x v="2"/>
    <s v="Business Office Technology"/>
    <s v="BOT-224"/>
    <x v="5"/>
    <n v="1"/>
    <n v="12"/>
    <n v="0.4"/>
    <n v="7.0000000000000007E-2"/>
    <n v="7.0000000000000007E-2"/>
    <n v="6"/>
    <n v="20"/>
    <n v="0"/>
    <x v="8"/>
  </r>
  <r>
    <x v="2"/>
    <s v="Business Office Technology"/>
    <s v="BOT-224"/>
    <x v="6"/>
    <n v="1"/>
    <n v="2"/>
    <n v="7.0000000000000007E-2"/>
    <n v="0.01"/>
    <n v="0.01"/>
    <n v="1"/>
    <n v="20"/>
    <n v="0"/>
    <x v="8"/>
  </r>
  <r>
    <x v="2"/>
    <s v="Business Office Technology"/>
    <s v="BOT-224"/>
    <x v="7"/>
    <n v="1"/>
    <n v="8"/>
    <n v="0.27"/>
    <n v="0.04"/>
    <n v="0.04"/>
    <n v="4"/>
    <n v="20"/>
    <n v="0"/>
    <x v="8"/>
  </r>
  <r>
    <x v="2"/>
    <s v="Business Office Technology"/>
    <s v="BOT-224"/>
    <x v="8"/>
    <n v="1"/>
    <n v="14"/>
    <n v="0.47"/>
    <n v="0.21"/>
    <n v="0.21"/>
    <n v="7"/>
    <n v="20"/>
    <n v="0"/>
    <x v="8"/>
  </r>
  <r>
    <x v="2"/>
    <s v="Business Office Technology"/>
    <s v="BOT-224"/>
    <x v="9"/>
    <n v="1"/>
    <n v="10"/>
    <n v="0.33"/>
    <n v="0.21"/>
    <n v="0.21"/>
    <n v="5"/>
    <n v="20"/>
    <n v="0"/>
    <x v="8"/>
  </r>
  <r>
    <x v="2"/>
    <s v="Business Office Technology"/>
    <s v="BOT-225"/>
    <x v="5"/>
    <n v="1"/>
    <n v="6"/>
    <n v="0.2"/>
    <n v="0.02"/>
    <n v="0.02"/>
    <n v="2"/>
    <n v="20"/>
    <n v="0"/>
    <x v="8"/>
  </r>
  <r>
    <x v="2"/>
    <s v="Business Office Technology"/>
    <s v="BOT-225"/>
    <x v="7"/>
    <n v="1"/>
    <n v="12"/>
    <n v="0.4"/>
    <n v="0.04"/>
    <n v="0.04"/>
    <n v="4"/>
    <n v="20"/>
    <n v="0"/>
    <x v="8"/>
  </r>
  <r>
    <x v="2"/>
    <s v="Accounting"/>
    <s v="BUS-109"/>
    <x v="0"/>
    <n v="1"/>
    <n v="72"/>
    <n v="2.4"/>
    <n v="0.2"/>
    <n v="0"/>
    <n v="24"/>
    <n v="40"/>
    <n v="0.2"/>
    <x v="9"/>
  </r>
  <r>
    <x v="2"/>
    <s v="Accounting"/>
    <s v="BUS-109"/>
    <x v="1"/>
    <n v="1"/>
    <n v="56.1"/>
    <n v="1.87"/>
    <n v="0.2"/>
    <n v="0"/>
    <n v="17"/>
    <n v="40"/>
    <n v="0.2"/>
    <x v="9"/>
  </r>
  <r>
    <x v="2"/>
    <s v="Accounting"/>
    <s v="BUS-109"/>
    <x v="3"/>
    <n v="1"/>
    <n v="36.299999999999997"/>
    <n v="1.21"/>
    <n v="0.2"/>
    <n v="0"/>
    <n v="11"/>
    <n v="40"/>
    <n v="0.2"/>
    <x v="9"/>
  </r>
  <r>
    <x v="2"/>
    <s v="Accounting"/>
    <s v="BUS-109"/>
    <x v="7"/>
    <n v="1"/>
    <n v="39.6"/>
    <n v="1.32"/>
    <n v="0.2"/>
    <n v="0"/>
    <n v="12"/>
    <n v="40"/>
    <n v="0.2"/>
    <x v="9"/>
  </r>
  <r>
    <x v="2"/>
    <s v="Business"/>
    <s v="BUS-110"/>
    <x v="0"/>
    <n v="2"/>
    <n v="252"/>
    <n v="8.4"/>
    <n v="0.4"/>
    <n v="0.15"/>
    <n v="84"/>
    <n v="90"/>
    <n v="0.25"/>
    <x v="10"/>
  </r>
  <r>
    <x v="2"/>
    <s v="Business"/>
    <s v="BUS-110"/>
    <x v="1"/>
    <n v="3"/>
    <n v="298.89"/>
    <n v="9.9600000000000009"/>
    <n v="0.6"/>
    <n v="0.4"/>
    <n v="100"/>
    <n v="149"/>
    <n v="0.2"/>
    <x v="10"/>
  </r>
  <r>
    <x v="2"/>
    <s v="Business"/>
    <s v="BUS-110"/>
    <x v="2"/>
    <n v="2"/>
    <n v="195"/>
    <n v="6.5"/>
    <n v="0.4"/>
    <n v="0.2"/>
    <n v="65"/>
    <n v="90"/>
    <n v="0.2"/>
    <x v="10"/>
  </r>
  <r>
    <x v="2"/>
    <s v="Business"/>
    <s v="BUS-110"/>
    <x v="3"/>
    <n v="3"/>
    <n v="249.5"/>
    <n v="8.32"/>
    <n v="0.6"/>
    <n v="0.4"/>
    <n v="82"/>
    <n v="150"/>
    <n v="0.2"/>
    <x v="10"/>
  </r>
  <r>
    <x v="2"/>
    <s v="Business"/>
    <s v="BUS-110"/>
    <x v="4"/>
    <n v="2"/>
    <n v="150"/>
    <n v="5"/>
    <n v="0.4"/>
    <n v="0.2"/>
    <n v="50"/>
    <n v="90"/>
    <n v="0.2"/>
    <x v="10"/>
  </r>
  <r>
    <x v="2"/>
    <s v="Business"/>
    <s v="BUS-110"/>
    <x v="5"/>
    <n v="2"/>
    <n v="240"/>
    <n v="8"/>
    <n v="0.2"/>
    <n v="0.2"/>
    <n v="80"/>
    <n v="90"/>
    <n v="0"/>
    <x v="10"/>
  </r>
  <r>
    <x v="2"/>
    <s v="Business"/>
    <s v="BUS-110"/>
    <x v="6"/>
    <n v="1"/>
    <n v="129"/>
    <n v="4.3"/>
    <n v="0.2"/>
    <n v="0.2"/>
    <n v="43"/>
    <n v="50"/>
    <n v="0"/>
    <x v="10"/>
  </r>
  <r>
    <x v="2"/>
    <s v="Business"/>
    <s v="BUS-110"/>
    <x v="7"/>
    <n v="3"/>
    <n v="309"/>
    <n v="10.3"/>
    <n v="0.6"/>
    <n v="0.4"/>
    <n v="103"/>
    <n v="140"/>
    <n v="0.2"/>
    <x v="10"/>
  </r>
  <r>
    <x v="2"/>
    <s v="Business"/>
    <s v="BUS-110"/>
    <x v="8"/>
    <n v="2"/>
    <n v="205.63"/>
    <n v="6.85"/>
    <n v="0.4"/>
    <n v="0.2"/>
    <n v="68"/>
    <n v="109"/>
    <n v="0.2"/>
    <x v="10"/>
  </r>
  <r>
    <x v="2"/>
    <s v="Business"/>
    <s v="BUS-110"/>
    <x v="9"/>
    <n v="1"/>
    <n v="141"/>
    <n v="4.7"/>
    <n v="0.2"/>
    <n v="0"/>
    <n v="47"/>
    <n v="50"/>
    <n v="0.2"/>
    <x v="10"/>
  </r>
  <r>
    <x v="2"/>
    <s v="Business"/>
    <s v="BUS-111"/>
    <x v="0"/>
    <n v="1"/>
    <n v="120"/>
    <n v="4"/>
    <n v="0.2"/>
    <n v="0"/>
    <n v="40"/>
    <n v="50"/>
    <n v="0.2"/>
    <x v="10"/>
  </r>
  <r>
    <x v="2"/>
    <s v="Business"/>
    <s v="BUS-111"/>
    <x v="1"/>
    <n v="1"/>
    <n v="123"/>
    <n v="4.0999999999999996"/>
    <n v="0.2"/>
    <n v="0"/>
    <n v="41"/>
    <n v="50"/>
    <n v="0.2"/>
    <x v="10"/>
  </r>
  <r>
    <x v="2"/>
    <s v="Business"/>
    <s v="BUS-111"/>
    <x v="2"/>
    <n v="1"/>
    <n v="115.5"/>
    <n v="3.85"/>
    <n v="0.2"/>
    <n v="0"/>
    <n v="35"/>
    <n v="40"/>
    <n v="0.2"/>
    <x v="10"/>
  </r>
  <r>
    <x v="2"/>
    <s v="Business"/>
    <s v="BUS-111"/>
    <x v="3"/>
    <n v="1"/>
    <n v="78"/>
    <n v="2.6"/>
    <n v="0.2"/>
    <n v="0.2"/>
    <n v="26"/>
    <n v="50"/>
    <n v="0"/>
    <x v="10"/>
  </r>
  <r>
    <x v="2"/>
    <s v="Business"/>
    <s v="BUS-111"/>
    <x v="4"/>
    <n v="1"/>
    <n v="82.5"/>
    <n v="2.75"/>
    <n v="0.2"/>
    <n v="0.2"/>
    <n v="25"/>
    <n v="40"/>
    <n v="0"/>
    <x v="10"/>
  </r>
  <r>
    <x v="2"/>
    <s v="Business"/>
    <s v="BUS-111"/>
    <x v="5"/>
    <n v="1"/>
    <n v="102"/>
    <n v="3.4"/>
    <n v="0.2"/>
    <n v="0.2"/>
    <n v="34"/>
    <n v="40"/>
    <n v="0"/>
    <x v="10"/>
  </r>
  <r>
    <x v="2"/>
    <s v="Business"/>
    <s v="BUS-111"/>
    <x v="6"/>
    <n v="1"/>
    <n v="105.6"/>
    <n v="3.52"/>
    <n v="0.2"/>
    <n v="0.2"/>
    <n v="32"/>
    <n v="40"/>
    <n v="0"/>
    <x v="10"/>
  </r>
  <r>
    <x v="2"/>
    <s v="Business"/>
    <s v="BUS-111"/>
    <x v="7"/>
    <n v="1"/>
    <n v="51"/>
    <n v="1.7"/>
    <n v="0.2"/>
    <n v="0.2"/>
    <n v="17"/>
    <n v="40"/>
    <n v="0"/>
    <x v="10"/>
  </r>
  <r>
    <x v="2"/>
    <s v="Business"/>
    <s v="BUS-111"/>
    <x v="8"/>
    <n v="1"/>
    <n v="105.6"/>
    <n v="3.52"/>
    <n v="0.2"/>
    <n v="0.2"/>
    <n v="32"/>
    <n v="40"/>
    <n v="0"/>
    <x v="10"/>
  </r>
  <r>
    <x v="2"/>
    <s v="Business"/>
    <s v="BUS-111"/>
    <x v="9"/>
    <n v="2"/>
    <n v="142.5"/>
    <n v="4.75"/>
    <n v="0.4"/>
    <n v="0.4"/>
    <n v="46"/>
    <n v="90"/>
    <n v="0"/>
    <x v="10"/>
  </r>
  <r>
    <x v="2"/>
    <s v="Business"/>
    <s v="BUS-112"/>
    <x v="8"/>
    <n v="1"/>
    <n v="50"/>
    <n v="1.67"/>
    <n v="0.13"/>
    <n v="0.13"/>
    <n v="25"/>
    <n v="50"/>
    <n v="0"/>
    <x v="10"/>
  </r>
  <r>
    <x v="2"/>
    <s v="Business"/>
    <s v="BUS-112"/>
    <x v="9"/>
    <n v="1"/>
    <n v="32"/>
    <n v="1.07"/>
    <n v="0.13"/>
    <n v="0.13"/>
    <n v="16"/>
    <n v="50"/>
    <n v="0"/>
    <x v="10"/>
  </r>
  <r>
    <x v="2"/>
    <s v="Business"/>
    <s v="BUS-113"/>
    <x v="7"/>
    <n v="1"/>
    <n v="60"/>
    <n v="2"/>
    <n v="0.13"/>
    <n v="0.13"/>
    <n v="30"/>
    <n v="50"/>
    <n v="0"/>
    <x v="10"/>
  </r>
  <r>
    <x v="2"/>
    <s v="Business"/>
    <s v="BUS-115"/>
    <x v="2"/>
    <n v="1"/>
    <n v="120"/>
    <n v="4"/>
    <n v="0.2"/>
    <n v="0"/>
    <n v="40"/>
    <n v="50"/>
    <n v="0.2"/>
    <x v="10"/>
  </r>
  <r>
    <x v="2"/>
    <s v="Business"/>
    <s v="BUS-115"/>
    <x v="4"/>
    <n v="1"/>
    <n v="126"/>
    <n v="4.2"/>
    <n v="0.2"/>
    <n v="0"/>
    <n v="42"/>
    <n v="50"/>
    <n v="0.2"/>
    <x v="10"/>
  </r>
  <r>
    <x v="2"/>
    <s v="Business"/>
    <s v="BUS-115"/>
    <x v="6"/>
    <n v="1"/>
    <n v="132"/>
    <n v="4.4000000000000004"/>
    <n v="0.2"/>
    <n v="0.2"/>
    <n v="44"/>
    <n v="50"/>
    <n v="0"/>
    <x v="10"/>
  </r>
  <r>
    <x v="2"/>
    <s v="Business"/>
    <s v="BUS-115"/>
    <x v="8"/>
    <n v="1"/>
    <n v="120"/>
    <n v="4"/>
    <n v="0.2"/>
    <n v="0.2"/>
    <n v="40"/>
    <n v="50"/>
    <n v="0"/>
    <x v="10"/>
  </r>
  <r>
    <x v="2"/>
    <s v="Business"/>
    <s v="BUS-115"/>
    <x v="9"/>
    <n v="1"/>
    <n v="126"/>
    <n v="4.2"/>
    <n v="0.2"/>
    <n v="0.2"/>
    <n v="42"/>
    <n v="50"/>
    <n v="0"/>
    <x v="10"/>
  </r>
  <r>
    <x v="2"/>
    <s v="Accounting"/>
    <s v="BUS-120"/>
    <x v="0"/>
    <n v="5"/>
    <n v="956"/>
    <n v="31.87"/>
    <n v="1.33"/>
    <n v="1.07"/>
    <n v="239"/>
    <n v="259"/>
    <n v="0.27"/>
    <x v="9"/>
  </r>
  <r>
    <x v="2"/>
    <s v="Accounting"/>
    <s v="BUS-120"/>
    <x v="1"/>
    <n v="5"/>
    <n v="928"/>
    <n v="30.93"/>
    <n v="1.33"/>
    <n v="0.8"/>
    <n v="232"/>
    <n v="281"/>
    <n v="0.53"/>
    <x v="9"/>
  </r>
  <r>
    <x v="2"/>
    <s v="Accounting"/>
    <s v="BUS-120"/>
    <x v="2"/>
    <n v="4"/>
    <n v="700"/>
    <n v="23.33"/>
    <n v="1.07"/>
    <n v="1.07"/>
    <n v="175"/>
    <n v="209"/>
    <n v="0"/>
    <x v="9"/>
  </r>
  <r>
    <x v="2"/>
    <s v="Accounting"/>
    <s v="BUS-120"/>
    <x v="3"/>
    <n v="6"/>
    <n v="876"/>
    <n v="29.2"/>
    <n v="1.87"/>
    <n v="1.22"/>
    <n v="219"/>
    <n v="338"/>
    <n v="0.65"/>
    <x v="9"/>
  </r>
  <r>
    <x v="2"/>
    <s v="Accounting"/>
    <s v="BUS-120"/>
    <x v="4"/>
    <n v="5"/>
    <n v="712"/>
    <n v="23.73"/>
    <n v="1.33"/>
    <n v="1.33"/>
    <n v="178"/>
    <n v="260"/>
    <n v="0"/>
    <x v="9"/>
  </r>
  <r>
    <x v="2"/>
    <s v="Accounting"/>
    <s v="BUS-120"/>
    <x v="5"/>
    <n v="5"/>
    <n v="892"/>
    <n v="29.73"/>
    <n v="1.33"/>
    <n v="0.53"/>
    <n v="223"/>
    <n v="265"/>
    <n v="0.8"/>
    <x v="9"/>
  </r>
  <r>
    <x v="2"/>
    <s v="Accounting"/>
    <s v="BUS-120"/>
    <x v="6"/>
    <n v="5"/>
    <n v="820"/>
    <n v="27.33"/>
    <n v="1.33"/>
    <n v="1.33"/>
    <n v="205"/>
    <n v="283"/>
    <n v="0"/>
    <x v="9"/>
  </r>
  <r>
    <x v="2"/>
    <s v="Accounting"/>
    <s v="BUS-120"/>
    <x v="7"/>
    <n v="4"/>
    <n v="724"/>
    <n v="24.13"/>
    <n v="1.07"/>
    <n v="0.53"/>
    <n v="181"/>
    <n v="210"/>
    <n v="0.53"/>
    <x v="9"/>
  </r>
  <r>
    <x v="2"/>
    <s v="Accounting"/>
    <s v="BUS-120"/>
    <x v="8"/>
    <n v="5"/>
    <n v="916"/>
    <n v="30.53"/>
    <n v="1.33"/>
    <n v="1.07"/>
    <n v="229"/>
    <n v="274"/>
    <n v="0.27"/>
    <x v="9"/>
  </r>
  <r>
    <x v="2"/>
    <s v="Accounting"/>
    <s v="BUS-120"/>
    <x v="9"/>
    <n v="4"/>
    <n v="780"/>
    <n v="26"/>
    <n v="1.07"/>
    <n v="0.8"/>
    <n v="195"/>
    <n v="210"/>
    <n v="0.27"/>
    <x v="9"/>
  </r>
  <r>
    <x v="2"/>
    <s v="Accounting"/>
    <s v="BUS-121"/>
    <x v="0"/>
    <n v="2"/>
    <n v="392"/>
    <n v="13.07"/>
    <n v="0.53"/>
    <n v="0"/>
    <n v="98"/>
    <n v="100"/>
    <n v="0.53"/>
    <x v="9"/>
  </r>
  <r>
    <x v="2"/>
    <s v="Accounting"/>
    <s v="BUS-121"/>
    <x v="1"/>
    <n v="2"/>
    <n v="396"/>
    <n v="13.2"/>
    <n v="0.53"/>
    <n v="0.53"/>
    <n v="99"/>
    <n v="115"/>
    <n v="0"/>
    <x v="9"/>
  </r>
  <r>
    <x v="2"/>
    <s v="Accounting"/>
    <s v="BUS-121"/>
    <x v="2"/>
    <n v="3"/>
    <n v="580"/>
    <n v="19.329999999999998"/>
    <n v="0.8"/>
    <n v="0"/>
    <n v="145"/>
    <n v="150"/>
    <n v="0.8"/>
    <x v="9"/>
  </r>
  <r>
    <x v="2"/>
    <s v="Accounting"/>
    <s v="BUS-121"/>
    <x v="3"/>
    <n v="2"/>
    <n v="452"/>
    <n v="15.07"/>
    <n v="0.53"/>
    <n v="0.53"/>
    <n v="113"/>
    <n v="130"/>
    <n v="0"/>
    <x v="9"/>
  </r>
  <r>
    <x v="2"/>
    <s v="Accounting"/>
    <s v="BUS-121"/>
    <x v="4"/>
    <n v="3"/>
    <n v="612"/>
    <n v="20.399999999999999"/>
    <n v="0.8"/>
    <n v="0"/>
    <n v="153"/>
    <n v="150"/>
    <n v="0.8"/>
    <x v="9"/>
  </r>
  <r>
    <x v="2"/>
    <s v="Accounting"/>
    <s v="BUS-121"/>
    <x v="5"/>
    <n v="2"/>
    <n v="408"/>
    <n v="13.6"/>
    <n v="0.53"/>
    <n v="0.53"/>
    <n v="102"/>
    <n v="100"/>
    <n v="0"/>
    <x v="9"/>
  </r>
  <r>
    <x v="2"/>
    <s v="Accounting"/>
    <s v="BUS-121"/>
    <x v="6"/>
    <n v="3"/>
    <n v="648"/>
    <n v="21.6"/>
    <n v="0.8"/>
    <n v="0"/>
    <n v="162"/>
    <n v="180"/>
    <n v="0.8"/>
    <x v="9"/>
  </r>
  <r>
    <x v="2"/>
    <s v="Accounting"/>
    <s v="BUS-121"/>
    <x v="7"/>
    <n v="3"/>
    <n v="620"/>
    <n v="20.67"/>
    <n v="0.8"/>
    <n v="0.8"/>
    <n v="155"/>
    <n v="165"/>
    <n v="0"/>
    <x v="9"/>
  </r>
  <r>
    <x v="2"/>
    <s v="Accounting"/>
    <s v="BUS-121"/>
    <x v="8"/>
    <n v="4"/>
    <n v="792"/>
    <n v="26.4"/>
    <n v="0.8"/>
    <n v="0.27"/>
    <n v="198"/>
    <n v="220"/>
    <n v="0.53"/>
    <x v="9"/>
  </r>
  <r>
    <x v="2"/>
    <s v="Accounting"/>
    <s v="BUS-121"/>
    <x v="9"/>
    <n v="4"/>
    <n v="752"/>
    <n v="25.07"/>
    <n v="0.8"/>
    <n v="0.27"/>
    <n v="188"/>
    <n v="200"/>
    <n v="0.53"/>
    <x v="9"/>
  </r>
  <r>
    <x v="2"/>
    <s v="Accounting"/>
    <s v="BUS-122"/>
    <x v="1"/>
    <n v="1"/>
    <n v="56"/>
    <n v="1.87"/>
    <n v="0.27"/>
    <n v="0.27"/>
    <n v="14"/>
    <n v="50"/>
    <n v="0"/>
    <x v="9"/>
  </r>
  <r>
    <x v="2"/>
    <s v="Accounting"/>
    <s v="BUS-122"/>
    <x v="3"/>
    <n v="1"/>
    <n v="100"/>
    <n v="3.33"/>
    <n v="0.27"/>
    <n v="0.27"/>
    <n v="25"/>
    <n v="50"/>
    <n v="0"/>
    <x v="9"/>
  </r>
  <r>
    <x v="2"/>
    <s v="Accounting"/>
    <s v="BUS-122"/>
    <x v="5"/>
    <n v="1"/>
    <n v="88"/>
    <n v="2.93"/>
    <n v="0.27"/>
    <n v="0.27"/>
    <n v="22"/>
    <n v="50"/>
    <n v="0"/>
    <x v="9"/>
  </r>
  <r>
    <x v="2"/>
    <s v="Accounting"/>
    <s v="BUS-122"/>
    <x v="7"/>
    <n v="1"/>
    <n v="68"/>
    <n v="2.27"/>
    <n v="0.27"/>
    <n v="0.27"/>
    <n v="17"/>
    <n v="50"/>
    <n v="0"/>
    <x v="9"/>
  </r>
  <r>
    <x v="2"/>
    <s v="Accounting"/>
    <s v="BUS-124"/>
    <x v="0"/>
    <n v="1"/>
    <n v="105"/>
    <n v="3.5"/>
    <n v="0.2"/>
    <n v="0.2"/>
    <n v="35"/>
    <n v="40"/>
    <n v="0"/>
    <x v="9"/>
  </r>
  <r>
    <x v="2"/>
    <s v="Accounting"/>
    <s v="BUS-124"/>
    <x v="4"/>
    <n v="1"/>
    <n v="81"/>
    <n v="2.7"/>
    <n v="0.2"/>
    <n v="0.2"/>
    <n v="27"/>
    <n v="50"/>
    <n v="0"/>
    <x v="9"/>
  </r>
  <r>
    <x v="2"/>
    <s v="Accounting"/>
    <s v="BUS-124"/>
    <x v="6"/>
    <n v="1"/>
    <n v="49.5"/>
    <n v="1.65"/>
    <n v="0.2"/>
    <n v="0.2"/>
    <n v="15"/>
    <n v="50"/>
    <n v="0"/>
    <x v="9"/>
  </r>
  <r>
    <x v="2"/>
    <s v="Accounting"/>
    <s v="BUS-124"/>
    <x v="8"/>
    <n v="1"/>
    <n v="49.5"/>
    <n v="1.65"/>
    <n v="0.2"/>
    <n v="0.2"/>
    <n v="15"/>
    <n v="50"/>
    <n v="0"/>
    <x v="9"/>
  </r>
  <r>
    <x v="2"/>
    <s v="Accounting"/>
    <s v="BUS-124"/>
    <x v="9"/>
    <n v="1"/>
    <n v="39.6"/>
    <n v="1.32"/>
    <n v="0.2"/>
    <n v="0.2"/>
    <n v="12"/>
    <n v="50"/>
    <n v="0"/>
    <x v="9"/>
  </r>
  <r>
    <x v="2"/>
    <s v="Business"/>
    <s v="BUS-125"/>
    <x v="0"/>
    <n v="4"/>
    <n v="576"/>
    <n v="19.2"/>
    <n v="0.8"/>
    <n v="0.2"/>
    <n v="192"/>
    <n v="220"/>
    <n v="0.6"/>
    <x v="10"/>
  </r>
  <r>
    <x v="2"/>
    <s v="Business"/>
    <s v="BUS-125"/>
    <x v="1"/>
    <n v="4"/>
    <n v="564"/>
    <n v="18.8"/>
    <n v="0.8"/>
    <n v="0.2"/>
    <n v="188"/>
    <n v="240"/>
    <n v="0.6"/>
    <x v="10"/>
  </r>
  <r>
    <x v="2"/>
    <s v="Business"/>
    <s v="BUS-125"/>
    <x v="2"/>
    <n v="4"/>
    <n v="492"/>
    <n v="16.399999999999999"/>
    <n v="0.8"/>
    <n v="0.2"/>
    <n v="164"/>
    <n v="209"/>
    <n v="0.6"/>
    <x v="10"/>
  </r>
  <r>
    <x v="2"/>
    <s v="Business"/>
    <s v="BUS-125"/>
    <x v="3"/>
    <n v="4"/>
    <n v="549"/>
    <n v="18.3"/>
    <n v="0.8"/>
    <n v="0.2"/>
    <n v="183"/>
    <n v="255"/>
    <n v="0.6"/>
    <x v="10"/>
  </r>
  <r>
    <x v="2"/>
    <s v="Business"/>
    <s v="BUS-125"/>
    <x v="4"/>
    <n v="4"/>
    <n v="552"/>
    <n v="18.399999999999999"/>
    <n v="0.8"/>
    <n v="0.2"/>
    <n v="184"/>
    <n v="234"/>
    <n v="0.6"/>
    <x v="10"/>
  </r>
  <r>
    <x v="2"/>
    <s v="Business"/>
    <s v="BUS-125"/>
    <x v="5"/>
    <n v="4"/>
    <n v="525"/>
    <n v="17.5"/>
    <n v="0.8"/>
    <n v="0.7"/>
    <n v="175"/>
    <n v="215"/>
    <n v="0.1"/>
    <x v="10"/>
  </r>
  <r>
    <x v="2"/>
    <s v="Business"/>
    <s v="BUS-125"/>
    <x v="6"/>
    <n v="5"/>
    <n v="690"/>
    <n v="23"/>
    <n v="1"/>
    <n v="0.47"/>
    <n v="230"/>
    <n v="315"/>
    <n v="0.53"/>
    <x v="10"/>
  </r>
  <r>
    <x v="2"/>
    <s v="Business"/>
    <s v="BUS-125"/>
    <x v="7"/>
    <n v="4"/>
    <n v="633"/>
    <n v="21.1"/>
    <n v="0.8"/>
    <n v="0.2"/>
    <n v="211"/>
    <n v="235"/>
    <n v="0.6"/>
    <x v="10"/>
  </r>
  <r>
    <x v="2"/>
    <s v="Business"/>
    <s v="BUS-125"/>
    <x v="8"/>
    <n v="4"/>
    <n v="645"/>
    <n v="21.5"/>
    <n v="0.8"/>
    <n v="0.3"/>
    <n v="215"/>
    <n v="235"/>
    <n v="0.5"/>
    <x v="10"/>
  </r>
  <r>
    <x v="2"/>
    <s v="Business"/>
    <s v="BUS-125"/>
    <x v="9"/>
    <n v="5"/>
    <n v="753"/>
    <n v="25.1"/>
    <n v="1"/>
    <n v="0.82"/>
    <n v="251"/>
    <n v="279"/>
    <n v="0.18"/>
    <x v="10"/>
  </r>
  <r>
    <x v="2"/>
    <s v="Business"/>
    <s v="BUS-128"/>
    <x v="0"/>
    <n v="3"/>
    <n v="285"/>
    <n v="9.5"/>
    <n v="0.75"/>
    <n v="0"/>
    <n v="95"/>
    <n v="105"/>
    <n v="0.75"/>
    <x v="10"/>
  </r>
  <r>
    <x v="2"/>
    <s v="Business"/>
    <s v="BUS-128"/>
    <x v="1"/>
    <n v="4"/>
    <n v="366"/>
    <n v="12.2"/>
    <n v="1"/>
    <n v="0"/>
    <n v="122"/>
    <n v="140"/>
    <n v="1"/>
    <x v="10"/>
  </r>
  <r>
    <x v="2"/>
    <s v="Business"/>
    <s v="BUS-128"/>
    <x v="2"/>
    <n v="4"/>
    <n v="408"/>
    <n v="13.6"/>
    <n v="0.95"/>
    <n v="0"/>
    <n v="136"/>
    <n v="140"/>
    <n v="0.95"/>
    <x v="10"/>
  </r>
  <r>
    <x v="2"/>
    <s v="Business"/>
    <s v="BUS-128"/>
    <x v="3"/>
    <n v="4"/>
    <n v="372"/>
    <n v="12.4"/>
    <n v="1"/>
    <n v="0"/>
    <n v="124"/>
    <n v="140"/>
    <n v="1"/>
    <x v="10"/>
  </r>
  <r>
    <x v="2"/>
    <s v="Business"/>
    <s v="BUS-128"/>
    <x v="4"/>
    <n v="6"/>
    <n v="513"/>
    <n v="17.100000000000001"/>
    <n v="1.5"/>
    <n v="0.25"/>
    <n v="171"/>
    <n v="210"/>
    <n v="1.25"/>
    <x v="10"/>
  </r>
  <r>
    <x v="2"/>
    <s v="Business"/>
    <s v="BUS-128"/>
    <x v="5"/>
    <n v="4"/>
    <n v="336"/>
    <n v="11.2"/>
    <n v="1"/>
    <n v="0.5"/>
    <n v="112"/>
    <n v="140"/>
    <n v="0.5"/>
    <x v="10"/>
  </r>
  <r>
    <x v="2"/>
    <s v="Business"/>
    <s v="BUS-128"/>
    <x v="6"/>
    <n v="6"/>
    <n v="534"/>
    <n v="17.8"/>
    <n v="1.5"/>
    <n v="0.5"/>
    <n v="178"/>
    <n v="210"/>
    <n v="1"/>
    <x v="10"/>
  </r>
  <r>
    <x v="2"/>
    <s v="Business"/>
    <s v="BUS-128"/>
    <x v="7"/>
    <n v="5"/>
    <n v="504"/>
    <n v="16.8"/>
    <n v="1.25"/>
    <n v="0.5"/>
    <n v="168"/>
    <n v="175"/>
    <n v="0.75"/>
    <x v="10"/>
  </r>
  <r>
    <x v="2"/>
    <s v="Business"/>
    <s v="BUS-128"/>
    <x v="8"/>
    <n v="7"/>
    <n v="645"/>
    <n v="21.5"/>
    <n v="1.75"/>
    <n v="1.25"/>
    <n v="215"/>
    <n v="245"/>
    <n v="0.5"/>
    <x v="10"/>
  </r>
  <r>
    <x v="2"/>
    <s v="Business"/>
    <s v="BUS-128"/>
    <x v="9"/>
    <n v="7"/>
    <n v="606"/>
    <n v="20.2"/>
    <n v="1.75"/>
    <n v="1"/>
    <n v="202"/>
    <n v="245"/>
    <n v="0.75"/>
    <x v="10"/>
  </r>
  <r>
    <x v="2"/>
    <s v="Accounting"/>
    <s v="BUS-129"/>
    <x v="2"/>
    <n v="1"/>
    <n v="34"/>
    <n v="1.1299999999999999"/>
    <n v="0.13"/>
    <n v="0"/>
    <n v="17"/>
    <n v="50"/>
    <n v="0.13"/>
    <x v="9"/>
  </r>
  <r>
    <x v="2"/>
    <s v="Accounting"/>
    <s v="BUS-129"/>
    <x v="5"/>
    <n v="1"/>
    <n v="36"/>
    <n v="1.2"/>
    <n v="0.13"/>
    <n v="0.13"/>
    <n v="18"/>
    <n v="50"/>
    <n v="0"/>
    <x v="9"/>
  </r>
  <r>
    <x v="2"/>
    <s v="Accounting"/>
    <s v="BUS-129"/>
    <x v="7"/>
    <n v="1"/>
    <n v="28"/>
    <n v="0.93"/>
    <n v="0.13"/>
    <n v="0.13"/>
    <n v="14"/>
    <n v="50"/>
    <n v="0"/>
    <x v="9"/>
  </r>
  <r>
    <x v="2"/>
    <s v="Accounting"/>
    <s v="BUS-150"/>
    <x v="1"/>
    <n v="1"/>
    <n v="111"/>
    <n v="3.7"/>
    <n v="0.2"/>
    <n v="0"/>
    <n v="37"/>
    <n v="50"/>
    <n v="0.2"/>
    <x v="9"/>
  </r>
  <r>
    <x v="2"/>
    <s v="Accounting"/>
    <s v="BUS-150"/>
    <x v="3"/>
    <n v="1"/>
    <n v="72"/>
    <n v="2.4"/>
    <n v="0.2"/>
    <n v="0"/>
    <n v="24"/>
    <n v="50"/>
    <n v="0.2"/>
    <x v="9"/>
  </r>
  <r>
    <x v="2"/>
    <s v="Accounting"/>
    <s v="BUS-150"/>
    <x v="5"/>
    <n v="1"/>
    <n v="93"/>
    <n v="3.1"/>
    <n v="0.2"/>
    <n v="0"/>
    <n v="31"/>
    <n v="50"/>
    <n v="0.2"/>
    <x v="9"/>
  </r>
  <r>
    <x v="2"/>
    <s v="Accounting"/>
    <s v="BUS-150"/>
    <x v="7"/>
    <n v="1"/>
    <n v="48"/>
    <n v="1.6"/>
    <n v="0.2"/>
    <n v="0"/>
    <n v="16"/>
    <n v="50"/>
    <n v="0.2"/>
    <x v="9"/>
  </r>
  <r>
    <x v="2"/>
    <s v="Business"/>
    <s v="BUS-155"/>
    <x v="0"/>
    <n v="1"/>
    <n v="81"/>
    <n v="2.7"/>
    <n v="0.2"/>
    <n v="0"/>
    <n v="27"/>
    <n v="50"/>
    <n v="0.2"/>
    <x v="10"/>
  </r>
  <r>
    <x v="2"/>
    <s v="Business"/>
    <s v="BUS-155"/>
    <x v="1"/>
    <n v="1"/>
    <n v="60"/>
    <n v="2"/>
    <n v="0.2"/>
    <n v="0"/>
    <n v="20"/>
    <n v="50"/>
    <n v="0.2"/>
    <x v="10"/>
  </r>
  <r>
    <x v="2"/>
    <s v="Business"/>
    <s v="BUS-155"/>
    <x v="3"/>
    <n v="1"/>
    <n v="54"/>
    <n v="1.8"/>
    <n v="0.2"/>
    <n v="0"/>
    <n v="18"/>
    <n v="50"/>
    <n v="0.2"/>
    <x v="10"/>
  </r>
  <r>
    <x v="2"/>
    <s v="Business"/>
    <s v="BUS-155"/>
    <x v="5"/>
    <n v="1"/>
    <n v="63"/>
    <n v="2.1"/>
    <n v="0.2"/>
    <n v="0.2"/>
    <n v="21"/>
    <n v="50"/>
    <n v="0"/>
    <x v="10"/>
  </r>
  <r>
    <x v="2"/>
    <s v="Business"/>
    <s v="BUS-155"/>
    <x v="7"/>
    <n v="1"/>
    <n v="54"/>
    <n v="1.8"/>
    <n v="0.2"/>
    <n v="0"/>
    <n v="18"/>
    <n v="50"/>
    <n v="0.2"/>
    <x v="10"/>
  </r>
  <r>
    <x v="2"/>
    <s v="Business"/>
    <s v="BUS-156"/>
    <x v="2"/>
    <n v="1"/>
    <n v="123"/>
    <n v="4.0999999999999996"/>
    <n v="0.2"/>
    <n v="0"/>
    <n v="41"/>
    <n v="50"/>
    <n v="0.2"/>
    <x v="10"/>
  </r>
  <r>
    <x v="2"/>
    <s v="Business"/>
    <s v="BUS-156"/>
    <x v="4"/>
    <n v="1"/>
    <n v="105"/>
    <n v="3.5"/>
    <n v="0.2"/>
    <n v="0"/>
    <n v="35"/>
    <n v="50"/>
    <n v="0.2"/>
    <x v="10"/>
  </r>
  <r>
    <x v="2"/>
    <s v="Business"/>
    <s v="BUS-156"/>
    <x v="6"/>
    <n v="1"/>
    <n v="69"/>
    <n v="2.2999999999999998"/>
    <n v="0.2"/>
    <n v="0.2"/>
    <n v="23"/>
    <n v="50"/>
    <n v="0"/>
    <x v="10"/>
  </r>
  <r>
    <x v="2"/>
    <s v="Business"/>
    <s v="BUS-156"/>
    <x v="8"/>
    <n v="1"/>
    <n v="81"/>
    <n v="2.7"/>
    <n v="0.2"/>
    <n v="0"/>
    <n v="27"/>
    <n v="50"/>
    <n v="0.2"/>
    <x v="10"/>
  </r>
  <r>
    <x v="2"/>
    <s v="Business"/>
    <s v="BUS-156"/>
    <x v="9"/>
    <n v="1"/>
    <n v="66"/>
    <n v="2.2000000000000002"/>
    <n v="0.2"/>
    <n v="0"/>
    <n v="22"/>
    <n v="50"/>
    <n v="0.2"/>
    <x v="10"/>
  </r>
  <r>
    <x v="2"/>
    <s v="Business"/>
    <s v="BUS-161"/>
    <x v="5"/>
    <n v="1"/>
    <n v="1"/>
    <n v="0.03"/>
    <n v="0.01"/>
    <n v="0.01"/>
    <n v="1"/>
    <n v="1"/>
    <n v="0"/>
    <x v="10"/>
  </r>
  <r>
    <x v="2"/>
    <s v="Business"/>
    <s v="BUS-161"/>
    <x v="7"/>
    <n v="1"/>
    <n v="0"/>
    <n v="0"/>
    <n v="0.01"/>
    <n v="0.01"/>
    <n v="0"/>
    <n v="20"/>
    <n v="0"/>
    <x v="10"/>
  </r>
  <r>
    <x v="2"/>
    <s v="Business"/>
    <s v="BUS-161"/>
    <x v="8"/>
    <n v="1"/>
    <n v="1"/>
    <n v="0.03"/>
    <n v="0.01"/>
    <n v="0.01"/>
    <n v="1"/>
    <n v="20"/>
    <n v="0"/>
    <x v="10"/>
  </r>
  <r>
    <x v="2"/>
    <s v="Business"/>
    <s v="BUS-161"/>
    <x v="9"/>
    <n v="1"/>
    <n v="4"/>
    <n v="0.13"/>
    <n v="0.04"/>
    <n v="0.04"/>
    <n v="4"/>
    <n v="20"/>
    <n v="0"/>
    <x v="10"/>
  </r>
  <r>
    <x v="2"/>
    <s v="Accounting"/>
    <s v="BUS-162"/>
    <x v="0"/>
    <n v="1"/>
    <n v="85.8"/>
    <n v="2.86"/>
    <n v="0.2"/>
    <n v="0"/>
    <n v="26"/>
    <n v="50"/>
    <n v="0.2"/>
    <x v="9"/>
  </r>
  <r>
    <x v="2"/>
    <s v="Accounting"/>
    <s v="BUS-162"/>
    <x v="4"/>
    <n v="1"/>
    <n v="66"/>
    <n v="2.2000000000000002"/>
    <n v="0.2"/>
    <n v="0"/>
    <n v="22"/>
    <n v="50"/>
    <n v="0.2"/>
    <x v="9"/>
  </r>
  <r>
    <x v="2"/>
    <s v="Accounting"/>
    <s v="BUS-162"/>
    <x v="6"/>
    <n v="1"/>
    <n v="75"/>
    <n v="2.5"/>
    <n v="0.2"/>
    <n v="0"/>
    <n v="25"/>
    <n v="50"/>
    <n v="0.2"/>
    <x v="9"/>
  </r>
  <r>
    <x v="2"/>
    <s v="Accounting"/>
    <s v="BUS-162"/>
    <x v="8"/>
    <n v="1"/>
    <n v="39"/>
    <n v="1.3"/>
    <n v="0.2"/>
    <n v="0"/>
    <n v="13"/>
    <n v="50"/>
    <n v="0.2"/>
    <x v="9"/>
  </r>
  <r>
    <x v="2"/>
    <s v="Accounting"/>
    <s v="BUS-162"/>
    <x v="9"/>
    <n v="1"/>
    <n v="54"/>
    <n v="1.8"/>
    <n v="0.2"/>
    <n v="0"/>
    <n v="18"/>
    <n v="50"/>
    <n v="0.2"/>
    <x v="9"/>
  </r>
  <r>
    <x v="2"/>
    <s v="Accounting"/>
    <s v="BUS-176"/>
    <x v="2"/>
    <n v="1"/>
    <n v="38.700000000000003"/>
    <n v="1.29"/>
    <n v="0.22"/>
    <n v="0.22"/>
    <n v="9"/>
    <n v="32"/>
    <n v="0"/>
    <x v="9"/>
  </r>
  <r>
    <x v="2"/>
    <s v="Accounting"/>
    <s v="BUS-176"/>
    <x v="6"/>
    <n v="1"/>
    <n v="62"/>
    <n v="2.0699999999999998"/>
    <n v="0.13"/>
    <n v="0.13"/>
    <n v="31"/>
    <n v="50"/>
    <n v="0"/>
    <x v="9"/>
  </r>
  <r>
    <x v="2"/>
    <s v="Accounting"/>
    <s v="BUS-176"/>
    <x v="8"/>
    <n v="1"/>
    <n v="54"/>
    <n v="1.8"/>
    <n v="0.13"/>
    <n v="0.13"/>
    <n v="27"/>
    <n v="50"/>
    <n v="0"/>
    <x v="9"/>
  </r>
  <r>
    <x v="2"/>
    <s v="Accounting"/>
    <s v="BUS-176"/>
    <x v="9"/>
    <n v="1"/>
    <n v="68"/>
    <n v="2.27"/>
    <n v="0.13"/>
    <n v="0.13"/>
    <n v="34"/>
    <n v="50"/>
    <n v="0"/>
    <x v="9"/>
  </r>
  <r>
    <x v="2"/>
    <s v="Accounting"/>
    <s v="BUS-195"/>
    <x v="4"/>
    <n v="1"/>
    <n v="40.11"/>
    <n v="1.34"/>
    <n v="0.2"/>
    <n v="0.2"/>
    <n v="13"/>
    <n v="50"/>
    <n v="0"/>
    <x v="10"/>
  </r>
  <r>
    <x v="2"/>
    <s v="Accounting"/>
    <s v="BUS-195"/>
    <x v="5"/>
    <n v="1"/>
    <n v="84"/>
    <n v="2.8"/>
    <n v="0.2"/>
    <n v="0.2"/>
    <n v="28"/>
    <n v="50"/>
    <n v="0"/>
    <x v="10"/>
  </r>
  <r>
    <x v="2"/>
    <s v="Accounting"/>
    <s v="BUS-195"/>
    <x v="7"/>
    <n v="1"/>
    <n v="54"/>
    <n v="1.8"/>
    <n v="0.2"/>
    <n v="0.2"/>
    <n v="18"/>
    <n v="50"/>
    <n v="0"/>
    <x v="10"/>
  </r>
  <r>
    <x v="2"/>
    <s v="CADD Technology"/>
    <s v="CADD-115"/>
    <x v="0"/>
    <n v="2"/>
    <n v="198"/>
    <n v="6.6"/>
    <n v="0.67"/>
    <n v="0.67"/>
    <n v="33"/>
    <n v="52"/>
    <n v="0"/>
    <x v="11"/>
  </r>
  <r>
    <x v="2"/>
    <s v="CADD Technology"/>
    <s v="CADD-115"/>
    <x v="1"/>
    <n v="2"/>
    <n v="209.14"/>
    <n v="6.97"/>
    <n v="0.67"/>
    <n v="0.33"/>
    <n v="30"/>
    <n v="76"/>
    <n v="0.33"/>
    <x v="11"/>
  </r>
  <r>
    <x v="2"/>
    <s v="CADD Technology"/>
    <s v="CADD-115"/>
    <x v="2"/>
    <n v="2"/>
    <n v="264"/>
    <n v="8.8000000000000007"/>
    <n v="0.67"/>
    <n v="0.33"/>
    <n v="44"/>
    <n v="52"/>
    <n v="0.33"/>
    <x v="11"/>
  </r>
  <r>
    <x v="2"/>
    <s v="CADD Technology"/>
    <s v="CADD-115"/>
    <x v="3"/>
    <n v="2"/>
    <n v="282"/>
    <n v="9.4"/>
    <n v="0.47"/>
    <n v="0.13"/>
    <n v="47"/>
    <n v="52"/>
    <n v="0.34"/>
    <x v="11"/>
  </r>
  <r>
    <x v="2"/>
    <s v="CADD Technology"/>
    <s v="CADD-115"/>
    <x v="4"/>
    <n v="1"/>
    <n v="108"/>
    <n v="3.6"/>
    <n v="0.13"/>
    <n v="0"/>
    <n v="18"/>
    <n v="26"/>
    <n v="0.13"/>
    <x v="11"/>
  </r>
  <r>
    <x v="2"/>
    <s v="CADD Technology"/>
    <s v="CADD-115"/>
    <x v="5"/>
    <n v="1"/>
    <n v="144"/>
    <n v="4.8"/>
    <n v="0.33"/>
    <n v="0.33"/>
    <n v="24"/>
    <n v="26"/>
    <n v="0"/>
    <x v="11"/>
  </r>
  <r>
    <x v="2"/>
    <s v="CADD Technology"/>
    <s v="CADD-115"/>
    <x v="6"/>
    <n v="1"/>
    <n v="108"/>
    <n v="3.6"/>
    <n v="0.33"/>
    <n v="0.33"/>
    <n v="18"/>
    <n v="26"/>
    <n v="0"/>
    <x v="11"/>
  </r>
  <r>
    <x v="2"/>
    <s v="CADD Technology"/>
    <s v="CADD-115"/>
    <x v="7"/>
    <n v="2"/>
    <n v="258"/>
    <n v="8.6"/>
    <n v="0.74"/>
    <n v="0"/>
    <n v="43"/>
    <n v="52"/>
    <n v="0.74"/>
    <x v="11"/>
  </r>
  <r>
    <x v="2"/>
    <s v="CADD Technology"/>
    <s v="CADD-115"/>
    <x v="8"/>
    <n v="1"/>
    <n v="114"/>
    <n v="3.8"/>
    <n v="0.33"/>
    <n v="0.2"/>
    <n v="19"/>
    <n v="26"/>
    <n v="0.13"/>
    <x v="11"/>
  </r>
  <r>
    <x v="2"/>
    <s v="CADD Technology"/>
    <s v="CADD-115"/>
    <x v="9"/>
    <n v="1"/>
    <n v="138"/>
    <n v="4.5999999999999996"/>
    <n v="0.37"/>
    <n v="0.37"/>
    <n v="23"/>
    <n v="32"/>
    <n v="0"/>
    <x v="11"/>
  </r>
  <r>
    <x v="2"/>
    <s v="CADD Technology"/>
    <s v="CADD-120"/>
    <x v="0"/>
    <n v="1"/>
    <n v="72"/>
    <n v="2.4"/>
    <n v="0.33"/>
    <n v="0"/>
    <n v="12"/>
    <n v="26"/>
    <n v="0.33"/>
    <x v="11"/>
  </r>
  <r>
    <x v="2"/>
    <s v="CADD Technology"/>
    <s v="CADD-120"/>
    <x v="1"/>
    <n v="1"/>
    <n v="96"/>
    <n v="3.2"/>
    <n v="0.33"/>
    <n v="0"/>
    <n v="16"/>
    <n v="26"/>
    <n v="0.33"/>
    <x v="11"/>
  </r>
  <r>
    <x v="2"/>
    <s v="CADD Technology"/>
    <s v="CADD-120"/>
    <x v="2"/>
    <n v="1"/>
    <n v="84"/>
    <n v="2.8"/>
    <n v="0.33"/>
    <n v="0"/>
    <n v="14"/>
    <n v="26"/>
    <n v="0.33"/>
    <x v="11"/>
  </r>
  <r>
    <x v="2"/>
    <s v="CADD Technology"/>
    <s v="CADD-120"/>
    <x v="3"/>
    <n v="1"/>
    <n v="84"/>
    <n v="2.8"/>
    <n v="0.33"/>
    <n v="0"/>
    <n v="14"/>
    <n v="26"/>
    <n v="0.33"/>
    <x v="11"/>
  </r>
  <r>
    <x v="2"/>
    <s v="CADD Technology"/>
    <s v="CADD-120"/>
    <x v="4"/>
    <n v="1"/>
    <n v="54"/>
    <n v="1.8"/>
    <n v="0.33"/>
    <n v="0"/>
    <n v="9"/>
    <n v="26"/>
    <n v="0.33"/>
    <x v="11"/>
  </r>
  <r>
    <x v="2"/>
    <s v="CADD Technology"/>
    <s v="CADD-120"/>
    <x v="5"/>
    <n v="2"/>
    <n v="135"/>
    <n v="4.5"/>
    <n v="0.67"/>
    <n v="0.33"/>
    <n v="22"/>
    <n v="52"/>
    <n v="0.33"/>
    <x v="11"/>
  </r>
  <r>
    <x v="2"/>
    <s v="CADD Technology"/>
    <s v="CADD-120"/>
    <x v="6"/>
    <n v="2"/>
    <n v="162"/>
    <n v="5.4"/>
    <n v="0.67"/>
    <n v="0.67"/>
    <n v="27"/>
    <n v="58"/>
    <n v="0"/>
    <x v="11"/>
  </r>
  <r>
    <x v="2"/>
    <s v="CADD Technology"/>
    <s v="CADD-120"/>
    <x v="7"/>
    <n v="2"/>
    <n v="114"/>
    <n v="3.8"/>
    <n v="0.74"/>
    <n v="0.5"/>
    <n v="19"/>
    <n v="52"/>
    <n v="0.24"/>
    <x v="11"/>
  </r>
  <r>
    <x v="2"/>
    <s v="CADD Technology"/>
    <s v="CADD-120"/>
    <x v="8"/>
    <n v="2"/>
    <n v="108"/>
    <n v="3.6"/>
    <n v="0.67"/>
    <n v="0.33"/>
    <n v="18"/>
    <n v="58"/>
    <n v="0.33"/>
    <x v="11"/>
  </r>
  <r>
    <x v="2"/>
    <s v="CADD Technology"/>
    <s v="CADD-120"/>
    <x v="9"/>
    <n v="2"/>
    <n v="126"/>
    <n v="4.2"/>
    <n v="0.74"/>
    <n v="0.37"/>
    <n v="21"/>
    <n v="52"/>
    <n v="0.37"/>
    <x v="11"/>
  </r>
  <r>
    <x v="2"/>
    <s v="CADD Technology"/>
    <s v="CADD-125"/>
    <x v="0"/>
    <n v="1"/>
    <n v="96"/>
    <n v="3.2"/>
    <n v="0.33"/>
    <n v="0"/>
    <n v="16"/>
    <n v="26"/>
    <n v="0.33"/>
    <x v="11"/>
  </r>
  <r>
    <x v="2"/>
    <s v="CADD Technology"/>
    <s v="CADD-125"/>
    <x v="1"/>
    <n v="1"/>
    <n v="72"/>
    <n v="2.4"/>
    <n v="0.33"/>
    <n v="0"/>
    <n v="12"/>
    <n v="26"/>
    <n v="0.33"/>
    <x v="11"/>
  </r>
  <r>
    <x v="2"/>
    <s v="CADD Technology"/>
    <s v="CADD-125"/>
    <x v="3"/>
    <n v="1"/>
    <n v="42"/>
    <n v="1.4"/>
    <n v="0.33"/>
    <n v="0"/>
    <n v="7"/>
    <n v="26"/>
    <n v="0.33"/>
    <x v="11"/>
  </r>
  <r>
    <x v="2"/>
    <s v="CADD Technology"/>
    <s v="CADD-125"/>
    <x v="5"/>
    <n v="1"/>
    <n v="94.5"/>
    <n v="3.15"/>
    <n v="0.33"/>
    <n v="0"/>
    <n v="15"/>
    <n v="26"/>
    <n v="0.33"/>
    <x v="11"/>
  </r>
  <r>
    <x v="2"/>
    <s v="CADD Technology"/>
    <s v="CADD-126"/>
    <x v="1"/>
    <n v="1"/>
    <n v="48"/>
    <n v="1.6"/>
    <n v="0.2"/>
    <n v="0.2"/>
    <n v="16"/>
    <n v="26"/>
    <n v="0"/>
    <x v="11"/>
  </r>
  <r>
    <x v="2"/>
    <s v="CADD Technology"/>
    <s v="CADD-126"/>
    <x v="9"/>
    <n v="1"/>
    <n v="27"/>
    <n v="0.9"/>
    <n v="0.2"/>
    <n v="0"/>
    <n v="9"/>
    <n v="26"/>
    <n v="0.2"/>
    <x v="11"/>
  </r>
  <r>
    <x v="2"/>
    <s v="CADD Technology"/>
    <s v="CADD-127"/>
    <x v="0"/>
    <n v="1"/>
    <n v="88.2"/>
    <n v="2.94"/>
    <n v="0.33"/>
    <n v="0.33"/>
    <n v="14"/>
    <n v="26"/>
    <n v="0"/>
    <x v="11"/>
  </r>
  <r>
    <x v="2"/>
    <s v="CADD Technology"/>
    <s v="CADD-127"/>
    <x v="3"/>
    <n v="1"/>
    <n v="95.2"/>
    <n v="3.17"/>
    <n v="0.33"/>
    <n v="0.33"/>
    <n v="14"/>
    <n v="26"/>
    <n v="0"/>
    <x v="11"/>
  </r>
  <r>
    <x v="2"/>
    <s v="CADD Technology"/>
    <s v="CADD-127"/>
    <x v="5"/>
    <n v="1"/>
    <n v="100.8"/>
    <n v="3.36"/>
    <n v="0.33"/>
    <n v="0.33"/>
    <n v="16"/>
    <n v="26"/>
    <n v="0"/>
    <x v="11"/>
  </r>
  <r>
    <x v="2"/>
    <s v="CADD Technology"/>
    <s v="CADD-127"/>
    <x v="7"/>
    <n v="1"/>
    <n v="75.599999999999994"/>
    <n v="2.52"/>
    <n v="0.37"/>
    <n v="0.37"/>
    <n v="12"/>
    <n v="26"/>
    <n v="0"/>
    <x v="11"/>
  </r>
  <r>
    <x v="2"/>
    <s v="CADD Technology"/>
    <s v="CADD-128"/>
    <x v="0"/>
    <n v="1"/>
    <n v="66"/>
    <n v="2.2000000000000002"/>
    <n v="0.2"/>
    <n v="0.2"/>
    <n v="20"/>
    <n v="26"/>
    <n v="0"/>
    <x v="11"/>
  </r>
  <r>
    <x v="2"/>
    <s v="CADD Technology"/>
    <s v="CADD-128"/>
    <x v="4"/>
    <n v="1"/>
    <n v="42"/>
    <n v="1.4"/>
    <n v="0.2"/>
    <n v="0.2"/>
    <n v="14"/>
    <n v="26"/>
    <n v="0"/>
    <x v="11"/>
  </r>
  <r>
    <x v="2"/>
    <s v="CADD Technology"/>
    <s v="CADD-128"/>
    <x v="8"/>
    <n v="1"/>
    <n v="45"/>
    <n v="1.5"/>
    <n v="0.2"/>
    <n v="0"/>
    <n v="15"/>
    <n v="26"/>
    <n v="0.2"/>
    <x v="11"/>
  </r>
  <r>
    <x v="2"/>
    <s v="CADD Technology"/>
    <s v="CADD-129"/>
    <x v="2"/>
    <n v="1"/>
    <n v="90"/>
    <n v="3"/>
    <n v="0.33"/>
    <n v="0"/>
    <n v="15"/>
    <n v="26"/>
    <n v="0.33"/>
    <x v="11"/>
  </r>
  <r>
    <x v="2"/>
    <s v="CADD Technology"/>
    <s v="CADD-129"/>
    <x v="4"/>
    <n v="1"/>
    <n v="102"/>
    <n v="3.4"/>
    <n v="0.33"/>
    <n v="0"/>
    <n v="17"/>
    <n v="26"/>
    <n v="0.33"/>
    <x v="11"/>
  </r>
  <r>
    <x v="2"/>
    <s v="CADD Technology"/>
    <s v="CADD-129"/>
    <x v="8"/>
    <n v="1"/>
    <n v="66"/>
    <n v="2.2000000000000002"/>
    <n v="0.33"/>
    <n v="0"/>
    <n v="11"/>
    <n v="26"/>
    <n v="0.33"/>
    <x v="11"/>
  </r>
  <r>
    <x v="2"/>
    <s v="CADD Technology"/>
    <s v="CADD-129"/>
    <x v="9"/>
    <n v="1"/>
    <n v="30"/>
    <n v="1"/>
    <n v="0.37"/>
    <n v="0"/>
    <n v="5"/>
    <n v="26"/>
    <n v="0.37"/>
    <x v="11"/>
  </r>
  <r>
    <x v="2"/>
    <s v="CADD Technology"/>
    <s v="CADD-131"/>
    <x v="2"/>
    <n v="1"/>
    <n v="132"/>
    <n v="4.4000000000000004"/>
    <n v="0.33"/>
    <n v="0.33"/>
    <n v="22"/>
    <n v="26"/>
    <n v="0"/>
    <x v="11"/>
  </r>
  <r>
    <x v="2"/>
    <s v="CADD Technology"/>
    <s v="CADD-131"/>
    <x v="3"/>
    <n v="1"/>
    <n v="72"/>
    <n v="2.4"/>
    <n v="0.33"/>
    <n v="0.33"/>
    <n v="12"/>
    <n v="26"/>
    <n v="0"/>
    <x v="11"/>
  </r>
  <r>
    <x v="2"/>
    <s v="CADD Technology"/>
    <s v="CADD-131"/>
    <x v="8"/>
    <n v="1"/>
    <n v="108"/>
    <n v="3.6"/>
    <n v="0.33"/>
    <n v="0.33"/>
    <n v="18"/>
    <n v="26"/>
    <n v="0"/>
    <x v="11"/>
  </r>
  <r>
    <x v="2"/>
    <s v="CADD Technology"/>
    <s v="CADD-131"/>
    <x v="9"/>
    <n v="1"/>
    <n v="84"/>
    <n v="2.8"/>
    <n v="0.37"/>
    <n v="0.37"/>
    <n v="14"/>
    <n v="26"/>
    <n v="0"/>
    <x v="11"/>
  </r>
  <r>
    <x v="2"/>
    <s v="CADD Technology"/>
    <s v="CADD-132"/>
    <x v="6"/>
    <n v="1"/>
    <n v="84"/>
    <n v="2.8"/>
    <n v="0.33"/>
    <n v="0.33"/>
    <n v="14"/>
    <n v="26"/>
    <n v="0"/>
    <x v="11"/>
  </r>
  <r>
    <x v="2"/>
    <s v="CADD Technology"/>
    <s v="CADD-133"/>
    <x v="1"/>
    <n v="1"/>
    <n v="96"/>
    <n v="3.2"/>
    <n v="0.33"/>
    <n v="0.33"/>
    <n v="16"/>
    <n v="26"/>
    <n v="0"/>
    <x v="11"/>
  </r>
  <r>
    <x v="2"/>
    <s v="CADD Technology"/>
    <s v="CADD-133"/>
    <x v="6"/>
    <n v="1"/>
    <n v="60"/>
    <n v="2"/>
    <n v="0.33"/>
    <n v="0.33"/>
    <n v="10"/>
    <n v="26"/>
    <n v="0"/>
    <x v="11"/>
  </r>
  <r>
    <x v="2"/>
    <s v="CADD Technology"/>
    <s v="CADD-133"/>
    <x v="7"/>
    <n v="1"/>
    <n v="72"/>
    <n v="2.4"/>
    <n v="0.37"/>
    <n v="0.37"/>
    <n v="12"/>
    <n v="32"/>
    <n v="0"/>
    <x v="11"/>
  </r>
  <r>
    <x v="2"/>
    <s v="Child Development"/>
    <s v="CD-101"/>
    <x v="2"/>
    <n v="1"/>
    <n v="34"/>
    <n v="1.1299999999999999"/>
    <n v="7.0000000000000007E-2"/>
    <n v="7.0000000000000007E-2"/>
    <n v="34"/>
    <n v="50"/>
    <n v="0"/>
    <x v="12"/>
  </r>
  <r>
    <x v="2"/>
    <s v="Child Development"/>
    <s v="CD-101"/>
    <x v="4"/>
    <n v="1"/>
    <n v="16"/>
    <n v="0.53"/>
    <n v="7.0000000000000007E-2"/>
    <n v="7.0000000000000007E-2"/>
    <n v="16"/>
    <n v="50"/>
    <n v="0"/>
    <x v="12"/>
  </r>
  <r>
    <x v="2"/>
    <s v="Child Development"/>
    <s v="CD-101"/>
    <x v="6"/>
    <n v="1"/>
    <n v="18"/>
    <n v="0.6"/>
    <n v="7.0000000000000007E-2"/>
    <n v="7.0000000000000007E-2"/>
    <n v="18"/>
    <n v="50"/>
    <n v="0"/>
    <x v="12"/>
  </r>
  <r>
    <x v="2"/>
    <s v="Child Development"/>
    <s v="CD-101"/>
    <x v="8"/>
    <n v="1"/>
    <n v="15"/>
    <n v="0.5"/>
    <n v="7.0000000000000007E-2"/>
    <n v="7.0000000000000007E-2"/>
    <n v="15"/>
    <n v="50"/>
    <n v="0"/>
    <x v="12"/>
  </r>
  <r>
    <x v="2"/>
    <s v="Child Development"/>
    <s v="CD-101"/>
    <x v="9"/>
    <n v="1"/>
    <n v="12"/>
    <n v="0.4"/>
    <n v="7.0000000000000007E-2"/>
    <n v="7.0000000000000007E-2"/>
    <n v="12"/>
    <n v="50"/>
    <n v="0"/>
    <x v="12"/>
  </r>
  <r>
    <x v="2"/>
    <s v="Child Development"/>
    <s v="CD-106"/>
    <x v="0"/>
    <n v="1"/>
    <n v="54"/>
    <n v="1.8"/>
    <n v="0.15"/>
    <n v="0.15"/>
    <n v="38"/>
    <n v="20"/>
    <n v="0"/>
    <x v="12"/>
  </r>
  <r>
    <x v="2"/>
    <s v="Child Development"/>
    <s v="CD-106"/>
    <x v="1"/>
    <n v="1"/>
    <n v="54"/>
    <n v="1.8"/>
    <n v="0.15"/>
    <n v="0.15"/>
    <n v="38"/>
    <n v="20"/>
    <n v="0"/>
    <x v="12"/>
  </r>
  <r>
    <x v="2"/>
    <s v="Child Development"/>
    <s v="CD-106"/>
    <x v="2"/>
    <n v="1"/>
    <n v="57"/>
    <n v="1.9"/>
    <n v="0.15"/>
    <n v="0.15"/>
    <n v="28"/>
    <n v="20"/>
    <n v="0"/>
    <x v="12"/>
  </r>
  <r>
    <x v="2"/>
    <s v="Child Development"/>
    <s v="CD-106"/>
    <x v="3"/>
    <n v="1"/>
    <n v="57"/>
    <n v="1.9"/>
    <n v="0.15"/>
    <n v="0.15"/>
    <n v="54"/>
    <n v="30"/>
    <n v="0"/>
    <x v="12"/>
  </r>
  <r>
    <x v="2"/>
    <s v="Child Development"/>
    <s v="CD-106"/>
    <x v="4"/>
    <n v="1"/>
    <n v="54.69"/>
    <n v="1.82"/>
    <n v="0.15"/>
    <n v="0.15"/>
    <n v="36"/>
    <n v="20"/>
    <n v="0"/>
    <x v="12"/>
  </r>
  <r>
    <x v="2"/>
    <s v="Child Development"/>
    <s v="CD-106"/>
    <x v="5"/>
    <n v="1"/>
    <n v="81"/>
    <n v="2.7"/>
    <n v="0.15"/>
    <n v="0"/>
    <n v="44"/>
    <n v="35"/>
    <n v="0.15"/>
    <x v="12"/>
  </r>
  <r>
    <x v="2"/>
    <s v="Child Development"/>
    <s v="CD-106"/>
    <x v="6"/>
    <n v="1"/>
    <n v="72"/>
    <n v="2.4"/>
    <n v="0.15"/>
    <n v="0.15"/>
    <n v="27"/>
    <n v="20"/>
    <n v="0"/>
    <x v="12"/>
  </r>
  <r>
    <x v="2"/>
    <s v="Child Development"/>
    <s v="CD-106"/>
    <x v="7"/>
    <n v="1"/>
    <n v="63.57"/>
    <n v="2.12"/>
    <n v="0.18"/>
    <n v="0"/>
    <n v="32"/>
    <n v="20"/>
    <n v="0.18"/>
    <x v="12"/>
  </r>
  <r>
    <x v="2"/>
    <s v="Child Development"/>
    <s v="CD-106"/>
    <x v="8"/>
    <n v="1"/>
    <n v="72"/>
    <n v="2.4"/>
    <n v="0.15"/>
    <n v="0"/>
    <n v="40"/>
    <n v="20"/>
    <n v="0.15"/>
    <x v="12"/>
  </r>
  <r>
    <x v="2"/>
    <s v="Child Development"/>
    <s v="CD-106"/>
    <x v="9"/>
    <n v="1"/>
    <n v="58.59"/>
    <n v="1.95"/>
    <n v="0.18"/>
    <n v="0.18"/>
    <n v="33"/>
    <n v="20"/>
    <n v="0"/>
    <x v="12"/>
  </r>
  <r>
    <x v="2"/>
    <s v="Child Development"/>
    <s v="CD-115"/>
    <x v="2"/>
    <n v="1"/>
    <n v="132"/>
    <n v="4.4000000000000004"/>
    <n v="0.2"/>
    <n v="0.2"/>
    <n v="44"/>
    <n v="50"/>
    <n v="0"/>
    <x v="12"/>
  </r>
  <r>
    <x v="2"/>
    <s v="Child Development"/>
    <s v="CD-115"/>
    <x v="4"/>
    <n v="1"/>
    <n v="105"/>
    <n v="3.5"/>
    <n v="0.2"/>
    <n v="0.2"/>
    <n v="35"/>
    <n v="50"/>
    <n v="0"/>
    <x v="12"/>
  </r>
  <r>
    <x v="2"/>
    <s v="Child Development"/>
    <s v="CD-115"/>
    <x v="6"/>
    <n v="1"/>
    <n v="126"/>
    <n v="4.2"/>
    <n v="0.2"/>
    <n v="0.2"/>
    <n v="42"/>
    <n v="50"/>
    <n v="0"/>
    <x v="12"/>
  </r>
  <r>
    <x v="2"/>
    <s v="Child Development"/>
    <s v="CD-115"/>
    <x v="8"/>
    <n v="1"/>
    <n v="126"/>
    <n v="4.2"/>
    <n v="0.2"/>
    <n v="0.2"/>
    <n v="42"/>
    <n v="50"/>
    <n v="0"/>
    <x v="12"/>
  </r>
  <r>
    <x v="2"/>
    <s v="Child Development"/>
    <s v="CD-115"/>
    <x v="9"/>
    <n v="1"/>
    <n v="153"/>
    <n v="5.0999999999999996"/>
    <n v="0.2"/>
    <n v="0.2"/>
    <n v="51"/>
    <n v="50"/>
    <n v="0"/>
    <x v="12"/>
  </r>
  <r>
    <x v="2"/>
    <s v="Child Development"/>
    <s v="CD-116"/>
    <x v="0"/>
    <n v="1"/>
    <n v="26"/>
    <n v="0.87"/>
    <n v="7.0000000000000007E-2"/>
    <n v="7.0000000000000007E-2"/>
    <n v="26"/>
    <n v="50"/>
    <n v="0"/>
    <x v="12"/>
  </r>
  <r>
    <x v="2"/>
    <s v="Child Development"/>
    <s v="CD-116"/>
    <x v="1"/>
    <n v="1"/>
    <n v="28"/>
    <n v="0.93"/>
    <n v="7.0000000000000007E-2"/>
    <n v="7.0000000000000007E-2"/>
    <n v="28"/>
    <n v="50"/>
    <n v="0"/>
    <x v="12"/>
  </r>
  <r>
    <x v="2"/>
    <s v="Child Development"/>
    <s v="CD-116"/>
    <x v="3"/>
    <n v="1"/>
    <n v="9"/>
    <n v="0.3"/>
    <n v="7.0000000000000007E-2"/>
    <n v="7.0000000000000007E-2"/>
    <n v="9"/>
    <n v="50"/>
    <n v="0"/>
    <x v="12"/>
  </r>
  <r>
    <x v="2"/>
    <s v="Child Development"/>
    <s v="CD-123"/>
    <x v="1"/>
    <n v="1"/>
    <n v="96"/>
    <n v="3.2"/>
    <n v="0.2"/>
    <n v="0.2"/>
    <n v="32"/>
    <n v="35"/>
    <n v="0"/>
    <x v="12"/>
  </r>
  <r>
    <x v="2"/>
    <s v="Child Development"/>
    <s v="CD-123"/>
    <x v="2"/>
    <n v="1"/>
    <n v="132"/>
    <n v="4.4000000000000004"/>
    <n v="0.2"/>
    <n v="0.2"/>
    <n v="44"/>
    <n v="50"/>
    <n v="0"/>
    <x v="12"/>
  </r>
  <r>
    <x v="2"/>
    <s v="Child Development"/>
    <s v="CD-123"/>
    <x v="3"/>
    <n v="1"/>
    <n v="123"/>
    <n v="4.0999999999999996"/>
    <n v="0.2"/>
    <n v="0.2"/>
    <n v="41"/>
    <n v="35"/>
    <n v="0"/>
    <x v="12"/>
  </r>
  <r>
    <x v="2"/>
    <s v="Child Development"/>
    <s v="CD-123"/>
    <x v="4"/>
    <n v="1"/>
    <n v="79.2"/>
    <n v="2.64"/>
    <n v="0.2"/>
    <n v="0.2"/>
    <n v="24"/>
    <n v="35"/>
    <n v="0"/>
    <x v="12"/>
  </r>
  <r>
    <x v="2"/>
    <s v="Child Development"/>
    <s v="CD-123"/>
    <x v="5"/>
    <n v="1"/>
    <n v="84"/>
    <n v="2.8"/>
    <n v="0.2"/>
    <n v="0.2"/>
    <n v="28"/>
    <n v="35"/>
    <n v="0"/>
    <x v="12"/>
  </r>
  <r>
    <x v="2"/>
    <s v="Child Development"/>
    <s v="CD-123"/>
    <x v="6"/>
    <n v="1"/>
    <n v="138.6"/>
    <n v="4.62"/>
    <n v="0.2"/>
    <n v="0.04"/>
    <n v="42"/>
    <n v="35"/>
    <n v="0.16"/>
    <x v="12"/>
  </r>
  <r>
    <x v="2"/>
    <s v="Child Development"/>
    <s v="CD-123"/>
    <x v="7"/>
    <n v="1"/>
    <n v="87"/>
    <n v="2.9"/>
    <n v="0.2"/>
    <n v="0.2"/>
    <n v="29"/>
    <n v="35"/>
    <n v="0"/>
    <x v="12"/>
  </r>
  <r>
    <x v="2"/>
    <s v="Child Development"/>
    <s v="CD-123"/>
    <x v="8"/>
    <n v="1"/>
    <n v="81"/>
    <n v="2.7"/>
    <n v="0.2"/>
    <n v="0.2"/>
    <n v="27"/>
    <n v="35"/>
    <n v="0"/>
    <x v="12"/>
  </r>
  <r>
    <x v="2"/>
    <s v="Child Development"/>
    <s v="CD-123"/>
    <x v="9"/>
    <n v="2"/>
    <n v="168"/>
    <n v="5.6"/>
    <n v="0.4"/>
    <n v="0.4"/>
    <n v="56"/>
    <n v="70"/>
    <n v="0"/>
    <x v="12"/>
  </r>
  <r>
    <x v="2"/>
    <s v="Child Development"/>
    <s v="CD-124"/>
    <x v="0"/>
    <n v="1"/>
    <n v="118.8"/>
    <n v="3.96"/>
    <n v="0.2"/>
    <n v="0.2"/>
    <n v="36"/>
    <n v="35"/>
    <n v="0"/>
    <x v="12"/>
  </r>
  <r>
    <x v="2"/>
    <s v="Child Development"/>
    <s v="CD-124"/>
    <x v="1"/>
    <n v="1"/>
    <n v="99"/>
    <n v="3.3"/>
    <n v="0.2"/>
    <n v="0.2"/>
    <n v="33"/>
    <n v="35"/>
    <n v="0"/>
    <x v="12"/>
  </r>
  <r>
    <x v="2"/>
    <s v="Child Development"/>
    <s v="CD-124"/>
    <x v="3"/>
    <n v="1"/>
    <n v="108"/>
    <n v="3.6"/>
    <n v="0.2"/>
    <n v="0.2"/>
    <n v="36"/>
    <n v="42"/>
    <n v="0"/>
    <x v="12"/>
  </r>
  <r>
    <x v="2"/>
    <s v="Child Development"/>
    <s v="CD-124"/>
    <x v="4"/>
    <n v="1"/>
    <n v="69"/>
    <n v="2.2999999999999998"/>
    <n v="0.2"/>
    <n v="0.2"/>
    <n v="23"/>
    <n v="35"/>
    <n v="0"/>
    <x v="12"/>
  </r>
  <r>
    <x v="2"/>
    <s v="Child Development"/>
    <s v="CD-124"/>
    <x v="5"/>
    <n v="1"/>
    <n v="84"/>
    <n v="2.8"/>
    <n v="0.2"/>
    <n v="0.2"/>
    <n v="28"/>
    <n v="35"/>
    <n v="0"/>
    <x v="12"/>
  </r>
  <r>
    <x v="2"/>
    <s v="Child Development"/>
    <s v="CD-124"/>
    <x v="7"/>
    <n v="1"/>
    <n v="102"/>
    <n v="3.4"/>
    <n v="0.2"/>
    <n v="0"/>
    <n v="34"/>
    <n v="35"/>
    <n v="0.2"/>
    <x v="12"/>
  </r>
  <r>
    <x v="2"/>
    <s v="Child Development"/>
    <s v="CD-125"/>
    <x v="0"/>
    <n v="4"/>
    <n v="445.5"/>
    <n v="14.85"/>
    <n v="0.8"/>
    <n v="0.8"/>
    <n v="145"/>
    <n v="170"/>
    <n v="0"/>
    <x v="12"/>
  </r>
  <r>
    <x v="2"/>
    <s v="Child Development"/>
    <s v="CD-125"/>
    <x v="1"/>
    <n v="4"/>
    <n v="432"/>
    <n v="14.4"/>
    <n v="0.8"/>
    <n v="0.8"/>
    <n v="144"/>
    <n v="170"/>
    <n v="0"/>
    <x v="12"/>
  </r>
  <r>
    <x v="2"/>
    <s v="Child Development"/>
    <s v="CD-125"/>
    <x v="2"/>
    <n v="5"/>
    <n v="447.4"/>
    <n v="14.91"/>
    <n v="1"/>
    <n v="1"/>
    <n v="149"/>
    <n v="205"/>
    <n v="0"/>
    <x v="12"/>
  </r>
  <r>
    <x v="2"/>
    <s v="Child Development"/>
    <s v="CD-125"/>
    <x v="3"/>
    <n v="4"/>
    <n v="456"/>
    <n v="15.2"/>
    <n v="0.8"/>
    <n v="0.8"/>
    <n v="152"/>
    <n v="170"/>
    <n v="0"/>
    <x v="12"/>
  </r>
  <r>
    <x v="2"/>
    <s v="Child Development"/>
    <s v="CD-125"/>
    <x v="4"/>
    <n v="4"/>
    <n v="462"/>
    <n v="15.4"/>
    <n v="1"/>
    <n v="0.8"/>
    <n v="154"/>
    <n v="170"/>
    <n v="0.2"/>
    <x v="12"/>
  </r>
  <r>
    <x v="2"/>
    <s v="Child Development"/>
    <s v="CD-125"/>
    <x v="5"/>
    <n v="5"/>
    <n v="514.6"/>
    <n v="17.149999999999999"/>
    <n v="1"/>
    <n v="0.8"/>
    <n v="169"/>
    <n v="220"/>
    <n v="0.2"/>
    <x v="12"/>
  </r>
  <r>
    <x v="2"/>
    <s v="Child Development"/>
    <s v="CD-125"/>
    <x v="6"/>
    <n v="4"/>
    <n v="453"/>
    <n v="15.1"/>
    <n v="0.8"/>
    <n v="0.64"/>
    <n v="151"/>
    <n v="170"/>
    <n v="0.16"/>
    <x v="12"/>
  </r>
  <r>
    <x v="2"/>
    <s v="Child Development"/>
    <s v="CD-125"/>
    <x v="7"/>
    <n v="4"/>
    <n v="420"/>
    <n v="14"/>
    <n v="0.8"/>
    <n v="0.8"/>
    <n v="140"/>
    <n v="170"/>
    <n v="0"/>
    <x v="12"/>
  </r>
  <r>
    <x v="2"/>
    <s v="Child Development"/>
    <s v="CD-125"/>
    <x v="8"/>
    <n v="5"/>
    <n v="537"/>
    <n v="17.899999999999999"/>
    <n v="1"/>
    <n v="1"/>
    <n v="179"/>
    <n v="205"/>
    <n v="0"/>
    <x v="12"/>
  </r>
  <r>
    <x v="2"/>
    <s v="Child Development"/>
    <s v="CD-125"/>
    <x v="9"/>
    <n v="4"/>
    <n v="447"/>
    <n v="14.9"/>
    <n v="0.8"/>
    <n v="0.6"/>
    <n v="149"/>
    <n v="185"/>
    <n v="0.2"/>
    <x v="12"/>
  </r>
  <r>
    <x v="2"/>
    <s v="Child Development"/>
    <s v="CD-126"/>
    <x v="0"/>
    <n v="1"/>
    <n v="108.9"/>
    <n v="3.63"/>
    <n v="0.2"/>
    <n v="0.2"/>
    <n v="33"/>
    <n v="35"/>
    <n v="0"/>
    <x v="12"/>
  </r>
  <r>
    <x v="2"/>
    <s v="Child Development"/>
    <s v="CD-126"/>
    <x v="1"/>
    <n v="1"/>
    <n v="90"/>
    <n v="3"/>
    <n v="0.2"/>
    <n v="0.2"/>
    <n v="30"/>
    <n v="35"/>
    <n v="0"/>
    <x v="12"/>
  </r>
  <r>
    <x v="2"/>
    <s v="Child Development"/>
    <s v="CD-126"/>
    <x v="2"/>
    <n v="1"/>
    <n v="105"/>
    <n v="3.5"/>
    <n v="0.2"/>
    <n v="0.2"/>
    <n v="35"/>
    <n v="35"/>
    <n v="0"/>
    <x v="12"/>
  </r>
  <r>
    <x v="2"/>
    <s v="Child Development"/>
    <s v="CD-126"/>
    <x v="3"/>
    <n v="1"/>
    <n v="87"/>
    <n v="2.9"/>
    <n v="0.2"/>
    <n v="0.2"/>
    <n v="29"/>
    <n v="35"/>
    <n v="0"/>
    <x v="12"/>
  </r>
  <r>
    <x v="2"/>
    <s v="Child Development"/>
    <s v="CD-126"/>
    <x v="4"/>
    <n v="1"/>
    <n v="87"/>
    <n v="2.9"/>
    <n v="0.2"/>
    <n v="0.2"/>
    <n v="29"/>
    <n v="35"/>
    <n v="0"/>
    <x v="12"/>
  </r>
  <r>
    <x v="2"/>
    <s v="Child Development"/>
    <s v="CD-126"/>
    <x v="5"/>
    <n v="1"/>
    <n v="122.1"/>
    <n v="4.07"/>
    <n v="0.2"/>
    <n v="0.2"/>
    <n v="37"/>
    <n v="35"/>
    <n v="0"/>
    <x v="12"/>
  </r>
  <r>
    <x v="2"/>
    <s v="Child Development"/>
    <s v="CD-126"/>
    <x v="6"/>
    <n v="1"/>
    <n v="90"/>
    <n v="3"/>
    <n v="0.2"/>
    <n v="0.2"/>
    <n v="30"/>
    <n v="35"/>
    <n v="0"/>
    <x v="12"/>
  </r>
  <r>
    <x v="2"/>
    <s v="Child Development"/>
    <s v="CD-126"/>
    <x v="7"/>
    <n v="2"/>
    <n v="177.9"/>
    <n v="5.93"/>
    <n v="0.4"/>
    <n v="0.4"/>
    <n v="56"/>
    <n v="70"/>
    <n v="0"/>
    <x v="12"/>
  </r>
  <r>
    <x v="2"/>
    <s v="Child Development"/>
    <s v="CD-126"/>
    <x v="8"/>
    <n v="2"/>
    <n v="165"/>
    <n v="5.5"/>
    <n v="0.4"/>
    <n v="0.4"/>
    <n v="55"/>
    <n v="70"/>
    <n v="0"/>
    <x v="12"/>
  </r>
  <r>
    <x v="2"/>
    <s v="Child Development"/>
    <s v="CD-126"/>
    <x v="9"/>
    <n v="2"/>
    <n v="168"/>
    <n v="5.6"/>
    <n v="0.4"/>
    <n v="0.4"/>
    <n v="56"/>
    <n v="70"/>
    <n v="0"/>
    <x v="12"/>
  </r>
  <r>
    <x v="2"/>
    <s v="Child Development"/>
    <s v="CD-127"/>
    <x v="0"/>
    <n v="1"/>
    <n v="84"/>
    <n v="2.8"/>
    <n v="0.2"/>
    <n v="0.2"/>
    <n v="28"/>
    <n v="35"/>
    <n v="0"/>
    <x v="12"/>
  </r>
  <r>
    <x v="2"/>
    <s v="Child Development"/>
    <s v="CD-127"/>
    <x v="1"/>
    <n v="1"/>
    <n v="84"/>
    <n v="2.8"/>
    <n v="0.2"/>
    <n v="0.2"/>
    <n v="28"/>
    <n v="35"/>
    <n v="0"/>
    <x v="12"/>
  </r>
  <r>
    <x v="2"/>
    <s v="Child Development"/>
    <s v="CD-127"/>
    <x v="2"/>
    <n v="1"/>
    <n v="60"/>
    <n v="2"/>
    <n v="0.2"/>
    <n v="0.2"/>
    <n v="20"/>
    <n v="35"/>
    <n v="0"/>
    <x v="12"/>
  </r>
  <r>
    <x v="2"/>
    <s v="Child Development"/>
    <s v="CD-127"/>
    <x v="3"/>
    <n v="1"/>
    <n v="90"/>
    <n v="3"/>
    <n v="0.2"/>
    <n v="0.2"/>
    <n v="30"/>
    <n v="35"/>
    <n v="0"/>
    <x v="12"/>
  </r>
  <r>
    <x v="2"/>
    <s v="Child Development"/>
    <s v="CD-127"/>
    <x v="4"/>
    <n v="1"/>
    <n v="66"/>
    <n v="2.2000000000000002"/>
    <n v="0.2"/>
    <n v="0.2"/>
    <n v="22"/>
    <n v="35"/>
    <n v="0"/>
    <x v="12"/>
  </r>
  <r>
    <x v="2"/>
    <s v="Child Development"/>
    <s v="CD-127"/>
    <x v="5"/>
    <n v="1"/>
    <n v="140.80000000000001"/>
    <n v="4.6900000000000004"/>
    <n v="0.2"/>
    <n v="0"/>
    <n v="44"/>
    <n v="35"/>
    <n v="0.2"/>
    <x v="12"/>
  </r>
  <r>
    <x v="2"/>
    <s v="Child Development"/>
    <s v="CD-127"/>
    <x v="6"/>
    <n v="1"/>
    <n v="141"/>
    <n v="4.7"/>
    <n v="0.2"/>
    <n v="0.04"/>
    <n v="47"/>
    <n v="35"/>
    <n v="0.16"/>
    <x v="12"/>
  </r>
  <r>
    <x v="2"/>
    <s v="Child Development"/>
    <s v="CD-127"/>
    <x v="7"/>
    <n v="2"/>
    <n v="194.7"/>
    <n v="6.49"/>
    <n v="0.4"/>
    <n v="0.4"/>
    <n v="59"/>
    <n v="70"/>
    <n v="0"/>
    <x v="12"/>
  </r>
  <r>
    <x v="2"/>
    <s v="Child Development"/>
    <s v="CD-127"/>
    <x v="8"/>
    <n v="2"/>
    <n v="168"/>
    <n v="5.6"/>
    <n v="0.4"/>
    <n v="0.2"/>
    <n v="56"/>
    <n v="70"/>
    <n v="0.2"/>
    <x v="12"/>
  </r>
  <r>
    <x v="2"/>
    <s v="Child Development"/>
    <s v="CD-127"/>
    <x v="9"/>
    <n v="2"/>
    <n v="99"/>
    <n v="3.3"/>
    <n v="0.4"/>
    <n v="0.4"/>
    <n v="33"/>
    <n v="85"/>
    <n v="0"/>
    <x v="12"/>
  </r>
  <r>
    <x v="2"/>
    <s v="Child Development"/>
    <s v="CD-128"/>
    <x v="0"/>
    <n v="1"/>
    <n v="114"/>
    <n v="3.8"/>
    <n v="0.2"/>
    <n v="0.2"/>
    <n v="38"/>
    <n v="35"/>
    <n v="0"/>
    <x v="12"/>
  </r>
  <r>
    <x v="2"/>
    <s v="Child Development"/>
    <s v="CD-128"/>
    <x v="1"/>
    <n v="1"/>
    <n v="81"/>
    <n v="2.7"/>
    <n v="0.2"/>
    <n v="0.2"/>
    <n v="27"/>
    <n v="35"/>
    <n v="0"/>
    <x v="12"/>
  </r>
  <r>
    <x v="2"/>
    <s v="Child Development"/>
    <s v="CD-128"/>
    <x v="2"/>
    <n v="1"/>
    <n v="90"/>
    <n v="3"/>
    <n v="0.2"/>
    <n v="0.2"/>
    <n v="30"/>
    <n v="35"/>
    <n v="0"/>
    <x v="12"/>
  </r>
  <r>
    <x v="2"/>
    <s v="Child Development"/>
    <s v="CD-128"/>
    <x v="3"/>
    <n v="1"/>
    <n v="93"/>
    <n v="3.1"/>
    <n v="0.2"/>
    <n v="0.2"/>
    <n v="31"/>
    <n v="35"/>
    <n v="0"/>
    <x v="12"/>
  </r>
  <r>
    <x v="2"/>
    <s v="Child Development"/>
    <s v="CD-128"/>
    <x v="4"/>
    <n v="1"/>
    <n v="66"/>
    <n v="2.2000000000000002"/>
    <n v="0.2"/>
    <n v="0.2"/>
    <n v="22"/>
    <n v="35"/>
    <n v="0"/>
    <x v="12"/>
  </r>
  <r>
    <x v="2"/>
    <s v="Child Development"/>
    <s v="CD-128"/>
    <x v="5"/>
    <n v="1"/>
    <n v="108"/>
    <n v="3.6"/>
    <n v="0.2"/>
    <n v="0.2"/>
    <n v="36"/>
    <n v="35"/>
    <n v="0"/>
    <x v="12"/>
  </r>
  <r>
    <x v="2"/>
    <s v="Child Development"/>
    <s v="CD-128"/>
    <x v="6"/>
    <n v="1"/>
    <n v="93"/>
    <n v="3.1"/>
    <n v="0.2"/>
    <n v="0.2"/>
    <n v="31"/>
    <n v="35"/>
    <n v="0"/>
    <x v="12"/>
  </r>
  <r>
    <x v="2"/>
    <s v="Child Development"/>
    <s v="CD-128"/>
    <x v="7"/>
    <n v="2"/>
    <n v="105"/>
    <n v="3.5"/>
    <n v="0.4"/>
    <n v="0.4"/>
    <n v="35"/>
    <n v="85"/>
    <n v="0"/>
    <x v="12"/>
  </r>
  <r>
    <x v="2"/>
    <s v="Child Development"/>
    <s v="CD-128"/>
    <x v="8"/>
    <n v="1"/>
    <n v="84"/>
    <n v="2.8"/>
    <n v="0.2"/>
    <n v="0.2"/>
    <n v="28"/>
    <n v="35"/>
    <n v="0"/>
    <x v="12"/>
  </r>
  <r>
    <x v="2"/>
    <s v="Child Development"/>
    <s v="CD-128"/>
    <x v="9"/>
    <n v="1"/>
    <n v="84"/>
    <n v="2.8"/>
    <n v="0.2"/>
    <n v="0.2"/>
    <n v="28"/>
    <n v="35"/>
    <n v="0"/>
    <x v="12"/>
  </r>
  <r>
    <x v="2"/>
    <s v="Child Development"/>
    <s v="CD-129"/>
    <x v="0"/>
    <n v="1"/>
    <n v="87"/>
    <n v="2.9"/>
    <n v="0.2"/>
    <n v="0.2"/>
    <n v="29"/>
    <n v="35"/>
    <n v="0"/>
    <x v="12"/>
  </r>
  <r>
    <x v="2"/>
    <s v="Child Development"/>
    <s v="CD-129"/>
    <x v="1"/>
    <n v="1"/>
    <n v="57"/>
    <n v="1.9"/>
    <n v="0.2"/>
    <n v="0.2"/>
    <n v="19"/>
    <n v="35"/>
    <n v="0"/>
    <x v="12"/>
  </r>
  <r>
    <x v="2"/>
    <s v="Child Development"/>
    <s v="CD-129"/>
    <x v="2"/>
    <n v="1"/>
    <n v="105"/>
    <n v="3.5"/>
    <n v="0.2"/>
    <n v="0"/>
    <n v="35"/>
    <n v="35"/>
    <n v="0.2"/>
    <x v="12"/>
  </r>
  <r>
    <x v="2"/>
    <s v="Child Development"/>
    <s v="CD-129"/>
    <x v="3"/>
    <n v="1"/>
    <n v="66"/>
    <n v="2.2000000000000002"/>
    <n v="0.2"/>
    <n v="0.2"/>
    <n v="22"/>
    <n v="35"/>
    <n v="0"/>
    <x v="12"/>
  </r>
  <r>
    <x v="2"/>
    <s v="Child Development"/>
    <s v="CD-129"/>
    <x v="4"/>
    <n v="1"/>
    <n v="90"/>
    <n v="3"/>
    <n v="0.2"/>
    <n v="0.2"/>
    <n v="30"/>
    <n v="35"/>
    <n v="0"/>
    <x v="12"/>
  </r>
  <r>
    <x v="2"/>
    <s v="Child Development"/>
    <s v="CD-129"/>
    <x v="5"/>
    <n v="1"/>
    <n v="118.8"/>
    <n v="3.96"/>
    <n v="0.2"/>
    <n v="0.2"/>
    <n v="36"/>
    <n v="35"/>
    <n v="0"/>
    <x v="12"/>
  </r>
  <r>
    <x v="2"/>
    <s v="Child Development"/>
    <s v="CD-129"/>
    <x v="6"/>
    <n v="2"/>
    <n v="264"/>
    <n v="8.8000000000000007"/>
    <n v="0.4"/>
    <n v="0.2"/>
    <n v="88"/>
    <n v="70"/>
    <n v="0.2"/>
    <x v="12"/>
  </r>
  <r>
    <x v="2"/>
    <s v="Child Development"/>
    <s v="CD-129"/>
    <x v="7"/>
    <n v="1"/>
    <n v="120"/>
    <n v="4"/>
    <n v="0.2"/>
    <n v="0.2"/>
    <n v="40"/>
    <n v="35"/>
    <n v="0"/>
    <x v="12"/>
  </r>
  <r>
    <x v="2"/>
    <s v="Child Development"/>
    <s v="CD-129"/>
    <x v="8"/>
    <n v="1"/>
    <n v="122.1"/>
    <n v="4.07"/>
    <n v="0.2"/>
    <n v="0"/>
    <n v="37"/>
    <n v="35"/>
    <n v="0.2"/>
    <x v="12"/>
  </r>
  <r>
    <x v="2"/>
    <s v="Child Development"/>
    <s v="CD-129"/>
    <x v="9"/>
    <n v="2"/>
    <n v="99"/>
    <n v="3.3"/>
    <n v="0.4"/>
    <n v="0.4"/>
    <n v="33"/>
    <n v="85"/>
    <n v="0"/>
    <x v="12"/>
  </r>
  <r>
    <x v="2"/>
    <s v="Child Development"/>
    <s v="CD-130"/>
    <x v="0"/>
    <n v="1"/>
    <n v="105"/>
    <n v="3.5"/>
    <n v="0.2"/>
    <n v="0"/>
    <n v="35"/>
    <n v="35"/>
    <n v="0.2"/>
    <x v="12"/>
  </r>
  <r>
    <x v="2"/>
    <s v="Child Development"/>
    <s v="CD-130"/>
    <x v="3"/>
    <n v="1"/>
    <n v="93"/>
    <n v="3.1"/>
    <n v="0.2"/>
    <n v="0.2"/>
    <n v="31"/>
    <n v="35"/>
    <n v="0"/>
    <x v="12"/>
  </r>
  <r>
    <x v="2"/>
    <s v="Child Development"/>
    <s v="CD-130"/>
    <x v="4"/>
    <n v="1"/>
    <n v="71.59"/>
    <n v="2.39"/>
    <n v="0.2"/>
    <n v="0.2"/>
    <n v="24"/>
    <n v="35"/>
    <n v="0"/>
    <x v="12"/>
  </r>
  <r>
    <x v="2"/>
    <s v="Child Development"/>
    <s v="CD-130"/>
    <x v="5"/>
    <n v="2"/>
    <n v="96.14"/>
    <n v="3.2"/>
    <n v="0.4"/>
    <n v="0.4"/>
    <n v="32"/>
    <n v="85"/>
    <n v="0"/>
    <x v="12"/>
  </r>
  <r>
    <x v="2"/>
    <s v="Child Development"/>
    <s v="CD-130"/>
    <x v="6"/>
    <n v="1"/>
    <n v="98.43"/>
    <n v="3.28"/>
    <n v="0.2"/>
    <n v="0.2"/>
    <n v="33"/>
    <n v="35"/>
    <n v="0"/>
    <x v="12"/>
  </r>
  <r>
    <x v="2"/>
    <s v="Child Development"/>
    <s v="CD-130"/>
    <x v="7"/>
    <n v="1"/>
    <n v="54"/>
    <n v="1.8"/>
    <n v="0.2"/>
    <n v="0.2"/>
    <n v="18"/>
    <n v="35"/>
    <n v="0"/>
    <x v="12"/>
  </r>
  <r>
    <x v="2"/>
    <s v="Child Development"/>
    <s v="CD-130"/>
    <x v="8"/>
    <n v="1"/>
    <n v="102"/>
    <n v="3.4"/>
    <n v="0.2"/>
    <n v="0.2"/>
    <n v="35"/>
    <n v="35"/>
    <n v="0"/>
    <x v="12"/>
  </r>
  <r>
    <x v="2"/>
    <s v="Child Development"/>
    <s v="CD-130"/>
    <x v="9"/>
    <n v="1"/>
    <n v="105.6"/>
    <n v="3.52"/>
    <n v="0.2"/>
    <n v="0.2"/>
    <n v="32"/>
    <n v="35"/>
    <n v="0"/>
    <x v="12"/>
  </r>
  <r>
    <x v="2"/>
    <s v="Child Development"/>
    <s v="CD-131"/>
    <x v="0"/>
    <n v="2"/>
    <n v="222"/>
    <n v="7.4"/>
    <n v="0.4"/>
    <n v="0.2"/>
    <n v="74"/>
    <n v="85"/>
    <n v="0.2"/>
    <x v="12"/>
  </r>
  <r>
    <x v="2"/>
    <s v="Child Development"/>
    <s v="CD-131"/>
    <x v="1"/>
    <n v="3"/>
    <n v="347.7"/>
    <n v="11.59"/>
    <n v="0.6"/>
    <n v="0.4"/>
    <n v="112"/>
    <n v="135"/>
    <n v="0.2"/>
    <x v="12"/>
  </r>
  <r>
    <x v="2"/>
    <s v="Child Development"/>
    <s v="CD-131"/>
    <x v="2"/>
    <n v="2"/>
    <n v="213"/>
    <n v="7.1"/>
    <n v="0.4"/>
    <n v="0.2"/>
    <n v="71"/>
    <n v="85"/>
    <n v="0.2"/>
    <x v="12"/>
  </r>
  <r>
    <x v="2"/>
    <s v="Child Development"/>
    <s v="CD-131"/>
    <x v="3"/>
    <n v="3"/>
    <n v="309"/>
    <n v="10.3"/>
    <n v="0.6"/>
    <n v="0.6"/>
    <n v="103"/>
    <n v="142"/>
    <n v="0"/>
    <x v="12"/>
  </r>
  <r>
    <x v="2"/>
    <s v="Child Development"/>
    <s v="CD-131"/>
    <x v="4"/>
    <n v="3"/>
    <n v="324"/>
    <n v="10.8"/>
    <n v="0.6"/>
    <n v="0.4"/>
    <n v="108"/>
    <n v="135"/>
    <n v="0.2"/>
    <x v="12"/>
  </r>
  <r>
    <x v="2"/>
    <s v="Child Development"/>
    <s v="CD-131"/>
    <x v="5"/>
    <n v="3"/>
    <n v="369"/>
    <n v="12.3"/>
    <n v="0.6"/>
    <n v="0.6"/>
    <n v="119"/>
    <n v="135"/>
    <n v="0"/>
    <x v="12"/>
  </r>
  <r>
    <x v="2"/>
    <s v="Child Development"/>
    <s v="CD-131"/>
    <x v="6"/>
    <n v="3"/>
    <n v="321"/>
    <n v="10.7"/>
    <n v="0.6"/>
    <n v="0.6"/>
    <n v="107"/>
    <n v="135"/>
    <n v="0"/>
    <x v="12"/>
  </r>
  <r>
    <x v="2"/>
    <s v="Child Development"/>
    <s v="CD-131"/>
    <x v="7"/>
    <n v="3"/>
    <n v="438.6"/>
    <n v="14.62"/>
    <n v="0.6"/>
    <n v="0"/>
    <n v="142"/>
    <n v="135"/>
    <n v="0.6"/>
    <x v="12"/>
  </r>
  <r>
    <x v="2"/>
    <s v="Child Development"/>
    <s v="CD-131"/>
    <x v="8"/>
    <n v="3"/>
    <n v="327"/>
    <n v="10.9"/>
    <n v="0.6"/>
    <n v="0.6"/>
    <n v="109"/>
    <n v="135"/>
    <n v="0"/>
    <x v="12"/>
  </r>
  <r>
    <x v="2"/>
    <s v="Child Development"/>
    <s v="CD-131"/>
    <x v="9"/>
    <n v="3"/>
    <n v="348"/>
    <n v="11.6"/>
    <n v="0.6"/>
    <n v="0"/>
    <n v="116"/>
    <n v="135"/>
    <n v="0.6"/>
    <x v="12"/>
  </r>
  <r>
    <x v="2"/>
    <s v="Child Development"/>
    <s v="CD-132"/>
    <x v="0"/>
    <n v="1"/>
    <n v="57"/>
    <n v="1.9"/>
    <n v="0.2"/>
    <n v="0"/>
    <n v="19"/>
    <n v="20"/>
    <n v="0.2"/>
    <x v="12"/>
  </r>
  <r>
    <x v="2"/>
    <s v="Child Development"/>
    <s v="CD-132"/>
    <x v="1"/>
    <n v="1"/>
    <n v="18"/>
    <n v="0.6"/>
    <n v="0.2"/>
    <n v="0"/>
    <n v="6"/>
    <n v="20"/>
    <n v="0.2"/>
    <x v="12"/>
  </r>
  <r>
    <x v="2"/>
    <s v="Child Development"/>
    <s v="CD-132"/>
    <x v="2"/>
    <n v="1"/>
    <n v="63"/>
    <n v="2.1"/>
    <n v="0.2"/>
    <n v="0"/>
    <n v="21"/>
    <n v="20"/>
    <n v="0.2"/>
    <x v="12"/>
  </r>
  <r>
    <x v="2"/>
    <s v="Child Development"/>
    <s v="CD-132"/>
    <x v="3"/>
    <n v="1"/>
    <n v="63"/>
    <n v="2.1"/>
    <n v="0.2"/>
    <n v="0"/>
    <n v="21"/>
    <n v="20"/>
    <n v="0.2"/>
    <x v="12"/>
  </r>
  <r>
    <x v="2"/>
    <s v="Child Development"/>
    <s v="CD-132"/>
    <x v="4"/>
    <n v="1"/>
    <n v="54"/>
    <n v="1.8"/>
    <n v="0.2"/>
    <n v="0"/>
    <n v="18"/>
    <n v="35"/>
    <n v="0.2"/>
    <x v="12"/>
  </r>
  <r>
    <x v="2"/>
    <s v="Child Development"/>
    <s v="CD-132"/>
    <x v="5"/>
    <n v="1"/>
    <n v="75"/>
    <n v="2.5"/>
    <n v="0.2"/>
    <n v="0"/>
    <n v="25"/>
    <n v="20"/>
    <n v="0.2"/>
    <x v="12"/>
  </r>
  <r>
    <x v="2"/>
    <s v="Child Development"/>
    <s v="CD-132"/>
    <x v="6"/>
    <n v="1"/>
    <n v="51"/>
    <n v="1.7"/>
    <n v="0.2"/>
    <n v="0.2"/>
    <n v="17"/>
    <n v="40"/>
    <n v="0"/>
    <x v="12"/>
  </r>
  <r>
    <x v="2"/>
    <s v="Child Development"/>
    <s v="CD-132"/>
    <x v="7"/>
    <n v="1"/>
    <n v="102.3"/>
    <n v="3.41"/>
    <n v="0.2"/>
    <n v="0.2"/>
    <n v="31"/>
    <n v="35"/>
    <n v="0"/>
    <x v="12"/>
  </r>
  <r>
    <x v="2"/>
    <s v="Child Development"/>
    <s v="CD-132"/>
    <x v="8"/>
    <n v="1"/>
    <n v="66"/>
    <n v="2.2000000000000002"/>
    <n v="0.2"/>
    <n v="0.2"/>
    <n v="22"/>
    <n v="20"/>
    <n v="0"/>
    <x v="12"/>
  </r>
  <r>
    <x v="2"/>
    <s v="Child Development"/>
    <s v="CD-132"/>
    <x v="9"/>
    <n v="2"/>
    <n v="93"/>
    <n v="3.1"/>
    <n v="0.4"/>
    <n v="0.4"/>
    <n v="31"/>
    <n v="62"/>
    <n v="0"/>
    <x v="12"/>
  </r>
  <r>
    <x v="2"/>
    <s v="Child Development"/>
    <s v="CD-133"/>
    <x v="0"/>
    <n v="1"/>
    <n v="34"/>
    <n v="1.1299999999999999"/>
    <n v="0.16"/>
    <n v="0.16"/>
    <n v="17"/>
    <n v="20"/>
    <n v="0"/>
    <x v="12"/>
  </r>
  <r>
    <x v="2"/>
    <s v="Child Development"/>
    <s v="CD-133"/>
    <x v="1"/>
    <n v="1"/>
    <n v="14"/>
    <n v="0.47"/>
    <n v="0.08"/>
    <n v="0.08"/>
    <n v="7"/>
    <n v="20"/>
    <n v="0"/>
    <x v="12"/>
  </r>
  <r>
    <x v="2"/>
    <s v="Child Development"/>
    <s v="CD-133"/>
    <x v="2"/>
    <n v="1"/>
    <n v="40"/>
    <n v="1.33"/>
    <n v="0.22"/>
    <n v="0.22"/>
    <n v="20"/>
    <n v="20"/>
    <n v="0"/>
    <x v="12"/>
  </r>
  <r>
    <x v="2"/>
    <s v="Child Development"/>
    <s v="CD-133"/>
    <x v="3"/>
    <n v="1"/>
    <n v="40"/>
    <n v="1.33"/>
    <n v="0.19"/>
    <n v="0.19"/>
    <n v="20"/>
    <n v="20"/>
    <n v="0"/>
    <x v="12"/>
  </r>
  <r>
    <x v="2"/>
    <s v="Child Development"/>
    <s v="CD-133"/>
    <x v="4"/>
    <n v="1"/>
    <n v="34"/>
    <n v="1.1299999999999999"/>
    <n v="0.2"/>
    <n v="0.2"/>
    <n v="17"/>
    <n v="20"/>
    <n v="0"/>
    <x v="12"/>
  </r>
  <r>
    <x v="2"/>
    <s v="Child Development"/>
    <s v="CD-133"/>
    <x v="5"/>
    <n v="1"/>
    <n v="46"/>
    <n v="1.53"/>
    <n v="0.25"/>
    <n v="0.25"/>
    <n v="23"/>
    <n v="20"/>
    <n v="0"/>
    <x v="12"/>
  </r>
  <r>
    <x v="2"/>
    <s v="Child Development"/>
    <s v="CD-133"/>
    <x v="6"/>
    <n v="1"/>
    <n v="32"/>
    <n v="1.07"/>
    <n v="0.16"/>
    <n v="0.16"/>
    <n v="16"/>
    <n v="20"/>
    <n v="0"/>
    <x v="12"/>
  </r>
  <r>
    <x v="2"/>
    <s v="Child Development"/>
    <s v="CD-133"/>
    <x v="7"/>
    <n v="1"/>
    <n v="58"/>
    <n v="1.93"/>
    <n v="0.32"/>
    <n v="0.32"/>
    <n v="29"/>
    <n v="29"/>
    <n v="0"/>
    <x v="12"/>
  </r>
  <r>
    <x v="2"/>
    <s v="Child Development"/>
    <s v="CD-133"/>
    <x v="8"/>
    <n v="1"/>
    <n v="48"/>
    <n v="1.6"/>
    <n v="0.26"/>
    <n v="0.26"/>
    <n v="24"/>
    <n v="20"/>
    <n v="0"/>
    <x v="12"/>
  </r>
  <r>
    <x v="2"/>
    <s v="Child Development"/>
    <s v="CD-133"/>
    <x v="9"/>
    <n v="2"/>
    <n v="62"/>
    <n v="2.0699999999999998"/>
    <n v="0.34"/>
    <n v="0.34"/>
    <n v="31"/>
    <n v="40"/>
    <n v="0"/>
    <x v="12"/>
  </r>
  <r>
    <x v="2"/>
    <s v="Child Development"/>
    <s v="CD-134"/>
    <x v="0"/>
    <n v="1"/>
    <n v="120"/>
    <n v="4"/>
    <n v="0.2"/>
    <n v="0.2"/>
    <n v="40"/>
    <n v="50"/>
    <n v="0"/>
    <x v="12"/>
  </r>
  <r>
    <x v="2"/>
    <s v="Child Development"/>
    <s v="CD-134"/>
    <x v="1"/>
    <n v="1"/>
    <n v="112.2"/>
    <n v="3.74"/>
    <n v="0.2"/>
    <n v="0.2"/>
    <n v="34"/>
    <n v="35"/>
    <n v="0"/>
    <x v="12"/>
  </r>
  <r>
    <x v="2"/>
    <s v="Child Development"/>
    <s v="CD-134"/>
    <x v="2"/>
    <n v="1"/>
    <n v="138"/>
    <n v="4.5999999999999996"/>
    <n v="0.2"/>
    <n v="0.2"/>
    <n v="46"/>
    <n v="50"/>
    <n v="0"/>
    <x v="12"/>
  </r>
  <r>
    <x v="2"/>
    <s v="Child Development"/>
    <s v="CD-134"/>
    <x v="3"/>
    <n v="2"/>
    <n v="253.2"/>
    <n v="8.44"/>
    <n v="0.4"/>
    <n v="0.2"/>
    <n v="81"/>
    <n v="85"/>
    <n v="0.2"/>
    <x v="12"/>
  </r>
  <r>
    <x v="2"/>
    <s v="Child Development"/>
    <s v="CD-134"/>
    <x v="4"/>
    <n v="1"/>
    <n v="144"/>
    <n v="4.8"/>
    <n v="0.2"/>
    <n v="0.2"/>
    <n v="48"/>
    <n v="50"/>
    <n v="0"/>
    <x v="12"/>
  </r>
  <r>
    <x v="2"/>
    <s v="Child Development"/>
    <s v="CD-134"/>
    <x v="5"/>
    <n v="1"/>
    <n v="141"/>
    <n v="4.7"/>
    <n v="0.2"/>
    <n v="0.2"/>
    <n v="47"/>
    <n v="50"/>
    <n v="0"/>
    <x v="12"/>
  </r>
  <r>
    <x v="2"/>
    <s v="Child Development"/>
    <s v="CD-134"/>
    <x v="6"/>
    <n v="2"/>
    <n v="189"/>
    <n v="6.3"/>
    <n v="0.4"/>
    <n v="0.4"/>
    <n v="63"/>
    <n v="85"/>
    <n v="0"/>
    <x v="12"/>
  </r>
  <r>
    <x v="2"/>
    <s v="Child Development"/>
    <s v="CD-134"/>
    <x v="7"/>
    <n v="2"/>
    <n v="207"/>
    <n v="6.9"/>
    <n v="0.4"/>
    <n v="0"/>
    <n v="69"/>
    <n v="85"/>
    <n v="0.4"/>
    <x v="12"/>
  </r>
  <r>
    <x v="2"/>
    <s v="Child Development"/>
    <s v="CD-134"/>
    <x v="8"/>
    <n v="2"/>
    <n v="240"/>
    <n v="8"/>
    <n v="0.4"/>
    <n v="0.4"/>
    <n v="80"/>
    <n v="85"/>
    <n v="0"/>
    <x v="12"/>
  </r>
  <r>
    <x v="2"/>
    <s v="Child Development"/>
    <s v="CD-134"/>
    <x v="9"/>
    <n v="2"/>
    <n v="195"/>
    <n v="6.5"/>
    <n v="0.4"/>
    <n v="0.4"/>
    <n v="65"/>
    <n v="85"/>
    <n v="0"/>
    <x v="12"/>
  </r>
  <r>
    <x v="2"/>
    <s v="Child Development"/>
    <s v="CD-136"/>
    <x v="3"/>
    <n v="1"/>
    <n v="42.9"/>
    <n v="1.43"/>
    <n v="0.2"/>
    <n v="0.2"/>
    <n v="13"/>
    <n v="50"/>
    <n v="0"/>
    <x v="12"/>
  </r>
  <r>
    <x v="2"/>
    <s v="Child Development"/>
    <s v="CD-136"/>
    <x v="8"/>
    <n v="1"/>
    <n v="51"/>
    <n v="1.7"/>
    <n v="0.2"/>
    <n v="0.2"/>
    <n v="17"/>
    <n v="20"/>
    <n v="0"/>
    <x v="12"/>
  </r>
  <r>
    <x v="2"/>
    <s v="Child Development"/>
    <s v="CD-136"/>
    <x v="9"/>
    <n v="1"/>
    <n v="54"/>
    <n v="1.8"/>
    <n v="0.2"/>
    <n v="0.2"/>
    <n v="18"/>
    <n v="35"/>
    <n v="0"/>
    <x v="12"/>
  </r>
  <r>
    <x v="2"/>
    <s v="Child Development"/>
    <s v="CD-137"/>
    <x v="4"/>
    <n v="1"/>
    <n v="120"/>
    <n v="4"/>
    <n v="0.2"/>
    <n v="0.2"/>
    <n v="40"/>
    <n v="50"/>
    <n v="0"/>
    <x v="12"/>
  </r>
  <r>
    <x v="2"/>
    <s v="Child Development"/>
    <s v="CD-137"/>
    <x v="5"/>
    <n v="1"/>
    <n v="114"/>
    <n v="3.8"/>
    <n v="0.2"/>
    <n v="0.2"/>
    <n v="38"/>
    <n v="50"/>
    <n v="0"/>
    <x v="12"/>
  </r>
  <r>
    <x v="2"/>
    <s v="Child Development"/>
    <s v="CD-137"/>
    <x v="7"/>
    <n v="1"/>
    <n v="108"/>
    <n v="3.6"/>
    <n v="0.2"/>
    <n v="0.2"/>
    <n v="36"/>
    <n v="50"/>
    <n v="0"/>
    <x v="12"/>
  </r>
  <r>
    <x v="2"/>
    <s v="Child Development"/>
    <s v="CD-138"/>
    <x v="0"/>
    <n v="1"/>
    <n v="102"/>
    <n v="3.4"/>
    <n v="0.2"/>
    <n v="0.2"/>
    <n v="34"/>
    <n v="50"/>
    <n v="0"/>
    <x v="12"/>
  </r>
  <r>
    <x v="2"/>
    <s v="Child Development"/>
    <s v="CD-138"/>
    <x v="1"/>
    <n v="1"/>
    <n v="120"/>
    <n v="4"/>
    <n v="0.2"/>
    <n v="0.2"/>
    <n v="40"/>
    <n v="50"/>
    <n v="0"/>
    <x v="12"/>
  </r>
  <r>
    <x v="2"/>
    <s v="Child Development"/>
    <s v="CD-138"/>
    <x v="6"/>
    <n v="1"/>
    <n v="48"/>
    <n v="1.6"/>
    <n v="0.2"/>
    <n v="0.2"/>
    <n v="16"/>
    <n v="50"/>
    <n v="0"/>
    <x v="12"/>
  </r>
  <r>
    <x v="2"/>
    <s v="Child Development"/>
    <s v="CD-138"/>
    <x v="9"/>
    <n v="1"/>
    <n v="69"/>
    <n v="2.2999999999999998"/>
    <n v="0.2"/>
    <n v="0.2"/>
    <n v="23"/>
    <n v="50"/>
    <n v="0"/>
    <x v="12"/>
  </r>
  <r>
    <x v="2"/>
    <s v="Child Development"/>
    <s v="CD-141"/>
    <x v="0"/>
    <n v="1"/>
    <n v="84"/>
    <n v="2.8"/>
    <n v="0.2"/>
    <n v="0"/>
    <n v="28"/>
    <n v="32"/>
    <n v="0.2"/>
    <x v="12"/>
  </r>
  <r>
    <x v="2"/>
    <s v="Child Development"/>
    <s v="CD-141"/>
    <x v="1"/>
    <n v="1"/>
    <n v="126"/>
    <n v="4.2"/>
    <n v="0.2"/>
    <n v="0"/>
    <n v="42"/>
    <n v="35"/>
    <n v="0.2"/>
    <x v="12"/>
  </r>
  <r>
    <x v="2"/>
    <s v="Child Development"/>
    <s v="CD-141"/>
    <x v="2"/>
    <n v="1"/>
    <n v="108.9"/>
    <n v="3.63"/>
    <n v="0.2"/>
    <n v="0"/>
    <n v="33"/>
    <n v="35"/>
    <n v="0.2"/>
    <x v="12"/>
  </r>
  <r>
    <x v="2"/>
    <s v="Child Development"/>
    <s v="CD-141"/>
    <x v="3"/>
    <n v="2"/>
    <n v="211.4"/>
    <n v="7.05"/>
    <n v="0.4"/>
    <n v="0.2"/>
    <n v="67"/>
    <n v="70"/>
    <n v="0.2"/>
    <x v="12"/>
  </r>
  <r>
    <x v="2"/>
    <s v="Child Development"/>
    <s v="CD-141"/>
    <x v="4"/>
    <n v="1"/>
    <n v="111"/>
    <n v="3.7"/>
    <n v="0.2"/>
    <n v="0"/>
    <n v="37"/>
    <n v="35"/>
    <n v="0.2"/>
    <x v="12"/>
  </r>
  <r>
    <x v="2"/>
    <s v="Child Development"/>
    <s v="CD-141"/>
    <x v="5"/>
    <n v="1"/>
    <n v="131.19999999999999"/>
    <n v="4.37"/>
    <n v="0.2"/>
    <n v="0"/>
    <n v="41"/>
    <n v="35"/>
    <n v="0.2"/>
    <x v="12"/>
  </r>
  <r>
    <x v="2"/>
    <s v="Child Development"/>
    <s v="CD-141"/>
    <x v="6"/>
    <n v="1"/>
    <n v="108"/>
    <n v="3.6"/>
    <n v="0.2"/>
    <n v="0.2"/>
    <n v="36"/>
    <n v="35"/>
    <n v="0"/>
    <x v="12"/>
  </r>
  <r>
    <x v="2"/>
    <s v="Child Development"/>
    <s v="CD-141"/>
    <x v="7"/>
    <n v="1"/>
    <n v="69"/>
    <n v="2.2999999999999998"/>
    <n v="0.2"/>
    <n v="0.2"/>
    <n v="23"/>
    <n v="35"/>
    <n v="0"/>
    <x v="12"/>
  </r>
  <r>
    <x v="2"/>
    <s v="Child Development"/>
    <s v="CD-141"/>
    <x v="8"/>
    <n v="1"/>
    <n v="161.69999999999999"/>
    <n v="5.39"/>
    <n v="0.2"/>
    <n v="0.2"/>
    <n v="49"/>
    <n v="35"/>
    <n v="0"/>
    <x v="12"/>
  </r>
  <r>
    <x v="2"/>
    <s v="Child Development"/>
    <s v="CD-141"/>
    <x v="9"/>
    <n v="2"/>
    <n v="248.7"/>
    <n v="8.2899999999999991"/>
    <n v="0.4"/>
    <n v="0"/>
    <n v="79"/>
    <n v="70"/>
    <n v="0.4"/>
    <x v="12"/>
  </r>
  <r>
    <x v="2"/>
    <s v="Child Development"/>
    <s v="CD-143"/>
    <x v="2"/>
    <n v="1"/>
    <n v="90"/>
    <n v="3"/>
    <n v="0.2"/>
    <n v="0.2"/>
    <n v="30"/>
    <n v="35"/>
    <n v="0"/>
    <x v="12"/>
  </r>
  <r>
    <x v="2"/>
    <s v="Child Development"/>
    <s v="CD-143"/>
    <x v="4"/>
    <n v="1"/>
    <n v="57"/>
    <n v="1.9"/>
    <n v="0.2"/>
    <n v="0.2"/>
    <n v="19"/>
    <n v="32"/>
    <n v="0"/>
    <x v="12"/>
  </r>
  <r>
    <x v="2"/>
    <s v="Child Development"/>
    <s v="CD-143"/>
    <x v="6"/>
    <n v="1"/>
    <n v="89.1"/>
    <n v="2.97"/>
    <n v="0.2"/>
    <n v="0.2"/>
    <n v="27"/>
    <n v="35"/>
    <n v="0"/>
    <x v="12"/>
  </r>
  <r>
    <x v="2"/>
    <s v="Child Development"/>
    <s v="CD-143"/>
    <x v="9"/>
    <n v="1"/>
    <n v="45"/>
    <n v="1.5"/>
    <n v="0.2"/>
    <n v="0"/>
    <n v="15"/>
    <n v="35"/>
    <n v="0.2"/>
    <x v="12"/>
  </r>
  <r>
    <x v="2"/>
    <s v="Child Development"/>
    <s v="CD-153"/>
    <x v="0"/>
    <n v="1"/>
    <n v="114"/>
    <n v="3.8"/>
    <n v="0.2"/>
    <n v="0.2"/>
    <n v="38"/>
    <n v="50"/>
    <n v="0"/>
    <x v="12"/>
  </r>
  <r>
    <x v="2"/>
    <s v="Child Development"/>
    <s v="CD-153"/>
    <x v="1"/>
    <n v="1"/>
    <n v="132"/>
    <n v="4.4000000000000004"/>
    <n v="0.2"/>
    <n v="0.2"/>
    <n v="44"/>
    <n v="50"/>
    <n v="0"/>
    <x v="12"/>
  </r>
  <r>
    <x v="2"/>
    <s v="Child Development"/>
    <s v="CD-153"/>
    <x v="2"/>
    <n v="1"/>
    <n v="72.959999999999994"/>
    <n v="2.4300000000000002"/>
    <n v="0.2"/>
    <n v="0.2"/>
    <n v="24"/>
    <n v="35"/>
    <n v="0"/>
    <x v="12"/>
  </r>
  <r>
    <x v="2"/>
    <s v="Child Development"/>
    <s v="CD-153"/>
    <x v="3"/>
    <n v="2"/>
    <n v="213"/>
    <n v="7.1"/>
    <n v="0.4"/>
    <n v="0.2"/>
    <n v="71"/>
    <n v="85"/>
    <n v="0.2"/>
    <x v="12"/>
  </r>
  <r>
    <x v="2"/>
    <s v="Child Development"/>
    <s v="CD-153"/>
    <x v="4"/>
    <n v="1"/>
    <n v="138"/>
    <n v="4.5999999999999996"/>
    <n v="0.2"/>
    <n v="0.2"/>
    <n v="46"/>
    <n v="50"/>
    <n v="0"/>
    <x v="12"/>
  </r>
  <r>
    <x v="2"/>
    <s v="Child Development"/>
    <s v="CD-153"/>
    <x v="5"/>
    <n v="1"/>
    <n v="138"/>
    <n v="4.5999999999999996"/>
    <n v="0.2"/>
    <n v="0.2"/>
    <n v="46"/>
    <n v="50"/>
    <n v="0"/>
    <x v="12"/>
  </r>
  <r>
    <x v="2"/>
    <s v="Child Development"/>
    <s v="CD-153"/>
    <x v="6"/>
    <n v="2"/>
    <n v="258"/>
    <n v="8.6"/>
    <n v="0.4"/>
    <n v="0.4"/>
    <n v="86"/>
    <n v="100"/>
    <n v="0"/>
    <x v="12"/>
  </r>
  <r>
    <x v="2"/>
    <s v="Child Development"/>
    <s v="CD-153"/>
    <x v="7"/>
    <n v="2"/>
    <n v="198"/>
    <n v="6.6"/>
    <n v="0.4"/>
    <n v="0.2"/>
    <n v="66"/>
    <n v="70"/>
    <n v="0.2"/>
    <x v="12"/>
  </r>
  <r>
    <x v="2"/>
    <s v="Child Development"/>
    <s v="CD-153"/>
    <x v="8"/>
    <n v="4"/>
    <n v="321"/>
    <n v="10.7"/>
    <n v="0.8"/>
    <n v="0.6"/>
    <n v="107"/>
    <n v="185"/>
    <n v="0.2"/>
    <x v="12"/>
  </r>
  <r>
    <x v="2"/>
    <s v="Child Development"/>
    <s v="CD-153"/>
    <x v="9"/>
    <n v="3"/>
    <n v="330"/>
    <n v="11"/>
    <n v="0.6"/>
    <n v="0.4"/>
    <n v="110"/>
    <n v="135"/>
    <n v="0.2"/>
    <x v="12"/>
  </r>
  <r>
    <x v="2"/>
    <s v="Child Development"/>
    <s v="CD-170"/>
    <x v="0"/>
    <n v="1"/>
    <n v="8"/>
    <n v="0.27"/>
    <n v="0.03"/>
    <n v="0.03"/>
    <n v="4"/>
    <n v="5"/>
    <n v="0"/>
    <x v="12"/>
  </r>
  <r>
    <x v="2"/>
    <s v="Child Development"/>
    <s v="CD-170"/>
    <x v="1"/>
    <n v="1"/>
    <n v="4"/>
    <n v="0.13"/>
    <n v="0.02"/>
    <n v="0.02"/>
    <n v="2"/>
    <n v="20"/>
    <n v="0"/>
    <x v="12"/>
  </r>
  <r>
    <x v="2"/>
    <s v="Child Development"/>
    <s v="CD-170"/>
    <x v="2"/>
    <n v="1"/>
    <n v="10"/>
    <n v="0.33"/>
    <n v="0.05"/>
    <n v="0.05"/>
    <n v="5"/>
    <n v="20"/>
    <n v="0"/>
    <x v="12"/>
  </r>
  <r>
    <x v="2"/>
    <s v="Child Development"/>
    <s v="CD-170"/>
    <x v="3"/>
    <n v="1"/>
    <n v="4"/>
    <n v="0.13"/>
    <n v="0.02"/>
    <n v="0.02"/>
    <n v="2"/>
    <n v="20"/>
    <n v="0"/>
    <x v="12"/>
  </r>
  <r>
    <x v="2"/>
    <s v="Child Development"/>
    <s v="CD-170"/>
    <x v="4"/>
    <n v="1"/>
    <n v="2"/>
    <n v="7.0000000000000007E-2"/>
    <n v="0.01"/>
    <n v="0.01"/>
    <n v="1"/>
    <n v="20"/>
    <n v="0"/>
    <x v="12"/>
  </r>
  <r>
    <x v="2"/>
    <s v="Child Development"/>
    <s v="CD-170"/>
    <x v="5"/>
    <n v="1"/>
    <n v="4"/>
    <n v="0.13"/>
    <n v="0.02"/>
    <n v="0.02"/>
    <n v="2"/>
    <n v="20"/>
    <n v="0"/>
    <x v="12"/>
  </r>
  <r>
    <x v="2"/>
    <s v="Child Development"/>
    <s v="CD-170"/>
    <x v="6"/>
    <n v="1"/>
    <n v="4"/>
    <n v="0.13"/>
    <n v="0.02"/>
    <n v="0.02"/>
    <n v="2"/>
    <n v="20"/>
    <n v="0"/>
    <x v="12"/>
  </r>
  <r>
    <x v="2"/>
    <s v="Child Development"/>
    <s v="CD-170"/>
    <x v="7"/>
    <n v="1"/>
    <n v="4"/>
    <n v="0.13"/>
    <n v="0.02"/>
    <n v="0.02"/>
    <n v="2"/>
    <n v="20"/>
    <n v="0"/>
    <x v="12"/>
  </r>
  <r>
    <x v="2"/>
    <s v="Child Development"/>
    <s v="CD-170"/>
    <x v="9"/>
    <n v="1"/>
    <n v="4"/>
    <n v="0.13"/>
    <n v="0.02"/>
    <n v="0.02"/>
    <n v="2"/>
    <n v="20"/>
    <n v="0"/>
    <x v="12"/>
  </r>
  <r>
    <x v="2"/>
    <s v="Child Development"/>
    <s v="CD-210"/>
    <x v="2"/>
    <n v="1"/>
    <n v="90"/>
    <n v="3"/>
    <n v="0.2"/>
    <n v="0.2"/>
    <n v="30"/>
    <n v="35"/>
    <n v="0"/>
    <x v="12"/>
  </r>
  <r>
    <x v="2"/>
    <s v="Child Development"/>
    <s v="CD-210"/>
    <x v="4"/>
    <n v="1"/>
    <n v="57"/>
    <n v="1.9"/>
    <n v="0.2"/>
    <n v="0.2"/>
    <n v="19"/>
    <n v="35"/>
    <n v="0"/>
    <x v="12"/>
  </r>
  <r>
    <x v="2"/>
    <s v="Child Development"/>
    <s v="CD-210"/>
    <x v="6"/>
    <n v="1"/>
    <n v="33"/>
    <n v="1.1000000000000001"/>
    <n v="0.2"/>
    <n v="0.18"/>
    <n v="11"/>
    <n v="20"/>
    <n v="0.02"/>
    <x v="12"/>
  </r>
  <r>
    <x v="2"/>
    <s v="Child Development"/>
    <s v="CD-210"/>
    <x v="7"/>
    <n v="2"/>
    <n v="105"/>
    <n v="3.5"/>
    <n v="0.4"/>
    <n v="0.4"/>
    <n v="35"/>
    <n v="100"/>
    <n v="0"/>
    <x v="12"/>
  </r>
  <r>
    <x v="2"/>
    <s v="Child Development"/>
    <s v="CD-210"/>
    <x v="8"/>
    <n v="1"/>
    <n v="46.2"/>
    <n v="1.54"/>
    <n v="0.2"/>
    <n v="0.2"/>
    <n v="14"/>
    <n v="20"/>
    <n v="0"/>
    <x v="12"/>
  </r>
  <r>
    <x v="2"/>
    <s v="Child Development"/>
    <s v="CD-210"/>
    <x v="9"/>
    <n v="1"/>
    <n v="42.9"/>
    <n v="1.43"/>
    <n v="0.2"/>
    <n v="0.2"/>
    <n v="13"/>
    <n v="20"/>
    <n v="0"/>
    <x v="12"/>
  </r>
  <r>
    <x v="2"/>
    <s v="Child Development"/>
    <s v="CD-212"/>
    <x v="1"/>
    <n v="1"/>
    <n v="28.86"/>
    <n v="0.96"/>
    <n v="0.28000000000000003"/>
    <n v="0"/>
    <n v="7"/>
    <n v="20"/>
    <n v="0.28000000000000003"/>
    <x v="12"/>
  </r>
  <r>
    <x v="2"/>
    <s v="Child Development"/>
    <s v="CD-212"/>
    <x v="5"/>
    <n v="1"/>
    <n v="32.979999999999997"/>
    <n v="1.1000000000000001"/>
    <n v="0.28000000000000003"/>
    <n v="0.28000000000000003"/>
    <n v="8"/>
    <n v="35"/>
    <n v="0"/>
    <x v="12"/>
  </r>
  <r>
    <x v="2"/>
    <s v="Child Development"/>
    <s v="CD-213"/>
    <x v="1"/>
    <n v="1"/>
    <n v="39"/>
    <n v="1.3"/>
    <n v="0.2"/>
    <n v="0.2"/>
    <n v="13"/>
    <n v="35"/>
    <n v="0"/>
    <x v="12"/>
  </r>
  <r>
    <x v="2"/>
    <s v="Child Development"/>
    <s v="CD-213"/>
    <x v="5"/>
    <n v="1"/>
    <n v="26.4"/>
    <n v="0.88"/>
    <n v="0.2"/>
    <n v="0.2"/>
    <n v="8"/>
    <n v="35"/>
    <n v="0"/>
    <x v="12"/>
  </r>
  <r>
    <x v="2"/>
    <s v="Child Development"/>
    <s v="CD-213"/>
    <x v="8"/>
    <n v="1"/>
    <n v="15.09"/>
    <n v="0.5"/>
    <n v="0.2"/>
    <n v="0.2"/>
    <n v="5"/>
    <n v="50"/>
    <n v="0"/>
    <x v="12"/>
  </r>
  <r>
    <x v="1"/>
    <s v="Chemistry"/>
    <s v="CHEM-020"/>
    <x v="3"/>
    <n v="1"/>
    <n v="30"/>
    <n v="1"/>
    <n v="0.15"/>
    <n v="0"/>
    <n v="10"/>
    <n v="24"/>
    <n v="0.15"/>
    <x v="13"/>
  </r>
  <r>
    <x v="1"/>
    <s v="Chemistry"/>
    <s v="CHEM-020"/>
    <x v="5"/>
    <n v="1"/>
    <n v="36"/>
    <n v="1.2"/>
    <n v="0.15"/>
    <n v="0"/>
    <n v="12"/>
    <n v="24"/>
    <n v="0.15"/>
    <x v="13"/>
  </r>
  <r>
    <x v="1"/>
    <s v="Chemistry"/>
    <s v="CHEM-020"/>
    <x v="6"/>
    <n v="1"/>
    <n v="18"/>
    <n v="0.6"/>
    <n v="0.15"/>
    <n v="0.15"/>
    <n v="6"/>
    <n v="24"/>
    <n v="0"/>
    <x v="13"/>
  </r>
  <r>
    <x v="1"/>
    <s v="Chemistry"/>
    <s v="CHEM-102"/>
    <x v="0"/>
    <n v="3"/>
    <n v="511"/>
    <n v="17.03"/>
    <n v="1.25"/>
    <n v="1.25"/>
    <n v="73"/>
    <n v="80"/>
    <n v="0"/>
    <x v="13"/>
  </r>
  <r>
    <x v="1"/>
    <s v="Chemistry"/>
    <s v="CHEM-102"/>
    <x v="1"/>
    <n v="3"/>
    <n v="455"/>
    <n v="15.17"/>
    <n v="1.25"/>
    <n v="1.25"/>
    <n v="65"/>
    <n v="80"/>
    <n v="0"/>
    <x v="13"/>
  </r>
  <r>
    <x v="1"/>
    <s v="Chemistry"/>
    <s v="CHEM-102"/>
    <x v="2"/>
    <n v="3"/>
    <n v="462"/>
    <n v="15.4"/>
    <n v="1.25"/>
    <n v="1.25"/>
    <n v="66"/>
    <n v="80"/>
    <n v="0"/>
    <x v="13"/>
  </r>
  <r>
    <x v="1"/>
    <s v="Chemistry"/>
    <s v="CHEM-102"/>
    <x v="3"/>
    <n v="3"/>
    <n v="413"/>
    <n v="13.77"/>
    <n v="1.25"/>
    <n v="1.25"/>
    <n v="59"/>
    <n v="80"/>
    <n v="0"/>
    <x v="13"/>
  </r>
  <r>
    <x v="1"/>
    <s v="Chemistry"/>
    <s v="CHEM-102"/>
    <x v="4"/>
    <n v="3"/>
    <n v="448"/>
    <n v="14.93"/>
    <n v="1.25"/>
    <n v="1.25"/>
    <n v="64"/>
    <n v="80"/>
    <n v="0"/>
    <x v="13"/>
  </r>
  <r>
    <x v="1"/>
    <s v="Chemistry"/>
    <s v="CHEM-102"/>
    <x v="5"/>
    <n v="3"/>
    <n v="434"/>
    <n v="14.47"/>
    <n v="1.25"/>
    <n v="1.25"/>
    <n v="62"/>
    <n v="80"/>
    <n v="0"/>
    <x v="13"/>
  </r>
  <r>
    <x v="1"/>
    <s v="Chemistry"/>
    <s v="CHEM-102"/>
    <x v="6"/>
    <n v="3"/>
    <n v="322"/>
    <n v="10.73"/>
    <n v="1.25"/>
    <n v="1.25"/>
    <n v="46"/>
    <n v="80"/>
    <n v="0"/>
    <x v="13"/>
  </r>
  <r>
    <x v="1"/>
    <s v="Chemistry"/>
    <s v="CHEM-102"/>
    <x v="7"/>
    <n v="3"/>
    <n v="405"/>
    <n v="13.5"/>
    <n v="1.33"/>
    <n v="1.33"/>
    <n v="57"/>
    <n v="80"/>
    <n v="0"/>
    <x v="13"/>
  </r>
  <r>
    <x v="1"/>
    <s v="Chemistry"/>
    <s v="CHEM-102"/>
    <x v="8"/>
    <n v="3"/>
    <n v="462"/>
    <n v="15.4"/>
    <n v="1.25"/>
    <n v="0.98"/>
    <n v="66"/>
    <n v="80"/>
    <n v="0.27"/>
    <x v="13"/>
  </r>
  <r>
    <x v="1"/>
    <s v="Chemistry"/>
    <s v="CHEM-102"/>
    <x v="9"/>
    <n v="3"/>
    <n v="455"/>
    <n v="15.17"/>
    <n v="1.33"/>
    <n v="1.33"/>
    <n v="65"/>
    <n v="96"/>
    <n v="0"/>
    <x v="13"/>
  </r>
  <r>
    <x v="1"/>
    <s v="Chemistry"/>
    <s v="CHEM-120"/>
    <x v="0"/>
    <n v="3"/>
    <n v="480"/>
    <n v="16"/>
    <n v="1.05"/>
    <n v="0.7"/>
    <n v="80"/>
    <n v="80"/>
    <n v="0.35"/>
    <x v="13"/>
  </r>
  <r>
    <x v="1"/>
    <s v="Chemistry"/>
    <s v="CHEM-120"/>
    <x v="1"/>
    <n v="3"/>
    <n v="498"/>
    <n v="16.600000000000001"/>
    <n v="1.05"/>
    <n v="0.7"/>
    <n v="83"/>
    <n v="88"/>
    <n v="0.35"/>
    <x v="13"/>
  </r>
  <r>
    <x v="1"/>
    <s v="Chemistry"/>
    <s v="CHEM-120"/>
    <x v="2"/>
    <n v="3"/>
    <n v="474"/>
    <n v="15.8"/>
    <n v="1.05"/>
    <n v="1.05"/>
    <n v="79"/>
    <n v="88"/>
    <n v="0"/>
    <x v="13"/>
  </r>
  <r>
    <x v="1"/>
    <s v="Chemistry"/>
    <s v="CHEM-120"/>
    <x v="3"/>
    <n v="3"/>
    <n v="456"/>
    <n v="15.2"/>
    <n v="1.05"/>
    <n v="1.05"/>
    <n v="76"/>
    <n v="88"/>
    <n v="0"/>
    <x v="13"/>
  </r>
  <r>
    <x v="1"/>
    <s v="Chemistry"/>
    <s v="CHEM-120"/>
    <x v="4"/>
    <n v="3"/>
    <n v="474"/>
    <n v="15.8"/>
    <n v="1.05"/>
    <n v="0.9"/>
    <n v="79"/>
    <n v="88"/>
    <n v="0.15"/>
    <x v="13"/>
  </r>
  <r>
    <x v="1"/>
    <s v="Chemistry"/>
    <s v="CHEM-120"/>
    <x v="5"/>
    <n v="3"/>
    <n v="453.1"/>
    <n v="15.1"/>
    <n v="1.05"/>
    <n v="1.05"/>
    <n v="73"/>
    <n v="88"/>
    <n v="0"/>
    <x v="13"/>
  </r>
  <r>
    <x v="1"/>
    <s v="Chemistry"/>
    <s v="CHEM-120"/>
    <x v="6"/>
    <n v="3"/>
    <n v="492"/>
    <n v="16.399999999999999"/>
    <n v="1.05"/>
    <n v="1.05"/>
    <n v="82"/>
    <n v="88"/>
    <n v="0"/>
    <x v="13"/>
  </r>
  <r>
    <x v="1"/>
    <s v="Chemistry"/>
    <s v="CHEM-120"/>
    <x v="7"/>
    <n v="3"/>
    <n v="456"/>
    <n v="15.2"/>
    <n v="1.1299999999999999"/>
    <n v="0.95"/>
    <n v="76"/>
    <n v="88"/>
    <n v="0.18"/>
    <x v="13"/>
  </r>
  <r>
    <x v="1"/>
    <s v="Chemistry"/>
    <s v="CHEM-120"/>
    <x v="8"/>
    <n v="3"/>
    <n v="474"/>
    <n v="15.8"/>
    <n v="1.05"/>
    <n v="0.9"/>
    <n v="79"/>
    <n v="88"/>
    <n v="0.15"/>
    <x v="13"/>
  </r>
  <r>
    <x v="1"/>
    <s v="Chemistry"/>
    <s v="CHEM-120"/>
    <x v="9"/>
    <n v="3"/>
    <n v="504"/>
    <n v="16.8"/>
    <n v="1.1299999999999999"/>
    <n v="0.94"/>
    <n v="84"/>
    <n v="96"/>
    <n v="0.19"/>
    <x v="13"/>
  </r>
  <r>
    <x v="1"/>
    <s v="Chemistry"/>
    <s v="CHEM-141"/>
    <x v="0"/>
    <n v="2"/>
    <n v="531"/>
    <n v="17.7"/>
    <n v="1"/>
    <n v="0.5"/>
    <n v="59"/>
    <n v="64"/>
    <n v="0.5"/>
    <x v="13"/>
  </r>
  <r>
    <x v="1"/>
    <s v="Chemistry"/>
    <s v="CHEM-141"/>
    <x v="1"/>
    <n v="3"/>
    <n v="648"/>
    <n v="21.6"/>
    <n v="1.5"/>
    <n v="1"/>
    <n v="72"/>
    <n v="96"/>
    <n v="0.5"/>
    <x v="13"/>
  </r>
  <r>
    <x v="1"/>
    <s v="Chemistry"/>
    <s v="CHEM-141"/>
    <x v="2"/>
    <n v="3"/>
    <n v="855"/>
    <n v="28.5"/>
    <n v="1.5"/>
    <n v="1"/>
    <n v="95"/>
    <n v="96"/>
    <n v="0.5"/>
    <x v="13"/>
  </r>
  <r>
    <x v="1"/>
    <s v="Chemistry"/>
    <s v="CHEM-141"/>
    <x v="3"/>
    <n v="3"/>
    <n v="819"/>
    <n v="27.3"/>
    <n v="1.5"/>
    <n v="1.5"/>
    <n v="91"/>
    <n v="96"/>
    <n v="0"/>
    <x v="13"/>
  </r>
  <r>
    <x v="1"/>
    <s v="Chemistry"/>
    <s v="CHEM-141"/>
    <x v="4"/>
    <n v="3"/>
    <n v="846"/>
    <n v="28.2"/>
    <n v="1.5"/>
    <n v="1"/>
    <n v="94"/>
    <n v="96"/>
    <n v="0.5"/>
    <x v="13"/>
  </r>
  <r>
    <x v="1"/>
    <s v="Chemistry"/>
    <s v="CHEM-141"/>
    <x v="5"/>
    <n v="3"/>
    <n v="838.2"/>
    <n v="27.94"/>
    <n v="1.5"/>
    <n v="0.5"/>
    <n v="91"/>
    <n v="96"/>
    <n v="1"/>
    <x v="13"/>
  </r>
  <r>
    <x v="1"/>
    <s v="Chemistry"/>
    <s v="CHEM-141"/>
    <x v="6"/>
    <n v="3"/>
    <n v="819"/>
    <n v="27.3"/>
    <n v="1.5"/>
    <n v="1.3"/>
    <n v="91"/>
    <n v="96"/>
    <n v="0.2"/>
    <x v="13"/>
  </r>
  <r>
    <x v="1"/>
    <s v="Chemistry"/>
    <s v="CHEM-141"/>
    <x v="7"/>
    <n v="2"/>
    <n v="477"/>
    <n v="15.9"/>
    <n v="1.1100000000000001"/>
    <n v="0.91"/>
    <n v="53"/>
    <n v="56"/>
    <n v="0.2"/>
    <x v="13"/>
  </r>
  <r>
    <x v="1"/>
    <s v="Chemistry"/>
    <s v="CHEM-141"/>
    <x v="8"/>
    <n v="2"/>
    <n v="504"/>
    <n v="16.8"/>
    <n v="1"/>
    <n v="0.8"/>
    <n v="56"/>
    <n v="56"/>
    <n v="0.2"/>
    <x v="13"/>
  </r>
  <r>
    <x v="1"/>
    <s v="Chemistry"/>
    <s v="CHEM-141"/>
    <x v="9"/>
    <n v="3"/>
    <n v="774"/>
    <n v="25.8"/>
    <n v="1.66"/>
    <n v="1.46"/>
    <n v="86"/>
    <n v="88"/>
    <n v="0.2"/>
    <x v="13"/>
  </r>
  <r>
    <x v="1"/>
    <s v="Chemistry"/>
    <s v="CHEM-142"/>
    <x v="0"/>
    <n v="2"/>
    <n v="378"/>
    <n v="12.6"/>
    <n v="1"/>
    <n v="0.5"/>
    <n v="42"/>
    <n v="56"/>
    <n v="0.5"/>
    <x v="13"/>
  </r>
  <r>
    <x v="1"/>
    <s v="Chemistry"/>
    <s v="CHEM-142"/>
    <x v="1"/>
    <n v="2"/>
    <n v="351"/>
    <n v="11.7"/>
    <n v="1"/>
    <n v="0.5"/>
    <n v="39"/>
    <n v="56"/>
    <n v="0.5"/>
    <x v="13"/>
  </r>
  <r>
    <x v="1"/>
    <s v="Chemistry"/>
    <s v="CHEM-142"/>
    <x v="2"/>
    <n v="2"/>
    <n v="306"/>
    <n v="10.199999999999999"/>
    <n v="1"/>
    <n v="1"/>
    <n v="34"/>
    <n v="56"/>
    <n v="0"/>
    <x v="13"/>
  </r>
  <r>
    <x v="1"/>
    <s v="Chemistry"/>
    <s v="CHEM-142"/>
    <x v="3"/>
    <n v="2"/>
    <n v="495"/>
    <n v="16.5"/>
    <n v="1"/>
    <n v="0.5"/>
    <n v="55"/>
    <n v="56"/>
    <n v="0.5"/>
    <x v="13"/>
  </r>
  <r>
    <x v="1"/>
    <s v="Chemistry"/>
    <s v="CHEM-142"/>
    <x v="4"/>
    <n v="2"/>
    <n v="306"/>
    <n v="10.199999999999999"/>
    <n v="1"/>
    <n v="1"/>
    <n v="34"/>
    <n v="56"/>
    <n v="0"/>
    <x v="13"/>
  </r>
  <r>
    <x v="1"/>
    <s v="Chemistry"/>
    <s v="CHEM-142"/>
    <x v="5"/>
    <n v="1"/>
    <n v="288"/>
    <n v="9.6"/>
    <n v="0.5"/>
    <n v="0.5"/>
    <n v="30"/>
    <n v="32"/>
    <n v="0"/>
    <x v="13"/>
  </r>
  <r>
    <x v="1"/>
    <s v="Chemistry"/>
    <s v="CHEM-142"/>
    <x v="6"/>
    <n v="2"/>
    <n v="441"/>
    <n v="14.7"/>
    <n v="1"/>
    <n v="1"/>
    <n v="49"/>
    <n v="56"/>
    <n v="0"/>
    <x v="13"/>
  </r>
  <r>
    <x v="1"/>
    <s v="Chemistry"/>
    <s v="CHEM-142"/>
    <x v="7"/>
    <n v="2"/>
    <n v="522"/>
    <n v="17.399999999999999"/>
    <n v="1.1100000000000001"/>
    <n v="0.55000000000000004"/>
    <n v="58"/>
    <n v="64"/>
    <n v="0.55000000000000004"/>
    <x v="13"/>
  </r>
  <r>
    <x v="1"/>
    <s v="Chemistry"/>
    <s v="CHEM-142"/>
    <x v="8"/>
    <n v="2"/>
    <n v="567"/>
    <n v="18.899999999999999"/>
    <n v="1"/>
    <n v="0.5"/>
    <n v="63"/>
    <n v="64"/>
    <n v="0.5"/>
    <x v="13"/>
  </r>
  <r>
    <x v="1"/>
    <s v="Chemistry"/>
    <s v="CHEM-142"/>
    <x v="9"/>
    <n v="2"/>
    <n v="540"/>
    <n v="18"/>
    <n v="1.1100000000000001"/>
    <n v="0.55000000000000004"/>
    <n v="60"/>
    <n v="64"/>
    <n v="0.55000000000000004"/>
    <x v="13"/>
  </r>
  <r>
    <x v="1"/>
    <s v="Chemistry"/>
    <s v="CHEM-231"/>
    <x v="0"/>
    <n v="1"/>
    <n v="216"/>
    <n v="7.2"/>
    <n v="0.5"/>
    <n v="0"/>
    <n v="24"/>
    <n v="24"/>
    <n v="0.5"/>
    <x v="13"/>
  </r>
  <r>
    <x v="1"/>
    <s v="Chemistry"/>
    <s v="CHEM-231"/>
    <x v="1"/>
    <n v="1"/>
    <n v="198"/>
    <n v="6.6"/>
    <n v="0.5"/>
    <n v="0"/>
    <n v="22"/>
    <n v="24"/>
    <n v="0.5"/>
    <x v="13"/>
  </r>
  <r>
    <x v="1"/>
    <s v="Chemistry"/>
    <s v="CHEM-231"/>
    <x v="3"/>
    <n v="1"/>
    <n v="216"/>
    <n v="7.2"/>
    <n v="0.5"/>
    <n v="0"/>
    <n v="24"/>
    <n v="24"/>
    <n v="0.5"/>
    <x v="13"/>
  </r>
  <r>
    <x v="1"/>
    <s v="Chemistry"/>
    <s v="CHEM-231"/>
    <x v="5"/>
    <n v="1"/>
    <n v="198"/>
    <n v="6.6"/>
    <n v="0.5"/>
    <n v="0"/>
    <n v="22"/>
    <n v="24"/>
    <n v="0.5"/>
    <x v="13"/>
  </r>
  <r>
    <x v="1"/>
    <s v="Chemistry"/>
    <s v="CHEM-231"/>
    <x v="7"/>
    <n v="1"/>
    <n v="216"/>
    <n v="7.2"/>
    <n v="0.55000000000000004"/>
    <n v="0"/>
    <n v="24"/>
    <n v="24"/>
    <n v="0.55000000000000004"/>
    <x v="13"/>
  </r>
  <r>
    <x v="1"/>
    <s v="Chemistry"/>
    <s v="CHEM-231"/>
    <x v="9"/>
    <n v="1"/>
    <n v="207"/>
    <n v="6.9"/>
    <n v="0.55000000000000004"/>
    <n v="0.55000000000000004"/>
    <n v="23"/>
    <n v="24"/>
    <n v="0"/>
    <x v="13"/>
  </r>
  <r>
    <x v="1"/>
    <s v="Chemistry"/>
    <s v="CHEM-232"/>
    <x v="2"/>
    <n v="1"/>
    <n v="171"/>
    <n v="5.7"/>
    <n v="0.5"/>
    <n v="0"/>
    <n v="19"/>
    <n v="24"/>
    <n v="0.5"/>
    <x v="13"/>
  </r>
  <r>
    <x v="1"/>
    <s v="Chemistry"/>
    <s v="CHEM-232"/>
    <x v="4"/>
    <n v="1"/>
    <n v="198"/>
    <n v="6.6"/>
    <n v="0.5"/>
    <n v="0"/>
    <n v="22"/>
    <n v="24"/>
    <n v="0.5"/>
    <x v="13"/>
  </r>
  <r>
    <x v="1"/>
    <s v="Chemistry"/>
    <s v="CHEM-232"/>
    <x v="6"/>
    <n v="1"/>
    <n v="144"/>
    <n v="4.8"/>
    <n v="0.5"/>
    <n v="0"/>
    <n v="16"/>
    <n v="24"/>
    <n v="0.5"/>
    <x v="13"/>
  </r>
  <r>
    <x v="1"/>
    <s v="Chemistry"/>
    <s v="CHEM-232"/>
    <x v="8"/>
    <n v="1"/>
    <n v="207"/>
    <n v="6.9"/>
    <n v="0.5"/>
    <n v="0"/>
    <n v="23"/>
    <n v="24"/>
    <n v="0.5"/>
    <x v="13"/>
  </r>
  <r>
    <x v="1"/>
    <s v="Chemistry"/>
    <s v="CHEM-232"/>
    <x v="9"/>
    <n v="1"/>
    <n v="189"/>
    <n v="6.3"/>
    <n v="0.55000000000000004"/>
    <n v="0"/>
    <n v="21"/>
    <n v="24"/>
    <n v="0.55000000000000004"/>
    <x v="13"/>
  </r>
  <r>
    <x v="2"/>
    <s v="Computer &amp; Information Science"/>
    <s v="CIS-110"/>
    <x v="0"/>
    <n v="6"/>
    <n v="1134"/>
    <n v="37.799999999999997"/>
    <n v="2.1"/>
    <n v="0.7"/>
    <n v="189"/>
    <n v="264"/>
    <n v="1.4"/>
    <x v="14"/>
  </r>
  <r>
    <x v="2"/>
    <s v="Computer &amp; Information Science"/>
    <s v="CIS-110"/>
    <x v="1"/>
    <n v="6"/>
    <n v="1116"/>
    <n v="37.200000000000003"/>
    <n v="2.1"/>
    <n v="1.4"/>
    <n v="186"/>
    <n v="264"/>
    <n v="0.7"/>
    <x v="14"/>
  </r>
  <r>
    <x v="2"/>
    <s v="Computer &amp; Information Science"/>
    <s v="CIS-110"/>
    <x v="2"/>
    <n v="6"/>
    <n v="1062"/>
    <n v="35.4"/>
    <n v="2.77"/>
    <n v="2.04"/>
    <n v="177"/>
    <n v="264"/>
    <n v="0.73"/>
    <x v="14"/>
  </r>
  <r>
    <x v="2"/>
    <s v="Computer &amp; Information Science"/>
    <s v="CIS-110"/>
    <x v="3"/>
    <n v="6"/>
    <n v="1068"/>
    <n v="35.6"/>
    <n v="2.1"/>
    <n v="2.0699999999999998"/>
    <n v="178"/>
    <n v="264"/>
    <n v="0.03"/>
    <x v="14"/>
  </r>
  <r>
    <x v="2"/>
    <s v="Computer &amp; Information Science"/>
    <s v="CIS-110"/>
    <x v="4"/>
    <n v="6"/>
    <n v="1140"/>
    <n v="38"/>
    <n v="2.1"/>
    <n v="1.37"/>
    <n v="190"/>
    <n v="264"/>
    <n v="0.73"/>
    <x v="14"/>
  </r>
  <r>
    <x v="2"/>
    <s v="Computer &amp; Information Science"/>
    <s v="CIS-110"/>
    <x v="5"/>
    <n v="6"/>
    <n v="936"/>
    <n v="31.2"/>
    <n v="2.1"/>
    <n v="1.4"/>
    <n v="156"/>
    <n v="264"/>
    <n v="0.7"/>
    <x v="14"/>
  </r>
  <r>
    <x v="2"/>
    <s v="Computer &amp; Information Science"/>
    <s v="CIS-110"/>
    <x v="6"/>
    <n v="6"/>
    <n v="1272"/>
    <n v="42.4"/>
    <n v="2.1"/>
    <n v="2.1"/>
    <n v="212"/>
    <n v="282"/>
    <n v="0"/>
    <x v="14"/>
  </r>
  <r>
    <x v="2"/>
    <s v="Computer &amp; Information Science"/>
    <s v="CIS-110"/>
    <x v="7"/>
    <n v="6"/>
    <n v="1002"/>
    <n v="33.4"/>
    <n v="2.2599999999999998"/>
    <n v="2.2599999999999998"/>
    <n v="167"/>
    <n v="264"/>
    <n v="0"/>
    <x v="14"/>
  </r>
  <r>
    <x v="2"/>
    <s v="Computer &amp; Information Science"/>
    <s v="CIS-110"/>
    <x v="8"/>
    <n v="5"/>
    <n v="1122"/>
    <n v="37.4"/>
    <n v="1.75"/>
    <n v="1.4"/>
    <n v="187"/>
    <n v="232"/>
    <n v="0.35"/>
    <x v="14"/>
  </r>
  <r>
    <x v="2"/>
    <s v="Computer &amp; Information Science"/>
    <s v="CIS-110"/>
    <x v="9"/>
    <n v="5"/>
    <n v="942"/>
    <n v="31.4"/>
    <n v="1.88"/>
    <n v="1.7"/>
    <n v="157"/>
    <n v="232"/>
    <n v="0.18"/>
    <x v="14"/>
  </r>
  <r>
    <x v="2"/>
    <s v="Computer &amp; Information Science"/>
    <s v="CIS-120"/>
    <x v="0"/>
    <n v="2"/>
    <n v="345"/>
    <n v="11.5"/>
    <n v="0.56999999999999995"/>
    <n v="0"/>
    <n v="69"/>
    <n v="82"/>
    <n v="0.56999999999999995"/>
    <x v="14"/>
  </r>
  <r>
    <x v="2"/>
    <s v="Computer &amp; Information Science"/>
    <s v="CIS-120"/>
    <x v="1"/>
    <n v="2"/>
    <n v="350"/>
    <n v="11.67"/>
    <n v="0.56999999999999995"/>
    <n v="0"/>
    <n v="70"/>
    <n v="82"/>
    <n v="0.56999999999999995"/>
    <x v="14"/>
  </r>
  <r>
    <x v="2"/>
    <s v="Computer &amp; Information Science"/>
    <s v="CIS-120"/>
    <x v="2"/>
    <n v="2"/>
    <n v="310"/>
    <n v="10.33"/>
    <n v="0.56999999999999995"/>
    <n v="0"/>
    <n v="62"/>
    <n v="82"/>
    <n v="0.56999999999999995"/>
    <x v="14"/>
  </r>
  <r>
    <x v="2"/>
    <s v="Computer &amp; Information Science"/>
    <s v="CIS-120"/>
    <x v="3"/>
    <n v="2"/>
    <n v="310"/>
    <n v="10.33"/>
    <n v="0.56999999999999995"/>
    <n v="0"/>
    <n v="62"/>
    <n v="82"/>
    <n v="0.56999999999999995"/>
    <x v="14"/>
  </r>
  <r>
    <x v="2"/>
    <s v="Computer &amp; Information Science"/>
    <s v="CIS-120"/>
    <x v="4"/>
    <n v="2"/>
    <n v="320"/>
    <n v="10.67"/>
    <n v="0.56999999999999995"/>
    <n v="0.28000000000000003"/>
    <n v="64"/>
    <n v="82"/>
    <n v="0.28000000000000003"/>
    <x v="14"/>
  </r>
  <r>
    <x v="2"/>
    <s v="Computer &amp; Information Science"/>
    <s v="CIS-120"/>
    <x v="5"/>
    <n v="2"/>
    <n v="235"/>
    <n v="7.83"/>
    <n v="0.56999999999999995"/>
    <n v="0"/>
    <n v="47"/>
    <n v="82"/>
    <n v="0.56999999999999995"/>
    <x v="14"/>
  </r>
  <r>
    <x v="2"/>
    <s v="Computer &amp; Information Science"/>
    <s v="CIS-120"/>
    <x v="6"/>
    <n v="2"/>
    <n v="360"/>
    <n v="12"/>
    <n v="0.56999999999999995"/>
    <n v="0.28000000000000003"/>
    <n v="72"/>
    <n v="82"/>
    <n v="0.28000000000000003"/>
    <x v="14"/>
  </r>
  <r>
    <x v="2"/>
    <s v="Computer &amp; Information Science"/>
    <s v="CIS-120"/>
    <x v="7"/>
    <n v="2"/>
    <n v="260"/>
    <n v="8.67"/>
    <n v="0.62"/>
    <n v="0"/>
    <n v="52"/>
    <n v="82"/>
    <n v="0.62"/>
    <x v="14"/>
  </r>
  <r>
    <x v="2"/>
    <s v="Computer &amp; Information Science"/>
    <s v="CIS-120"/>
    <x v="8"/>
    <n v="2"/>
    <n v="170"/>
    <n v="5.67"/>
    <n v="0.56999999999999995"/>
    <n v="0"/>
    <n v="34"/>
    <n v="82"/>
    <n v="0.56999999999999995"/>
    <x v="14"/>
  </r>
  <r>
    <x v="2"/>
    <s v="Computer &amp; Information Science"/>
    <s v="CIS-120"/>
    <x v="9"/>
    <n v="2"/>
    <n v="140"/>
    <n v="4.67"/>
    <n v="0.62"/>
    <n v="0.16"/>
    <n v="28"/>
    <n v="82"/>
    <n v="0.46"/>
    <x v="14"/>
  </r>
  <r>
    <x v="2"/>
    <s v="Computer &amp; Information Science"/>
    <s v="CIS-121"/>
    <x v="2"/>
    <n v="1"/>
    <n v="110"/>
    <n v="3.67"/>
    <n v="0.28000000000000003"/>
    <n v="0"/>
    <n v="22"/>
    <n v="32"/>
    <n v="0.28000000000000003"/>
    <x v="14"/>
  </r>
  <r>
    <x v="2"/>
    <s v="Computer &amp; Information Science"/>
    <s v="CIS-121"/>
    <x v="4"/>
    <n v="1"/>
    <n v="175"/>
    <n v="5.83"/>
    <n v="0.28000000000000003"/>
    <n v="0.14000000000000001"/>
    <n v="35"/>
    <n v="32"/>
    <n v="0.15"/>
    <x v="14"/>
  </r>
  <r>
    <x v="2"/>
    <s v="Computer &amp; Information Science"/>
    <s v="CIS-121"/>
    <x v="5"/>
    <n v="1"/>
    <n v="90"/>
    <n v="3"/>
    <n v="0.28000000000000003"/>
    <n v="0"/>
    <n v="18"/>
    <n v="32"/>
    <n v="0.28000000000000003"/>
    <x v="14"/>
  </r>
  <r>
    <x v="2"/>
    <s v="Computer &amp; Information Science"/>
    <s v="CIS-121"/>
    <x v="6"/>
    <n v="1"/>
    <n v="125"/>
    <n v="4.17"/>
    <n v="0.28000000000000003"/>
    <n v="0"/>
    <n v="25"/>
    <n v="32"/>
    <n v="0.28000000000000003"/>
    <x v="14"/>
  </r>
  <r>
    <x v="2"/>
    <s v="Computer &amp; Information Science"/>
    <s v="CIS-121"/>
    <x v="7"/>
    <n v="1"/>
    <n v="80"/>
    <n v="2.67"/>
    <n v="0.31"/>
    <n v="0"/>
    <n v="16"/>
    <n v="32"/>
    <n v="0.31"/>
    <x v="14"/>
  </r>
  <r>
    <x v="2"/>
    <s v="Computer &amp; Information Science"/>
    <s v="CIS-121"/>
    <x v="8"/>
    <n v="1"/>
    <n v="105"/>
    <n v="3.5"/>
    <n v="0.28000000000000003"/>
    <n v="0"/>
    <n v="21"/>
    <n v="32"/>
    <n v="0.28000000000000003"/>
    <x v="14"/>
  </r>
  <r>
    <x v="2"/>
    <s v="Computer &amp; Information Science"/>
    <s v="CIS-121"/>
    <x v="9"/>
    <n v="1"/>
    <n v="95"/>
    <n v="3.17"/>
    <n v="0.31"/>
    <n v="0"/>
    <n v="19"/>
    <n v="32"/>
    <n v="0.31"/>
    <x v="14"/>
  </r>
  <r>
    <x v="2"/>
    <s v="Computer &amp; Information Science"/>
    <s v="CIS-125"/>
    <x v="0"/>
    <n v="1"/>
    <n v="240"/>
    <n v="8"/>
    <n v="0.28000000000000003"/>
    <n v="0"/>
    <n v="48"/>
    <n v="50"/>
    <n v="0.28000000000000003"/>
    <x v="14"/>
  </r>
  <r>
    <x v="2"/>
    <s v="Computer &amp; Information Science"/>
    <s v="CIS-125"/>
    <x v="1"/>
    <n v="1"/>
    <n v="225"/>
    <n v="7.5"/>
    <n v="0.28000000000000003"/>
    <n v="0"/>
    <n v="45"/>
    <n v="50"/>
    <n v="0.28000000000000003"/>
    <x v="14"/>
  </r>
  <r>
    <x v="2"/>
    <s v="Computer &amp; Information Science"/>
    <s v="CIS-125"/>
    <x v="2"/>
    <n v="1"/>
    <n v="215"/>
    <n v="7.17"/>
    <n v="0.28000000000000003"/>
    <n v="0"/>
    <n v="43"/>
    <n v="50"/>
    <n v="0.28000000000000003"/>
    <x v="14"/>
  </r>
  <r>
    <x v="2"/>
    <s v="Computer &amp; Information Science"/>
    <s v="CIS-125"/>
    <x v="3"/>
    <n v="2"/>
    <n v="164.29"/>
    <n v="5.48"/>
    <n v="0.56999999999999995"/>
    <n v="0"/>
    <n v="47"/>
    <n v="100"/>
    <n v="0.56999999999999995"/>
    <x v="14"/>
  </r>
  <r>
    <x v="2"/>
    <s v="Computer &amp; Information Science"/>
    <s v="CIS-125"/>
    <x v="4"/>
    <n v="1"/>
    <n v="235"/>
    <n v="7.83"/>
    <n v="0.28000000000000003"/>
    <n v="0"/>
    <n v="47"/>
    <n v="50"/>
    <n v="0.28000000000000003"/>
    <x v="14"/>
  </r>
  <r>
    <x v="2"/>
    <s v="Computer &amp; Information Science"/>
    <s v="CIS-125"/>
    <x v="5"/>
    <n v="1"/>
    <n v="200"/>
    <n v="6.67"/>
    <n v="0.28000000000000003"/>
    <n v="0"/>
    <n v="40"/>
    <n v="50"/>
    <n v="0.28000000000000003"/>
    <x v="14"/>
  </r>
  <r>
    <x v="2"/>
    <s v="Computer &amp; Information Science"/>
    <s v="CIS-125"/>
    <x v="6"/>
    <n v="1"/>
    <n v="235"/>
    <n v="7.83"/>
    <n v="0.28000000000000003"/>
    <n v="0"/>
    <n v="47"/>
    <n v="50"/>
    <n v="0.28000000000000003"/>
    <x v="14"/>
  </r>
  <r>
    <x v="2"/>
    <s v="Computer &amp; Information Science"/>
    <s v="CIS-125"/>
    <x v="7"/>
    <n v="1"/>
    <n v="180"/>
    <n v="6"/>
    <n v="0.31"/>
    <n v="0"/>
    <n v="36"/>
    <n v="50"/>
    <n v="0.31"/>
    <x v="14"/>
  </r>
  <r>
    <x v="2"/>
    <s v="Computer &amp; Information Science"/>
    <s v="CIS-125"/>
    <x v="8"/>
    <n v="1"/>
    <n v="200"/>
    <n v="6.67"/>
    <n v="0.28000000000000003"/>
    <n v="0"/>
    <n v="40"/>
    <n v="50"/>
    <n v="0.28000000000000003"/>
    <x v="14"/>
  </r>
  <r>
    <x v="2"/>
    <s v="Computer &amp; Information Science"/>
    <s v="CIS-125"/>
    <x v="9"/>
    <n v="1"/>
    <n v="170"/>
    <n v="5.67"/>
    <n v="0.31"/>
    <n v="0"/>
    <n v="34"/>
    <n v="50"/>
    <n v="0.31"/>
    <x v="14"/>
  </r>
  <r>
    <x v="2"/>
    <s v="Computer &amp; Information Science"/>
    <s v="CIS-140"/>
    <x v="0"/>
    <n v="1"/>
    <n v="95"/>
    <n v="3.17"/>
    <n v="0.28000000000000003"/>
    <n v="0.28000000000000003"/>
    <n v="19"/>
    <n v="32"/>
    <n v="0"/>
    <x v="14"/>
  </r>
  <r>
    <x v="2"/>
    <s v="Computer &amp; Information Science"/>
    <s v="CIS-140"/>
    <x v="1"/>
    <n v="1"/>
    <n v="100"/>
    <n v="3.33"/>
    <n v="0.28000000000000003"/>
    <n v="0"/>
    <n v="20"/>
    <n v="32"/>
    <n v="0.28000000000000003"/>
    <x v="14"/>
  </r>
  <r>
    <x v="2"/>
    <s v="Computer &amp; Information Science"/>
    <s v="CIS-140"/>
    <x v="3"/>
    <n v="1"/>
    <n v="90"/>
    <n v="3"/>
    <n v="0.28000000000000003"/>
    <n v="0.28000000000000003"/>
    <n v="18"/>
    <n v="32"/>
    <n v="0"/>
    <x v="14"/>
  </r>
  <r>
    <x v="2"/>
    <s v="Computer &amp; Information Science"/>
    <s v="CIS-140"/>
    <x v="5"/>
    <n v="1"/>
    <n v="90"/>
    <n v="3"/>
    <n v="0.28000000000000003"/>
    <n v="0"/>
    <n v="18"/>
    <n v="32"/>
    <n v="0.28000000000000003"/>
    <x v="14"/>
  </r>
  <r>
    <x v="2"/>
    <s v="Computer &amp; Information Science"/>
    <s v="CIS-140"/>
    <x v="7"/>
    <n v="1"/>
    <n v="110"/>
    <n v="3.67"/>
    <n v="0.31"/>
    <n v="0.18"/>
    <n v="22"/>
    <n v="32"/>
    <n v="0.13"/>
    <x v="14"/>
  </r>
  <r>
    <x v="2"/>
    <s v="Computer &amp; Information Science"/>
    <s v="CIS-162"/>
    <x v="6"/>
    <n v="1"/>
    <n v="5.03"/>
    <n v="0.17"/>
    <n v="0.22"/>
    <n v="0"/>
    <n v="22"/>
    <n v="50"/>
    <n v="0.22"/>
    <x v="14"/>
  </r>
  <r>
    <x v="2"/>
    <s v="Computer &amp; Information Science"/>
    <s v="CIS-190"/>
    <x v="0"/>
    <n v="1"/>
    <n v="100"/>
    <n v="3.33"/>
    <n v="0.28000000000000003"/>
    <n v="0"/>
    <n v="20"/>
    <n v="50"/>
    <n v="0.28000000000000003"/>
    <x v="14"/>
  </r>
  <r>
    <x v="2"/>
    <s v="Computer &amp; Information Science"/>
    <s v="CIS-190"/>
    <x v="1"/>
    <n v="1"/>
    <n v="85"/>
    <n v="2.83"/>
    <n v="0.56999999999999995"/>
    <n v="0.56999999999999995"/>
    <n v="17"/>
    <n v="50"/>
    <n v="0"/>
    <x v="14"/>
  </r>
  <r>
    <x v="2"/>
    <s v="Computer &amp; Information Science"/>
    <s v="CIS-190"/>
    <x v="3"/>
    <n v="1"/>
    <n v="105"/>
    <n v="3.5"/>
    <n v="0.28000000000000003"/>
    <n v="0.28000000000000003"/>
    <n v="21"/>
    <n v="50"/>
    <n v="0"/>
    <x v="14"/>
  </r>
  <r>
    <x v="2"/>
    <s v="Computer &amp; Information Science"/>
    <s v="CIS-190"/>
    <x v="5"/>
    <n v="1"/>
    <n v="145"/>
    <n v="4.83"/>
    <n v="0.28000000000000003"/>
    <n v="0.28000000000000003"/>
    <n v="29"/>
    <n v="50"/>
    <n v="0"/>
    <x v="14"/>
  </r>
  <r>
    <x v="2"/>
    <s v="Computer &amp; Information Science"/>
    <s v="CIS-190"/>
    <x v="7"/>
    <n v="1"/>
    <n v="110"/>
    <n v="3.67"/>
    <n v="0.31"/>
    <n v="0.31"/>
    <n v="22"/>
    <n v="50"/>
    <n v="0"/>
    <x v="14"/>
  </r>
  <r>
    <x v="2"/>
    <s v="Computer &amp; Information Science"/>
    <s v="CIS-191"/>
    <x v="2"/>
    <n v="1"/>
    <n v="140"/>
    <n v="4.67"/>
    <n v="0.28000000000000003"/>
    <n v="0"/>
    <n v="28"/>
    <n v="50"/>
    <n v="0.28000000000000003"/>
    <x v="14"/>
  </r>
  <r>
    <x v="2"/>
    <s v="Computer &amp; Information Science"/>
    <s v="CIS-191"/>
    <x v="4"/>
    <n v="1"/>
    <n v="145"/>
    <n v="4.83"/>
    <n v="0.56999999999999995"/>
    <n v="0.56999999999999995"/>
    <n v="29"/>
    <n v="50"/>
    <n v="0"/>
    <x v="14"/>
  </r>
  <r>
    <x v="2"/>
    <s v="Computer &amp; Information Science"/>
    <s v="CIS-191"/>
    <x v="6"/>
    <n v="1"/>
    <n v="135"/>
    <n v="4.5"/>
    <n v="0.28000000000000003"/>
    <n v="0.28000000000000003"/>
    <n v="27"/>
    <n v="50"/>
    <n v="0"/>
    <x v="14"/>
  </r>
  <r>
    <x v="2"/>
    <s v="Computer &amp; Information Science"/>
    <s v="CIS-191"/>
    <x v="8"/>
    <n v="1"/>
    <n v="110"/>
    <n v="3.67"/>
    <n v="0.28000000000000003"/>
    <n v="0.28000000000000003"/>
    <n v="22"/>
    <n v="50"/>
    <n v="0"/>
    <x v="14"/>
  </r>
  <r>
    <x v="2"/>
    <s v="Computer &amp; Information Science"/>
    <s v="CIS-191"/>
    <x v="9"/>
    <n v="1"/>
    <n v="140"/>
    <n v="4.67"/>
    <n v="0.31"/>
    <n v="0.31"/>
    <n v="28"/>
    <n v="50"/>
    <n v="0"/>
    <x v="14"/>
  </r>
  <r>
    <x v="2"/>
    <s v="Computer &amp; Information Science"/>
    <s v="CIS-201"/>
    <x v="0"/>
    <n v="1"/>
    <n v="135"/>
    <n v="4.5"/>
    <n v="0.28000000000000003"/>
    <n v="0.28000000000000003"/>
    <n v="27"/>
    <n v="32"/>
    <n v="0"/>
    <x v="14"/>
  </r>
  <r>
    <x v="2"/>
    <s v="Computer &amp; Information Science"/>
    <s v="CIS-201"/>
    <x v="1"/>
    <n v="1"/>
    <n v="130"/>
    <n v="4.33"/>
    <n v="0.28000000000000003"/>
    <n v="0.28000000000000003"/>
    <n v="26"/>
    <n v="32"/>
    <n v="0"/>
    <x v="14"/>
  </r>
  <r>
    <x v="2"/>
    <s v="Computer &amp; Information Science"/>
    <s v="CIS-201"/>
    <x v="2"/>
    <n v="1"/>
    <n v="120"/>
    <n v="4"/>
    <n v="0.28000000000000003"/>
    <n v="0.28000000000000003"/>
    <n v="24"/>
    <n v="32"/>
    <n v="0"/>
    <x v="14"/>
  </r>
  <r>
    <x v="2"/>
    <s v="Computer &amp; Information Science"/>
    <s v="CIS-201"/>
    <x v="3"/>
    <n v="1"/>
    <n v="80"/>
    <n v="2.67"/>
    <n v="0.28000000000000003"/>
    <n v="0.28000000000000003"/>
    <n v="16"/>
    <n v="32"/>
    <n v="0"/>
    <x v="14"/>
  </r>
  <r>
    <x v="2"/>
    <s v="Computer &amp; Information Science"/>
    <s v="CIS-201"/>
    <x v="4"/>
    <n v="1"/>
    <n v="105"/>
    <n v="3.5"/>
    <n v="0.28000000000000003"/>
    <n v="0"/>
    <n v="21"/>
    <n v="32"/>
    <n v="0.28000000000000003"/>
    <x v="14"/>
  </r>
  <r>
    <x v="2"/>
    <s v="Computer &amp; Information Science"/>
    <s v="CIS-201"/>
    <x v="5"/>
    <n v="1"/>
    <n v="140"/>
    <n v="4.67"/>
    <n v="0.28000000000000003"/>
    <n v="0.28000000000000003"/>
    <n v="28"/>
    <n v="32"/>
    <n v="0"/>
    <x v="14"/>
  </r>
  <r>
    <x v="2"/>
    <s v="Computer &amp; Information Science"/>
    <s v="CIS-201"/>
    <x v="6"/>
    <n v="1"/>
    <n v="85"/>
    <n v="2.83"/>
    <n v="0.28000000000000003"/>
    <n v="0"/>
    <n v="17"/>
    <n v="32"/>
    <n v="0.28000000000000003"/>
    <x v="14"/>
  </r>
  <r>
    <x v="2"/>
    <s v="Computer &amp; Information Science"/>
    <s v="CIS-201"/>
    <x v="7"/>
    <n v="1"/>
    <n v="75"/>
    <n v="2.5"/>
    <n v="0.31"/>
    <n v="0.31"/>
    <n v="15"/>
    <n v="32"/>
    <n v="0"/>
    <x v="14"/>
  </r>
  <r>
    <x v="2"/>
    <s v="Computer &amp; Information Science"/>
    <s v="CIS-201"/>
    <x v="8"/>
    <n v="1"/>
    <n v="100"/>
    <n v="3.33"/>
    <n v="0.28000000000000003"/>
    <n v="0.28000000000000003"/>
    <n v="20"/>
    <n v="32"/>
    <n v="0"/>
    <x v="14"/>
  </r>
  <r>
    <x v="2"/>
    <s v="Computer &amp; Information Science"/>
    <s v="CIS-201"/>
    <x v="9"/>
    <n v="1"/>
    <n v="120"/>
    <n v="4"/>
    <n v="0.31"/>
    <n v="0"/>
    <n v="24"/>
    <n v="32"/>
    <n v="0.31"/>
    <x v="14"/>
  </r>
  <r>
    <x v="2"/>
    <s v="Computer &amp; Information Science"/>
    <s v="CIS-202"/>
    <x v="1"/>
    <n v="1"/>
    <n v="90"/>
    <n v="3"/>
    <n v="0.28000000000000003"/>
    <n v="0.28000000000000003"/>
    <n v="18"/>
    <n v="32"/>
    <n v="0"/>
    <x v="14"/>
  </r>
  <r>
    <x v="2"/>
    <s v="Computer &amp; Information Science"/>
    <s v="CIS-202"/>
    <x v="2"/>
    <n v="1"/>
    <n v="125"/>
    <n v="4.17"/>
    <n v="0.28000000000000003"/>
    <n v="0.28000000000000003"/>
    <n v="25"/>
    <n v="32"/>
    <n v="0"/>
    <x v="14"/>
  </r>
  <r>
    <x v="2"/>
    <s v="Computer &amp; Information Science"/>
    <s v="CIS-202"/>
    <x v="3"/>
    <n v="1"/>
    <n v="65"/>
    <n v="2.17"/>
    <n v="0.28000000000000003"/>
    <n v="0.11"/>
    <n v="13"/>
    <n v="32"/>
    <n v="0.18"/>
    <x v="14"/>
  </r>
  <r>
    <x v="2"/>
    <s v="Computer &amp; Information Science"/>
    <s v="CIS-202"/>
    <x v="4"/>
    <n v="1"/>
    <n v="80"/>
    <n v="2.67"/>
    <n v="0.28000000000000003"/>
    <n v="0"/>
    <n v="16"/>
    <n v="32"/>
    <n v="0.28000000000000003"/>
    <x v="14"/>
  </r>
  <r>
    <x v="2"/>
    <s v="Computer &amp; Information Science"/>
    <s v="CIS-202"/>
    <x v="5"/>
    <n v="1"/>
    <n v="40"/>
    <n v="1.33"/>
    <n v="0.28000000000000003"/>
    <n v="0"/>
    <n v="8"/>
    <n v="32"/>
    <n v="0.28000000000000003"/>
    <x v="14"/>
  </r>
  <r>
    <x v="2"/>
    <s v="Computer &amp; Information Science"/>
    <s v="CIS-202"/>
    <x v="6"/>
    <n v="1"/>
    <n v="20"/>
    <n v="0.67"/>
    <n v="0.28000000000000003"/>
    <n v="0"/>
    <n v="4"/>
    <n v="32"/>
    <n v="0.28000000000000003"/>
    <x v="14"/>
  </r>
  <r>
    <x v="2"/>
    <s v="Computer &amp; Information Science"/>
    <s v="CIS-202"/>
    <x v="7"/>
    <n v="1"/>
    <n v="65"/>
    <n v="2.17"/>
    <n v="0.31"/>
    <n v="0.31"/>
    <n v="13"/>
    <n v="32"/>
    <n v="0"/>
    <x v="14"/>
  </r>
  <r>
    <x v="2"/>
    <s v="Computer &amp; Information Science"/>
    <s v="CIS-202"/>
    <x v="8"/>
    <n v="1"/>
    <n v="70"/>
    <n v="2.33"/>
    <n v="0.28000000000000003"/>
    <n v="0.28000000000000003"/>
    <n v="14"/>
    <n v="32"/>
    <n v="0"/>
    <x v="14"/>
  </r>
  <r>
    <x v="2"/>
    <s v="Computer &amp; Information Science"/>
    <s v="CIS-202"/>
    <x v="9"/>
    <n v="1"/>
    <n v="40"/>
    <n v="1.33"/>
    <n v="0.31"/>
    <n v="0.31"/>
    <n v="8"/>
    <n v="32"/>
    <n v="0"/>
    <x v="14"/>
  </r>
  <r>
    <x v="2"/>
    <s v="Computer &amp; Information Science"/>
    <s v="CIS-203"/>
    <x v="0"/>
    <n v="1"/>
    <n v="40"/>
    <n v="1.33"/>
    <n v="0.28000000000000003"/>
    <n v="0.28000000000000003"/>
    <n v="8"/>
    <n v="32"/>
    <n v="0"/>
    <x v="14"/>
  </r>
  <r>
    <x v="2"/>
    <s v="Computer &amp; Information Science"/>
    <s v="CIS-203"/>
    <x v="1"/>
    <n v="1"/>
    <n v="70"/>
    <n v="2.33"/>
    <n v="0.28000000000000003"/>
    <n v="0"/>
    <n v="14"/>
    <n v="32"/>
    <n v="0.28000000000000003"/>
    <x v="14"/>
  </r>
  <r>
    <x v="2"/>
    <s v="Computer &amp; Information Science"/>
    <s v="CIS-203"/>
    <x v="3"/>
    <n v="1"/>
    <n v="50"/>
    <n v="1.67"/>
    <n v="0.28000000000000003"/>
    <n v="0.28000000000000003"/>
    <n v="10"/>
    <n v="32"/>
    <n v="0"/>
    <x v="14"/>
  </r>
  <r>
    <x v="2"/>
    <s v="Computer &amp; Information Science"/>
    <s v="CIS-203"/>
    <x v="4"/>
    <n v="1"/>
    <n v="75"/>
    <n v="2.5"/>
    <n v="0.28000000000000003"/>
    <n v="0.28000000000000003"/>
    <n v="15"/>
    <n v="32"/>
    <n v="0"/>
    <x v="14"/>
  </r>
  <r>
    <x v="2"/>
    <s v="Computer &amp; Information Science"/>
    <s v="CIS-203"/>
    <x v="5"/>
    <n v="1"/>
    <n v="20"/>
    <n v="0.67"/>
    <n v="0.28000000000000003"/>
    <n v="0.28000000000000003"/>
    <n v="4"/>
    <n v="32"/>
    <n v="0"/>
    <x v="14"/>
  </r>
  <r>
    <x v="2"/>
    <s v="Computer &amp; Information Science"/>
    <s v="CIS-203"/>
    <x v="6"/>
    <n v="1"/>
    <n v="40"/>
    <n v="1.33"/>
    <n v="0.28000000000000003"/>
    <n v="0.28000000000000003"/>
    <n v="8"/>
    <n v="32"/>
    <n v="0"/>
    <x v="14"/>
  </r>
  <r>
    <x v="2"/>
    <s v="Computer &amp; Information Science"/>
    <s v="CIS-203"/>
    <x v="7"/>
    <n v="1"/>
    <n v="25"/>
    <n v="0.83"/>
    <n v="0.31"/>
    <n v="0.19"/>
    <n v="5"/>
    <n v="32"/>
    <n v="0.12"/>
    <x v="14"/>
  </r>
  <r>
    <x v="2"/>
    <s v="Computer &amp; Information Science"/>
    <s v="CIS-203"/>
    <x v="8"/>
    <n v="1"/>
    <n v="30"/>
    <n v="1"/>
    <n v="0.28000000000000003"/>
    <n v="0.28000000000000003"/>
    <n v="6"/>
    <n v="32"/>
    <n v="0"/>
    <x v="14"/>
  </r>
  <r>
    <x v="2"/>
    <s v="Computer &amp; Information Science"/>
    <s v="CIS-203"/>
    <x v="9"/>
    <n v="1"/>
    <n v="55"/>
    <n v="1.83"/>
    <n v="0.31"/>
    <n v="0.31"/>
    <n v="11"/>
    <n v="32"/>
    <n v="0"/>
    <x v="14"/>
  </r>
  <r>
    <x v="2"/>
    <s v="Computer &amp; Information Science"/>
    <s v="CIS-204"/>
    <x v="1"/>
    <n v="1"/>
    <n v="70"/>
    <n v="2.33"/>
    <n v="0.28000000000000003"/>
    <n v="0.28000000000000003"/>
    <n v="14"/>
    <n v="32"/>
    <n v="0"/>
    <x v="14"/>
  </r>
  <r>
    <x v="2"/>
    <s v="Computer &amp; Information Science"/>
    <s v="CIS-204"/>
    <x v="2"/>
    <n v="1"/>
    <n v="35"/>
    <n v="1.17"/>
    <n v="0.28000000000000003"/>
    <n v="0.28000000000000003"/>
    <n v="7"/>
    <n v="32"/>
    <n v="0"/>
    <x v="14"/>
  </r>
  <r>
    <x v="2"/>
    <s v="Computer &amp; Information Science"/>
    <s v="CIS-204"/>
    <x v="3"/>
    <n v="1"/>
    <n v="40"/>
    <n v="1.33"/>
    <n v="0.28000000000000003"/>
    <n v="0.28000000000000003"/>
    <n v="8"/>
    <n v="32"/>
    <n v="0"/>
    <x v="14"/>
  </r>
  <r>
    <x v="2"/>
    <s v="Computer &amp; Information Science"/>
    <s v="CIS-204"/>
    <x v="4"/>
    <n v="1"/>
    <n v="75"/>
    <n v="2.5"/>
    <n v="0.28000000000000003"/>
    <n v="0.28000000000000003"/>
    <n v="15"/>
    <n v="32"/>
    <n v="0"/>
    <x v="14"/>
  </r>
  <r>
    <x v="2"/>
    <s v="Computer &amp; Information Science"/>
    <s v="CIS-204"/>
    <x v="6"/>
    <n v="1"/>
    <n v="20"/>
    <n v="0.67"/>
    <n v="0.28000000000000003"/>
    <n v="0.28000000000000003"/>
    <n v="4"/>
    <n v="32"/>
    <n v="0"/>
    <x v="14"/>
  </r>
  <r>
    <x v="2"/>
    <s v="Computer &amp; Information Science"/>
    <s v="CIS-204"/>
    <x v="7"/>
    <n v="1"/>
    <n v="35"/>
    <n v="1.17"/>
    <n v="0"/>
    <n v="0"/>
    <n v="7"/>
    <n v="32"/>
    <n v="0"/>
    <x v="14"/>
  </r>
  <r>
    <x v="2"/>
    <s v="Computer &amp; Information Science"/>
    <s v="CIS-204"/>
    <x v="8"/>
    <n v="1"/>
    <n v="40"/>
    <n v="1.33"/>
    <n v="0"/>
    <n v="0"/>
    <n v="8"/>
    <n v="32"/>
    <n v="0"/>
    <x v="14"/>
  </r>
  <r>
    <x v="2"/>
    <s v="Computer &amp; Information Science"/>
    <s v="CIS-205"/>
    <x v="0"/>
    <n v="1"/>
    <n v="60"/>
    <n v="2"/>
    <n v="0.28000000000000003"/>
    <n v="0.28000000000000003"/>
    <n v="12"/>
    <n v="32"/>
    <n v="0"/>
    <x v="14"/>
  </r>
  <r>
    <x v="2"/>
    <s v="Computer &amp; Information Science"/>
    <s v="CIS-205"/>
    <x v="3"/>
    <n v="1"/>
    <n v="40"/>
    <n v="1.33"/>
    <n v="0.56999999999999995"/>
    <n v="0.56999999999999995"/>
    <n v="8"/>
    <n v="32"/>
    <n v="0"/>
    <x v="14"/>
  </r>
  <r>
    <x v="2"/>
    <s v="Computer &amp; Information Science"/>
    <s v="CIS-208"/>
    <x v="0"/>
    <n v="1"/>
    <n v="5"/>
    <n v="0.17"/>
    <n v="0"/>
    <n v="0"/>
    <n v="1"/>
    <n v="32"/>
    <n v="0"/>
    <x v="14"/>
  </r>
  <r>
    <x v="2"/>
    <s v="Computer &amp; Information Science"/>
    <s v="CIS-209"/>
    <x v="2"/>
    <n v="1"/>
    <n v="50"/>
    <n v="1.67"/>
    <n v="0.28000000000000003"/>
    <n v="0.28000000000000003"/>
    <n v="10"/>
    <n v="32"/>
    <n v="0"/>
    <x v="14"/>
  </r>
  <r>
    <x v="2"/>
    <s v="Computer &amp; Information Science"/>
    <s v="CIS-209"/>
    <x v="8"/>
    <n v="1"/>
    <n v="55"/>
    <n v="1.83"/>
    <n v="0.28000000000000003"/>
    <n v="0.28000000000000003"/>
    <n v="11"/>
    <n v="50"/>
    <n v="0"/>
    <x v="14"/>
  </r>
  <r>
    <x v="2"/>
    <s v="Computer &amp; Information Science"/>
    <s v="CIS-210"/>
    <x v="5"/>
    <n v="1"/>
    <n v="32"/>
    <n v="1.07"/>
    <n v="0.35"/>
    <n v="0.35"/>
    <n v="5"/>
    <n v="32"/>
    <n v="0"/>
    <x v="14"/>
  </r>
  <r>
    <x v="2"/>
    <s v="Computer &amp; Information Science"/>
    <s v="CIS-211"/>
    <x v="0"/>
    <n v="1"/>
    <n v="215"/>
    <n v="7.17"/>
    <n v="0.28000000000000003"/>
    <n v="0.28000000000000003"/>
    <n v="43"/>
    <n v="50"/>
    <n v="0"/>
    <x v="14"/>
  </r>
  <r>
    <x v="2"/>
    <s v="Computer &amp; Information Science"/>
    <s v="CIS-211"/>
    <x v="1"/>
    <n v="2"/>
    <n v="210"/>
    <n v="7"/>
    <n v="0.56999999999999995"/>
    <n v="0.56999999999999995"/>
    <n v="42"/>
    <n v="82"/>
    <n v="0"/>
    <x v="14"/>
  </r>
  <r>
    <x v="2"/>
    <s v="Computer &amp; Information Science"/>
    <s v="CIS-211"/>
    <x v="2"/>
    <n v="2"/>
    <n v="285"/>
    <n v="9.5"/>
    <n v="0.56999999999999995"/>
    <n v="0"/>
    <n v="57"/>
    <n v="82"/>
    <n v="0.56999999999999995"/>
    <x v="14"/>
  </r>
  <r>
    <x v="2"/>
    <s v="Computer &amp; Information Science"/>
    <s v="CIS-211"/>
    <x v="3"/>
    <n v="1"/>
    <n v="140"/>
    <n v="4.67"/>
    <n v="0.28000000000000003"/>
    <n v="0"/>
    <n v="28"/>
    <n v="50"/>
    <n v="0.28000000000000003"/>
    <x v="14"/>
  </r>
  <r>
    <x v="2"/>
    <s v="Computer &amp; Information Science"/>
    <s v="CIS-211"/>
    <x v="4"/>
    <n v="2"/>
    <n v="290"/>
    <n v="9.67"/>
    <n v="0.56999999999999995"/>
    <n v="0.28000000000000003"/>
    <n v="58"/>
    <n v="82"/>
    <n v="0.28000000000000003"/>
    <x v="14"/>
  </r>
  <r>
    <x v="2"/>
    <s v="Computer &amp; Information Science"/>
    <s v="CIS-211"/>
    <x v="5"/>
    <n v="2"/>
    <n v="200"/>
    <n v="6.67"/>
    <n v="0.28000000000000003"/>
    <n v="0"/>
    <n v="40"/>
    <n v="82"/>
    <n v="0.28000000000000003"/>
    <x v="14"/>
  </r>
  <r>
    <x v="2"/>
    <s v="Computer &amp; Information Science"/>
    <s v="CIS-211"/>
    <x v="6"/>
    <n v="2"/>
    <n v="290"/>
    <n v="9.67"/>
    <n v="0.56999999999999995"/>
    <n v="0.56999999999999995"/>
    <n v="58"/>
    <n v="82"/>
    <n v="0"/>
    <x v="14"/>
  </r>
  <r>
    <x v="2"/>
    <s v="Computer &amp; Information Science"/>
    <s v="CIS-211"/>
    <x v="7"/>
    <n v="2"/>
    <n v="210"/>
    <n v="7"/>
    <n v="0.62"/>
    <n v="0"/>
    <n v="42"/>
    <n v="82"/>
    <n v="0.62"/>
    <x v="14"/>
  </r>
  <r>
    <x v="2"/>
    <s v="Computer &amp; Information Science"/>
    <s v="CIS-211"/>
    <x v="8"/>
    <n v="2"/>
    <n v="200"/>
    <n v="6.67"/>
    <n v="0.56999999999999995"/>
    <n v="0"/>
    <n v="40"/>
    <n v="82"/>
    <n v="0.56999999999999995"/>
    <x v="14"/>
  </r>
  <r>
    <x v="2"/>
    <s v="Computer &amp; Information Science"/>
    <s v="CIS-211"/>
    <x v="9"/>
    <n v="2"/>
    <n v="165"/>
    <n v="5.5"/>
    <n v="0.62"/>
    <n v="0.18"/>
    <n v="33"/>
    <n v="82"/>
    <n v="0.44"/>
    <x v="14"/>
  </r>
  <r>
    <x v="2"/>
    <s v="Computer &amp; Information Science"/>
    <s v="CIS-213"/>
    <x v="2"/>
    <n v="1"/>
    <n v="90"/>
    <n v="3"/>
    <n v="0.56999999999999995"/>
    <n v="0.56999999999999995"/>
    <n v="18"/>
    <n v="50"/>
    <n v="0"/>
    <x v="14"/>
  </r>
  <r>
    <x v="2"/>
    <s v="Computer &amp; Information Science"/>
    <s v="CIS-213"/>
    <x v="4"/>
    <n v="1"/>
    <n v="105"/>
    <n v="3.5"/>
    <n v="0.28000000000000003"/>
    <n v="0.28000000000000003"/>
    <n v="21"/>
    <n v="50"/>
    <n v="0"/>
    <x v="14"/>
  </r>
  <r>
    <x v="2"/>
    <s v="Computer &amp; Information Science"/>
    <s v="CIS-213"/>
    <x v="6"/>
    <n v="1"/>
    <n v="105"/>
    <n v="3.5"/>
    <n v="0.28000000000000003"/>
    <n v="0.28000000000000003"/>
    <n v="21"/>
    <n v="50"/>
    <n v="0"/>
    <x v="14"/>
  </r>
  <r>
    <x v="2"/>
    <s v="Computer &amp; Information Science"/>
    <s v="CIS-213"/>
    <x v="8"/>
    <n v="1"/>
    <n v="65"/>
    <n v="2.17"/>
    <n v="0.28000000000000003"/>
    <n v="0.28000000000000003"/>
    <n v="13"/>
    <n v="50"/>
    <n v="0"/>
    <x v="14"/>
  </r>
  <r>
    <x v="2"/>
    <s v="Computer &amp; Information Science"/>
    <s v="CIS-213"/>
    <x v="9"/>
    <n v="1"/>
    <n v="70"/>
    <n v="2.33"/>
    <n v="0.31"/>
    <n v="0.31"/>
    <n v="14"/>
    <n v="50"/>
    <n v="0"/>
    <x v="14"/>
  </r>
  <r>
    <x v="2"/>
    <s v="Computer &amp; Information Science"/>
    <s v="CIS-215"/>
    <x v="2"/>
    <n v="1"/>
    <n v="105"/>
    <n v="3.5"/>
    <n v="0.28000000000000003"/>
    <n v="0.28000000000000003"/>
    <n v="21"/>
    <n v="32"/>
    <n v="0"/>
    <x v="14"/>
  </r>
  <r>
    <x v="2"/>
    <s v="Computer &amp; Information Science"/>
    <s v="CIS-215"/>
    <x v="4"/>
    <n v="1"/>
    <n v="120"/>
    <n v="4"/>
    <n v="0.28000000000000003"/>
    <n v="0.28000000000000003"/>
    <n v="24"/>
    <n v="50"/>
    <n v="0"/>
    <x v="14"/>
  </r>
  <r>
    <x v="2"/>
    <s v="Computer &amp; Information Science"/>
    <s v="CIS-215"/>
    <x v="6"/>
    <n v="1"/>
    <n v="170"/>
    <n v="5.67"/>
    <n v="0.28000000000000003"/>
    <n v="0.28000000000000003"/>
    <n v="34"/>
    <n v="50"/>
    <n v="0"/>
    <x v="14"/>
  </r>
  <r>
    <x v="2"/>
    <s v="Computer &amp; Information Science"/>
    <s v="CIS-215"/>
    <x v="8"/>
    <n v="1"/>
    <n v="75"/>
    <n v="2.5"/>
    <n v="0.28000000000000003"/>
    <n v="0.28000000000000003"/>
    <n v="15"/>
    <n v="50"/>
    <n v="0"/>
    <x v="14"/>
  </r>
  <r>
    <x v="2"/>
    <s v="Computer &amp; Information Science"/>
    <s v="CIS-215"/>
    <x v="9"/>
    <n v="1"/>
    <n v="70"/>
    <n v="2.33"/>
    <n v="0.31"/>
    <n v="0.31"/>
    <n v="14"/>
    <n v="50"/>
    <n v="0"/>
    <x v="14"/>
  </r>
  <r>
    <x v="2"/>
    <s v="Computer &amp; Information Science"/>
    <s v="CIS-219"/>
    <x v="0"/>
    <n v="1"/>
    <n v="45"/>
    <n v="1.5"/>
    <n v="0.28000000000000003"/>
    <n v="0.28000000000000003"/>
    <n v="9"/>
    <n v="32"/>
    <n v="0"/>
    <x v="14"/>
  </r>
  <r>
    <x v="2"/>
    <s v="Computer &amp; Information Science"/>
    <s v="CIS-219"/>
    <x v="1"/>
    <n v="1"/>
    <n v="50"/>
    <n v="1.67"/>
    <n v="0.56999999999999995"/>
    <n v="0.56999999999999995"/>
    <n v="10"/>
    <n v="50"/>
    <n v="0"/>
    <x v="14"/>
  </r>
  <r>
    <x v="2"/>
    <s v="Computer &amp; Information Science"/>
    <s v="CIS-219"/>
    <x v="3"/>
    <n v="1"/>
    <n v="65"/>
    <n v="2.17"/>
    <n v="0.28000000000000003"/>
    <n v="0.28000000000000003"/>
    <n v="13"/>
    <n v="50"/>
    <n v="0"/>
    <x v="14"/>
  </r>
  <r>
    <x v="2"/>
    <s v="Computer &amp; Information Science"/>
    <s v="CIS-219"/>
    <x v="7"/>
    <n v="1"/>
    <n v="80"/>
    <n v="2.67"/>
    <n v="0.31"/>
    <n v="0.31"/>
    <n v="16"/>
    <n v="50"/>
    <n v="0"/>
    <x v="14"/>
  </r>
  <r>
    <x v="2"/>
    <s v="Computer &amp; Information Science"/>
    <s v="CIS-225"/>
    <x v="3"/>
    <n v="1"/>
    <n v="50"/>
    <n v="1.67"/>
    <n v="0.28000000000000003"/>
    <n v="0.28000000000000003"/>
    <n v="10"/>
    <n v="50"/>
    <n v="0"/>
    <x v="14"/>
  </r>
  <r>
    <x v="2"/>
    <s v="Computer &amp; Information Science"/>
    <s v="CIS-225"/>
    <x v="7"/>
    <n v="1"/>
    <n v="15"/>
    <n v="0.5"/>
    <n v="0.31"/>
    <n v="0.31"/>
    <n v="3"/>
    <n v="50"/>
    <n v="0"/>
    <x v="14"/>
  </r>
  <r>
    <x v="2"/>
    <s v="Computer &amp; Information Science"/>
    <s v="CIS-262"/>
    <x v="3"/>
    <n v="1"/>
    <n v="55"/>
    <n v="1.83"/>
    <n v="0.28000000000000003"/>
    <n v="0.28000000000000003"/>
    <n v="11"/>
    <n v="32"/>
    <n v="0"/>
    <x v="14"/>
  </r>
  <r>
    <x v="2"/>
    <s v="Computer &amp; Information Science"/>
    <s v="CIS-263"/>
    <x v="2"/>
    <n v="1"/>
    <n v="65"/>
    <n v="2.17"/>
    <n v="0.56999999999999995"/>
    <n v="0.56999999999999995"/>
    <n v="13"/>
    <n v="50"/>
    <n v="0"/>
    <x v="14"/>
  </r>
  <r>
    <x v="2"/>
    <s v="Computer &amp; Information Science"/>
    <s v="CIS-263"/>
    <x v="3"/>
    <n v="1"/>
    <n v="25"/>
    <n v="0.83"/>
    <n v="0.28000000000000003"/>
    <n v="0.28000000000000003"/>
    <n v="5"/>
    <n v="32"/>
    <n v="0"/>
    <x v="14"/>
  </r>
  <r>
    <x v="2"/>
    <s v="Computer &amp; Information Science"/>
    <s v="CIS-263"/>
    <x v="4"/>
    <n v="1"/>
    <n v="40"/>
    <n v="1.33"/>
    <n v="0.28000000000000003"/>
    <n v="0.28000000000000003"/>
    <n v="8"/>
    <n v="50"/>
    <n v="0"/>
    <x v="14"/>
  </r>
  <r>
    <x v="2"/>
    <s v="Computer &amp; Information Science"/>
    <s v="CIS-263"/>
    <x v="5"/>
    <n v="1"/>
    <n v="105"/>
    <n v="3.5"/>
    <n v="0.28000000000000003"/>
    <n v="0.28000000000000003"/>
    <n v="21"/>
    <n v="50"/>
    <n v="0"/>
    <x v="14"/>
  </r>
  <r>
    <x v="2"/>
    <s v="Computer &amp; Information Science"/>
    <s v="CIS-263"/>
    <x v="7"/>
    <n v="1"/>
    <n v="105"/>
    <n v="3.5"/>
    <n v="0.31"/>
    <n v="0.28000000000000003"/>
    <n v="21"/>
    <n v="50"/>
    <n v="0.03"/>
    <x v="14"/>
  </r>
  <r>
    <x v="2"/>
    <s v="Computer &amp; Information Science"/>
    <s v="CIS-264"/>
    <x v="5"/>
    <n v="1"/>
    <n v="80"/>
    <n v="2.67"/>
    <n v="0.28000000000000003"/>
    <n v="0"/>
    <n v="16"/>
    <n v="32"/>
    <n v="0.28000000000000003"/>
    <x v="14"/>
  </r>
  <r>
    <x v="3"/>
    <s v="Independent Studies"/>
    <s v="CIS-264"/>
    <x v="3"/>
    <n v="1"/>
    <n v="35"/>
    <n v="1.17"/>
    <n v="0.28000000000000003"/>
    <n v="0"/>
    <n v="7"/>
    <n v="32"/>
    <n v="0.28000000000000003"/>
    <x v="14"/>
  </r>
  <r>
    <x v="2"/>
    <s v="Computer &amp; Information Science"/>
    <s v="CIS-265"/>
    <x v="8"/>
    <n v="1"/>
    <n v="50"/>
    <n v="1.67"/>
    <n v="0.28000000000000003"/>
    <n v="0.28000000000000003"/>
    <n v="10"/>
    <n v="50"/>
    <n v="0"/>
    <x v="14"/>
  </r>
  <r>
    <x v="2"/>
    <s v="Computer &amp; Information Science"/>
    <s v="CIS-267"/>
    <x v="0"/>
    <n v="1"/>
    <n v="3"/>
    <n v="0.1"/>
    <n v="0.01"/>
    <n v="0.01"/>
    <n v="1"/>
    <n v="20"/>
    <n v="0"/>
    <x v="14"/>
  </r>
  <r>
    <x v="2"/>
    <s v="Computer &amp; Information Science"/>
    <s v="CIS-267"/>
    <x v="2"/>
    <n v="1"/>
    <n v="1"/>
    <n v="0.03"/>
    <n v="0.01"/>
    <n v="0.01"/>
    <n v="1"/>
    <n v="20"/>
    <n v="0"/>
    <x v="14"/>
  </r>
  <r>
    <x v="2"/>
    <s v="Computer &amp; Information Science"/>
    <s v="CIS-267"/>
    <x v="4"/>
    <n v="1"/>
    <n v="1"/>
    <n v="0.03"/>
    <n v="0.02"/>
    <n v="0.02"/>
    <n v="1"/>
    <n v="20"/>
    <n v="0"/>
    <x v="14"/>
  </r>
  <r>
    <x v="2"/>
    <s v="Computer &amp; Information Science"/>
    <s v="CIS-267"/>
    <x v="6"/>
    <n v="1"/>
    <n v="2"/>
    <n v="7.0000000000000007E-2"/>
    <n v="0.03"/>
    <n v="0.03"/>
    <n v="2"/>
    <n v="20"/>
    <n v="0"/>
    <x v="14"/>
  </r>
  <r>
    <x v="2"/>
    <s v="Computer &amp; Information Science"/>
    <s v="CIS-267"/>
    <x v="8"/>
    <n v="1"/>
    <n v="2"/>
    <n v="7.0000000000000007E-2"/>
    <n v="0.04"/>
    <n v="0.04"/>
    <n v="2"/>
    <n v="20"/>
    <n v="0"/>
    <x v="14"/>
  </r>
  <r>
    <x v="2"/>
    <s v="Computer &amp; Information Science"/>
    <s v="CIS-267"/>
    <x v="9"/>
    <n v="1"/>
    <n v="0"/>
    <n v="0"/>
    <n v="0.01"/>
    <n v="0.01"/>
    <n v="0"/>
    <n v="20"/>
    <n v="0"/>
    <x v="14"/>
  </r>
  <r>
    <x v="2"/>
    <s v="Computer &amp; Information Science"/>
    <s v="CIS-270"/>
    <x v="9"/>
    <n v="1"/>
    <n v="60"/>
    <n v="2"/>
    <n v="0.26"/>
    <n v="0.26"/>
    <n v="15"/>
    <n v="50"/>
    <n v="0"/>
    <x v="14"/>
  </r>
  <r>
    <x v="2"/>
    <s v="Computer &amp; Information Science"/>
    <s v="CIS-290"/>
    <x v="2"/>
    <n v="1"/>
    <n v="36"/>
    <n v="1.2"/>
    <n v="0.22"/>
    <n v="0.22"/>
    <n v="9"/>
    <n v="32"/>
    <n v="0"/>
    <x v="14"/>
  </r>
  <r>
    <x v="2"/>
    <s v="Computer &amp; Information Science"/>
    <s v="CIS-290"/>
    <x v="6"/>
    <n v="1"/>
    <n v="56"/>
    <n v="1.87"/>
    <n v="0.22"/>
    <n v="0.22"/>
    <n v="14"/>
    <n v="50"/>
    <n v="0"/>
    <x v="14"/>
  </r>
  <r>
    <x v="2"/>
    <s v="Computer &amp; Information Science"/>
    <s v="CIS-290"/>
    <x v="8"/>
    <n v="1"/>
    <n v="52"/>
    <n v="1.73"/>
    <n v="0.22"/>
    <n v="0.22"/>
    <n v="13"/>
    <n v="50"/>
    <n v="0"/>
    <x v="14"/>
  </r>
  <r>
    <x v="2"/>
    <s v="Computer &amp; Information Science"/>
    <s v="CIS-290"/>
    <x v="9"/>
    <n v="1"/>
    <n v="48"/>
    <n v="1.6"/>
    <n v="0.24"/>
    <n v="0.24"/>
    <n v="12"/>
    <n v="50"/>
    <n v="0"/>
    <x v="14"/>
  </r>
  <r>
    <x v="2"/>
    <s v="Computer &amp; Information Science"/>
    <s v="CIS-291"/>
    <x v="0"/>
    <n v="1"/>
    <n v="40"/>
    <n v="1.33"/>
    <n v="0.28000000000000003"/>
    <n v="0"/>
    <n v="8"/>
    <n v="50"/>
    <n v="0.28000000000000003"/>
    <x v="14"/>
  </r>
  <r>
    <x v="2"/>
    <s v="Computer &amp; Information Science"/>
    <s v="CIS-291"/>
    <x v="3"/>
    <n v="1"/>
    <n v="35"/>
    <n v="1.17"/>
    <n v="0.28000000000000003"/>
    <n v="0.28000000000000003"/>
    <n v="7"/>
    <n v="50"/>
    <n v="0"/>
    <x v="14"/>
  </r>
  <r>
    <x v="2"/>
    <s v="Computer &amp; Information Science"/>
    <s v="CIS-293"/>
    <x v="4"/>
    <n v="1"/>
    <n v="64"/>
    <n v="2.13"/>
    <n v="0.43"/>
    <n v="0.43"/>
    <n v="16"/>
    <n v="50"/>
    <n v="0"/>
    <x v="14"/>
  </r>
  <r>
    <x v="2"/>
    <s v="Computer &amp; Information Science"/>
    <s v="CIS-293"/>
    <x v="5"/>
    <n v="1"/>
    <n v="56"/>
    <n v="1.87"/>
    <n v="0.22"/>
    <n v="0.22"/>
    <n v="14"/>
    <n v="50"/>
    <n v="0"/>
    <x v="14"/>
  </r>
  <r>
    <x v="2"/>
    <s v="Computer &amp; Information Science"/>
    <s v="CIS-294"/>
    <x v="3"/>
    <n v="1"/>
    <n v="28"/>
    <n v="0.93"/>
    <n v="0.22"/>
    <n v="0.22"/>
    <n v="7"/>
    <n v="50"/>
    <n v="0"/>
    <x v="14"/>
  </r>
  <r>
    <x v="2"/>
    <s v="Computer &amp; Information Science"/>
    <s v="CIS-294"/>
    <x v="8"/>
    <n v="1"/>
    <n v="28"/>
    <n v="0.93"/>
    <n v="0.22"/>
    <n v="0.22"/>
    <n v="7"/>
    <n v="50"/>
    <n v="0"/>
    <x v="14"/>
  </r>
  <r>
    <x v="2"/>
    <s v="Computer &amp; Information Science"/>
    <s v="CIS-295"/>
    <x v="0"/>
    <n v="1"/>
    <n v="45"/>
    <n v="1.5"/>
    <n v="0.28000000000000003"/>
    <n v="0.28000000000000003"/>
    <n v="9"/>
    <n v="50"/>
    <n v="0"/>
    <x v="14"/>
  </r>
  <r>
    <x v="0"/>
    <s v="Communication"/>
    <s v="COMM-110"/>
    <x v="0"/>
    <n v="1"/>
    <n v="87"/>
    <n v="2.9"/>
    <n v="0.2"/>
    <n v="0.2"/>
    <n v="29"/>
    <n v="30"/>
    <n v="0"/>
    <x v="15"/>
  </r>
  <r>
    <x v="0"/>
    <s v="Communication"/>
    <s v="COMM-110"/>
    <x v="1"/>
    <n v="2"/>
    <n v="132"/>
    <n v="4.4000000000000004"/>
    <n v="0.4"/>
    <n v="0.4"/>
    <n v="44"/>
    <n v="60"/>
    <n v="0"/>
    <x v="15"/>
  </r>
  <r>
    <x v="0"/>
    <s v="Communication"/>
    <s v="COMM-110"/>
    <x v="2"/>
    <n v="3"/>
    <n v="225"/>
    <n v="7.5"/>
    <n v="0.6"/>
    <n v="0.6"/>
    <n v="75"/>
    <n v="90"/>
    <n v="0"/>
    <x v="15"/>
  </r>
  <r>
    <x v="0"/>
    <s v="Communication"/>
    <s v="COMM-110"/>
    <x v="3"/>
    <n v="2"/>
    <n v="132"/>
    <n v="4.4000000000000004"/>
    <n v="0.4"/>
    <n v="0.4"/>
    <n v="44"/>
    <n v="60"/>
    <n v="0"/>
    <x v="15"/>
  </r>
  <r>
    <x v="0"/>
    <s v="Communication"/>
    <s v="COMM-110"/>
    <x v="4"/>
    <n v="3"/>
    <n v="225"/>
    <n v="7.5"/>
    <n v="0.6"/>
    <n v="0.6"/>
    <n v="75"/>
    <n v="90"/>
    <n v="0"/>
    <x v="15"/>
  </r>
  <r>
    <x v="0"/>
    <s v="Communication"/>
    <s v="COMM-110"/>
    <x v="5"/>
    <n v="1"/>
    <n v="84"/>
    <n v="2.8"/>
    <n v="0.2"/>
    <n v="0.2"/>
    <n v="28"/>
    <n v="30"/>
    <n v="0"/>
    <x v="15"/>
  </r>
  <r>
    <x v="0"/>
    <s v="Communication"/>
    <s v="COMM-110"/>
    <x v="6"/>
    <n v="3"/>
    <n v="228"/>
    <n v="7.6"/>
    <n v="0.6"/>
    <n v="0.6"/>
    <n v="76"/>
    <n v="90"/>
    <n v="0"/>
    <x v="15"/>
  </r>
  <r>
    <x v="0"/>
    <s v="Communication"/>
    <s v="COMM-110"/>
    <x v="7"/>
    <n v="1"/>
    <n v="108"/>
    <n v="3.6"/>
    <n v="0.2"/>
    <n v="0.2"/>
    <n v="36"/>
    <n v="30"/>
    <n v="0"/>
    <x v="15"/>
  </r>
  <r>
    <x v="0"/>
    <s v="Communication"/>
    <s v="COMM-110"/>
    <x v="8"/>
    <n v="3"/>
    <n v="237"/>
    <n v="7.9"/>
    <n v="0.6"/>
    <n v="0.6"/>
    <n v="79"/>
    <n v="90"/>
    <n v="0"/>
    <x v="15"/>
  </r>
  <r>
    <x v="0"/>
    <s v="Communication"/>
    <s v="COMM-110"/>
    <x v="9"/>
    <n v="3"/>
    <n v="237"/>
    <n v="7.9"/>
    <n v="0.6"/>
    <n v="0.6"/>
    <n v="79"/>
    <n v="90"/>
    <n v="0"/>
    <x v="15"/>
  </r>
  <r>
    <x v="0"/>
    <s v="Communication"/>
    <s v="COMM-120"/>
    <x v="0"/>
    <n v="7"/>
    <n v="640.5"/>
    <n v="21.35"/>
    <n v="1.4"/>
    <n v="0.8"/>
    <n v="211"/>
    <n v="210"/>
    <n v="0.6"/>
    <x v="15"/>
  </r>
  <r>
    <x v="0"/>
    <s v="Communication"/>
    <s v="COMM-120"/>
    <x v="1"/>
    <n v="6"/>
    <n v="567"/>
    <n v="18.899999999999999"/>
    <n v="1.2"/>
    <n v="0.6"/>
    <n v="189"/>
    <n v="180"/>
    <n v="0.6"/>
    <x v="15"/>
  </r>
  <r>
    <x v="0"/>
    <s v="Communication"/>
    <s v="COMM-120"/>
    <x v="2"/>
    <n v="9"/>
    <n v="837.92"/>
    <n v="27.93"/>
    <n v="1.8"/>
    <n v="1.4"/>
    <n v="276"/>
    <n v="270"/>
    <n v="0.4"/>
    <x v="15"/>
  </r>
  <r>
    <x v="0"/>
    <s v="Communication"/>
    <s v="COMM-120"/>
    <x v="3"/>
    <n v="8"/>
    <n v="702.76"/>
    <n v="23.43"/>
    <n v="1.6"/>
    <n v="1.6"/>
    <n v="239"/>
    <n v="240"/>
    <n v="0"/>
    <x v="15"/>
  </r>
  <r>
    <x v="0"/>
    <s v="Communication"/>
    <s v="COMM-120"/>
    <x v="4"/>
    <n v="9"/>
    <n v="773.37"/>
    <n v="25.78"/>
    <n v="1.8"/>
    <n v="1.4"/>
    <n v="253"/>
    <n v="270"/>
    <n v="0.4"/>
    <x v="15"/>
  </r>
  <r>
    <x v="0"/>
    <s v="Communication"/>
    <s v="COMM-120"/>
    <x v="5"/>
    <n v="7"/>
    <n v="662.9"/>
    <n v="22.1"/>
    <n v="1.2"/>
    <n v="0.96"/>
    <n v="214"/>
    <n v="210"/>
    <n v="0.24"/>
    <x v="15"/>
  </r>
  <r>
    <x v="0"/>
    <s v="Communication"/>
    <s v="COMM-120"/>
    <x v="6"/>
    <n v="11"/>
    <n v="921.64"/>
    <n v="30.72"/>
    <n v="2.2000000000000002"/>
    <n v="1.8"/>
    <n v="302"/>
    <n v="330"/>
    <n v="0.4"/>
    <x v="15"/>
  </r>
  <r>
    <x v="0"/>
    <s v="Communication"/>
    <s v="COMM-120"/>
    <x v="7"/>
    <n v="8"/>
    <n v="718.2"/>
    <n v="23.94"/>
    <n v="1.6"/>
    <n v="1.6"/>
    <n v="236"/>
    <n v="240"/>
    <n v="0"/>
    <x v="15"/>
  </r>
  <r>
    <x v="0"/>
    <s v="Communication"/>
    <s v="COMM-120"/>
    <x v="8"/>
    <n v="9"/>
    <n v="753.51"/>
    <n v="25.12"/>
    <n v="1.8"/>
    <n v="1.6"/>
    <n v="250"/>
    <n v="270"/>
    <n v="0.2"/>
    <x v="15"/>
  </r>
  <r>
    <x v="0"/>
    <s v="Communication"/>
    <s v="COMM-120"/>
    <x v="9"/>
    <n v="10"/>
    <n v="885.96"/>
    <n v="29.53"/>
    <n v="2"/>
    <n v="1.6"/>
    <n v="292"/>
    <n v="300"/>
    <n v="0.4"/>
    <x v="15"/>
  </r>
  <r>
    <x v="0"/>
    <s v="Communication"/>
    <s v="COMM-122"/>
    <x v="0"/>
    <n v="11"/>
    <n v="949.6"/>
    <n v="31.65"/>
    <n v="2.2000000000000002"/>
    <n v="1.2"/>
    <n v="311"/>
    <n v="330"/>
    <n v="1"/>
    <x v="15"/>
  </r>
  <r>
    <x v="0"/>
    <s v="Communication"/>
    <s v="COMM-122"/>
    <x v="1"/>
    <n v="11"/>
    <n v="968.2"/>
    <n v="32.270000000000003"/>
    <n v="2.2000000000000002"/>
    <n v="1.2"/>
    <n v="319"/>
    <n v="330"/>
    <n v="1"/>
    <x v="15"/>
  </r>
  <r>
    <x v="0"/>
    <s v="Communication"/>
    <s v="COMM-122"/>
    <x v="2"/>
    <n v="15"/>
    <n v="1056.49"/>
    <n v="35.22"/>
    <n v="3"/>
    <n v="2.2000000000000002"/>
    <n v="347"/>
    <n v="450"/>
    <n v="0.8"/>
    <x v="15"/>
  </r>
  <r>
    <x v="0"/>
    <s v="Communication"/>
    <s v="COMM-122"/>
    <x v="3"/>
    <n v="10"/>
    <n v="846.91"/>
    <n v="28.23"/>
    <n v="2"/>
    <n v="1"/>
    <n v="273"/>
    <n v="290"/>
    <n v="1"/>
    <x v="15"/>
  </r>
  <r>
    <x v="0"/>
    <s v="Communication"/>
    <s v="COMM-122"/>
    <x v="4"/>
    <n v="10"/>
    <n v="848.75"/>
    <n v="28.29"/>
    <n v="2"/>
    <n v="1.8"/>
    <n v="269"/>
    <n v="328"/>
    <n v="0.2"/>
    <x v="15"/>
  </r>
  <r>
    <x v="0"/>
    <s v="Communication"/>
    <s v="COMM-122"/>
    <x v="5"/>
    <n v="10"/>
    <n v="932.73"/>
    <n v="31.09"/>
    <n v="1.8"/>
    <n v="0.8"/>
    <n v="301"/>
    <n v="300"/>
    <n v="1"/>
    <x v="15"/>
  </r>
  <r>
    <x v="0"/>
    <s v="Communication"/>
    <s v="COMM-122"/>
    <x v="6"/>
    <n v="10"/>
    <n v="775.42"/>
    <n v="25.85"/>
    <n v="2"/>
    <n v="1.8"/>
    <n v="256"/>
    <n v="300"/>
    <n v="0.2"/>
    <x v="15"/>
  </r>
  <r>
    <x v="0"/>
    <s v="Communication"/>
    <s v="COMM-122"/>
    <x v="7"/>
    <n v="8"/>
    <n v="690.19"/>
    <n v="23.01"/>
    <n v="1.6"/>
    <n v="0.8"/>
    <n v="224"/>
    <n v="240"/>
    <n v="0.8"/>
    <x v="15"/>
  </r>
  <r>
    <x v="0"/>
    <s v="Communication"/>
    <s v="COMM-122"/>
    <x v="8"/>
    <n v="10"/>
    <n v="809.07"/>
    <n v="26.97"/>
    <n v="2"/>
    <n v="1.31"/>
    <n v="266"/>
    <n v="308"/>
    <n v="0.69"/>
    <x v="15"/>
  </r>
  <r>
    <x v="0"/>
    <s v="Communication"/>
    <s v="COMM-122"/>
    <x v="9"/>
    <n v="9"/>
    <n v="707.97"/>
    <n v="23.6"/>
    <n v="1.6"/>
    <n v="0.8"/>
    <n v="234"/>
    <n v="270"/>
    <n v="0.8"/>
    <x v="15"/>
  </r>
  <r>
    <x v="0"/>
    <s v="Communication"/>
    <s v="COMM-123"/>
    <x v="2"/>
    <n v="1"/>
    <n v="45"/>
    <n v="1.5"/>
    <n v="0.2"/>
    <n v="0"/>
    <n v="15"/>
    <n v="30"/>
    <n v="0.2"/>
    <x v="15"/>
  </r>
  <r>
    <x v="0"/>
    <s v="Communication"/>
    <s v="COMM-123"/>
    <x v="4"/>
    <n v="1"/>
    <n v="39"/>
    <n v="1.3"/>
    <n v="0.2"/>
    <n v="0"/>
    <n v="13"/>
    <n v="30"/>
    <n v="0.2"/>
    <x v="15"/>
  </r>
  <r>
    <x v="0"/>
    <s v="Communication"/>
    <s v="COMM-123"/>
    <x v="6"/>
    <n v="1"/>
    <n v="33"/>
    <n v="1.1000000000000001"/>
    <n v="0.2"/>
    <n v="0.2"/>
    <n v="11"/>
    <n v="30"/>
    <n v="0"/>
    <x v="15"/>
  </r>
  <r>
    <x v="0"/>
    <s v="Communication"/>
    <s v="COMM-123"/>
    <x v="8"/>
    <n v="1"/>
    <n v="33"/>
    <n v="1.1000000000000001"/>
    <n v="0.2"/>
    <n v="0"/>
    <n v="11"/>
    <n v="30"/>
    <n v="0.2"/>
    <x v="15"/>
  </r>
  <r>
    <x v="0"/>
    <s v="Communication"/>
    <s v="COMM-124"/>
    <x v="0"/>
    <n v="1"/>
    <n v="102"/>
    <n v="3.4"/>
    <n v="0.2"/>
    <n v="0"/>
    <n v="34"/>
    <n v="30"/>
    <n v="0.2"/>
    <x v="15"/>
  </r>
  <r>
    <x v="0"/>
    <s v="Communication"/>
    <s v="COMM-124"/>
    <x v="1"/>
    <n v="1"/>
    <n v="90"/>
    <n v="3"/>
    <n v="0.2"/>
    <n v="0.2"/>
    <n v="30"/>
    <n v="30"/>
    <n v="0"/>
    <x v="15"/>
  </r>
  <r>
    <x v="0"/>
    <s v="Communication"/>
    <s v="COMM-124"/>
    <x v="2"/>
    <n v="2"/>
    <n v="156.88999999999999"/>
    <n v="5.23"/>
    <n v="0.4"/>
    <n v="0"/>
    <n v="52"/>
    <n v="60"/>
    <n v="0.4"/>
    <x v="15"/>
  </r>
  <r>
    <x v="0"/>
    <s v="Communication"/>
    <s v="COMM-124"/>
    <x v="3"/>
    <n v="1"/>
    <n v="84"/>
    <n v="2.8"/>
    <n v="0.2"/>
    <n v="0.2"/>
    <n v="28"/>
    <n v="30"/>
    <n v="0"/>
    <x v="15"/>
  </r>
  <r>
    <x v="0"/>
    <s v="Communication"/>
    <s v="COMM-124"/>
    <x v="4"/>
    <n v="2"/>
    <n v="144.82"/>
    <n v="4.83"/>
    <n v="0.4"/>
    <n v="0.2"/>
    <n v="48"/>
    <n v="60"/>
    <n v="0.2"/>
    <x v="15"/>
  </r>
  <r>
    <x v="0"/>
    <s v="Communication"/>
    <s v="COMM-124"/>
    <x v="5"/>
    <n v="1"/>
    <n v="86.4"/>
    <n v="2.88"/>
    <n v="0.2"/>
    <n v="0"/>
    <n v="27"/>
    <n v="30"/>
    <n v="0.2"/>
    <x v="15"/>
  </r>
  <r>
    <x v="0"/>
    <s v="Communication"/>
    <s v="COMM-124"/>
    <x v="6"/>
    <n v="2"/>
    <n v="144.82"/>
    <n v="4.83"/>
    <n v="0.4"/>
    <n v="0.4"/>
    <n v="48"/>
    <n v="60"/>
    <n v="0"/>
    <x v="15"/>
  </r>
  <r>
    <x v="0"/>
    <s v="Communication"/>
    <s v="COMM-124"/>
    <x v="7"/>
    <n v="1"/>
    <n v="87"/>
    <n v="2.9"/>
    <n v="0.2"/>
    <n v="0"/>
    <n v="29"/>
    <n v="30"/>
    <n v="0.2"/>
    <x v="15"/>
  </r>
  <r>
    <x v="0"/>
    <s v="Communication"/>
    <s v="COMM-124"/>
    <x v="8"/>
    <n v="1"/>
    <n v="51.29"/>
    <n v="1.71"/>
    <n v="0.2"/>
    <n v="0"/>
    <n v="17"/>
    <n v="30"/>
    <n v="0.2"/>
    <x v="15"/>
  </r>
  <r>
    <x v="0"/>
    <s v="Communication"/>
    <s v="COMM-124"/>
    <x v="9"/>
    <n v="1"/>
    <n v="75.430000000000007"/>
    <n v="2.5099999999999998"/>
    <n v="0.2"/>
    <n v="0"/>
    <n v="25"/>
    <n v="30"/>
    <n v="0.2"/>
    <x v="15"/>
  </r>
  <r>
    <x v="0"/>
    <s v="Communication"/>
    <s v="COMM-137"/>
    <x v="0"/>
    <n v="1"/>
    <n v="102"/>
    <n v="3.4"/>
    <n v="0.2"/>
    <n v="0"/>
    <n v="34"/>
    <n v="30"/>
    <n v="0.2"/>
    <x v="15"/>
  </r>
  <r>
    <x v="0"/>
    <s v="Communication"/>
    <s v="COMM-137"/>
    <x v="1"/>
    <n v="1"/>
    <n v="102"/>
    <n v="3.4"/>
    <n v="0.2"/>
    <n v="0"/>
    <n v="34"/>
    <n v="30"/>
    <n v="0.2"/>
    <x v="15"/>
  </r>
  <r>
    <x v="0"/>
    <s v="Communication"/>
    <s v="COMM-137"/>
    <x v="2"/>
    <n v="1"/>
    <n v="105"/>
    <n v="3.5"/>
    <n v="0.2"/>
    <n v="0"/>
    <n v="35"/>
    <n v="30"/>
    <n v="0.2"/>
    <x v="15"/>
  </r>
  <r>
    <x v="0"/>
    <s v="Communication"/>
    <s v="COMM-137"/>
    <x v="3"/>
    <n v="1"/>
    <n v="72"/>
    <n v="2.4"/>
    <n v="0.2"/>
    <n v="0.2"/>
    <n v="24"/>
    <n v="30"/>
    <n v="0"/>
    <x v="15"/>
  </r>
  <r>
    <x v="0"/>
    <s v="Communication"/>
    <s v="COMM-137"/>
    <x v="4"/>
    <n v="1"/>
    <n v="105"/>
    <n v="3.5"/>
    <n v="0.2"/>
    <n v="0.2"/>
    <n v="35"/>
    <n v="30"/>
    <n v="0"/>
    <x v="15"/>
  </r>
  <r>
    <x v="0"/>
    <s v="Communication"/>
    <s v="COMM-137"/>
    <x v="5"/>
    <n v="1"/>
    <n v="99.2"/>
    <n v="3.31"/>
    <n v="0.2"/>
    <n v="0"/>
    <n v="31"/>
    <n v="30"/>
    <n v="0.2"/>
    <x v="15"/>
  </r>
  <r>
    <x v="0"/>
    <s v="Communication"/>
    <s v="COMM-137"/>
    <x v="6"/>
    <n v="1"/>
    <n v="93"/>
    <n v="3.1"/>
    <n v="0.2"/>
    <n v="0.2"/>
    <n v="31"/>
    <n v="30"/>
    <n v="0"/>
    <x v="15"/>
  </r>
  <r>
    <x v="0"/>
    <s v="Communication"/>
    <s v="COMM-137"/>
    <x v="7"/>
    <n v="1"/>
    <n v="51"/>
    <n v="1.7"/>
    <n v="0.2"/>
    <n v="0.2"/>
    <n v="17"/>
    <n v="30"/>
    <n v="0"/>
    <x v="15"/>
  </r>
  <r>
    <x v="0"/>
    <s v="Communication"/>
    <s v="COMM-137"/>
    <x v="8"/>
    <n v="1"/>
    <n v="72"/>
    <n v="2.4"/>
    <n v="0"/>
    <n v="0"/>
    <n v="24"/>
    <n v="30"/>
    <n v="0"/>
    <x v="15"/>
  </r>
  <r>
    <x v="0"/>
    <s v="Communication"/>
    <s v="COMM-137"/>
    <x v="9"/>
    <n v="1"/>
    <n v="84"/>
    <n v="2.8"/>
    <n v="0.2"/>
    <n v="0"/>
    <n v="28"/>
    <n v="30"/>
    <n v="0.2"/>
    <x v="15"/>
  </r>
  <r>
    <x v="0"/>
    <s v="Communication"/>
    <s v="COMM-145"/>
    <x v="0"/>
    <n v="1"/>
    <n v="96"/>
    <n v="3.2"/>
    <n v="0.2"/>
    <n v="0"/>
    <n v="32"/>
    <n v="30"/>
    <n v="0.2"/>
    <x v="15"/>
  </r>
  <r>
    <x v="0"/>
    <s v="Communication"/>
    <s v="COMM-145"/>
    <x v="1"/>
    <n v="1"/>
    <n v="78"/>
    <n v="2.6"/>
    <n v="0.2"/>
    <n v="0.2"/>
    <n v="26"/>
    <n v="30"/>
    <n v="0"/>
    <x v="15"/>
  </r>
  <r>
    <x v="0"/>
    <s v="Communication"/>
    <s v="COMM-145"/>
    <x v="2"/>
    <n v="1"/>
    <n v="81"/>
    <n v="2.7"/>
    <n v="0.2"/>
    <n v="0"/>
    <n v="27"/>
    <n v="30"/>
    <n v="0.2"/>
    <x v="15"/>
  </r>
  <r>
    <x v="0"/>
    <s v="Communication"/>
    <s v="COMM-145"/>
    <x v="4"/>
    <n v="1"/>
    <n v="102"/>
    <n v="3.4"/>
    <n v="0"/>
    <n v="0"/>
    <n v="34"/>
    <n v="30"/>
    <n v="0"/>
    <x v="15"/>
  </r>
  <r>
    <x v="0"/>
    <s v="Communication"/>
    <s v="COMM-145"/>
    <x v="5"/>
    <n v="1"/>
    <n v="78"/>
    <n v="2.6"/>
    <n v="0.2"/>
    <n v="0"/>
    <n v="26"/>
    <n v="30"/>
    <n v="0.2"/>
    <x v="15"/>
  </r>
  <r>
    <x v="0"/>
    <s v="Communication"/>
    <s v="COMM-145"/>
    <x v="6"/>
    <n v="1"/>
    <n v="72"/>
    <n v="2.4"/>
    <n v="0.2"/>
    <n v="0"/>
    <n v="24"/>
    <n v="30"/>
    <n v="0.2"/>
    <x v="15"/>
  </r>
  <r>
    <x v="0"/>
    <s v="Communication"/>
    <s v="COMM-145"/>
    <x v="8"/>
    <n v="1"/>
    <n v="84"/>
    <n v="2.8"/>
    <n v="0.2"/>
    <n v="0"/>
    <n v="28"/>
    <n v="30"/>
    <n v="0.2"/>
    <x v="15"/>
  </r>
  <r>
    <x v="0"/>
    <s v="Communication"/>
    <s v="COMM-145"/>
    <x v="9"/>
    <n v="1"/>
    <n v="81"/>
    <n v="2.7"/>
    <n v="0.2"/>
    <n v="0"/>
    <n v="27"/>
    <n v="30"/>
    <n v="0.2"/>
    <x v="15"/>
  </r>
  <r>
    <x v="4"/>
    <s v="Counseling"/>
    <s v="COUN-095"/>
    <x v="3"/>
    <n v="6"/>
    <n v="42.06"/>
    <n v="1.4"/>
    <n v="0.2"/>
    <n v="0.2"/>
    <n v="189"/>
    <n v="288"/>
    <n v="0"/>
    <x v="16"/>
  </r>
  <r>
    <x v="4"/>
    <s v="Counseling"/>
    <s v="COUN-095"/>
    <x v="5"/>
    <n v="5"/>
    <n v="33.69"/>
    <n v="1.1200000000000001"/>
    <n v="0.17"/>
    <n v="0.17"/>
    <n v="140"/>
    <n v="160"/>
    <n v="0"/>
    <x v="16"/>
  </r>
  <r>
    <x v="4"/>
    <s v="Counseling"/>
    <s v="COUN-095"/>
    <x v="6"/>
    <n v="6"/>
    <n v="43.79"/>
    <n v="1.46"/>
    <n v="0.2"/>
    <n v="0.2"/>
    <n v="171"/>
    <n v="192"/>
    <n v="0"/>
    <x v="16"/>
  </r>
  <r>
    <x v="4"/>
    <s v="Counseling"/>
    <s v="COUN-095"/>
    <x v="7"/>
    <n v="4"/>
    <n v="21.12"/>
    <n v="0.7"/>
    <n v="0.13"/>
    <n v="0.13"/>
    <n v="78"/>
    <n v="96"/>
    <n v="0"/>
    <x v="16"/>
  </r>
  <r>
    <x v="4"/>
    <s v="Counseling"/>
    <s v="COUN-095"/>
    <x v="8"/>
    <n v="5"/>
    <n v="37.71"/>
    <n v="1.26"/>
    <n v="0.17"/>
    <n v="0.17"/>
    <n v="159"/>
    <n v="158"/>
    <n v="0"/>
    <x v="16"/>
  </r>
  <r>
    <x v="4"/>
    <s v="Counseling"/>
    <s v="COUN-095"/>
    <x v="9"/>
    <n v="4"/>
    <n v="23.41"/>
    <n v="0.78"/>
    <n v="0.13"/>
    <n v="0.13"/>
    <n v="97"/>
    <n v="126"/>
    <n v="0"/>
    <x v="16"/>
  </r>
  <r>
    <x v="4"/>
    <s v="Counseling"/>
    <s v="COUN-101"/>
    <x v="1"/>
    <n v="1"/>
    <n v="14.4"/>
    <n v="0.48"/>
    <n v="0.03"/>
    <n v="0.03"/>
    <n v="28"/>
    <n v="50"/>
    <n v="0"/>
    <x v="16"/>
  </r>
  <r>
    <x v="4"/>
    <s v="Counseling"/>
    <s v="COUN-101"/>
    <x v="3"/>
    <n v="1"/>
    <n v="4.63"/>
    <n v="0.15"/>
    <n v="0.03"/>
    <n v="0.03"/>
    <n v="9"/>
    <n v="50"/>
    <n v="0"/>
    <x v="16"/>
  </r>
  <r>
    <x v="4"/>
    <s v="Counseling"/>
    <s v="COUN-101"/>
    <x v="4"/>
    <n v="1"/>
    <n v="8.23"/>
    <n v="0.27"/>
    <n v="0.03"/>
    <n v="0.03"/>
    <n v="16"/>
    <n v="50"/>
    <n v="0"/>
    <x v="16"/>
  </r>
  <r>
    <x v="4"/>
    <s v="Counseling"/>
    <s v="COUN-101"/>
    <x v="5"/>
    <n v="6"/>
    <n v="98.56"/>
    <n v="3.29"/>
    <n v="0.2"/>
    <n v="0.2"/>
    <n v="287"/>
    <n v="300"/>
    <n v="0"/>
    <x v="16"/>
  </r>
  <r>
    <x v="4"/>
    <s v="Counseling"/>
    <s v="COUN-110"/>
    <x v="0"/>
    <n v="1"/>
    <n v="25"/>
    <n v="0.83"/>
    <n v="7.0000000000000007E-2"/>
    <n v="7.0000000000000007E-2"/>
    <n v="25"/>
    <n v="50"/>
    <n v="0"/>
    <x v="16"/>
  </r>
  <r>
    <x v="4"/>
    <s v="Counseling"/>
    <s v="COUN-110"/>
    <x v="1"/>
    <n v="2"/>
    <n v="45.42"/>
    <n v="1.51"/>
    <n v="0.13"/>
    <n v="0.13"/>
    <n v="42"/>
    <n v="100"/>
    <n v="0"/>
    <x v="16"/>
  </r>
  <r>
    <x v="4"/>
    <s v="Counseling"/>
    <s v="COUN-110"/>
    <x v="3"/>
    <n v="1"/>
    <n v="12.45"/>
    <n v="0.41"/>
    <n v="7.0000000000000007E-2"/>
    <n v="7.0000000000000007E-2"/>
    <n v="11"/>
    <n v="50"/>
    <n v="0"/>
    <x v="16"/>
  </r>
  <r>
    <x v="4"/>
    <s v="Counseling"/>
    <s v="COUN-110"/>
    <x v="4"/>
    <n v="2"/>
    <n v="30.46"/>
    <n v="1.02"/>
    <n v="0.13"/>
    <n v="0.13"/>
    <n v="30"/>
    <n v="62"/>
    <n v="0"/>
    <x v="16"/>
  </r>
  <r>
    <x v="4"/>
    <s v="Counseling"/>
    <s v="COUN-110"/>
    <x v="6"/>
    <n v="6"/>
    <n v="138.47999999999999"/>
    <n v="4.62"/>
    <n v="0.4"/>
    <n v="0.4"/>
    <n v="132"/>
    <n v="240"/>
    <n v="0"/>
    <x v="16"/>
  </r>
  <r>
    <x v="4"/>
    <s v="Counseling"/>
    <s v="COUN-110"/>
    <x v="8"/>
    <n v="4"/>
    <n v="106"/>
    <n v="3.53"/>
    <n v="0.27"/>
    <n v="0.27"/>
    <n v="106"/>
    <n v="155"/>
    <n v="0"/>
    <x v="16"/>
  </r>
  <r>
    <x v="4"/>
    <s v="Counseling"/>
    <s v="COUN-120"/>
    <x v="0"/>
    <n v="15"/>
    <n v="1865.7"/>
    <n v="62.19"/>
    <n v="3"/>
    <n v="3"/>
    <n v="603"/>
    <n v="552"/>
    <n v="0"/>
    <x v="16"/>
  </r>
  <r>
    <x v="4"/>
    <s v="Counseling"/>
    <s v="COUN-120"/>
    <x v="1"/>
    <n v="20"/>
    <n v="1925.08"/>
    <n v="64.17"/>
    <n v="4"/>
    <n v="4"/>
    <n v="624"/>
    <n v="908"/>
    <n v="0"/>
    <x v="16"/>
  </r>
  <r>
    <x v="4"/>
    <s v="Counseling"/>
    <s v="COUN-120"/>
    <x v="2"/>
    <n v="17"/>
    <n v="1343.83"/>
    <n v="44.79"/>
    <n v="3.4"/>
    <n v="3.4"/>
    <n v="444"/>
    <n v="771"/>
    <n v="0"/>
    <x v="16"/>
  </r>
  <r>
    <x v="4"/>
    <s v="Counseling"/>
    <s v="COUN-120"/>
    <x v="3"/>
    <n v="19"/>
    <n v="1877.88"/>
    <n v="62.6"/>
    <n v="3.8"/>
    <n v="3.8"/>
    <n v="607"/>
    <n v="862"/>
    <n v="0"/>
    <x v="16"/>
  </r>
  <r>
    <x v="4"/>
    <s v="Counseling"/>
    <s v="COUN-120"/>
    <x v="4"/>
    <n v="9"/>
    <n v="872.1"/>
    <n v="29.07"/>
    <n v="1.8"/>
    <n v="1.8"/>
    <n v="288"/>
    <n v="410"/>
    <n v="0"/>
    <x v="16"/>
  </r>
  <r>
    <x v="4"/>
    <s v="Counseling"/>
    <s v="COUN-120"/>
    <x v="5"/>
    <n v="18"/>
    <n v="2019.13"/>
    <n v="67.3"/>
    <n v="3.6"/>
    <n v="2.6"/>
    <n v="665"/>
    <n v="797"/>
    <n v="1"/>
    <x v="16"/>
  </r>
  <r>
    <x v="4"/>
    <s v="Counseling"/>
    <s v="COUN-120"/>
    <x v="6"/>
    <n v="9"/>
    <n v="831.26"/>
    <n v="27.71"/>
    <n v="1.8"/>
    <n v="1.8"/>
    <n v="275"/>
    <n v="404"/>
    <n v="0"/>
    <x v="16"/>
  </r>
  <r>
    <x v="4"/>
    <s v="Counseling"/>
    <s v="COUN-120"/>
    <x v="7"/>
    <n v="15"/>
    <n v="1740.2"/>
    <n v="58.01"/>
    <n v="3"/>
    <n v="2.4"/>
    <n v="574"/>
    <n v="688"/>
    <n v="0.6"/>
    <x v="16"/>
  </r>
  <r>
    <x v="4"/>
    <s v="Counseling"/>
    <s v="COUN-120"/>
    <x v="8"/>
    <n v="11"/>
    <n v="1027.2"/>
    <n v="34.24"/>
    <n v="2.2000000000000002"/>
    <n v="1.2"/>
    <n v="349"/>
    <n v="452"/>
    <n v="1"/>
    <x v="16"/>
  </r>
  <r>
    <x v="4"/>
    <s v="Counseling"/>
    <s v="COUN-120"/>
    <x v="9"/>
    <n v="8"/>
    <n v="999"/>
    <n v="33.299999999999997"/>
    <n v="1.6"/>
    <n v="1"/>
    <n v="333"/>
    <n v="378"/>
    <n v="0.6"/>
    <x v="16"/>
  </r>
  <r>
    <x v="4"/>
    <s v="Counseling"/>
    <s v="COUN-130"/>
    <x v="2"/>
    <n v="1"/>
    <n v="9.4600000000000009"/>
    <n v="0.32"/>
    <n v="7.0000000000000007E-2"/>
    <n v="7.0000000000000007E-2"/>
    <n v="9"/>
    <n v="34"/>
    <n v="0"/>
    <x v="16"/>
  </r>
  <r>
    <x v="4"/>
    <s v="Counseling"/>
    <s v="COUN-130"/>
    <x v="4"/>
    <n v="1"/>
    <n v="12.62"/>
    <n v="0.42"/>
    <n v="7.0000000000000007E-2"/>
    <n v="7.0000000000000007E-2"/>
    <n v="12"/>
    <n v="34"/>
    <n v="0"/>
    <x v="16"/>
  </r>
  <r>
    <x v="4"/>
    <s v="Counseling"/>
    <s v="COUN-140"/>
    <x v="0"/>
    <n v="1"/>
    <n v="45.26"/>
    <n v="1.51"/>
    <n v="0.2"/>
    <n v="0.2"/>
    <n v="15"/>
    <n v="34"/>
    <n v="0"/>
    <x v="16"/>
  </r>
  <r>
    <x v="4"/>
    <s v="Counseling"/>
    <s v="COUN-140"/>
    <x v="1"/>
    <n v="1"/>
    <n v="47.54"/>
    <n v="1.58"/>
    <n v="0.2"/>
    <n v="0.2"/>
    <n v="16"/>
    <n v="34"/>
    <n v="0"/>
    <x v="16"/>
  </r>
  <r>
    <x v="4"/>
    <s v="Counseling"/>
    <s v="COUN-140"/>
    <x v="2"/>
    <n v="1"/>
    <n v="42.56"/>
    <n v="1.42"/>
    <n v="0.2"/>
    <n v="0.2"/>
    <n v="14"/>
    <n v="34"/>
    <n v="0"/>
    <x v="16"/>
  </r>
  <r>
    <x v="4"/>
    <s v="Counseling"/>
    <s v="COUN-140"/>
    <x v="3"/>
    <n v="1"/>
    <n v="59.43"/>
    <n v="1.98"/>
    <n v="0.2"/>
    <n v="0.2"/>
    <n v="20"/>
    <n v="34"/>
    <n v="0"/>
    <x v="16"/>
  </r>
  <r>
    <x v="4"/>
    <s v="Counseling"/>
    <s v="COUN-140"/>
    <x v="4"/>
    <n v="1"/>
    <n v="48.64"/>
    <n v="1.62"/>
    <n v="0.2"/>
    <n v="0.2"/>
    <n v="16"/>
    <n v="34"/>
    <n v="0"/>
    <x v="16"/>
  </r>
  <r>
    <x v="4"/>
    <s v="Counseling"/>
    <s v="COUN-140"/>
    <x v="5"/>
    <n v="1"/>
    <n v="47.54"/>
    <n v="1.58"/>
    <n v="0.2"/>
    <n v="0.2"/>
    <n v="16"/>
    <n v="34"/>
    <n v="0"/>
    <x v="16"/>
  </r>
  <r>
    <x v="4"/>
    <s v="Counseling"/>
    <s v="COUN-140"/>
    <x v="6"/>
    <n v="2"/>
    <n v="110.82"/>
    <n v="3.69"/>
    <n v="0.4"/>
    <n v="0.4"/>
    <n v="35"/>
    <n v="69"/>
    <n v="0"/>
    <x v="16"/>
  </r>
  <r>
    <x v="4"/>
    <s v="Counseling"/>
    <s v="COUN-140"/>
    <x v="8"/>
    <n v="1"/>
    <n v="54.72"/>
    <n v="1.82"/>
    <n v="0.2"/>
    <n v="0.2"/>
    <n v="18"/>
    <n v="24"/>
    <n v="0"/>
    <x v="16"/>
  </r>
  <r>
    <x v="4"/>
    <s v="Counseling"/>
    <s v="COUN-140"/>
    <x v="9"/>
    <n v="1"/>
    <n v="51"/>
    <n v="1.7"/>
    <n v="0.2"/>
    <n v="0.2"/>
    <n v="17"/>
    <n v="34"/>
    <n v="0"/>
    <x v="16"/>
  </r>
  <r>
    <x v="4"/>
    <s v="Counseling"/>
    <s v="COUN-150"/>
    <x v="0"/>
    <n v="1"/>
    <n v="12.26"/>
    <n v="0.41"/>
    <n v="7.0000000000000007E-2"/>
    <n v="7.0000000000000007E-2"/>
    <n v="11"/>
    <n v="34"/>
    <n v="0"/>
    <x v="16"/>
  </r>
  <r>
    <x v="4"/>
    <s v="Counseling"/>
    <s v="COUN-150"/>
    <x v="2"/>
    <n v="5"/>
    <n v="122"/>
    <n v="4.07"/>
    <n v="0.33"/>
    <n v="0.33"/>
    <n v="122"/>
    <n v="219"/>
    <n v="0"/>
    <x v="16"/>
  </r>
  <r>
    <x v="4"/>
    <s v="Counseling"/>
    <s v="COUN-150"/>
    <x v="4"/>
    <n v="3"/>
    <n v="105"/>
    <n v="3.5"/>
    <n v="0.2"/>
    <n v="0.2"/>
    <n v="105"/>
    <n v="150"/>
    <n v="0"/>
    <x v="16"/>
  </r>
  <r>
    <x v="4"/>
    <s v="Counseling"/>
    <s v="COUN-150"/>
    <x v="6"/>
    <n v="5"/>
    <n v="135"/>
    <n v="4.5"/>
    <n v="0.33"/>
    <n v="0.33"/>
    <n v="135"/>
    <n v="205"/>
    <n v="0"/>
    <x v="16"/>
  </r>
  <r>
    <x v="4"/>
    <s v="Counseling"/>
    <s v="COUN-150"/>
    <x v="8"/>
    <n v="4"/>
    <n v="99.88"/>
    <n v="3.33"/>
    <n v="0.27"/>
    <n v="0.27"/>
    <n v="95"/>
    <n v="155"/>
    <n v="0"/>
    <x v="16"/>
  </r>
  <r>
    <x v="4"/>
    <s v="Counseling"/>
    <s v="COUN-150"/>
    <x v="9"/>
    <n v="4"/>
    <n v="97"/>
    <n v="3.23"/>
    <n v="0.27"/>
    <n v="0.27"/>
    <n v="97"/>
    <n v="188"/>
    <n v="0"/>
    <x v="16"/>
  </r>
  <r>
    <x v="2"/>
    <s v="Computer Science"/>
    <s v="CS-119"/>
    <x v="0"/>
    <n v="1"/>
    <n v="87"/>
    <n v="2.9"/>
    <n v="0.2"/>
    <n v="0.2"/>
    <n v="29"/>
    <n v="32"/>
    <n v="0"/>
    <x v="17"/>
  </r>
  <r>
    <x v="2"/>
    <s v="Computer Science"/>
    <s v="CS-119"/>
    <x v="1"/>
    <n v="1"/>
    <n v="90"/>
    <n v="3"/>
    <n v="0.2"/>
    <n v="0.2"/>
    <n v="30"/>
    <n v="32"/>
    <n v="0"/>
    <x v="17"/>
  </r>
  <r>
    <x v="2"/>
    <s v="Computer Science"/>
    <s v="CS-119"/>
    <x v="2"/>
    <n v="1"/>
    <n v="78"/>
    <n v="2.6"/>
    <n v="0.2"/>
    <n v="0.2"/>
    <n v="26"/>
    <n v="32"/>
    <n v="0"/>
    <x v="17"/>
  </r>
  <r>
    <x v="2"/>
    <s v="Computer Science"/>
    <s v="CS-119"/>
    <x v="3"/>
    <n v="2"/>
    <n v="138"/>
    <n v="4.5999999999999996"/>
    <n v="0.4"/>
    <n v="0.4"/>
    <n v="46"/>
    <n v="82"/>
    <n v="0"/>
    <x v="17"/>
  </r>
  <r>
    <x v="2"/>
    <s v="Computer Science"/>
    <s v="CS-119"/>
    <x v="4"/>
    <n v="1"/>
    <n v="93"/>
    <n v="3.1"/>
    <n v="0.2"/>
    <n v="0.2"/>
    <n v="31"/>
    <n v="32"/>
    <n v="0"/>
    <x v="17"/>
  </r>
  <r>
    <x v="2"/>
    <s v="Computer Science"/>
    <s v="CS-119"/>
    <x v="5"/>
    <n v="2"/>
    <n v="177"/>
    <n v="5.9"/>
    <n v="0.4"/>
    <n v="0.4"/>
    <n v="59"/>
    <n v="82"/>
    <n v="0"/>
    <x v="17"/>
  </r>
  <r>
    <x v="2"/>
    <s v="Computer Science"/>
    <s v="CS-119"/>
    <x v="6"/>
    <n v="1"/>
    <n v="93"/>
    <n v="3.1"/>
    <n v="0.2"/>
    <n v="0.2"/>
    <n v="31"/>
    <n v="32"/>
    <n v="0"/>
    <x v="17"/>
  </r>
  <r>
    <x v="2"/>
    <s v="Computer Science"/>
    <s v="CS-119"/>
    <x v="7"/>
    <n v="2"/>
    <n v="123"/>
    <n v="4.0999999999999996"/>
    <n v="0.4"/>
    <n v="0.4"/>
    <n v="41"/>
    <n v="82"/>
    <n v="0"/>
    <x v="17"/>
  </r>
  <r>
    <x v="2"/>
    <s v="Computer Science"/>
    <s v="CS-119"/>
    <x v="8"/>
    <n v="2"/>
    <n v="153"/>
    <n v="5.0999999999999996"/>
    <n v="0.4"/>
    <n v="0.2"/>
    <n v="51"/>
    <n v="82"/>
    <n v="0.2"/>
    <x v="17"/>
  </r>
  <r>
    <x v="2"/>
    <s v="Computer Science"/>
    <s v="CS-119"/>
    <x v="9"/>
    <n v="2"/>
    <n v="153"/>
    <n v="5.0999999999999996"/>
    <n v="0.4"/>
    <n v="0.4"/>
    <n v="51"/>
    <n v="82"/>
    <n v="0"/>
    <x v="17"/>
  </r>
  <r>
    <x v="2"/>
    <s v="Computer Science"/>
    <s v="CS-119L"/>
    <x v="0"/>
    <n v="1"/>
    <n v="87"/>
    <n v="2.9"/>
    <n v="0.15"/>
    <n v="0.15"/>
    <n v="29"/>
    <n v="32"/>
    <n v="0"/>
    <x v="17"/>
  </r>
  <r>
    <x v="2"/>
    <s v="Computer Science"/>
    <s v="CS-119L"/>
    <x v="1"/>
    <n v="1"/>
    <n v="90"/>
    <n v="3"/>
    <n v="0.15"/>
    <n v="0.15"/>
    <n v="30"/>
    <n v="32"/>
    <n v="0"/>
    <x v="17"/>
  </r>
  <r>
    <x v="2"/>
    <s v="Computer Science"/>
    <s v="CS-119L"/>
    <x v="2"/>
    <n v="1"/>
    <n v="78"/>
    <n v="2.6"/>
    <n v="0.15"/>
    <n v="0.15"/>
    <n v="26"/>
    <n v="32"/>
    <n v="0"/>
    <x v="17"/>
  </r>
  <r>
    <x v="2"/>
    <s v="Computer Science"/>
    <s v="CS-119L"/>
    <x v="3"/>
    <n v="2"/>
    <n v="138"/>
    <n v="4.5999999999999996"/>
    <n v="0.3"/>
    <n v="0.3"/>
    <n v="46"/>
    <n v="82"/>
    <n v="0"/>
    <x v="17"/>
  </r>
  <r>
    <x v="2"/>
    <s v="Computer Science"/>
    <s v="CS-119L"/>
    <x v="4"/>
    <n v="1"/>
    <n v="93"/>
    <n v="3.1"/>
    <n v="0.15"/>
    <n v="0.15"/>
    <n v="31"/>
    <n v="32"/>
    <n v="0"/>
    <x v="17"/>
  </r>
  <r>
    <x v="2"/>
    <s v="Computer Science"/>
    <s v="CS-119L"/>
    <x v="5"/>
    <n v="2"/>
    <n v="177"/>
    <n v="5.9"/>
    <n v="0.3"/>
    <n v="0.3"/>
    <n v="59"/>
    <n v="82"/>
    <n v="0"/>
    <x v="17"/>
  </r>
  <r>
    <x v="2"/>
    <s v="Computer Science"/>
    <s v="CS-119L"/>
    <x v="6"/>
    <n v="1"/>
    <n v="93"/>
    <n v="3.1"/>
    <n v="0.15"/>
    <n v="0.15"/>
    <n v="31"/>
    <n v="32"/>
    <n v="0"/>
    <x v="17"/>
  </r>
  <r>
    <x v="2"/>
    <s v="Computer Science"/>
    <s v="CS-119L"/>
    <x v="7"/>
    <n v="2"/>
    <n v="123"/>
    <n v="4.0999999999999996"/>
    <n v="0.35"/>
    <n v="0.35"/>
    <n v="41"/>
    <n v="82"/>
    <n v="0"/>
    <x v="17"/>
  </r>
  <r>
    <x v="2"/>
    <s v="Computer Science"/>
    <s v="CS-119L"/>
    <x v="8"/>
    <n v="2"/>
    <n v="153"/>
    <n v="5.0999999999999996"/>
    <n v="0.3"/>
    <n v="0.15"/>
    <n v="51"/>
    <n v="82"/>
    <n v="0.15"/>
    <x v="17"/>
  </r>
  <r>
    <x v="2"/>
    <s v="Computer Science"/>
    <s v="CS-119L"/>
    <x v="9"/>
    <n v="2"/>
    <n v="153"/>
    <n v="5.0999999999999996"/>
    <n v="0.35"/>
    <n v="0.35"/>
    <n v="51"/>
    <n v="82"/>
    <n v="0"/>
    <x v="17"/>
  </r>
  <r>
    <x v="2"/>
    <s v="Computer Science"/>
    <s v="CS-181"/>
    <x v="0"/>
    <n v="1"/>
    <n v="270"/>
    <n v="9"/>
    <n v="0.35"/>
    <n v="0.35"/>
    <n v="45"/>
    <n v="50"/>
    <n v="0"/>
    <x v="17"/>
  </r>
  <r>
    <x v="2"/>
    <s v="Computer Science"/>
    <s v="CS-181"/>
    <x v="1"/>
    <n v="3"/>
    <n v="528"/>
    <n v="17.600000000000001"/>
    <n v="1.05"/>
    <n v="1.05"/>
    <n v="88"/>
    <n v="132"/>
    <n v="0"/>
    <x v="17"/>
  </r>
  <r>
    <x v="2"/>
    <s v="Computer Science"/>
    <s v="CS-181"/>
    <x v="2"/>
    <n v="2"/>
    <n v="330"/>
    <n v="11"/>
    <n v="0.7"/>
    <n v="0.7"/>
    <n v="55"/>
    <n v="100"/>
    <n v="0"/>
    <x v="17"/>
  </r>
  <r>
    <x v="2"/>
    <s v="Computer Science"/>
    <s v="CS-181"/>
    <x v="3"/>
    <n v="2"/>
    <n v="456"/>
    <n v="15.2"/>
    <n v="0.7"/>
    <n v="0.7"/>
    <n v="76"/>
    <n v="82"/>
    <n v="0"/>
    <x v="17"/>
  </r>
  <r>
    <x v="2"/>
    <s v="Computer Science"/>
    <s v="CS-181"/>
    <x v="4"/>
    <n v="2"/>
    <n v="504"/>
    <n v="16.8"/>
    <n v="0.7"/>
    <n v="0.7"/>
    <n v="84"/>
    <n v="100"/>
    <n v="0"/>
    <x v="17"/>
  </r>
  <r>
    <x v="2"/>
    <s v="Computer Science"/>
    <s v="CS-181"/>
    <x v="5"/>
    <n v="2"/>
    <n v="438"/>
    <n v="14.6"/>
    <n v="0.7"/>
    <n v="0.7"/>
    <n v="73"/>
    <n v="82"/>
    <n v="0"/>
    <x v="17"/>
  </r>
  <r>
    <x v="2"/>
    <s v="Computer Science"/>
    <s v="CS-181"/>
    <x v="6"/>
    <n v="2"/>
    <n v="468"/>
    <n v="15.6"/>
    <n v="0.7"/>
    <n v="0.7"/>
    <n v="78"/>
    <n v="100"/>
    <n v="0"/>
    <x v="17"/>
  </r>
  <r>
    <x v="2"/>
    <s v="Computer Science"/>
    <s v="CS-181"/>
    <x v="7"/>
    <n v="2"/>
    <n v="426"/>
    <n v="14.2"/>
    <n v="0.75"/>
    <n v="0.75"/>
    <n v="71"/>
    <n v="82"/>
    <n v="0"/>
    <x v="17"/>
  </r>
  <r>
    <x v="2"/>
    <s v="Computer Science"/>
    <s v="CS-181"/>
    <x v="8"/>
    <n v="3"/>
    <n v="498"/>
    <n v="16.600000000000001"/>
    <n v="1.05"/>
    <n v="0.35"/>
    <n v="83"/>
    <n v="132"/>
    <n v="0.7"/>
    <x v="17"/>
  </r>
  <r>
    <x v="2"/>
    <s v="Computer Science"/>
    <s v="CS-181"/>
    <x v="9"/>
    <n v="2"/>
    <n v="312"/>
    <n v="10.4"/>
    <n v="0.75"/>
    <n v="0.65"/>
    <n v="52"/>
    <n v="82"/>
    <n v="0.1"/>
    <x v="17"/>
  </r>
  <r>
    <x v="2"/>
    <s v="Computer Science"/>
    <s v="CS-182"/>
    <x v="0"/>
    <n v="1"/>
    <n v="186"/>
    <n v="6.2"/>
    <n v="0.35"/>
    <n v="0.35"/>
    <n v="31"/>
    <n v="32"/>
    <n v="0"/>
    <x v="17"/>
  </r>
  <r>
    <x v="2"/>
    <s v="Computer Science"/>
    <s v="CS-182"/>
    <x v="1"/>
    <n v="1"/>
    <n v="180"/>
    <n v="6"/>
    <n v="0.35"/>
    <n v="0.35"/>
    <n v="30"/>
    <n v="32"/>
    <n v="0"/>
    <x v="17"/>
  </r>
  <r>
    <x v="2"/>
    <s v="Computer Science"/>
    <s v="CS-182"/>
    <x v="2"/>
    <n v="1"/>
    <n v="138"/>
    <n v="4.5999999999999996"/>
    <n v="0.35"/>
    <n v="0.35"/>
    <n v="23"/>
    <n v="32"/>
    <n v="0"/>
    <x v="17"/>
  </r>
  <r>
    <x v="2"/>
    <s v="Computer Science"/>
    <s v="CS-182"/>
    <x v="3"/>
    <n v="1"/>
    <n v="198"/>
    <n v="6.6"/>
    <n v="0.35"/>
    <n v="0.35"/>
    <n v="33"/>
    <n v="32"/>
    <n v="0"/>
    <x v="17"/>
  </r>
  <r>
    <x v="2"/>
    <s v="Computer Science"/>
    <s v="CS-182"/>
    <x v="4"/>
    <n v="1"/>
    <n v="246"/>
    <n v="8.1999999999999993"/>
    <n v="0.35"/>
    <n v="0.35"/>
    <n v="41"/>
    <n v="50"/>
    <n v="0"/>
    <x v="17"/>
  </r>
  <r>
    <x v="2"/>
    <s v="Computer Science"/>
    <s v="CS-182"/>
    <x v="5"/>
    <n v="1"/>
    <n v="168"/>
    <n v="5.6"/>
    <n v="0.35"/>
    <n v="0"/>
    <n v="28"/>
    <n v="32"/>
    <n v="0.35"/>
    <x v="17"/>
  </r>
  <r>
    <x v="2"/>
    <s v="Computer Science"/>
    <s v="CS-182"/>
    <x v="6"/>
    <n v="1"/>
    <n v="270"/>
    <n v="9"/>
    <n v="0.35"/>
    <n v="0.35"/>
    <n v="45"/>
    <n v="50"/>
    <n v="0"/>
    <x v="17"/>
  </r>
  <r>
    <x v="2"/>
    <s v="Computer Science"/>
    <s v="CS-182"/>
    <x v="7"/>
    <n v="1"/>
    <n v="102"/>
    <n v="3.4"/>
    <n v="0.38"/>
    <n v="0.38"/>
    <n v="17"/>
    <n v="32"/>
    <n v="0"/>
    <x v="17"/>
  </r>
  <r>
    <x v="2"/>
    <s v="Computer Science"/>
    <s v="CS-182"/>
    <x v="8"/>
    <n v="1"/>
    <n v="198"/>
    <n v="6.6"/>
    <n v="0.35"/>
    <n v="0.35"/>
    <n v="33"/>
    <n v="50"/>
    <n v="0"/>
    <x v="17"/>
  </r>
  <r>
    <x v="2"/>
    <s v="Computer Science"/>
    <s v="CS-182"/>
    <x v="9"/>
    <n v="1"/>
    <n v="114"/>
    <n v="3.8"/>
    <n v="0.38"/>
    <n v="0.38"/>
    <n v="19"/>
    <n v="50"/>
    <n v="0"/>
    <x v="17"/>
  </r>
  <r>
    <x v="2"/>
    <s v="Computer Science"/>
    <s v="CS-281"/>
    <x v="2"/>
    <n v="1"/>
    <n v="114"/>
    <n v="3.8"/>
    <n v="0.35"/>
    <n v="0.35"/>
    <n v="19"/>
    <n v="32"/>
    <n v="0"/>
    <x v="17"/>
  </r>
  <r>
    <x v="2"/>
    <s v="Computer Science"/>
    <s v="CS-281"/>
    <x v="3"/>
    <n v="1"/>
    <n v="168"/>
    <n v="5.6"/>
    <n v="0.35"/>
    <n v="0.32"/>
    <n v="28"/>
    <n v="50"/>
    <n v="0.03"/>
    <x v="17"/>
  </r>
  <r>
    <x v="2"/>
    <s v="Computer Science"/>
    <s v="CS-281"/>
    <x v="4"/>
    <n v="1"/>
    <n v="120"/>
    <n v="4"/>
    <n v="0.35"/>
    <n v="0.35"/>
    <n v="20"/>
    <n v="32"/>
    <n v="0"/>
    <x v="17"/>
  </r>
  <r>
    <x v="2"/>
    <s v="Computer Science"/>
    <s v="CS-281"/>
    <x v="5"/>
    <n v="1"/>
    <n v="234"/>
    <n v="7.8"/>
    <n v="0.35"/>
    <n v="0.35"/>
    <n v="39"/>
    <n v="50"/>
    <n v="0"/>
    <x v="17"/>
  </r>
  <r>
    <x v="2"/>
    <s v="Computer Science"/>
    <s v="CS-281"/>
    <x v="6"/>
    <n v="1"/>
    <n v="138"/>
    <n v="4.5999999999999996"/>
    <n v="0.35"/>
    <n v="0.35"/>
    <n v="23"/>
    <n v="32"/>
    <n v="0"/>
    <x v="17"/>
  </r>
  <r>
    <x v="2"/>
    <s v="Computer Science"/>
    <s v="CS-281"/>
    <x v="7"/>
    <n v="1"/>
    <n v="132"/>
    <n v="4.4000000000000004"/>
    <n v="0.38"/>
    <n v="0.38"/>
    <n v="22"/>
    <n v="50"/>
    <n v="0"/>
    <x v="17"/>
  </r>
  <r>
    <x v="2"/>
    <s v="Computer Science"/>
    <s v="CS-281"/>
    <x v="8"/>
    <n v="1"/>
    <n v="120"/>
    <n v="4"/>
    <n v="0.35"/>
    <n v="0.35"/>
    <n v="20"/>
    <n v="32"/>
    <n v="0"/>
    <x v="17"/>
  </r>
  <r>
    <x v="2"/>
    <s v="Computer Science"/>
    <s v="CS-281"/>
    <x v="9"/>
    <n v="1"/>
    <n v="108"/>
    <n v="3.6"/>
    <n v="0.38"/>
    <n v="0.38"/>
    <n v="18"/>
    <n v="32"/>
    <n v="0"/>
    <x v="17"/>
  </r>
  <r>
    <x v="2"/>
    <s v="Computer Science"/>
    <s v="CS-282"/>
    <x v="1"/>
    <n v="1"/>
    <n v="174"/>
    <n v="5.8"/>
    <n v="0.35"/>
    <n v="0.35"/>
    <n v="29"/>
    <n v="32"/>
    <n v="0"/>
    <x v="17"/>
  </r>
  <r>
    <x v="2"/>
    <s v="Computer Science"/>
    <s v="CS-282"/>
    <x v="3"/>
    <n v="1"/>
    <n v="108"/>
    <n v="3.6"/>
    <n v="0.35"/>
    <n v="0.32"/>
    <n v="18"/>
    <n v="32"/>
    <n v="0.03"/>
    <x v="17"/>
  </r>
  <r>
    <x v="2"/>
    <s v="Computer Science"/>
    <s v="CS-282"/>
    <x v="5"/>
    <n v="1"/>
    <n v="114"/>
    <n v="3.8"/>
    <n v="0.35"/>
    <n v="0.35"/>
    <n v="19"/>
    <n v="32"/>
    <n v="0"/>
    <x v="17"/>
  </r>
  <r>
    <x v="2"/>
    <s v="Computer Science"/>
    <s v="CS-282"/>
    <x v="6"/>
    <n v="1"/>
    <n v="90"/>
    <n v="3"/>
    <n v="0.35"/>
    <n v="0.35"/>
    <n v="15"/>
    <n v="32"/>
    <n v="0"/>
    <x v="17"/>
  </r>
  <r>
    <x v="2"/>
    <s v="Computer Science"/>
    <s v="CS-282"/>
    <x v="7"/>
    <n v="1"/>
    <n v="138"/>
    <n v="4.5999999999999996"/>
    <n v="0.38"/>
    <n v="0.38"/>
    <n v="23"/>
    <n v="50"/>
    <n v="0"/>
    <x v="17"/>
  </r>
  <r>
    <x v="2"/>
    <s v="Computer Science"/>
    <s v="CS-282"/>
    <x v="8"/>
    <n v="1"/>
    <n v="90"/>
    <n v="3"/>
    <n v="0.35"/>
    <n v="0.35"/>
    <n v="15"/>
    <n v="32"/>
    <n v="0"/>
    <x v="17"/>
  </r>
  <r>
    <x v="2"/>
    <s v="Computer Science"/>
    <s v="CS-282"/>
    <x v="9"/>
    <n v="1"/>
    <n v="78"/>
    <n v="2.6"/>
    <n v="0.38"/>
    <n v="0.38"/>
    <n v="13"/>
    <n v="32"/>
    <n v="0"/>
    <x v="17"/>
  </r>
  <r>
    <x v="2"/>
    <s v="Center for Water Studies"/>
    <s v="CWS-100"/>
    <x v="7"/>
    <n v="1"/>
    <n v="42"/>
    <n v="1.4"/>
    <n v="0.2"/>
    <n v="0.2"/>
    <n v="14"/>
    <n v="23"/>
    <n v="0"/>
    <x v="18"/>
  </r>
  <r>
    <x v="2"/>
    <s v="Center for Water Studies"/>
    <s v="CWS-100"/>
    <x v="8"/>
    <n v="1"/>
    <n v="24.14"/>
    <n v="0.8"/>
    <n v="0.2"/>
    <n v="0.2"/>
    <n v="8"/>
    <n v="23"/>
    <n v="0"/>
    <x v="18"/>
  </r>
  <r>
    <x v="2"/>
    <s v="Center for Water Studies"/>
    <s v="CWS-100"/>
    <x v="9"/>
    <n v="1"/>
    <n v="48"/>
    <n v="1.6"/>
    <n v="0.2"/>
    <n v="0.2"/>
    <n v="16"/>
    <n v="23"/>
    <n v="0"/>
    <x v="18"/>
  </r>
  <r>
    <x v="2"/>
    <s v="Center for Water Studies"/>
    <s v="CWS-101"/>
    <x v="7"/>
    <n v="1"/>
    <n v="0"/>
    <n v="0"/>
    <n v="0.2"/>
    <n v="0"/>
    <n v="21"/>
    <n v="45"/>
    <n v="0.2"/>
    <x v="18"/>
  </r>
  <r>
    <x v="2"/>
    <s v="Center for Water Studies"/>
    <s v="CWS-101"/>
    <x v="8"/>
    <n v="1"/>
    <n v="48"/>
    <n v="1.6"/>
    <n v="0.2"/>
    <n v="0"/>
    <n v="16"/>
    <n v="45"/>
    <n v="0.2"/>
    <x v="18"/>
  </r>
  <r>
    <x v="2"/>
    <s v="Center for Water Studies"/>
    <s v="CWS-101"/>
    <x v="9"/>
    <n v="1"/>
    <n v="102"/>
    <n v="3.4"/>
    <n v="0.2"/>
    <n v="0"/>
    <n v="34"/>
    <n v="45"/>
    <n v="0.2"/>
    <x v="18"/>
  </r>
  <r>
    <x v="2"/>
    <s v="Center for Water Studies"/>
    <s v="CWS-102"/>
    <x v="7"/>
    <n v="1"/>
    <n v="108.62"/>
    <n v="3.62"/>
    <n v="0.2"/>
    <n v="0"/>
    <n v="36"/>
    <n v="45"/>
    <n v="0.2"/>
    <x v="18"/>
  </r>
  <r>
    <x v="2"/>
    <s v="Center for Water Studies"/>
    <s v="CWS-102"/>
    <x v="8"/>
    <n v="1"/>
    <n v="78.45"/>
    <n v="2.61"/>
    <n v="0.2"/>
    <n v="0"/>
    <n v="26"/>
    <n v="45"/>
    <n v="0.2"/>
    <x v="18"/>
  </r>
  <r>
    <x v="2"/>
    <s v="Center for Water Studies"/>
    <s v="CWS-102"/>
    <x v="9"/>
    <n v="1"/>
    <n v="102.58"/>
    <n v="3.42"/>
    <n v="0.2"/>
    <n v="0"/>
    <n v="34"/>
    <n v="45"/>
    <n v="0.2"/>
    <x v="18"/>
  </r>
  <r>
    <x v="2"/>
    <s v="Center for Water Studies"/>
    <s v="CWS-103"/>
    <x v="8"/>
    <n v="1"/>
    <n v="45.26"/>
    <n v="1.51"/>
    <n v="0.2"/>
    <n v="0.2"/>
    <n v="15"/>
    <n v="23"/>
    <n v="0"/>
    <x v="18"/>
  </r>
  <r>
    <x v="2"/>
    <s v="Center for Water Studies"/>
    <s v="CWS-103"/>
    <x v="9"/>
    <n v="1"/>
    <n v="45"/>
    <n v="1.5"/>
    <n v="0.2"/>
    <n v="0.2"/>
    <n v="15"/>
    <n v="23"/>
    <n v="0"/>
    <x v="18"/>
  </r>
  <r>
    <x v="2"/>
    <s v="Center for Water Studies"/>
    <s v="CWS-105"/>
    <x v="7"/>
    <n v="1"/>
    <n v="27.15"/>
    <n v="0.91"/>
    <n v="0.2"/>
    <n v="0.2"/>
    <n v="9"/>
    <n v="45"/>
    <n v="0"/>
    <x v="18"/>
  </r>
  <r>
    <x v="2"/>
    <s v="Center for Water Studies"/>
    <s v="CWS-107"/>
    <x v="7"/>
    <n v="1"/>
    <n v="33.19"/>
    <n v="1.1100000000000001"/>
    <n v="0.2"/>
    <n v="0.2"/>
    <n v="11"/>
    <n v="23"/>
    <n v="0"/>
    <x v="18"/>
  </r>
  <r>
    <x v="2"/>
    <s v="Center for Water Studies"/>
    <s v="CWS-107"/>
    <x v="8"/>
    <n v="1"/>
    <n v="21.12"/>
    <n v="0.7"/>
    <n v="0.2"/>
    <n v="0.2"/>
    <n v="7"/>
    <n v="45"/>
    <n v="0"/>
    <x v="18"/>
  </r>
  <r>
    <x v="2"/>
    <s v="Center for Water Studies"/>
    <s v="CWS-107"/>
    <x v="9"/>
    <n v="1"/>
    <n v="36.21"/>
    <n v="1.21"/>
    <n v="0.2"/>
    <n v="0.2"/>
    <n v="12"/>
    <n v="23"/>
    <n v="0"/>
    <x v="18"/>
  </r>
  <r>
    <x v="2"/>
    <s v="Center for Water Studies"/>
    <s v="CWS-110"/>
    <x v="7"/>
    <n v="1"/>
    <n v="66"/>
    <n v="2.2000000000000002"/>
    <n v="0.2"/>
    <n v="0.2"/>
    <n v="22"/>
    <n v="23"/>
    <n v="0"/>
    <x v="18"/>
  </r>
  <r>
    <x v="2"/>
    <s v="Center for Water Studies"/>
    <s v="CWS-112"/>
    <x v="7"/>
    <n v="1"/>
    <n v="66"/>
    <n v="2.2000000000000002"/>
    <n v="0.2"/>
    <n v="0.2"/>
    <n v="22"/>
    <n v="45"/>
    <n v="0"/>
    <x v="18"/>
  </r>
  <r>
    <x v="2"/>
    <s v="Center for Water Studies"/>
    <s v="CWS-114"/>
    <x v="7"/>
    <n v="1"/>
    <n v="51"/>
    <n v="1.7"/>
    <n v="0.2"/>
    <n v="0.2"/>
    <n v="17"/>
    <n v="45"/>
    <n v="0"/>
    <x v="18"/>
  </r>
  <r>
    <x v="2"/>
    <s v="Center for Water Studies"/>
    <s v="CWS-115"/>
    <x v="7"/>
    <n v="1"/>
    <n v="15.09"/>
    <n v="0.5"/>
    <n v="0.2"/>
    <n v="0.2"/>
    <n v="5"/>
    <n v="23"/>
    <n v="0"/>
    <x v="18"/>
  </r>
  <r>
    <x v="2"/>
    <s v="Center for Water Studies"/>
    <s v="CWS-115"/>
    <x v="8"/>
    <n v="1"/>
    <n v="57.33"/>
    <n v="1.91"/>
    <n v="0.2"/>
    <n v="0.2"/>
    <n v="19"/>
    <n v="45"/>
    <n v="0"/>
    <x v="18"/>
  </r>
  <r>
    <x v="2"/>
    <s v="Center for Water Studies"/>
    <s v="CWS-130"/>
    <x v="7"/>
    <n v="1"/>
    <n v="96.55"/>
    <n v="3.22"/>
    <n v="0.2"/>
    <n v="0"/>
    <n v="32"/>
    <n v="45"/>
    <n v="0.2"/>
    <x v="18"/>
  </r>
  <r>
    <x v="2"/>
    <s v="Center for Water Studies"/>
    <s v="CWS-130"/>
    <x v="8"/>
    <n v="1"/>
    <n v="84.48"/>
    <n v="2.82"/>
    <n v="0.2"/>
    <n v="0"/>
    <n v="28"/>
    <n v="45"/>
    <n v="0.2"/>
    <x v="18"/>
  </r>
  <r>
    <x v="2"/>
    <s v="Center for Water Studies"/>
    <s v="CWS-130"/>
    <x v="9"/>
    <n v="1"/>
    <n v="66"/>
    <n v="2.2000000000000002"/>
    <n v="0.2"/>
    <n v="0"/>
    <n v="22"/>
    <n v="45"/>
    <n v="0.2"/>
    <x v="18"/>
  </r>
  <r>
    <x v="2"/>
    <s v="Center for Water Studies"/>
    <s v="CWS-132"/>
    <x v="7"/>
    <n v="1"/>
    <n v="24.14"/>
    <n v="0.8"/>
    <n v="0.2"/>
    <n v="0.2"/>
    <n v="8"/>
    <n v="45"/>
    <n v="0"/>
    <x v="18"/>
  </r>
  <r>
    <x v="2"/>
    <s v="Center for Water Studies"/>
    <s v="CWS-134"/>
    <x v="7"/>
    <n v="1"/>
    <n v="54.31"/>
    <n v="1.81"/>
    <n v="0.2"/>
    <n v="0.2"/>
    <n v="18"/>
    <n v="23"/>
    <n v="0"/>
    <x v="18"/>
  </r>
  <r>
    <x v="2"/>
    <s v="Center for Water Studies"/>
    <s v="CWS-204"/>
    <x v="8"/>
    <n v="1"/>
    <n v="39.22"/>
    <n v="1.31"/>
    <n v="0.2"/>
    <n v="0"/>
    <n v="13"/>
    <n v="45"/>
    <n v="0.2"/>
    <x v="18"/>
  </r>
  <r>
    <x v="2"/>
    <s v="Center for Water Studies"/>
    <s v="CWS-204"/>
    <x v="9"/>
    <n v="1"/>
    <n v="48"/>
    <n v="1.6"/>
    <n v="0.2"/>
    <n v="0"/>
    <n v="16"/>
    <n v="45"/>
    <n v="0.2"/>
    <x v="18"/>
  </r>
  <r>
    <x v="2"/>
    <s v="Center for Water Studies"/>
    <s v="CWS-212"/>
    <x v="8"/>
    <n v="1"/>
    <n v="63"/>
    <n v="2.1"/>
    <n v="0.2"/>
    <n v="0.2"/>
    <n v="21"/>
    <n v="45"/>
    <n v="0"/>
    <x v="18"/>
  </r>
  <r>
    <x v="2"/>
    <s v="Center for Water Studies"/>
    <s v="CWS-212"/>
    <x v="9"/>
    <n v="1"/>
    <n v="15"/>
    <n v="0.5"/>
    <n v="0.2"/>
    <n v="0.2"/>
    <n v="5"/>
    <n v="45"/>
    <n v="0"/>
    <x v="18"/>
  </r>
  <r>
    <x v="2"/>
    <s v="Center for Water Studies"/>
    <s v="CWS-214"/>
    <x v="8"/>
    <n v="1"/>
    <n v="42.24"/>
    <n v="1.41"/>
    <n v="0.2"/>
    <n v="0.2"/>
    <n v="14"/>
    <n v="45"/>
    <n v="0"/>
    <x v="18"/>
  </r>
  <r>
    <x v="2"/>
    <s v="Center for Water Studies"/>
    <s v="CWS-214"/>
    <x v="9"/>
    <n v="1"/>
    <n v="21"/>
    <n v="0.7"/>
    <n v="0.2"/>
    <n v="0.2"/>
    <n v="7"/>
    <n v="45"/>
    <n v="0"/>
    <x v="18"/>
  </r>
  <r>
    <x v="2"/>
    <s v="Center for Water Studies"/>
    <s v="CWS-230"/>
    <x v="7"/>
    <n v="1"/>
    <n v="30"/>
    <n v="1"/>
    <n v="0.2"/>
    <n v="0"/>
    <n v="10"/>
    <n v="45"/>
    <n v="0.2"/>
    <x v="18"/>
  </r>
  <r>
    <x v="2"/>
    <s v="Center for Water Studies"/>
    <s v="CWS-232"/>
    <x v="8"/>
    <n v="1"/>
    <n v="12.07"/>
    <n v="0.4"/>
    <n v="0.2"/>
    <n v="0.2"/>
    <n v="4"/>
    <n v="23"/>
    <n v="0"/>
    <x v="18"/>
  </r>
  <r>
    <x v="2"/>
    <s v="Center for Water Studies"/>
    <s v="CWS-232"/>
    <x v="9"/>
    <n v="1"/>
    <n v="30.17"/>
    <n v="1.01"/>
    <n v="0.2"/>
    <n v="0.2"/>
    <n v="10"/>
    <n v="45"/>
    <n v="0"/>
    <x v="18"/>
  </r>
  <r>
    <x v="2"/>
    <s v="Center for Water Studies"/>
    <s v="CWS-268"/>
    <x v="7"/>
    <n v="1"/>
    <n v="18.100000000000001"/>
    <n v="0.6"/>
    <n v="0.2"/>
    <n v="0.2"/>
    <n v="6"/>
    <n v="23"/>
    <n v="0"/>
    <x v="18"/>
  </r>
  <r>
    <x v="2"/>
    <s v="Center for Water Studies"/>
    <s v="CWS-280"/>
    <x v="7"/>
    <n v="1"/>
    <n v="69"/>
    <n v="2.2999999999999998"/>
    <n v="0.19"/>
    <n v="0.19"/>
    <n v="23"/>
    <n v="23"/>
    <n v="0"/>
    <x v="18"/>
  </r>
  <r>
    <x v="2"/>
    <s v="Center for Water Studies"/>
    <s v="CWS-280"/>
    <x v="8"/>
    <n v="1"/>
    <n v="78"/>
    <n v="2.6"/>
    <n v="0.18"/>
    <n v="0.18"/>
    <n v="26"/>
    <n v="23"/>
    <n v="0"/>
    <x v="18"/>
  </r>
  <r>
    <x v="2"/>
    <s v="Center for Water Studies"/>
    <s v="CWS-280"/>
    <x v="9"/>
    <n v="1"/>
    <n v="69"/>
    <n v="2.2999999999999998"/>
    <n v="0.19"/>
    <n v="0.19"/>
    <n v="23"/>
    <n v="23"/>
    <n v="0"/>
    <x v="18"/>
  </r>
  <r>
    <x v="2"/>
    <s v="Center for Water Studies"/>
    <s v="CWS-282"/>
    <x v="7"/>
    <n v="1"/>
    <n v="57"/>
    <n v="1.9"/>
    <n v="0.2"/>
    <n v="0.2"/>
    <n v="19"/>
    <n v="23"/>
    <n v="0"/>
    <x v="18"/>
  </r>
  <r>
    <x v="2"/>
    <s v="Center for Water Studies"/>
    <s v="CWS-284"/>
    <x v="8"/>
    <n v="1"/>
    <n v="33.19"/>
    <n v="1.1100000000000001"/>
    <n v="0.2"/>
    <n v="0.2"/>
    <n v="11"/>
    <n v="23"/>
    <n v="0"/>
    <x v="18"/>
  </r>
  <r>
    <x v="2"/>
    <s v="Center for Water Studies"/>
    <s v="CWS-284"/>
    <x v="9"/>
    <n v="1"/>
    <n v="15"/>
    <n v="0.5"/>
    <n v="0.2"/>
    <n v="0.2"/>
    <n v="5"/>
    <n v="23"/>
    <n v="0"/>
    <x v="18"/>
  </r>
  <r>
    <x v="2"/>
    <s v="Center for Water Studies"/>
    <s v="CWS-290"/>
    <x v="8"/>
    <n v="1"/>
    <n v="1"/>
    <n v="0.03"/>
    <n v="0.01"/>
    <n v="0.01"/>
    <n v="1"/>
    <n v="20"/>
    <n v="0"/>
    <x v="18"/>
  </r>
  <r>
    <x v="2"/>
    <s v="Center for Water Studies"/>
    <s v="CWS-290"/>
    <x v="9"/>
    <n v="1"/>
    <n v="2"/>
    <n v="7.0000000000000007E-2"/>
    <n v="0.04"/>
    <n v="0.04"/>
    <n v="2"/>
    <n v="20"/>
    <n v="0"/>
    <x v="18"/>
  </r>
  <r>
    <x v="2"/>
    <s v="Economics"/>
    <s v="ECON-110"/>
    <x v="2"/>
    <n v="1"/>
    <n v="111"/>
    <n v="3.7"/>
    <n v="0.2"/>
    <n v="0.2"/>
    <n v="37"/>
    <n v="50"/>
    <n v="0"/>
    <x v="19"/>
  </r>
  <r>
    <x v="2"/>
    <s v="Economics"/>
    <s v="ECON-110"/>
    <x v="4"/>
    <n v="1"/>
    <n v="81"/>
    <n v="2.7"/>
    <n v="0.2"/>
    <n v="0.2"/>
    <n v="27"/>
    <n v="50"/>
    <n v="0"/>
    <x v="19"/>
  </r>
  <r>
    <x v="2"/>
    <s v="Economics"/>
    <s v="ECON-110"/>
    <x v="6"/>
    <n v="1"/>
    <n v="102"/>
    <n v="3.4"/>
    <n v="0.2"/>
    <n v="0.2"/>
    <n v="34"/>
    <n v="50"/>
    <n v="0"/>
    <x v="19"/>
  </r>
  <r>
    <x v="2"/>
    <s v="Economics"/>
    <s v="ECON-110"/>
    <x v="8"/>
    <n v="1"/>
    <n v="69"/>
    <n v="2.2999999999999998"/>
    <n v="0"/>
    <n v="0"/>
    <n v="23"/>
    <n v="50"/>
    <n v="0"/>
    <x v="19"/>
  </r>
  <r>
    <x v="2"/>
    <s v="Economics"/>
    <s v="ECON-110"/>
    <x v="9"/>
    <n v="1"/>
    <n v="138"/>
    <n v="4.5999999999999996"/>
    <n v="0.2"/>
    <n v="0.2"/>
    <n v="46"/>
    <n v="50"/>
    <n v="0"/>
    <x v="19"/>
  </r>
  <r>
    <x v="2"/>
    <s v="Economics"/>
    <s v="ECON-120"/>
    <x v="0"/>
    <n v="3"/>
    <n v="366"/>
    <n v="12.2"/>
    <n v="0.6"/>
    <n v="0.2"/>
    <n v="122"/>
    <n v="159"/>
    <n v="0.4"/>
    <x v="19"/>
  </r>
  <r>
    <x v="2"/>
    <s v="Economics"/>
    <s v="ECON-120"/>
    <x v="1"/>
    <n v="4"/>
    <n v="690"/>
    <n v="23"/>
    <n v="0.8"/>
    <n v="0.4"/>
    <n v="230"/>
    <n v="247"/>
    <n v="0.4"/>
    <x v="19"/>
  </r>
  <r>
    <x v="2"/>
    <s v="Economics"/>
    <s v="ECON-120"/>
    <x v="2"/>
    <n v="3"/>
    <n v="477"/>
    <n v="15.9"/>
    <n v="0.6"/>
    <n v="0.2"/>
    <n v="159"/>
    <n v="159"/>
    <n v="0.4"/>
    <x v="19"/>
  </r>
  <r>
    <x v="2"/>
    <s v="Economics"/>
    <s v="ECON-120"/>
    <x v="3"/>
    <n v="4"/>
    <n v="711"/>
    <n v="23.7"/>
    <n v="0.8"/>
    <n v="0.4"/>
    <n v="237"/>
    <n v="260"/>
    <n v="0.4"/>
    <x v="19"/>
  </r>
  <r>
    <x v="2"/>
    <s v="Economics"/>
    <s v="ECON-120"/>
    <x v="4"/>
    <n v="5"/>
    <n v="657.7"/>
    <n v="21.92"/>
    <n v="0.8"/>
    <n v="0.6"/>
    <n v="225"/>
    <n v="270"/>
    <n v="0.2"/>
    <x v="19"/>
  </r>
  <r>
    <x v="2"/>
    <s v="Economics"/>
    <s v="ECON-120"/>
    <x v="5"/>
    <n v="5"/>
    <n v="592"/>
    <n v="19.73"/>
    <n v="1"/>
    <n v="0.4"/>
    <n v="194"/>
    <n v="250"/>
    <n v="0.6"/>
    <x v="19"/>
  </r>
  <r>
    <x v="2"/>
    <s v="Economics"/>
    <s v="ECON-120"/>
    <x v="6"/>
    <n v="3"/>
    <n v="510"/>
    <n v="17"/>
    <n v="0.6"/>
    <n v="0.2"/>
    <n v="170"/>
    <n v="185"/>
    <n v="0.4"/>
    <x v="19"/>
  </r>
  <r>
    <x v="2"/>
    <s v="Economics"/>
    <s v="ECON-120"/>
    <x v="7"/>
    <n v="5"/>
    <n v="585"/>
    <n v="19.5"/>
    <n v="1"/>
    <n v="0.4"/>
    <n v="195"/>
    <n v="240"/>
    <n v="0.6"/>
    <x v="19"/>
  </r>
  <r>
    <x v="2"/>
    <s v="Economics"/>
    <s v="ECON-120"/>
    <x v="8"/>
    <n v="4"/>
    <n v="612"/>
    <n v="20.399999999999999"/>
    <n v="0.8"/>
    <n v="0.6"/>
    <n v="204"/>
    <n v="209"/>
    <n v="0.2"/>
    <x v="19"/>
  </r>
  <r>
    <x v="2"/>
    <s v="Economics"/>
    <s v="ECON-120"/>
    <x v="9"/>
    <n v="5"/>
    <n v="753"/>
    <n v="25.1"/>
    <n v="1"/>
    <n v="0.4"/>
    <n v="251"/>
    <n v="260"/>
    <n v="0.6"/>
    <x v="19"/>
  </r>
  <r>
    <x v="2"/>
    <s v="Economics"/>
    <s v="ECON-121"/>
    <x v="0"/>
    <n v="3"/>
    <n v="459"/>
    <n v="15.3"/>
    <n v="0.8"/>
    <n v="0.8"/>
    <n v="153"/>
    <n v="170"/>
    <n v="0"/>
    <x v="19"/>
  </r>
  <r>
    <x v="2"/>
    <s v="Economics"/>
    <s v="ECON-121"/>
    <x v="1"/>
    <n v="4"/>
    <n v="454.71"/>
    <n v="15.16"/>
    <n v="0.8"/>
    <n v="0.6"/>
    <n v="181"/>
    <n v="173"/>
    <n v="0.2"/>
    <x v="19"/>
  </r>
  <r>
    <x v="2"/>
    <s v="Economics"/>
    <s v="ECON-121"/>
    <x v="2"/>
    <n v="3"/>
    <n v="288"/>
    <n v="9.6"/>
    <n v="0.6"/>
    <n v="0.4"/>
    <n v="96"/>
    <n v="140"/>
    <n v="0.2"/>
    <x v="19"/>
  </r>
  <r>
    <x v="2"/>
    <s v="Economics"/>
    <s v="ECON-121"/>
    <x v="3"/>
    <n v="3"/>
    <n v="417"/>
    <n v="13.9"/>
    <n v="0.6"/>
    <n v="0.4"/>
    <n v="139"/>
    <n v="165"/>
    <n v="0.2"/>
    <x v="19"/>
  </r>
  <r>
    <x v="2"/>
    <s v="Economics"/>
    <s v="ECON-121"/>
    <x v="4"/>
    <n v="3"/>
    <n v="435"/>
    <n v="14.5"/>
    <n v="0.6"/>
    <n v="0.4"/>
    <n v="145"/>
    <n v="170"/>
    <n v="0.2"/>
    <x v="19"/>
  </r>
  <r>
    <x v="2"/>
    <s v="Economics"/>
    <s v="ECON-121"/>
    <x v="5"/>
    <n v="3"/>
    <n v="429.4"/>
    <n v="14.31"/>
    <n v="0.6"/>
    <n v="0.4"/>
    <n v="140"/>
    <n v="150"/>
    <n v="0.2"/>
    <x v="19"/>
  </r>
  <r>
    <x v="2"/>
    <s v="Economics"/>
    <s v="ECON-121"/>
    <x v="6"/>
    <n v="3"/>
    <n v="315"/>
    <n v="10.5"/>
    <n v="0.6"/>
    <n v="0.4"/>
    <n v="105"/>
    <n v="160"/>
    <n v="0.2"/>
    <x v="19"/>
  </r>
  <r>
    <x v="2"/>
    <s v="Economics"/>
    <s v="ECON-121"/>
    <x v="7"/>
    <n v="3"/>
    <n v="375"/>
    <n v="12.5"/>
    <n v="0.6"/>
    <n v="0.2"/>
    <n v="125"/>
    <n v="150"/>
    <n v="0.4"/>
    <x v="19"/>
  </r>
  <r>
    <x v="2"/>
    <s v="Economics"/>
    <s v="ECON-121"/>
    <x v="8"/>
    <n v="3"/>
    <n v="402"/>
    <n v="13.4"/>
    <n v="0.6"/>
    <n v="0.6"/>
    <n v="134"/>
    <n v="150"/>
    <n v="0"/>
    <x v="19"/>
  </r>
  <r>
    <x v="2"/>
    <s v="Economics"/>
    <s v="ECON-121"/>
    <x v="9"/>
    <n v="5"/>
    <n v="534"/>
    <n v="17.8"/>
    <n v="1"/>
    <n v="0.6"/>
    <n v="178"/>
    <n v="250"/>
    <n v="0.4"/>
    <x v="19"/>
  </r>
  <r>
    <x v="2"/>
    <s v="Education"/>
    <s v="ED-151"/>
    <x v="0"/>
    <n v="1"/>
    <n v="22.87"/>
    <n v="0.76"/>
    <n v="7.0000000000000007E-2"/>
    <n v="0"/>
    <n v="23"/>
    <n v="35"/>
    <n v="7.0000000000000007E-2"/>
    <x v="20"/>
  </r>
  <r>
    <x v="2"/>
    <s v="Education"/>
    <s v="ED-151"/>
    <x v="1"/>
    <n v="1"/>
    <n v="6.96"/>
    <n v="0.23"/>
    <n v="7.0000000000000007E-2"/>
    <n v="0"/>
    <n v="7"/>
    <n v="48"/>
    <n v="7.0000000000000007E-2"/>
    <x v="20"/>
  </r>
  <r>
    <x v="2"/>
    <s v="Education"/>
    <s v="ED-151"/>
    <x v="2"/>
    <n v="1"/>
    <n v="12.93"/>
    <n v="0.43"/>
    <n v="7.0000000000000007E-2"/>
    <n v="0"/>
    <n v="13"/>
    <n v="48"/>
    <n v="7.0000000000000007E-2"/>
    <x v="20"/>
  </r>
  <r>
    <x v="2"/>
    <s v="Education"/>
    <s v="ED-200"/>
    <x v="0"/>
    <n v="1"/>
    <n v="84"/>
    <n v="2.8"/>
    <n v="0.2"/>
    <n v="0.2"/>
    <n v="28"/>
    <n v="50"/>
    <n v="0"/>
    <x v="20"/>
  </r>
  <r>
    <x v="2"/>
    <s v="Education"/>
    <s v="ED-200"/>
    <x v="1"/>
    <n v="2"/>
    <n v="216"/>
    <n v="7.2"/>
    <n v="0.4"/>
    <n v="0.4"/>
    <n v="72"/>
    <n v="100"/>
    <n v="0"/>
    <x v="20"/>
  </r>
  <r>
    <x v="2"/>
    <s v="Education"/>
    <s v="ED-200"/>
    <x v="3"/>
    <n v="2"/>
    <n v="129"/>
    <n v="4.3"/>
    <n v="0.4"/>
    <n v="0.4"/>
    <n v="43"/>
    <n v="100"/>
    <n v="0"/>
    <x v="20"/>
  </r>
  <r>
    <x v="2"/>
    <s v="Education"/>
    <s v="ED-200"/>
    <x v="5"/>
    <n v="2"/>
    <n v="159"/>
    <n v="5.3"/>
    <n v="0.4"/>
    <n v="0.4"/>
    <n v="53"/>
    <n v="100"/>
    <n v="0"/>
    <x v="20"/>
  </r>
  <r>
    <x v="2"/>
    <s v="Education"/>
    <s v="ED-200"/>
    <x v="7"/>
    <n v="2"/>
    <n v="144"/>
    <n v="4.8"/>
    <n v="0.4"/>
    <n v="0.4"/>
    <n v="48"/>
    <n v="100"/>
    <n v="0"/>
    <x v="20"/>
  </r>
  <r>
    <x v="2"/>
    <s v="Environmental Hlth/ Safety Mgt"/>
    <s v="EHSM-100"/>
    <x v="0"/>
    <n v="1"/>
    <n v="55.9"/>
    <n v="1.86"/>
    <n v="0.27"/>
    <n v="0.27"/>
    <n v="13"/>
    <n v="50"/>
    <n v="0"/>
    <x v="21"/>
  </r>
  <r>
    <x v="2"/>
    <s v="Environmental Hlth/ Safety Mgt"/>
    <s v="EHSM-100"/>
    <x v="1"/>
    <n v="1"/>
    <n v="46"/>
    <n v="1.53"/>
    <n v="0.27"/>
    <n v="0"/>
    <n v="10"/>
    <n v="36"/>
    <n v="0.27"/>
    <x v="21"/>
  </r>
  <r>
    <x v="2"/>
    <s v="Environmental Hlth/ Safety Mgt"/>
    <s v="EHSM-100"/>
    <x v="2"/>
    <n v="1"/>
    <n v="68.8"/>
    <n v="2.29"/>
    <n v="0.27"/>
    <n v="0.27"/>
    <n v="16"/>
    <n v="50"/>
    <n v="0"/>
    <x v="21"/>
  </r>
  <r>
    <x v="2"/>
    <s v="Environmental Hlth/ Safety Mgt"/>
    <s v="EHSM-100"/>
    <x v="3"/>
    <n v="1"/>
    <n v="51.6"/>
    <n v="1.72"/>
    <n v="0.27"/>
    <n v="0"/>
    <n v="12"/>
    <n v="32"/>
    <n v="0.27"/>
    <x v="21"/>
  </r>
  <r>
    <x v="2"/>
    <s v="Environmental Hlth/ Safety Mgt"/>
    <s v="EHSM-100"/>
    <x v="4"/>
    <n v="2"/>
    <n v="68"/>
    <n v="2.27"/>
    <n v="0.53"/>
    <n v="0"/>
    <n v="17"/>
    <n v="98"/>
    <n v="0.53"/>
    <x v="21"/>
  </r>
  <r>
    <x v="2"/>
    <s v="Environmental Hlth/ Safety Mgt"/>
    <s v="EHSM-100"/>
    <x v="5"/>
    <n v="1"/>
    <n v="72"/>
    <n v="2.4"/>
    <n v="0.27"/>
    <n v="0"/>
    <n v="18"/>
    <n v="32"/>
    <n v="0.27"/>
    <x v="21"/>
  </r>
  <r>
    <x v="2"/>
    <s v="Environmental Hlth/ Safety Mgt"/>
    <s v="EHSM-100"/>
    <x v="6"/>
    <n v="1"/>
    <n v="34.4"/>
    <n v="1.1499999999999999"/>
    <n v="0.27"/>
    <n v="0"/>
    <n v="8"/>
    <n v="32"/>
    <n v="0.27"/>
    <x v="21"/>
  </r>
  <r>
    <x v="2"/>
    <s v="Environmental Hlth/ Safety Mgt"/>
    <s v="EHSM-100"/>
    <x v="7"/>
    <n v="1"/>
    <n v="51.6"/>
    <n v="1.72"/>
    <n v="0.27"/>
    <n v="0"/>
    <n v="12"/>
    <n v="32"/>
    <n v="0.27"/>
    <x v="21"/>
  </r>
  <r>
    <x v="2"/>
    <s v="Environmental Hlth/ Safety Mgt"/>
    <s v="EHSM-100"/>
    <x v="8"/>
    <n v="1"/>
    <n v="64.5"/>
    <n v="2.15"/>
    <n v="0.27"/>
    <n v="0"/>
    <n v="15"/>
    <n v="32"/>
    <n v="0.27"/>
    <x v="21"/>
  </r>
  <r>
    <x v="2"/>
    <s v="Environmental Hlth/ Safety Mgt"/>
    <s v="EHSM-100"/>
    <x v="9"/>
    <n v="2"/>
    <n v="80"/>
    <n v="2.67"/>
    <n v="0.53"/>
    <n v="0.27"/>
    <n v="20"/>
    <n v="82"/>
    <n v="0.27"/>
    <x v="21"/>
  </r>
  <r>
    <x v="2"/>
    <s v="Environmental Hlth/ Safety Mgt"/>
    <s v="EHSM-110"/>
    <x v="1"/>
    <n v="1"/>
    <n v="57"/>
    <n v="1.9"/>
    <n v="0.2"/>
    <n v="0"/>
    <n v="19"/>
    <n v="50"/>
    <n v="0.2"/>
    <x v="21"/>
  </r>
  <r>
    <x v="2"/>
    <s v="Environmental Hlth/ Safety Mgt"/>
    <s v="EHSM-110"/>
    <x v="5"/>
    <n v="1"/>
    <n v="54"/>
    <n v="1.8"/>
    <n v="0.2"/>
    <n v="0.2"/>
    <n v="18"/>
    <n v="32"/>
    <n v="0"/>
    <x v="21"/>
  </r>
  <r>
    <x v="2"/>
    <s v="Environmental Hlth/ Safety Mgt"/>
    <s v="EHSM-130"/>
    <x v="2"/>
    <n v="1"/>
    <n v="93"/>
    <n v="3.1"/>
    <n v="0.2"/>
    <n v="0.2"/>
    <n v="31"/>
    <n v="50"/>
    <n v="0"/>
    <x v="21"/>
  </r>
  <r>
    <x v="2"/>
    <s v="Environmental Hlth/ Safety Mgt"/>
    <s v="EHSM-130"/>
    <x v="6"/>
    <n v="1"/>
    <n v="57"/>
    <n v="1.9"/>
    <n v="0.2"/>
    <n v="0"/>
    <n v="19"/>
    <n v="32"/>
    <n v="0.2"/>
    <x v="21"/>
  </r>
  <r>
    <x v="2"/>
    <s v="Environmental Hlth/ Safety Mgt"/>
    <s v="EHSM-130"/>
    <x v="9"/>
    <n v="1"/>
    <n v="66"/>
    <n v="2.2000000000000002"/>
    <n v="0.2"/>
    <n v="0"/>
    <n v="22"/>
    <n v="32"/>
    <n v="0.2"/>
    <x v="21"/>
  </r>
  <r>
    <x v="2"/>
    <s v="Environmental Hlth/ Safety Mgt"/>
    <s v="EHSM-135"/>
    <x v="1"/>
    <n v="1"/>
    <n v="95.7"/>
    <n v="3.19"/>
    <n v="0.2"/>
    <n v="0.2"/>
    <n v="29"/>
    <n v="50"/>
    <n v="0"/>
    <x v="21"/>
  </r>
  <r>
    <x v="2"/>
    <s v="Environmental Hlth/ Safety Mgt"/>
    <s v="EHSM-135"/>
    <x v="5"/>
    <n v="1"/>
    <n v="78.2"/>
    <n v="2.61"/>
    <n v="0.2"/>
    <n v="0.2"/>
    <n v="23"/>
    <n v="50"/>
    <n v="0"/>
    <x v="21"/>
  </r>
  <r>
    <x v="2"/>
    <s v="Environmental Hlth/ Safety Mgt"/>
    <s v="EHSM-145"/>
    <x v="4"/>
    <n v="1"/>
    <n v="72"/>
    <n v="2.4"/>
    <n v="0.2"/>
    <n v="0.2"/>
    <n v="24"/>
    <n v="50"/>
    <n v="0"/>
    <x v="21"/>
  </r>
  <r>
    <x v="2"/>
    <s v="Environmental Hlth/ Safety Mgt"/>
    <s v="EHSM-145"/>
    <x v="7"/>
    <n v="1"/>
    <n v="33"/>
    <n v="1.1000000000000001"/>
    <n v="0.2"/>
    <n v="0.2"/>
    <n v="10"/>
    <n v="34"/>
    <n v="0"/>
    <x v="21"/>
  </r>
  <r>
    <x v="2"/>
    <s v="Environmental Hlth/ Safety Mgt"/>
    <s v="EHSM-150"/>
    <x v="0"/>
    <n v="1"/>
    <n v="107.5"/>
    <n v="3.58"/>
    <n v="0.27"/>
    <n v="0.27"/>
    <n v="25"/>
    <n v="50"/>
    <n v="0"/>
    <x v="21"/>
  </r>
  <r>
    <x v="2"/>
    <s v="Environmental Hlth/ Safety Mgt"/>
    <s v="EHSM-150"/>
    <x v="3"/>
    <n v="1"/>
    <n v="64"/>
    <n v="2.13"/>
    <n v="0.27"/>
    <n v="0"/>
    <n v="16"/>
    <n v="32"/>
    <n v="0.27"/>
    <x v="21"/>
  </r>
  <r>
    <x v="2"/>
    <s v="Environmental Hlth/ Safety Mgt"/>
    <s v="EHSM-150"/>
    <x v="4"/>
    <n v="1"/>
    <n v="28"/>
    <n v="0.93"/>
    <n v="0.27"/>
    <n v="0"/>
    <n v="7"/>
    <n v="48"/>
    <n v="0.27"/>
    <x v="21"/>
  </r>
  <r>
    <x v="2"/>
    <s v="Environmental Hlth/ Safety Mgt"/>
    <s v="EHSM-150"/>
    <x v="8"/>
    <n v="1"/>
    <n v="64"/>
    <n v="2.13"/>
    <n v="0.27"/>
    <n v="0"/>
    <n v="16"/>
    <n v="32"/>
    <n v="0.27"/>
    <x v="21"/>
  </r>
  <r>
    <x v="2"/>
    <s v="Environmental Hlth/ Safety Mgt"/>
    <s v="EHSM-150"/>
    <x v="9"/>
    <n v="1"/>
    <n v="60"/>
    <n v="2"/>
    <n v="0.27"/>
    <n v="0"/>
    <n v="15"/>
    <n v="50"/>
    <n v="0.27"/>
    <x v="21"/>
  </r>
  <r>
    <x v="2"/>
    <s v="Environmental Hlth/ Safety Mgt"/>
    <s v="EHSM-200"/>
    <x v="2"/>
    <n v="1"/>
    <n v="80"/>
    <n v="2.67"/>
    <n v="0.27"/>
    <n v="0.27"/>
    <n v="20"/>
    <n v="50"/>
    <n v="0"/>
    <x v="21"/>
  </r>
  <r>
    <x v="2"/>
    <s v="Environmental Hlth/ Safety Mgt"/>
    <s v="EHSM-200"/>
    <x v="3"/>
    <n v="1"/>
    <n v="116"/>
    <n v="3.87"/>
    <n v="0.27"/>
    <n v="0"/>
    <n v="29"/>
    <n v="32"/>
    <n v="0.27"/>
    <x v="21"/>
  </r>
  <r>
    <x v="2"/>
    <s v="Environmental Hlth/ Safety Mgt"/>
    <s v="EHSM-200"/>
    <x v="7"/>
    <n v="1"/>
    <n v="108"/>
    <n v="3.6"/>
    <n v="0.27"/>
    <n v="0"/>
    <n v="27"/>
    <n v="32"/>
    <n v="0.27"/>
    <x v="21"/>
  </r>
  <r>
    <x v="2"/>
    <s v="Environmental Hlth/ Safety Mgt"/>
    <s v="EHSM-200"/>
    <x v="9"/>
    <n v="1"/>
    <n v="40"/>
    <n v="1.33"/>
    <n v="0.27"/>
    <n v="0"/>
    <n v="10"/>
    <n v="50"/>
    <n v="0.27"/>
    <x v="21"/>
  </r>
  <r>
    <x v="2"/>
    <s v="Environmental Hlth/ Safety Mgt"/>
    <s v="EHSM-201"/>
    <x v="4"/>
    <n v="1"/>
    <n v="174"/>
    <n v="5.8"/>
    <n v="0.35"/>
    <n v="0.35"/>
    <n v="29"/>
    <n v="45"/>
    <n v="0"/>
    <x v="21"/>
  </r>
  <r>
    <x v="2"/>
    <s v="Environmental Hlth/ Safety Mgt"/>
    <s v="EHSM-201"/>
    <x v="8"/>
    <n v="1"/>
    <n v="120"/>
    <n v="4"/>
    <n v="0.35"/>
    <n v="0.35"/>
    <n v="20"/>
    <n v="34"/>
    <n v="0"/>
    <x v="21"/>
  </r>
  <r>
    <x v="2"/>
    <s v="Environmental Hlth/ Safety Mgt"/>
    <s v="EHSM-205"/>
    <x v="4"/>
    <n v="1"/>
    <n v="107.5"/>
    <n v="3.58"/>
    <n v="0.27"/>
    <n v="0.27"/>
    <n v="25"/>
    <n v="50"/>
    <n v="0"/>
    <x v="21"/>
  </r>
  <r>
    <x v="2"/>
    <s v="Environmental Hlth/ Safety Mgt"/>
    <s v="EHSM-205"/>
    <x v="7"/>
    <n v="1"/>
    <n v="56"/>
    <n v="1.87"/>
    <n v="0.27"/>
    <n v="0.27"/>
    <n v="14"/>
    <n v="34"/>
    <n v="0"/>
    <x v="21"/>
  </r>
  <r>
    <x v="2"/>
    <s v="Environmental Hlth/ Safety Mgt"/>
    <s v="EHSM-210"/>
    <x v="2"/>
    <n v="1"/>
    <n v="92"/>
    <n v="3.07"/>
    <n v="0.27"/>
    <n v="0.27"/>
    <n v="23"/>
    <n v="48"/>
    <n v="0"/>
    <x v="21"/>
  </r>
  <r>
    <x v="2"/>
    <s v="Environmental Hlth/ Safety Mgt"/>
    <s v="EHSM-210"/>
    <x v="6"/>
    <n v="1"/>
    <n v="60"/>
    <n v="2"/>
    <n v="0.27"/>
    <n v="0"/>
    <n v="15"/>
    <n v="32"/>
    <n v="0.27"/>
    <x v="21"/>
  </r>
  <r>
    <x v="2"/>
    <s v="Environmental Hlth/ Safety Mgt"/>
    <s v="EHSM-210"/>
    <x v="9"/>
    <n v="1"/>
    <n v="86"/>
    <n v="2.87"/>
    <n v="0.27"/>
    <n v="0.27"/>
    <n v="20"/>
    <n v="34"/>
    <n v="0"/>
    <x v="21"/>
  </r>
  <r>
    <x v="2"/>
    <s v="Environmental Hlth/ Safety Mgt"/>
    <s v="EHSM-215"/>
    <x v="0"/>
    <n v="1"/>
    <n v="75.900000000000006"/>
    <n v="2.5299999999999998"/>
    <n v="0.2"/>
    <n v="0.2"/>
    <n v="23"/>
    <n v="50"/>
    <n v="0"/>
    <x v="21"/>
  </r>
  <r>
    <x v="2"/>
    <s v="Environmental Hlth/ Safety Mgt"/>
    <s v="EHSM-215"/>
    <x v="6"/>
    <n v="1"/>
    <n v="57"/>
    <n v="1.9"/>
    <n v="0.2"/>
    <n v="0.2"/>
    <n v="19"/>
    <n v="48"/>
    <n v="0"/>
    <x v="21"/>
  </r>
  <r>
    <x v="2"/>
    <s v="Environmental Hlth/ Safety Mgt"/>
    <s v="EHSM-215"/>
    <x v="9"/>
    <n v="1"/>
    <n v="48"/>
    <n v="1.6"/>
    <n v="0.2"/>
    <n v="0.2"/>
    <n v="16"/>
    <n v="34"/>
    <n v="0"/>
    <x v="21"/>
  </r>
  <r>
    <x v="2"/>
    <s v="Environmental Hlth/ Safety Mgt"/>
    <s v="EHSM-230"/>
    <x v="0"/>
    <n v="1"/>
    <n v="192"/>
    <n v="6.4"/>
    <n v="0.35"/>
    <n v="0.35"/>
    <n v="32"/>
    <n v="48"/>
    <n v="0"/>
    <x v="21"/>
  </r>
  <r>
    <x v="2"/>
    <s v="Environmental Hlth/ Safety Mgt"/>
    <s v="EHSM-230"/>
    <x v="1"/>
    <n v="1"/>
    <n v="84"/>
    <n v="2.8"/>
    <n v="0.35"/>
    <n v="0"/>
    <n v="14"/>
    <n v="48"/>
    <n v="0.35"/>
    <x v="21"/>
  </r>
  <r>
    <x v="2"/>
    <s v="Environmental Hlth/ Safety Mgt"/>
    <s v="EHSM-230"/>
    <x v="3"/>
    <n v="1"/>
    <n v="54"/>
    <n v="1.8"/>
    <n v="0.35"/>
    <n v="0.35"/>
    <n v="9"/>
    <n v="48"/>
    <n v="0"/>
    <x v="21"/>
  </r>
  <r>
    <x v="2"/>
    <s v="Environmental Hlth/ Safety Mgt"/>
    <s v="EHSM-230"/>
    <x v="5"/>
    <n v="3"/>
    <n v="126.81"/>
    <n v="4.2300000000000004"/>
    <n v="0.6"/>
    <n v="0"/>
    <n v="41"/>
    <n v="144"/>
    <n v="0.6"/>
    <x v="21"/>
  </r>
  <r>
    <x v="2"/>
    <s v="Environmental Hlth/ Safety Mgt"/>
    <s v="EHSM-230"/>
    <x v="7"/>
    <n v="1"/>
    <n v="21.12"/>
    <n v="0.7"/>
    <n v="0.2"/>
    <n v="0"/>
    <n v="7"/>
    <n v="34"/>
    <n v="0.2"/>
    <x v="21"/>
  </r>
  <r>
    <x v="2"/>
    <s v="Environmental Hlth/ Safety Mgt"/>
    <s v="EHSM-230"/>
    <x v="8"/>
    <n v="2"/>
    <n v="24.14"/>
    <n v="0.8"/>
    <n v="0.4"/>
    <n v="0"/>
    <n v="8"/>
    <n v="82"/>
    <n v="0.4"/>
    <x v="21"/>
  </r>
  <r>
    <x v="2"/>
    <s v="Environmental Hlth/ Safety Mgt"/>
    <s v="EHSM-240"/>
    <x v="0"/>
    <n v="1"/>
    <n v="5"/>
    <n v="0.17"/>
    <n v="0.13"/>
    <n v="0.13"/>
    <n v="5"/>
    <n v="20"/>
    <n v="0"/>
    <x v="21"/>
  </r>
  <r>
    <x v="2"/>
    <s v="Environmental Hlth/ Safety Mgt"/>
    <s v="EHSM-240"/>
    <x v="1"/>
    <n v="1"/>
    <n v="1"/>
    <n v="0.03"/>
    <n v="0.02"/>
    <n v="0.02"/>
    <n v="1"/>
    <n v="20"/>
    <n v="0"/>
    <x v="21"/>
  </r>
  <r>
    <x v="2"/>
    <s v="Environmental Hlth/ Safety Mgt"/>
    <s v="EHSM-240"/>
    <x v="2"/>
    <n v="1"/>
    <n v="1"/>
    <n v="0.03"/>
    <n v="7.0000000000000007E-2"/>
    <n v="7.0000000000000007E-2"/>
    <n v="1"/>
    <n v="20"/>
    <n v="0"/>
    <x v="21"/>
  </r>
  <r>
    <x v="2"/>
    <s v="Environmental Hlth/ Safety Mgt"/>
    <s v="EHSM-240"/>
    <x v="3"/>
    <n v="1"/>
    <n v="1"/>
    <n v="0.03"/>
    <n v="0.03"/>
    <n v="0.03"/>
    <n v="1"/>
    <n v="20"/>
    <n v="0"/>
    <x v="21"/>
  </r>
  <r>
    <x v="2"/>
    <s v="Environmental Hlth/ Safety Mgt"/>
    <s v="EHSM-240"/>
    <x v="4"/>
    <n v="1"/>
    <n v="3"/>
    <n v="0.1"/>
    <n v="0.09"/>
    <n v="0.09"/>
    <n v="3"/>
    <n v="20"/>
    <n v="0"/>
    <x v="21"/>
  </r>
  <r>
    <x v="2"/>
    <s v="Environmental Hlth/ Safety Mgt"/>
    <s v="EHSM-240"/>
    <x v="5"/>
    <n v="1"/>
    <n v="0"/>
    <n v="0"/>
    <n v="0.01"/>
    <n v="0.01"/>
    <n v="0"/>
    <n v="20"/>
    <n v="0"/>
    <x v="21"/>
  </r>
  <r>
    <x v="2"/>
    <s v="Environmental Hlth/ Safety Mgt"/>
    <s v="EHSM-240"/>
    <x v="6"/>
    <n v="1"/>
    <n v="0"/>
    <n v="0"/>
    <n v="0.05"/>
    <n v="0.05"/>
    <n v="0"/>
    <n v="20"/>
    <n v="0"/>
    <x v="21"/>
  </r>
  <r>
    <x v="2"/>
    <s v="Environmental Hlth/ Safety Mgt"/>
    <s v="EHSM-240"/>
    <x v="7"/>
    <n v="1"/>
    <n v="2"/>
    <n v="7.0000000000000007E-2"/>
    <n v="0.05"/>
    <n v="0.05"/>
    <n v="2"/>
    <n v="20"/>
    <n v="0"/>
    <x v="21"/>
  </r>
  <r>
    <x v="2"/>
    <s v="Environmental Hlth/ Safety Mgt"/>
    <s v="EHSM-240"/>
    <x v="8"/>
    <n v="1"/>
    <n v="0"/>
    <n v="0"/>
    <n v="0.03"/>
    <n v="0.03"/>
    <n v="0"/>
    <n v="20"/>
    <n v="0"/>
    <x v="21"/>
  </r>
  <r>
    <x v="2"/>
    <s v="Environmental Hlth/ Safety Mgt"/>
    <s v="EHSM-240"/>
    <x v="9"/>
    <n v="1"/>
    <n v="0"/>
    <n v="0"/>
    <n v="0.01"/>
    <n v="0.01"/>
    <n v="0"/>
    <n v="20"/>
    <n v="0"/>
    <x v="21"/>
  </r>
  <r>
    <x v="0"/>
    <s v="English"/>
    <s v="ENGL-020"/>
    <x v="1"/>
    <n v="2"/>
    <n v="140"/>
    <n v="4.67"/>
    <n v="0.27"/>
    <n v="0.13"/>
    <n v="70"/>
    <n v="70"/>
    <n v="0.13"/>
    <x v="22"/>
  </r>
  <r>
    <x v="0"/>
    <s v="English"/>
    <s v="ENGL-020"/>
    <x v="3"/>
    <n v="8"/>
    <n v="248.51"/>
    <n v="8.2799999999999994"/>
    <n v="0.53"/>
    <n v="0.4"/>
    <n v="251"/>
    <n v="280"/>
    <n v="0.13"/>
    <x v="22"/>
  </r>
  <r>
    <x v="0"/>
    <s v="English"/>
    <s v="ENGL-020"/>
    <x v="4"/>
    <n v="8"/>
    <n v="251"/>
    <n v="8.3699999999999992"/>
    <n v="0.53"/>
    <n v="0.4"/>
    <n v="251"/>
    <n v="280"/>
    <n v="0.13"/>
    <x v="22"/>
  </r>
  <r>
    <x v="0"/>
    <s v="English"/>
    <s v="ENGL-020"/>
    <x v="5"/>
    <n v="9"/>
    <n v="293"/>
    <n v="9.77"/>
    <n v="0.6"/>
    <n v="0.33"/>
    <n v="293"/>
    <n v="315"/>
    <n v="0.27"/>
    <x v="22"/>
  </r>
  <r>
    <x v="0"/>
    <s v="English"/>
    <s v="ENGL-020"/>
    <x v="6"/>
    <n v="6"/>
    <n v="189"/>
    <n v="6.3"/>
    <n v="0.4"/>
    <n v="0.27"/>
    <n v="189"/>
    <n v="205"/>
    <n v="0.13"/>
    <x v="22"/>
  </r>
  <r>
    <x v="0"/>
    <s v="English"/>
    <s v="ENGL-020"/>
    <x v="7"/>
    <n v="12"/>
    <n v="379"/>
    <n v="12.63"/>
    <n v="0.8"/>
    <n v="0.4"/>
    <n v="379"/>
    <n v="420"/>
    <n v="0.4"/>
    <x v="22"/>
  </r>
  <r>
    <x v="0"/>
    <s v="English"/>
    <s v="ENGL-020"/>
    <x v="8"/>
    <n v="9"/>
    <n v="276"/>
    <n v="9.1999999999999993"/>
    <n v="0.6"/>
    <n v="0.33"/>
    <n v="276"/>
    <n v="315"/>
    <n v="0.27"/>
    <x v="22"/>
  </r>
  <r>
    <x v="0"/>
    <s v="English"/>
    <s v="ENGL-020"/>
    <x v="9"/>
    <n v="9"/>
    <n v="282"/>
    <n v="9.4"/>
    <n v="0.6"/>
    <n v="0.4"/>
    <n v="282"/>
    <n v="315"/>
    <n v="0.2"/>
    <x v="22"/>
  </r>
  <r>
    <x v="0"/>
    <s v="English"/>
    <s v="ENGL-090"/>
    <x v="0"/>
    <n v="3"/>
    <n v="376"/>
    <n v="12.53"/>
    <n v="0.75"/>
    <n v="0.75"/>
    <n v="94"/>
    <n v="105"/>
    <n v="0"/>
    <x v="22"/>
  </r>
  <r>
    <x v="0"/>
    <s v="English"/>
    <s v="ENGL-090"/>
    <x v="1"/>
    <n v="3"/>
    <n v="348"/>
    <n v="11.6"/>
    <n v="0.75"/>
    <n v="0.75"/>
    <n v="87"/>
    <n v="105"/>
    <n v="0"/>
    <x v="22"/>
  </r>
  <r>
    <x v="0"/>
    <s v="English"/>
    <s v="ENGL-090"/>
    <x v="2"/>
    <n v="2"/>
    <n v="228"/>
    <n v="7.6"/>
    <n v="0.5"/>
    <n v="0.25"/>
    <n v="57"/>
    <n v="70"/>
    <n v="0.25"/>
    <x v="22"/>
  </r>
  <r>
    <x v="0"/>
    <s v="English"/>
    <s v="ENGL-090"/>
    <x v="3"/>
    <n v="1"/>
    <n v="132"/>
    <n v="4.4000000000000004"/>
    <n v="0.25"/>
    <n v="0.25"/>
    <n v="33"/>
    <n v="35"/>
    <n v="0"/>
    <x v="22"/>
  </r>
  <r>
    <x v="0"/>
    <s v="English"/>
    <s v="ENGL-090"/>
    <x v="4"/>
    <n v="2"/>
    <n v="144"/>
    <n v="4.8"/>
    <n v="0.5"/>
    <n v="0.5"/>
    <n v="36"/>
    <n v="70"/>
    <n v="0"/>
    <x v="22"/>
  </r>
  <r>
    <x v="0"/>
    <s v="English"/>
    <s v="ENGL-090"/>
    <x v="6"/>
    <n v="1"/>
    <n v="84"/>
    <n v="2.8"/>
    <n v="0.25"/>
    <n v="0.25"/>
    <n v="21"/>
    <n v="35"/>
    <n v="0"/>
    <x v="22"/>
  </r>
  <r>
    <x v="0"/>
    <s v="English"/>
    <s v="ENGL-090R"/>
    <x v="0"/>
    <n v="3"/>
    <n v="400.7"/>
    <n v="13.36"/>
    <n v="0.75"/>
    <n v="0.25"/>
    <n v="98"/>
    <n v="105"/>
    <n v="0.5"/>
    <x v="22"/>
  </r>
  <r>
    <x v="0"/>
    <s v="English"/>
    <s v="ENGL-090R"/>
    <x v="1"/>
    <n v="3"/>
    <n v="348.7"/>
    <n v="11.62"/>
    <n v="0.75"/>
    <n v="0.25"/>
    <n v="85"/>
    <n v="105"/>
    <n v="0.5"/>
    <x v="22"/>
  </r>
  <r>
    <x v="0"/>
    <s v="English"/>
    <s v="ENGL-090R"/>
    <x v="2"/>
    <n v="2"/>
    <n v="236"/>
    <n v="7.87"/>
    <n v="0.5"/>
    <n v="0"/>
    <n v="59"/>
    <n v="70"/>
    <n v="0.5"/>
    <x v="22"/>
  </r>
  <r>
    <x v="0"/>
    <s v="English"/>
    <s v="ENGL-090R"/>
    <x v="3"/>
    <n v="1"/>
    <n v="116"/>
    <n v="3.87"/>
    <n v="0.25"/>
    <n v="0"/>
    <n v="29"/>
    <n v="35"/>
    <n v="0.25"/>
    <x v="22"/>
  </r>
  <r>
    <x v="0"/>
    <s v="English"/>
    <s v="ENGL-090R"/>
    <x v="4"/>
    <n v="2"/>
    <n v="128"/>
    <n v="4.2699999999999996"/>
    <n v="0.5"/>
    <n v="0"/>
    <n v="32"/>
    <n v="70"/>
    <n v="0.5"/>
    <x v="22"/>
  </r>
  <r>
    <x v="0"/>
    <s v="English"/>
    <s v="ENGL-090R"/>
    <x v="6"/>
    <n v="1"/>
    <n v="88"/>
    <n v="2.93"/>
    <n v="0.2"/>
    <n v="0"/>
    <n v="22"/>
    <n v="35"/>
    <n v="0.2"/>
    <x v="22"/>
  </r>
  <r>
    <x v="0"/>
    <s v="English"/>
    <s v="ENGL-098"/>
    <x v="0"/>
    <n v="5"/>
    <n v="670.5"/>
    <n v="22.35"/>
    <n v="1.58"/>
    <n v="0.32"/>
    <n v="165"/>
    <n v="175"/>
    <n v="1.27"/>
    <x v="22"/>
  </r>
  <r>
    <x v="0"/>
    <s v="English"/>
    <s v="ENGL-098"/>
    <x v="1"/>
    <n v="1"/>
    <n v="116"/>
    <n v="3.87"/>
    <n v="0.32"/>
    <n v="0.32"/>
    <n v="29"/>
    <n v="35"/>
    <n v="0"/>
    <x v="22"/>
  </r>
  <r>
    <x v="0"/>
    <s v="English"/>
    <s v="ENGL-098"/>
    <x v="2"/>
    <n v="3"/>
    <n v="348.4"/>
    <n v="11.61"/>
    <n v="0.95"/>
    <n v="0"/>
    <n v="85"/>
    <n v="105"/>
    <n v="0.95"/>
    <x v="22"/>
  </r>
  <r>
    <x v="0"/>
    <s v="English"/>
    <s v="ENGL-098"/>
    <x v="3"/>
    <n v="1"/>
    <n v="120"/>
    <n v="4"/>
    <n v="0"/>
    <n v="0"/>
    <n v="30"/>
    <n v="35"/>
    <n v="0"/>
    <x v="22"/>
  </r>
  <r>
    <x v="0"/>
    <s v="English"/>
    <s v="ENGL-098"/>
    <x v="4"/>
    <n v="1"/>
    <n v="112"/>
    <n v="3.73"/>
    <n v="0.32"/>
    <n v="0"/>
    <n v="28"/>
    <n v="35"/>
    <n v="0.32"/>
    <x v="22"/>
  </r>
  <r>
    <x v="0"/>
    <s v="English"/>
    <s v="ENGL-098"/>
    <x v="6"/>
    <n v="1"/>
    <n v="96"/>
    <n v="3.2"/>
    <n v="0.32"/>
    <n v="0"/>
    <n v="24"/>
    <n v="35"/>
    <n v="0.32"/>
    <x v="22"/>
  </r>
  <r>
    <x v="0"/>
    <s v="English"/>
    <s v="ENGL-098R"/>
    <x v="0"/>
    <n v="2"/>
    <n v="244"/>
    <n v="8.1300000000000008"/>
    <n v="0.5"/>
    <n v="0"/>
    <n v="61"/>
    <n v="70"/>
    <n v="0.5"/>
    <x v="22"/>
  </r>
  <r>
    <x v="0"/>
    <s v="English"/>
    <s v="ENGL-098R"/>
    <x v="1"/>
    <n v="1"/>
    <n v="116"/>
    <n v="3.87"/>
    <n v="0.25"/>
    <n v="0"/>
    <n v="29"/>
    <n v="35"/>
    <n v="0.25"/>
    <x v="22"/>
  </r>
  <r>
    <x v="0"/>
    <s v="English"/>
    <s v="ENGL-098R"/>
    <x v="2"/>
    <n v="1"/>
    <n v="116"/>
    <n v="3.87"/>
    <n v="0.25"/>
    <n v="0"/>
    <n v="29"/>
    <n v="35"/>
    <n v="0.25"/>
    <x v="22"/>
  </r>
  <r>
    <x v="0"/>
    <s v="English"/>
    <s v="ENGL-098R"/>
    <x v="3"/>
    <n v="1"/>
    <n v="120"/>
    <n v="4"/>
    <n v="0.25"/>
    <n v="0.2"/>
    <n v="30"/>
    <n v="35"/>
    <n v="0.05"/>
    <x v="22"/>
  </r>
  <r>
    <x v="0"/>
    <s v="English"/>
    <s v="ENGL-098R"/>
    <x v="4"/>
    <n v="1"/>
    <n v="124"/>
    <n v="4.13"/>
    <n v="0.25"/>
    <n v="0"/>
    <n v="31"/>
    <n v="35"/>
    <n v="0.25"/>
    <x v="22"/>
  </r>
  <r>
    <x v="0"/>
    <s v="English"/>
    <s v="ENGL-098R"/>
    <x v="6"/>
    <n v="1"/>
    <n v="96"/>
    <n v="3.2"/>
    <n v="0.25"/>
    <n v="0.05"/>
    <n v="24"/>
    <n v="35"/>
    <n v="0.2"/>
    <x v="22"/>
  </r>
  <r>
    <x v="0"/>
    <s v="English"/>
    <s v="ENGL-099"/>
    <x v="0"/>
    <n v="3"/>
    <n v="636"/>
    <n v="21.2"/>
    <n v="1.35"/>
    <n v="0"/>
    <n v="106"/>
    <n v="105"/>
    <n v="1.35"/>
    <x v="22"/>
  </r>
  <r>
    <x v="0"/>
    <s v="English"/>
    <s v="ENGL-099"/>
    <x v="1"/>
    <n v="8"/>
    <n v="1340"/>
    <n v="44.67"/>
    <n v="3.07"/>
    <n v="1.1499999999999999"/>
    <n v="268"/>
    <n v="280"/>
    <n v="1.92"/>
    <x v="22"/>
  </r>
  <r>
    <x v="0"/>
    <s v="English"/>
    <s v="ENGL-099"/>
    <x v="2"/>
    <n v="4"/>
    <n v="804"/>
    <n v="26.8"/>
    <n v="1.8"/>
    <n v="0"/>
    <n v="134"/>
    <n v="140"/>
    <n v="1.8"/>
    <x v="22"/>
  </r>
  <r>
    <x v="0"/>
    <s v="English"/>
    <s v="ENGL-099"/>
    <x v="3"/>
    <n v="9"/>
    <n v="1496"/>
    <n v="49.87"/>
    <n v="3.45"/>
    <n v="2.68"/>
    <n v="306"/>
    <n v="315"/>
    <n v="0.77"/>
    <x v="22"/>
  </r>
  <r>
    <x v="0"/>
    <s v="English"/>
    <s v="ENGL-099"/>
    <x v="4"/>
    <n v="6"/>
    <n v="810"/>
    <n v="27"/>
    <n v="2.2999999999999998"/>
    <n v="0.38"/>
    <n v="162"/>
    <n v="210"/>
    <n v="1.92"/>
    <x v="22"/>
  </r>
  <r>
    <x v="0"/>
    <s v="English"/>
    <s v="ENGL-099"/>
    <x v="5"/>
    <n v="4"/>
    <n v="531.4"/>
    <n v="17.71"/>
    <n v="1.53"/>
    <n v="0.77"/>
    <n v="104"/>
    <n v="140"/>
    <n v="0.77"/>
    <x v="22"/>
  </r>
  <r>
    <x v="0"/>
    <s v="English"/>
    <s v="ENGL-099"/>
    <x v="6"/>
    <n v="6"/>
    <n v="765"/>
    <n v="25.5"/>
    <n v="2.2999999999999998"/>
    <n v="1.1499999999999999"/>
    <n v="153"/>
    <n v="210"/>
    <n v="1.1499999999999999"/>
    <x v="22"/>
  </r>
  <r>
    <x v="0"/>
    <s v="English"/>
    <s v="ENGL-099"/>
    <x v="8"/>
    <n v="2"/>
    <n v="185"/>
    <n v="6.17"/>
    <n v="0.77"/>
    <n v="0"/>
    <n v="37"/>
    <n v="70"/>
    <n v="0.77"/>
    <x v="22"/>
  </r>
  <r>
    <x v="0"/>
    <s v="English"/>
    <s v="ENGL-109"/>
    <x v="0"/>
    <n v="10"/>
    <n v="1313.35"/>
    <n v="43.78"/>
    <n v="3.17"/>
    <n v="2.85"/>
    <n v="325"/>
    <n v="345"/>
    <n v="0.32"/>
    <x v="22"/>
  </r>
  <r>
    <x v="0"/>
    <s v="English"/>
    <s v="ENGL-109"/>
    <x v="1"/>
    <n v="7"/>
    <n v="804.49"/>
    <n v="26.82"/>
    <n v="2.2200000000000002"/>
    <n v="1.9"/>
    <n v="201"/>
    <n v="232"/>
    <n v="0.32"/>
    <x v="22"/>
  </r>
  <r>
    <x v="0"/>
    <s v="English"/>
    <s v="ENGL-109"/>
    <x v="2"/>
    <n v="10"/>
    <n v="1085.04"/>
    <n v="36.17"/>
    <n v="3.48"/>
    <n v="1.9"/>
    <n v="271"/>
    <n v="350"/>
    <n v="1.58"/>
    <x v="22"/>
  </r>
  <r>
    <x v="0"/>
    <s v="English"/>
    <s v="ENGL-110R"/>
    <x v="0"/>
    <n v="2"/>
    <n v="276"/>
    <n v="9.1999999999999993"/>
    <n v="0.5"/>
    <n v="0"/>
    <n v="69"/>
    <n v="70"/>
    <n v="0.5"/>
    <x v="22"/>
  </r>
  <r>
    <x v="0"/>
    <s v="English"/>
    <s v="ENGL-110R"/>
    <x v="1"/>
    <n v="1"/>
    <n v="96"/>
    <n v="3.2"/>
    <n v="0.25"/>
    <n v="0"/>
    <n v="24"/>
    <n v="35"/>
    <n v="0.25"/>
    <x v="22"/>
  </r>
  <r>
    <x v="0"/>
    <s v="English"/>
    <s v="ENGL-110R"/>
    <x v="2"/>
    <n v="1"/>
    <n v="80"/>
    <n v="2.67"/>
    <n v="0.25"/>
    <n v="0"/>
    <n v="20"/>
    <n v="35"/>
    <n v="0.25"/>
    <x v="22"/>
  </r>
  <r>
    <x v="0"/>
    <s v="English"/>
    <s v="ENGL-120"/>
    <x v="0"/>
    <n v="17"/>
    <n v="2157.13"/>
    <n v="71.900000000000006"/>
    <n v="5.0999999999999996"/>
    <n v="4.2"/>
    <n v="528"/>
    <n v="595"/>
    <n v="0.9"/>
    <x v="22"/>
  </r>
  <r>
    <x v="0"/>
    <s v="English"/>
    <s v="ENGL-120"/>
    <x v="1"/>
    <n v="19"/>
    <n v="2428"/>
    <n v="80.930000000000007"/>
    <n v="5.7"/>
    <n v="3.9"/>
    <n v="607"/>
    <n v="665"/>
    <n v="1.8"/>
    <x v="22"/>
  </r>
  <r>
    <x v="0"/>
    <s v="English"/>
    <s v="ENGL-120"/>
    <x v="2"/>
    <n v="17"/>
    <n v="2013.54"/>
    <n v="67.12"/>
    <n v="5.4"/>
    <n v="4.8"/>
    <n v="497"/>
    <n v="580"/>
    <n v="0.6"/>
    <x v="22"/>
  </r>
  <r>
    <x v="0"/>
    <s v="English"/>
    <s v="ENGL-120"/>
    <x v="3"/>
    <n v="22"/>
    <n v="2698.01"/>
    <n v="89.93"/>
    <n v="6.6"/>
    <n v="4.2"/>
    <n v="675"/>
    <n v="770"/>
    <n v="2.4"/>
    <x v="22"/>
  </r>
  <r>
    <x v="0"/>
    <s v="English"/>
    <s v="ENGL-120"/>
    <x v="4"/>
    <n v="26"/>
    <n v="2990.35"/>
    <n v="99.68"/>
    <n v="8.1"/>
    <n v="6.35"/>
    <n v="754"/>
    <n v="906"/>
    <n v="1.75"/>
    <x v="22"/>
  </r>
  <r>
    <x v="0"/>
    <s v="English"/>
    <s v="ENGL-120"/>
    <x v="5"/>
    <n v="24"/>
    <n v="3338.48"/>
    <n v="111.28"/>
    <n v="7.2"/>
    <n v="4.8"/>
    <n v="817"/>
    <n v="840"/>
    <n v="2.4"/>
    <x v="22"/>
  </r>
  <r>
    <x v="0"/>
    <s v="English"/>
    <s v="ENGL-120"/>
    <x v="6"/>
    <n v="21"/>
    <n v="2371.66"/>
    <n v="79.06"/>
    <n v="6.2"/>
    <n v="4.2"/>
    <n v="594"/>
    <n v="730"/>
    <n v="2"/>
    <x v="22"/>
  </r>
  <r>
    <x v="0"/>
    <s v="English"/>
    <s v="ENGL-120"/>
    <x v="7"/>
    <n v="29"/>
    <n v="3801"/>
    <n v="126.7"/>
    <n v="8.6999999999999993"/>
    <n v="4.8"/>
    <n v="952"/>
    <n v="1016"/>
    <n v="3.9"/>
    <x v="22"/>
  </r>
  <r>
    <x v="0"/>
    <s v="English"/>
    <s v="ENGL-120"/>
    <x v="8"/>
    <n v="24"/>
    <n v="2752"/>
    <n v="91.73"/>
    <n v="7.15"/>
    <n v="4.5"/>
    <n v="703"/>
    <n v="840"/>
    <n v="2.65"/>
    <x v="22"/>
  </r>
  <r>
    <x v="0"/>
    <s v="English"/>
    <s v="ENGL-120"/>
    <x v="9"/>
    <n v="19"/>
    <n v="2122.7399999999998"/>
    <n v="70.760000000000005"/>
    <n v="5.7"/>
    <n v="3"/>
    <n v="531"/>
    <n v="665"/>
    <n v="2.7"/>
    <x v="22"/>
  </r>
  <r>
    <x v="0"/>
    <s v="English"/>
    <s v="ENGL-122"/>
    <x v="0"/>
    <n v="3"/>
    <n v="288"/>
    <n v="9.6"/>
    <n v="0.6"/>
    <n v="0.2"/>
    <n v="96"/>
    <n v="135"/>
    <n v="0.4"/>
    <x v="22"/>
  </r>
  <r>
    <x v="0"/>
    <s v="English"/>
    <s v="ENGL-122"/>
    <x v="1"/>
    <n v="3"/>
    <n v="279"/>
    <n v="9.3000000000000007"/>
    <n v="0.8"/>
    <n v="0.8"/>
    <n v="93"/>
    <n v="135"/>
    <n v="0"/>
    <x v="22"/>
  </r>
  <r>
    <x v="0"/>
    <s v="English"/>
    <s v="ENGL-122"/>
    <x v="2"/>
    <n v="3"/>
    <n v="273"/>
    <n v="9.1"/>
    <n v="0.8"/>
    <n v="0.8"/>
    <n v="91"/>
    <n v="132"/>
    <n v="0"/>
    <x v="22"/>
  </r>
  <r>
    <x v="0"/>
    <s v="English"/>
    <s v="ENGL-122"/>
    <x v="3"/>
    <n v="3"/>
    <n v="204"/>
    <n v="6.8"/>
    <n v="0.6"/>
    <n v="0.6"/>
    <n v="68"/>
    <n v="130"/>
    <n v="0"/>
    <x v="22"/>
  </r>
  <r>
    <x v="0"/>
    <s v="English"/>
    <s v="ENGL-122"/>
    <x v="4"/>
    <n v="3"/>
    <n v="288"/>
    <n v="9.6"/>
    <n v="0.6"/>
    <n v="0.6"/>
    <n v="96"/>
    <n v="125"/>
    <n v="0"/>
    <x v="22"/>
  </r>
  <r>
    <x v="0"/>
    <s v="English"/>
    <s v="ENGL-122"/>
    <x v="5"/>
    <n v="2"/>
    <n v="194.6"/>
    <n v="6.49"/>
    <n v="0.4"/>
    <n v="0.4"/>
    <n v="63"/>
    <n v="70"/>
    <n v="0"/>
    <x v="22"/>
  </r>
  <r>
    <x v="0"/>
    <s v="English"/>
    <s v="ENGL-122"/>
    <x v="6"/>
    <n v="2"/>
    <n v="225"/>
    <n v="7.5"/>
    <n v="0.4"/>
    <n v="0.4"/>
    <n v="75"/>
    <n v="90"/>
    <n v="0"/>
    <x v="22"/>
  </r>
  <r>
    <x v="0"/>
    <s v="English"/>
    <s v="ENGL-122"/>
    <x v="7"/>
    <n v="2"/>
    <n v="186"/>
    <n v="6.2"/>
    <n v="0.4"/>
    <n v="0.2"/>
    <n v="62"/>
    <n v="70"/>
    <n v="0.2"/>
    <x v="22"/>
  </r>
  <r>
    <x v="0"/>
    <s v="English"/>
    <s v="ENGL-122"/>
    <x v="8"/>
    <n v="2"/>
    <n v="213"/>
    <n v="7.1"/>
    <n v="0.4"/>
    <n v="0.2"/>
    <n v="71"/>
    <n v="80"/>
    <n v="0.2"/>
    <x v="22"/>
  </r>
  <r>
    <x v="0"/>
    <s v="English"/>
    <s v="ENGL-122"/>
    <x v="9"/>
    <n v="2"/>
    <n v="216"/>
    <n v="7.2"/>
    <n v="0.4"/>
    <n v="0"/>
    <n v="72"/>
    <n v="80"/>
    <n v="0.4"/>
    <x v="22"/>
  </r>
  <r>
    <x v="0"/>
    <s v="English"/>
    <s v="ENGL-124"/>
    <x v="0"/>
    <n v="8"/>
    <n v="1044"/>
    <n v="34.799999999999997"/>
    <n v="2.7"/>
    <n v="2.7"/>
    <n v="261"/>
    <n v="280"/>
    <n v="0"/>
    <x v="22"/>
  </r>
  <r>
    <x v="0"/>
    <s v="English"/>
    <s v="ENGL-124"/>
    <x v="1"/>
    <n v="9"/>
    <n v="1104"/>
    <n v="36.799999999999997"/>
    <n v="2.7"/>
    <n v="2.7"/>
    <n v="276"/>
    <n v="315"/>
    <n v="0"/>
    <x v="22"/>
  </r>
  <r>
    <x v="0"/>
    <s v="English"/>
    <s v="ENGL-124"/>
    <x v="2"/>
    <n v="10"/>
    <n v="1168"/>
    <n v="38.93"/>
    <n v="3"/>
    <n v="2.4"/>
    <n v="292"/>
    <n v="350"/>
    <n v="0.6"/>
    <x v="22"/>
  </r>
  <r>
    <x v="0"/>
    <s v="English"/>
    <s v="ENGL-124"/>
    <x v="3"/>
    <n v="8"/>
    <n v="868"/>
    <n v="28.93"/>
    <n v="2.4"/>
    <n v="2.4"/>
    <n v="217"/>
    <n v="280"/>
    <n v="0"/>
    <x v="22"/>
  </r>
  <r>
    <x v="0"/>
    <s v="English"/>
    <s v="ENGL-124"/>
    <x v="4"/>
    <n v="11"/>
    <n v="1312"/>
    <n v="43.73"/>
    <n v="3.6"/>
    <n v="3.3"/>
    <n v="328"/>
    <n v="385"/>
    <n v="0.3"/>
    <x v="22"/>
  </r>
  <r>
    <x v="0"/>
    <s v="English"/>
    <s v="ENGL-124"/>
    <x v="5"/>
    <n v="8"/>
    <n v="975.9"/>
    <n v="32.53"/>
    <n v="2.4"/>
    <n v="2.1"/>
    <n v="237"/>
    <n v="280"/>
    <n v="0.3"/>
    <x v="22"/>
  </r>
  <r>
    <x v="0"/>
    <s v="English"/>
    <s v="ENGL-124"/>
    <x v="6"/>
    <n v="10"/>
    <n v="1204"/>
    <n v="40.130000000000003"/>
    <n v="3"/>
    <n v="2.7"/>
    <n v="301"/>
    <n v="350"/>
    <n v="0.3"/>
    <x v="22"/>
  </r>
  <r>
    <x v="0"/>
    <s v="English"/>
    <s v="ENGL-124"/>
    <x v="7"/>
    <n v="8"/>
    <n v="948"/>
    <n v="31.6"/>
    <n v="2.4"/>
    <n v="1.2"/>
    <n v="237"/>
    <n v="280"/>
    <n v="1.2"/>
    <x v="22"/>
  </r>
  <r>
    <x v="0"/>
    <s v="English"/>
    <s v="ENGL-124"/>
    <x v="8"/>
    <n v="11"/>
    <n v="1364"/>
    <n v="45.47"/>
    <n v="3.3"/>
    <n v="2.7"/>
    <n v="341"/>
    <n v="385"/>
    <n v="0.6"/>
    <x v="22"/>
  </r>
  <r>
    <x v="0"/>
    <s v="English"/>
    <s v="ENGL-124"/>
    <x v="9"/>
    <n v="13"/>
    <n v="1629.71"/>
    <n v="54.32"/>
    <n v="3.9"/>
    <n v="3"/>
    <n v="408"/>
    <n v="455"/>
    <n v="0.9"/>
    <x v="22"/>
  </r>
  <r>
    <x v="0"/>
    <s v="English"/>
    <s v="ENGL-126"/>
    <x v="2"/>
    <n v="1"/>
    <n v="60"/>
    <n v="2"/>
    <n v="0.25"/>
    <n v="0.25"/>
    <n v="20"/>
    <n v="35"/>
    <n v="0"/>
    <x v="22"/>
  </r>
  <r>
    <x v="0"/>
    <s v="English"/>
    <s v="ENGL-126"/>
    <x v="4"/>
    <n v="1"/>
    <n v="48"/>
    <n v="1.6"/>
    <n v="0.25"/>
    <n v="0.25"/>
    <n v="16"/>
    <n v="30"/>
    <n v="0"/>
    <x v="22"/>
  </r>
  <r>
    <x v="0"/>
    <s v="English"/>
    <s v="ENGL-126"/>
    <x v="6"/>
    <n v="1"/>
    <n v="36"/>
    <n v="1.2"/>
    <n v="0.25"/>
    <n v="0.25"/>
    <n v="12"/>
    <n v="35"/>
    <n v="0"/>
    <x v="22"/>
  </r>
  <r>
    <x v="0"/>
    <s v="English"/>
    <s v="ENGL-126"/>
    <x v="8"/>
    <n v="1"/>
    <n v="63"/>
    <n v="2.1"/>
    <n v="0.25"/>
    <n v="0"/>
    <n v="21"/>
    <n v="35"/>
    <n v="0.25"/>
    <x v="22"/>
  </r>
  <r>
    <x v="0"/>
    <s v="English"/>
    <s v="ENGL-126"/>
    <x v="9"/>
    <n v="1"/>
    <n v="63"/>
    <n v="2.1"/>
    <n v="0.25"/>
    <n v="0"/>
    <n v="21"/>
    <n v="35"/>
    <n v="0.25"/>
    <x v="22"/>
  </r>
  <r>
    <x v="0"/>
    <s v="English"/>
    <s v="ENGL-201"/>
    <x v="9"/>
    <n v="1"/>
    <n v="12"/>
    <n v="0.4"/>
    <n v="0.2"/>
    <n v="0.2"/>
    <n v="4"/>
    <n v="35"/>
    <n v="0"/>
    <x v="22"/>
  </r>
  <r>
    <x v="0"/>
    <s v="English"/>
    <s v="ENGL-202"/>
    <x v="8"/>
    <n v="1"/>
    <n v="33"/>
    <n v="1.1000000000000001"/>
    <n v="0.2"/>
    <n v="0"/>
    <n v="11"/>
    <n v="35"/>
    <n v="0.2"/>
    <x v="22"/>
  </r>
  <r>
    <x v="0"/>
    <s v="English"/>
    <s v="ENGL-221"/>
    <x v="1"/>
    <n v="1"/>
    <n v="63"/>
    <n v="2.1"/>
    <n v="0.2"/>
    <n v="0"/>
    <n v="21"/>
    <n v="40"/>
    <n v="0.2"/>
    <x v="22"/>
  </r>
  <r>
    <x v="0"/>
    <s v="English"/>
    <s v="ENGL-221"/>
    <x v="7"/>
    <n v="1"/>
    <n v="27"/>
    <n v="0.9"/>
    <n v="0.2"/>
    <n v="0.2"/>
    <n v="9"/>
    <n v="35"/>
    <n v="0"/>
    <x v="22"/>
  </r>
  <r>
    <x v="0"/>
    <s v="English"/>
    <s v="ENGL-222"/>
    <x v="4"/>
    <n v="1"/>
    <n v="39"/>
    <n v="1.3"/>
    <n v="0.2"/>
    <n v="0"/>
    <n v="13"/>
    <n v="45"/>
    <n v="0.2"/>
    <x v="22"/>
  </r>
  <r>
    <x v="0"/>
    <s v="English"/>
    <s v="ENGL-222"/>
    <x v="9"/>
    <n v="1"/>
    <n v="39"/>
    <n v="1.3"/>
    <n v="0.2"/>
    <n v="0.2"/>
    <n v="13"/>
    <n v="35"/>
    <n v="0"/>
    <x v="22"/>
  </r>
  <r>
    <x v="0"/>
    <s v="English"/>
    <s v="ENGL-231"/>
    <x v="0"/>
    <n v="1"/>
    <n v="45"/>
    <n v="1.5"/>
    <n v="0.2"/>
    <n v="0.2"/>
    <n v="15"/>
    <n v="42"/>
    <n v="0"/>
    <x v="22"/>
  </r>
  <r>
    <x v="0"/>
    <s v="English"/>
    <s v="ENGL-231"/>
    <x v="3"/>
    <n v="1"/>
    <n v="27"/>
    <n v="0.9"/>
    <n v="0.2"/>
    <n v="0"/>
    <n v="9"/>
    <n v="45"/>
    <n v="0.2"/>
    <x v="22"/>
  </r>
  <r>
    <x v="0"/>
    <s v="English"/>
    <s v="ENGL-232"/>
    <x v="2"/>
    <n v="1"/>
    <n v="45"/>
    <n v="1.5"/>
    <n v="0.2"/>
    <n v="0.2"/>
    <n v="15"/>
    <n v="24"/>
    <n v="0"/>
    <x v="22"/>
  </r>
  <r>
    <x v="0"/>
    <s v="English"/>
    <s v="ENGL-232"/>
    <x v="6"/>
    <n v="1"/>
    <n v="48"/>
    <n v="1.6"/>
    <n v="0.2"/>
    <n v="0"/>
    <n v="16"/>
    <n v="35"/>
    <n v="0.2"/>
    <x v="22"/>
  </r>
  <r>
    <x v="0"/>
    <s v="English"/>
    <s v="ENGL-236"/>
    <x v="7"/>
    <n v="1"/>
    <n v="30"/>
    <n v="1"/>
    <n v="0.2"/>
    <n v="0"/>
    <n v="10"/>
    <n v="35"/>
    <n v="0.2"/>
    <x v="22"/>
  </r>
  <r>
    <x v="0"/>
    <s v="English"/>
    <s v="ENGL-270"/>
    <x v="5"/>
    <n v="1"/>
    <n v="25.6"/>
    <n v="0.85"/>
    <n v="0.2"/>
    <n v="0"/>
    <n v="8"/>
    <n v="36"/>
    <n v="0.2"/>
    <x v="22"/>
  </r>
  <r>
    <x v="0"/>
    <s v="English"/>
    <s v="ENGL-271"/>
    <x v="8"/>
    <n v="1"/>
    <n v="24"/>
    <n v="0.8"/>
    <n v="0.2"/>
    <n v="0"/>
    <n v="8"/>
    <n v="35"/>
    <n v="0.2"/>
    <x v="22"/>
  </r>
  <r>
    <x v="1"/>
    <s v="Engineering"/>
    <s v="ENGR-100"/>
    <x v="0"/>
    <n v="2"/>
    <n v="366"/>
    <n v="12.2"/>
    <n v="0.7"/>
    <n v="0"/>
    <n v="61"/>
    <n v="60"/>
    <n v="0.7"/>
    <x v="23"/>
  </r>
  <r>
    <x v="1"/>
    <s v="Engineering"/>
    <s v="ENGR-100"/>
    <x v="1"/>
    <n v="3"/>
    <n v="534"/>
    <n v="17.8"/>
    <n v="1.05"/>
    <n v="0"/>
    <n v="89"/>
    <n v="90"/>
    <n v="1.05"/>
    <x v="23"/>
  </r>
  <r>
    <x v="1"/>
    <s v="Engineering"/>
    <s v="ENGR-100"/>
    <x v="2"/>
    <n v="2"/>
    <n v="378"/>
    <n v="12.6"/>
    <n v="0.7"/>
    <n v="0"/>
    <n v="63"/>
    <n v="60"/>
    <n v="0.7"/>
    <x v="23"/>
  </r>
  <r>
    <x v="1"/>
    <s v="Engineering"/>
    <s v="ENGR-100"/>
    <x v="3"/>
    <n v="2"/>
    <n v="384"/>
    <n v="12.8"/>
    <n v="0.7"/>
    <n v="0.7"/>
    <n v="64"/>
    <n v="60"/>
    <n v="0"/>
    <x v="23"/>
  </r>
  <r>
    <x v="1"/>
    <s v="Engineering"/>
    <s v="ENGR-100"/>
    <x v="4"/>
    <n v="2"/>
    <n v="366"/>
    <n v="12.2"/>
    <n v="0.7"/>
    <n v="0"/>
    <n v="61"/>
    <n v="60"/>
    <n v="0.7"/>
    <x v="23"/>
  </r>
  <r>
    <x v="1"/>
    <s v="Engineering"/>
    <s v="ENGR-100"/>
    <x v="5"/>
    <n v="2"/>
    <n v="426"/>
    <n v="14.2"/>
    <n v="0.7"/>
    <n v="0"/>
    <n v="71"/>
    <n v="60"/>
    <n v="0.7"/>
    <x v="23"/>
  </r>
  <r>
    <x v="1"/>
    <s v="Engineering"/>
    <s v="ENGR-100"/>
    <x v="6"/>
    <n v="3"/>
    <n v="594"/>
    <n v="19.8"/>
    <n v="1.05"/>
    <n v="0.35"/>
    <n v="99"/>
    <n v="90"/>
    <n v="0.7"/>
    <x v="23"/>
  </r>
  <r>
    <x v="1"/>
    <s v="Engineering"/>
    <s v="ENGR-100"/>
    <x v="7"/>
    <n v="3"/>
    <n v="540"/>
    <n v="18"/>
    <n v="1.1299999999999999"/>
    <n v="0"/>
    <n v="90"/>
    <n v="90"/>
    <n v="1.1299999999999999"/>
    <x v="23"/>
  </r>
  <r>
    <x v="1"/>
    <s v="Engineering"/>
    <s v="ENGR-100"/>
    <x v="8"/>
    <n v="3"/>
    <n v="522"/>
    <n v="17.399999999999999"/>
    <n v="1.05"/>
    <n v="0.55000000000000004"/>
    <n v="87"/>
    <n v="90"/>
    <n v="0.5"/>
    <x v="23"/>
  </r>
  <r>
    <x v="1"/>
    <s v="Engineering"/>
    <s v="ENGR-100"/>
    <x v="9"/>
    <n v="4"/>
    <n v="618"/>
    <n v="20.6"/>
    <n v="1.51"/>
    <n v="0.57999999999999996"/>
    <n v="103"/>
    <n v="120"/>
    <n v="0.93"/>
    <x v="23"/>
  </r>
  <r>
    <x v="1"/>
    <s v="Engineering"/>
    <s v="ENGR-120"/>
    <x v="2"/>
    <n v="1"/>
    <n v="175"/>
    <n v="5.83"/>
    <n v="0.28000000000000003"/>
    <n v="0.28000000000000003"/>
    <n v="35"/>
    <n v="32"/>
    <n v="0"/>
    <x v="23"/>
  </r>
  <r>
    <x v="1"/>
    <s v="Engineering"/>
    <s v="ENGR-120"/>
    <x v="4"/>
    <n v="1"/>
    <n v="145"/>
    <n v="4.83"/>
    <n v="0.28000000000000003"/>
    <n v="0.28000000000000003"/>
    <n v="29"/>
    <n v="30"/>
    <n v="0"/>
    <x v="23"/>
  </r>
  <r>
    <x v="1"/>
    <s v="Engineering"/>
    <s v="ENGR-120"/>
    <x v="5"/>
    <n v="1"/>
    <n v="153.69999999999999"/>
    <n v="5.12"/>
    <n v="0.28000000000000003"/>
    <n v="0"/>
    <n v="29"/>
    <n v="30"/>
    <n v="0.28000000000000003"/>
    <x v="23"/>
  </r>
  <r>
    <x v="1"/>
    <s v="Engineering"/>
    <s v="ENGR-120"/>
    <x v="6"/>
    <n v="2"/>
    <n v="320"/>
    <n v="10.67"/>
    <n v="0.56999999999999995"/>
    <n v="0"/>
    <n v="64"/>
    <n v="62"/>
    <n v="0.56999999999999995"/>
    <x v="23"/>
  </r>
  <r>
    <x v="1"/>
    <s v="Engineering"/>
    <s v="ENGR-120"/>
    <x v="7"/>
    <n v="1"/>
    <n v="105"/>
    <n v="3.5"/>
    <n v="0.31"/>
    <n v="0"/>
    <n v="21"/>
    <n v="30"/>
    <n v="0.31"/>
    <x v="23"/>
  </r>
  <r>
    <x v="1"/>
    <s v="Engineering"/>
    <s v="ENGR-120"/>
    <x v="8"/>
    <n v="1"/>
    <n v="125"/>
    <n v="4.17"/>
    <n v="0.28000000000000003"/>
    <n v="0.28000000000000003"/>
    <n v="25"/>
    <n v="30"/>
    <n v="0"/>
    <x v="23"/>
  </r>
  <r>
    <x v="1"/>
    <s v="Engineering"/>
    <s v="ENGR-120"/>
    <x v="9"/>
    <n v="1"/>
    <n v="120"/>
    <n v="4"/>
    <n v="0.31"/>
    <n v="0.18"/>
    <n v="24"/>
    <n v="30"/>
    <n v="0.13"/>
    <x v="23"/>
  </r>
  <r>
    <x v="1"/>
    <s v="Engineering"/>
    <s v="ENGR-175"/>
    <x v="2"/>
    <n v="1"/>
    <n v="84.8"/>
    <n v="2.83"/>
    <n v="0.28000000000000003"/>
    <n v="0"/>
    <n v="16"/>
    <n v="30"/>
    <n v="0.28000000000000003"/>
    <x v="23"/>
  </r>
  <r>
    <x v="1"/>
    <s v="Engineering"/>
    <s v="ENGR-176"/>
    <x v="4"/>
    <n v="1"/>
    <n v="63.6"/>
    <n v="2.12"/>
    <n v="0.28000000000000003"/>
    <n v="0.08"/>
    <n v="12"/>
    <n v="30"/>
    <n v="0.2"/>
    <x v="23"/>
  </r>
  <r>
    <x v="1"/>
    <s v="Engineering"/>
    <s v="ENGR-200"/>
    <x v="0"/>
    <n v="1"/>
    <n v="113.35"/>
    <n v="3.78"/>
    <n v="0.2"/>
    <n v="0"/>
    <n v="38"/>
    <n v="30"/>
    <n v="0.2"/>
    <x v="23"/>
  </r>
  <r>
    <x v="1"/>
    <s v="Engineering"/>
    <s v="ENGR-200"/>
    <x v="1"/>
    <n v="2"/>
    <n v="149.13999999999999"/>
    <n v="4.97"/>
    <n v="0.4"/>
    <n v="0"/>
    <n v="50"/>
    <n v="60"/>
    <n v="0.4"/>
    <x v="23"/>
  </r>
  <r>
    <x v="1"/>
    <s v="Engineering"/>
    <s v="ENGR-200"/>
    <x v="3"/>
    <n v="2"/>
    <n v="214.76"/>
    <n v="7.16"/>
    <n v="0.4"/>
    <n v="0.4"/>
    <n v="72"/>
    <n v="68"/>
    <n v="0"/>
    <x v="23"/>
  </r>
  <r>
    <x v="1"/>
    <s v="Engineering"/>
    <s v="ENGR-200"/>
    <x v="4"/>
    <n v="1"/>
    <n v="102.39"/>
    <n v="3.41"/>
    <n v="0.2"/>
    <n v="0.2"/>
    <n v="34"/>
    <n v="30"/>
    <n v="0"/>
    <x v="23"/>
  </r>
  <r>
    <x v="1"/>
    <s v="Engineering"/>
    <s v="ENGR-200"/>
    <x v="5"/>
    <n v="2"/>
    <n v="218.88"/>
    <n v="7.3"/>
    <n v="0.4"/>
    <n v="0.4"/>
    <n v="72"/>
    <n v="68"/>
    <n v="0"/>
    <x v="23"/>
  </r>
  <r>
    <x v="1"/>
    <s v="Engineering"/>
    <s v="ENGR-200"/>
    <x v="6"/>
    <n v="1"/>
    <n v="102.39"/>
    <n v="3.41"/>
    <n v="0.2"/>
    <n v="0.2"/>
    <n v="34"/>
    <n v="34"/>
    <n v="0"/>
    <x v="23"/>
  </r>
  <r>
    <x v="1"/>
    <s v="Engineering"/>
    <s v="ENGR-200"/>
    <x v="7"/>
    <n v="2"/>
    <n v="222"/>
    <n v="7.4"/>
    <n v="0.4"/>
    <n v="0.4"/>
    <n v="74"/>
    <n v="76"/>
    <n v="0"/>
    <x v="23"/>
  </r>
  <r>
    <x v="1"/>
    <s v="Engineering"/>
    <s v="ENGR-200"/>
    <x v="8"/>
    <n v="1"/>
    <n v="111.42"/>
    <n v="3.71"/>
    <n v="0.2"/>
    <n v="0.2"/>
    <n v="37"/>
    <n v="34"/>
    <n v="0"/>
    <x v="23"/>
  </r>
  <r>
    <x v="1"/>
    <s v="Engineering"/>
    <s v="ENGR-200"/>
    <x v="9"/>
    <n v="2"/>
    <n v="117"/>
    <n v="3.9"/>
    <n v="0.4"/>
    <n v="0.4"/>
    <n v="39"/>
    <n v="72"/>
    <n v="0"/>
    <x v="23"/>
  </r>
  <r>
    <x v="1"/>
    <s v="Engineering"/>
    <s v="ENGR-210"/>
    <x v="1"/>
    <n v="1"/>
    <n v="96"/>
    <n v="3.2"/>
    <n v="0.35"/>
    <n v="0.35"/>
    <n v="16"/>
    <n v="20"/>
    <n v="0"/>
    <x v="23"/>
  </r>
  <r>
    <x v="1"/>
    <s v="Engineering"/>
    <s v="ENGR-210"/>
    <x v="2"/>
    <n v="1"/>
    <n v="120"/>
    <n v="4"/>
    <n v="0.35"/>
    <n v="0.2"/>
    <n v="20"/>
    <n v="20"/>
    <n v="0.15"/>
    <x v="23"/>
  </r>
  <r>
    <x v="1"/>
    <s v="Engineering"/>
    <s v="ENGR-210"/>
    <x v="3"/>
    <n v="1"/>
    <n v="192"/>
    <n v="6.4"/>
    <n v="0.35"/>
    <n v="0.35"/>
    <n v="32"/>
    <n v="30"/>
    <n v="0"/>
    <x v="23"/>
  </r>
  <r>
    <x v="1"/>
    <s v="Engineering"/>
    <s v="ENGR-210"/>
    <x v="4"/>
    <n v="1"/>
    <n v="174"/>
    <n v="5.8"/>
    <n v="0.35"/>
    <n v="0.35"/>
    <n v="29"/>
    <n v="30"/>
    <n v="0"/>
    <x v="23"/>
  </r>
  <r>
    <x v="1"/>
    <s v="Engineering"/>
    <s v="ENGR-210"/>
    <x v="5"/>
    <n v="1"/>
    <n v="186"/>
    <n v="6.2"/>
    <n v="0.35"/>
    <n v="0.35"/>
    <n v="30"/>
    <n v="30"/>
    <n v="0"/>
    <x v="23"/>
  </r>
  <r>
    <x v="1"/>
    <s v="Engineering"/>
    <s v="ENGR-210"/>
    <x v="6"/>
    <n v="1"/>
    <n v="174"/>
    <n v="5.8"/>
    <n v="0.35"/>
    <n v="0.35"/>
    <n v="29"/>
    <n v="25"/>
    <n v="0"/>
    <x v="23"/>
  </r>
  <r>
    <x v="1"/>
    <s v="Engineering"/>
    <s v="ENGR-210"/>
    <x v="7"/>
    <n v="1"/>
    <n v="180"/>
    <n v="6"/>
    <n v="0.38"/>
    <n v="0"/>
    <n v="30"/>
    <n v="30"/>
    <n v="0.38"/>
    <x v="23"/>
  </r>
  <r>
    <x v="1"/>
    <s v="Engineering"/>
    <s v="ENGR-210"/>
    <x v="8"/>
    <n v="1"/>
    <n v="168"/>
    <n v="5.6"/>
    <n v="0.35"/>
    <n v="0.35"/>
    <n v="28"/>
    <n v="25"/>
    <n v="0"/>
    <x v="23"/>
  </r>
  <r>
    <x v="1"/>
    <s v="Engineering"/>
    <s v="ENGR-210"/>
    <x v="9"/>
    <n v="1"/>
    <n v="180"/>
    <n v="6"/>
    <n v="0.38"/>
    <n v="0"/>
    <n v="30"/>
    <n v="30"/>
    <n v="0.38"/>
    <x v="23"/>
  </r>
  <r>
    <x v="1"/>
    <s v="Engineering"/>
    <s v="ENGR-220"/>
    <x v="2"/>
    <n v="1"/>
    <n v="66.25"/>
    <n v="2.21"/>
    <n v="0.2"/>
    <n v="0.2"/>
    <n v="22"/>
    <n v="30"/>
    <n v="0"/>
    <x v="23"/>
  </r>
  <r>
    <x v="1"/>
    <s v="Engineering"/>
    <s v="ENGR-220"/>
    <x v="4"/>
    <n v="1"/>
    <n v="72.27"/>
    <n v="2.41"/>
    <n v="0.2"/>
    <n v="0.2"/>
    <n v="24"/>
    <n v="30"/>
    <n v="0"/>
    <x v="23"/>
  </r>
  <r>
    <x v="1"/>
    <s v="Engineering"/>
    <s v="ENGR-220"/>
    <x v="6"/>
    <n v="2"/>
    <n v="156.59"/>
    <n v="5.22"/>
    <n v="0.4"/>
    <n v="0.4"/>
    <n v="52"/>
    <n v="64"/>
    <n v="0"/>
    <x v="23"/>
  </r>
  <r>
    <x v="1"/>
    <s v="Engineering"/>
    <s v="ENGR-220"/>
    <x v="7"/>
    <n v="1"/>
    <n v="51"/>
    <n v="1.7"/>
    <n v="0.2"/>
    <n v="0.2"/>
    <n v="17"/>
    <n v="40"/>
    <n v="0"/>
    <x v="23"/>
  </r>
  <r>
    <x v="1"/>
    <s v="Engineering"/>
    <s v="ENGR-220"/>
    <x v="8"/>
    <n v="2"/>
    <n v="228.87"/>
    <n v="7.63"/>
    <n v="0.4"/>
    <n v="0"/>
    <n v="76"/>
    <n v="77"/>
    <n v="0.4"/>
    <x v="23"/>
  </r>
  <r>
    <x v="1"/>
    <s v="Engineering"/>
    <s v="ENGR-220"/>
    <x v="9"/>
    <n v="2"/>
    <n v="156"/>
    <n v="5.2"/>
    <n v="0.4"/>
    <n v="0.4"/>
    <n v="52"/>
    <n v="78"/>
    <n v="0"/>
    <x v="23"/>
  </r>
  <r>
    <x v="1"/>
    <s v="Engineering"/>
    <s v="ENGR-260"/>
    <x v="0"/>
    <n v="1"/>
    <n v="56.67"/>
    <n v="1.89"/>
    <n v="0.2"/>
    <n v="0.2"/>
    <n v="19"/>
    <n v="30"/>
    <n v="0"/>
    <x v="23"/>
  </r>
  <r>
    <x v="1"/>
    <s v="Engineering"/>
    <s v="ENGR-260"/>
    <x v="1"/>
    <n v="1"/>
    <n v="104.4"/>
    <n v="3.48"/>
    <n v="0.2"/>
    <n v="0.2"/>
    <n v="35"/>
    <n v="30"/>
    <n v="0"/>
    <x v="23"/>
  </r>
  <r>
    <x v="1"/>
    <s v="Engineering"/>
    <s v="ENGR-260"/>
    <x v="3"/>
    <n v="1"/>
    <n v="107.38"/>
    <n v="3.58"/>
    <n v="0.2"/>
    <n v="0.2"/>
    <n v="36"/>
    <n v="34"/>
    <n v="0"/>
    <x v="23"/>
  </r>
  <r>
    <x v="1"/>
    <s v="Engineering"/>
    <s v="ENGR-260"/>
    <x v="5"/>
    <n v="1"/>
    <n v="115.52"/>
    <n v="3.85"/>
    <n v="0.2"/>
    <n v="0.18"/>
    <n v="38"/>
    <n v="34"/>
    <n v="0.02"/>
    <x v="23"/>
  </r>
  <r>
    <x v="1"/>
    <s v="Engineering"/>
    <s v="ENGR-260"/>
    <x v="7"/>
    <n v="1"/>
    <n v="90"/>
    <n v="3"/>
    <n v="0.2"/>
    <n v="0.2"/>
    <n v="30"/>
    <n v="40"/>
    <n v="0"/>
    <x v="23"/>
  </r>
  <r>
    <x v="1"/>
    <s v="Engineering"/>
    <s v="ENGR-260"/>
    <x v="8"/>
    <n v="1"/>
    <n v="93.35"/>
    <n v="3.11"/>
    <n v="0.2"/>
    <n v="0.2"/>
    <n v="31"/>
    <n v="30"/>
    <n v="0"/>
    <x v="23"/>
  </r>
  <r>
    <x v="1"/>
    <s v="Engineering"/>
    <s v="ENGR-260"/>
    <x v="9"/>
    <n v="1"/>
    <n v="57"/>
    <n v="1.9"/>
    <n v="0.2"/>
    <n v="0.2"/>
    <n v="19"/>
    <n v="32"/>
    <n v="0"/>
    <x v="23"/>
  </r>
  <r>
    <x v="1"/>
    <s v="Engineering"/>
    <s v="ENGR-270"/>
    <x v="0"/>
    <n v="1"/>
    <n v="178.97"/>
    <n v="5.97"/>
    <n v="0.35"/>
    <n v="0"/>
    <n v="30"/>
    <n v="30"/>
    <n v="0.35"/>
    <x v="23"/>
  </r>
  <r>
    <x v="1"/>
    <s v="Engineering"/>
    <s v="ENGR-270"/>
    <x v="1"/>
    <n v="1"/>
    <n v="202.83"/>
    <n v="6.76"/>
    <n v="0.35"/>
    <n v="0.35"/>
    <n v="34"/>
    <n v="30"/>
    <n v="0"/>
    <x v="23"/>
  </r>
  <r>
    <x v="1"/>
    <s v="Engineering"/>
    <s v="ENGR-270"/>
    <x v="3"/>
    <n v="1"/>
    <n v="184.94"/>
    <n v="6.16"/>
    <n v="0.35"/>
    <n v="0.35"/>
    <n v="31"/>
    <n v="30"/>
    <n v="0"/>
    <x v="23"/>
  </r>
  <r>
    <x v="1"/>
    <s v="Engineering"/>
    <s v="ENGR-270"/>
    <x v="5"/>
    <n v="1"/>
    <n v="171.68"/>
    <n v="5.72"/>
    <n v="0.35"/>
    <n v="0.31"/>
    <n v="29"/>
    <n v="30"/>
    <n v="0.04"/>
    <x v="23"/>
  </r>
  <r>
    <x v="1"/>
    <s v="Engineering"/>
    <s v="ENGR-270"/>
    <x v="6"/>
    <n v="1"/>
    <n v="186.71"/>
    <n v="6.22"/>
    <n v="0.35"/>
    <n v="0.35"/>
    <n v="31"/>
    <n v="30"/>
    <n v="0"/>
    <x v="23"/>
  </r>
  <r>
    <x v="1"/>
    <s v="Engineering"/>
    <s v="ENGR-270"/>
    <x v="7"/>
    <n v="1"/>
    <n v="174"/>
    <n v="5.8"/>
    <n v="0.38"/>
    <n v="0"/>
    <n v="29"/>
    <n v="30"/>
    <n v="0.38"/>
    <x v="23"/>
  </r>
  <r>
    <x v="1"/>
    <s v="Engineering"/>
    <s v="ENGR-270"/>
    <x v="8"/>
    <n v="1"/>
    <n v="192.73"/>
    <n v="6.42"/>
    <n v="0.35"/>
    <n v="0.35"/>
    <n v="32"/>
    <n v="30"/>
    <n v="0"/>
    <x v="23"/>
  </r>
  <r>
    <x v="1"/>
    <s v="Engineering"/>
    <s v="ENGR-270"/>
    <x v="9"/>
    <n v="1"/>
    <n v="174"/>
    <n v="5.8"/>
    <n v="0.38"/>
    <n v="0"/>
    <n v="29"/>
    <n v="30"/>
    <n v="0.38"/>
    <x v="23"/>
  </r>
  <r>
    <x v="5"/>
    <s v="Exercise Science"/>
    <s v="ES-001"/>
    <x v="0"/>
    <n v="1"/>
    <n v="42"/>
    <n v="1.4"/>
    <n v="0.12"/>
    <n v="0.12"/>
    <n v="21"/>
    <n v="30"/>
    <n v="0"/>
    <x v="24"/>
  </r>
  <r>
    <x v="5"/>
    <s v="Exercise Science"/>
    <s v="ES-001"/>
    <x v="1"/>
    <n v="1"/>
    <n v="130"/>
    <n v="4.33"/>
    <n v="0.12"/>
    <n v="0.12"/>
    <n v="65"/>
    <n v="50"/>
    <n v="0"/>
    <x v="24"/>
  </r>
  <r>
    <x v="5"/>
    <s v="Exercise Science"/>
    <s v="ES-001"/>
    <x v="2"/>
    <n v="1"/>
    <n v="90"/>
    <n v="3"/>
    <n v="0.12"/>
    <n v="0.12"/>
    <n v="45"/>
    <n v="50"/>
    <n v="0"/>
    <x v="24"/>
  </r>
  <r>
    <x v="5"/>
    <s v="Exercise Science"/>
    <s v="ES-001"/>
    <x v="3"/>
    <n v="1"/>
    <n v="62"/>
    <n v="2.0699999999999998"/>
    <n v="0.12"/>
    <n v="0.12"/>
    <n v="31"/>
    <n v="20"/>
    <n v="0"/>
    <x v="24"/>
  </r>
  <r>
    <x v="5"/>
    <s v="Exercise Science"/>
    <s v="ES-001"/>
    <x v="4"/>
    <n v="2"/>
    <n v="96"/>
    <n v="3.2"/>
    <n v="0.23"/>
    <n v="0.12"/>
    <n v="48"/>
    <n v="70"/>
    <n v="0.12"/>
    <x v="24"/>
  </r>
  <r>
    <x v="5"/>
    <s v="Exercise Science"/>
    <s v="ES-001"/>
    <x v="5"/>
    <n v="2"/>
    <n v="82"/>
    <n v="2.73"/>
    <n v="0.23"/>
    <n v="0"/>
    <n v="41"/>
    <n v="40"/>
    <n v="0.23"/>
    <x v="24"/>
  </r>
  <r>
    <x v="5"/>
    <s v="Exercise Science"/>
    <s v="ES-001"/>
    <x v="6"/>
    <n v="1"/>
    <n v="54"/>
    <n v="1.8"/>
    <n v="0.12"/>
    <n v="0"/>
    <n v="27"/>
    <n v="20"/>
    <n v="0.12"/>
    <x v="24"/>
  </r>
  <r>
    <x v="5"/>
    <s v="Exercise Science"/>
    <s v="ES-001"/>
    <x v="7"/>
    <n v="2"/>
    <n v="76"/>
    <n v="2.5299999999999998"/>
    <n v="0.25"/>
    <n v="0"/>
    <n v="38"/>
    <n v="40"/>
    <n v="0.25"/>
    <x v="24"/>
  </r>
  <r>
    <x v="5"/>
    <s v="Exercise Science"/>
    <s v="ES-001"/>
    <x v="8"/>
    <n v="2"/>
    <n v="70"/>
    <n v="2.33"/>
    <n v="0.23"/>
    <n v="0.23"/>
    <n v="35"/>
    <n v="40"/>
    <n v="0"/>
    <x v="24"/>
  </r>
  <r>
    <x v="5"/>
    <s v="Exercise Science"/>
    <s v="ES-001"/>
    <x v="9"/>
    <n v="2"/>
    <n v="76"/>
    <n v="2.5299999999999998"/>
    <n v="0.25"/>
    <n v="0.13"/>
    <n v="38"/>
    <n v="40"/>
    <n v="0.13"/>
    <x v="24"/>
  </r>
  <r>
    <x v="5"/>
    <s v="Exercise Science"/>
    <s v="ES-009A"/>
    <x v="1"/>
    <n v="1"/>
    <n v="40"/>
    <n v="1.33"/>
    <n v="0.12"/>
    <n v="0.12"/>
    <n v="20"/>
    <n v="30"/>
    <n v="0"/>
    <x v="24"/>
  </r>
  <r>
    <x v="5"/>
    <s v="Exercise Science"/>
    <s v="ES-009A"/>
    <x v="2"/>
    <n v="2"/>
    <n v="94"/>
    <n v="3.13"/>
    <n v="0.23"/>
    <n v="0.23"/>
    <n v="47"/>
    <n v="60"/>
    <n v="0"/>
    <x v="24"/>
  </r>
  <r>
    <x v="5"/>
    <s v="Exercise Science"/>
    <s v="ES-009A"/>
    <x v="3"/>
    <n v="1"/>
    <n v="48"/>
    <n v="1.6"/>
    <n v="0.12"/>
    <n v="0.12"/>
    <n v="24"/>
    <n v="30"/>
    <n v="0"/>
    <x v="24"/>
  </r>
  <r>
    <x v="5"/>
    <s v="Exercise Science"/>
    <s v="ES-009A"/>
    <x v="4"/>
    <n v="2"/>
    <n v="104"/>
    <n v="3.47"/>
    <n v="0.23"/>
    <n v="0.23"/>
    <n v="52"/>
    <n v="60"/>
    <n v="0"/>
    <x v="24"/>
  </r>
  <r>
    <x v="5"/>
    <s v="Exercise Science"/>
    <s v="ES-009A"/>
    <x v="5"/>
    <n v="2"/>
    <n v="92.5"/>
    <n v="3.08"/>
    <n v="0.23"/>
    <n v="0.23"/>
    <n v="44"/>
    <n v="60"/>
    <n v="0"/>
    <x v="24"/>
  </r>
  <r>
    <x v="5"/>
    <s v="Exercise Science"/>
    <s v="ES-009A"/>
    <x v="6"/>
    <n v="2"/>
    <n v="96"/>
    <n v="3.2"/>
    <n v="0.23"/>
    <n v="0.23"/>
    <n v="48"/>
    <n v="60"/>
    <n v="0"/>
    <x v="24"/>
  </r>
  <r>
    <x v="5"/>
    <s v="Exercise Science"/>
    <s v="ES-009A"/>
    <x v="7"/>
    <n v="3"/>
    <n v="86"/>
    <n v="2.87"/>
    <n v="0.38"/>
    <n v="0.38"/>
    <n v="43"/>
    <n v="90"/>
    <n v="0"/>
    <x v="24"/>
  </r>
  <r>
    <x v="5"/>
    <s v="Exercise Science"/>
    <s v="ES-009A"/>
    <x v="8"/>
    <n v="3"/>
    <n v="100"/>
    <n v="3.33"/>
    <n v="0.35"/>
    <n v="0.35"/>
    <n v="50"/>
    <n v="90"/>
    <n v="0"/>
    <x v="24"/>
  </r>
  <r>
    <x v="5"/>
    <s v="Exercise Science"/>
    <s v="ES-009A"/>
    <x v="9"/>
    <n v="3"/>
    <n v="76"/>
    <n v="2.5299999999999998"/>
    <n v="0.38"/>
    <n v="0.38"/>
    <n v="38"/>
    <n v="90"/>
    <n v="0"/>
    <x v="24"/>
  </r>
  <r>
    <x v="5"/>
    <s v="Exercise Science"/>
    <s v="ES-009B"/>
    <x v="0"/>
    <n v="2"/>
    <n v="70"/>
    <n v="2.33"/>
    <n v="0.23"/>
    <n v="0.23"/>
    <n v="35"/>
    <n v="60"/>
    <n v="0"/>
    <x v="24"/>
  </r>
  <r>
    <x v="5"/>
    <s v="Exercise Science"/>
    <s v="ES-010"/>
    <x v="0"/>
    <n v="1"/>
    <n v="430.65"/>
    <n v="14.35"/>
    <n v="0.45"/>
    <n v="0.45"/>
    <n v="328"/>
    <n v="350"/>
    <n v="0"/>
    <x v="24"/>
  </r>
  <r>
    <x v="5"/>
    <s v="Exercise Science"/>
    <s v="ES-010"/>
    <x v="1"/>
    <n v="1"/>
    <n v="129"/>
    <n v="4.3"/>
    <n v="0.15"/>
    <n v="0.15"/>
    <n v="43"/>
    <n v="50"/>
    <n v="0"/>
    <x v="24"/>
  </r>
  <r>
    <x v="5"/>
    <s v="Exercise Science"/>
    <s v="ES-010"/>
    <x v="2"/>
    <n v="2"/>
    <n v="174"/>
    <n v="5.8"/>
    <n v="0.3"/>
    <n v="0.15"/>
    <n v="58"/>
    <n v="100"/>
    <n v="0.15"/>
    <x v="24"/>
  </r>
  <r>
    <x v="5"/>
    <s v="Exercise Science"/>
    <s v="ES-010"/>
    <x v="3"/>
    <n v="1"/>
    <n v="102"/>
    <n v="3.4"/>
    <n v="0.15"/>
    <n v="0.15"/>
    <n v="34"/>
    <n v="50"/>
    <n v="0"/>
    <x v="24"/>
  </r>
  <r>
    <x v="5"/>
    <s v="Exercise Science"/>
    <s v="ES-010"/>
    <x v="4"/>
    <n v="2"/>
    <n v="192"/>
    <n v="6.4"/>
    <n v="0.3"/>
    <n v="0.3"/>
    <n v="64"/>
    <n v="100"/>
    <n v="0"/>
    <x v="24"/>
  </r>
  <r>
    <x v="5"/>
    <s v="Exercise Science"/>
    <s v="ES-010"/>
    <x v="5"/>
    <n v="2"/>
    <n v="150.4"/>
    <n v="5.01"/>
    <n v="0.3"/>
    <n v="0.3"/>
    <n v="47"/>
    <n v="100"/>
    <n v="0"/>
    <x v="24"/>
  </r>
  <r>
    <x v="5"/>
    <s v="Exercise Science"/>
    <s v="ES-010"/>
    <x v="6"/>
    <n v="2"/>
    <n v="181.5"/>
    <n v="6.05"/>
    <n v="0.3"/>
    <n v="0.3"/>
    <n v="57"/>
    <n v="100"/>
    <n v="0"/>
    <x v="24"/>
  </r>
  <r>
    <x v="5"/>
    <s v="Exercise Science"/>
    <s v="ES-010"/>
    <x v="7"/>
    <n v="2"/>
    <n v="123"/>
    <n v="4.0999999999999996"/>
    <n v="0.35"/>
    <n v="0.35"/>
    <n v="41"/>
    <n v="100"/>
    <n v="0"/>
    <x v="24"/>
  </r>
  <r>
    <x v="5"/>
    <s v="Exercise Science"/>
    <s v="ES-010"/>
    <x v="8"/>
    <n v="1"/>
    <n v="63"/>
    <n v="2.1"/>
    <n v="0.15"/>
    <n v="0.15"/>
    <n v="21"/>
    <n v="50"/>
    <n v="0"/>
    <x v="24"/>
  </r>
  <r>
    <x v="5"/>
    <s v="Exercise Science"/>
    <s v="ES-010"/>
    <x v="9"/>
    <n v="2"/>
    <n v="108.6"/>
    <n v="3.62"/>
    <n v="0.35"/>
    <n v="0.35"/>
    <n v="34"/>
    <n v="100"/>
    <n v="0"/>
    <x v="24"/>
  </r>
  <r>
    <x v="5"/>
    <s v="Exercise Science"/>
    <s v="ES-011"/>
    <x v="0"/>
    <n v="1"/>
    <n v="241.97"/>
    <n v="8.07"/>
    <n v="0.3"/>
    <n v="0.3"/>
    <n v="207"/>
    <n v="350"/>
    <n v="0"/>
    <x v="24"/>
  </r>
  <r>
    <x v="5"/>
    <s v="Exercise Science"/>
    <s v="ES-011"/>
    <x v="1"/>
    <n v="2"/>
    <n v="225"/>
    <n v="7.5"/>
    <n v="0.3"/>
    <n v="0.15"/>
    <n v="75"/>
    <n v="100"/>
    <n v="0.15"/>
    <x v="24"/>
  </r>
  <r>
    <x v="5"/>
    <s v="Exercise Science"/>
    <s v="ES-011"/>
    <x v="2"/>
    <n v="2"/>
    <n v="213"/>
    <n v="7.1"/>
    <n v="0.3"/>
    <n v="0.15"/>
    <n v="71"/>
    <n v="100"/>
    <n v="0.15"/>
    <x v="24"/>
  </r>
  <r>
    <x v="5"/>
    <s v="Exercise Science"/>
    <s v="ES-011"/>
    <x v="3"/>
    <n v="3"/>
    <n v="222"/>
    <n v="7.4"/>
    <n v="0.45"/>
    <n v="0.3"/>
    <n v="74"/>
    <n v="150"/>
    <n v="0.15"/>
    <x v="24"/>
  </r>
  <r>
    <x v="5"/>
    <s v="Exercise Science"/>
    <s v="ES-011"/>
    <x v="4"/>
    <n v="2"/>
    <n v="234"/>
    <n v="7.8"/>
    <n v="0.3"/>
    <n v="0"/>
    <n v="78"/>
    <n v="100"/>
    <n v="0.3"/>
    <x v="24"/>
  </r>
  <r>
    <x v="5"/>
    <s v="Exercise Science"/>
    <s v="ES-011"/>
    <x v="5"/>
    <n v="1"/>
    <n v="168.3"/>
    <n v="5.61"/>
    <n v="0.15"/>
    <n v="0.15"/>
    <n v="51"/>
    <n v="50"/>
    <n v="0"/>
    <x v="24"/>
  </r>
  <r>
    <x v="5"/>
    <s v="Exercise Science"/>
    <s v="ES-011"/>
    <x v="6"/>
    <n v="3"/>
    <n v="200.7"/>
    <n v="6.69"/>
    <n v="0.45"/>
    <n v="0.15"/>
    <n v="65"/>
    <n v="140"/>
    <n v="0.3"/>
    <x v="24"/>
  </r>
  <r>
    <x v="5"/>
    <s v="Exercise Science"/>
    <s v="ES-011"/>
    <x v="7"/>
    <n v="2"/>
    <n v="113.7"/>
    <n v="3.79"/>
    <n v="0.35"/>
    <n v="0.18"/>
    <n v="36"/>
    <n v="85"/>
    <n v="0.18"/>
    <x v="24"/>
  </r>
  <r>
    <x v="5"/>
    <s v="Exercise Science"/>
    <s v="ES-011"/>
    <x v="8"/>
    <n v="1"/>
    <n v="63"/>
    <n v="2.1"/>
    <n v="0.15"/>
    <n v="0"/>
    <n v="21"/>
    <n v="50"/>
    <n v="0.15"/>
    <x v="24"/>
  </r>
  <r>
    <x v="5"/>
    <s v="Exercise Science"/>
    <s v="ES-011"/>
    <x v="9"/>
    <n v="1"/>
    <n v="48"/>
    <n v="1.6"/>
    <n v="0.18"/>
    <n v="0.18"/>
    <n v="16"/>
    <n v="50"/>
    <n v="0"/>
    <x v="24"/>
  </r>
  <r>
    <x v="5"/>
    <s v="Exercise Science"/>
    <s v="ES-012"/>
    <x v="0"/>
    <n v="1"/>
    <n v="147.5"/>
    <n v="4.92"/>
    <n v="0.15"/>
    <n v="0.15"/>
    <n v="99"/>
    <n v="150"/>
    <n v="0"/>
    <x v="24"/>
  </r>
  <r>
    <x v="5"/>
    <s v="Exercise Science"/>
    <s v="ES-012"/>
    <x v="1"/>
    <n v="1"/>
    <n v="72"/>
    <n v="2.4"/>
    <n v="0.15"/>
    <n v="0"/>
    <n v="24"/>
    <n v="50"/>
    <n v="0.15"/>
    <x v="24"/>
  </r>
  <r>
    <x v="5"/>
    <s v="Exercise Science"/>
    <s v="ES-012"/>
    <x v="2"/>
    <n v="1"/>
    <n v="60"/>
    <n v="2"/>
    <n v="0.15"/>
    <n v="0"/>
    <n v="20"/>
    <n v="28"/>
    <n v="0.15"/>
    <x v="24"/>
  </r>
  <r>
    <x v="5"/>
    <s v="Exercise Science"/>
    <s v="ES-012"/>
    <x v="3"/>
    <n v="1"/>
    <n v="57"/>
    <n v="1.9"/>
    <n v="0.15"/>
    <n v="0"/>
    <n v="19"/>
    <n v="50"/>
    <n v="0.15"/>
    <x v="24"/>
  </r>
  <r>
    <x v="5"/>
    <s v="Exercise Science"/>
    <s v="ES-012"/>
    <x v="4"/>
    <n v="1"/>
    <n v="60"/>
    <n v="2"/>
    <n v="0.15"/>
    <n v="0"/>
    <n v="20"/>
    <n v="50"/>
    <n v="0.15"/>
    <x v="24"/>
  </r>
  <r>
    <x v="5"/>
    <s v="Exercise Science"/>
    <s v="ES-012"/>
    <x v="8"/>
    <n v="1"/>
    <n v="79.2"/>
    <n v="2.64"/>
    <n v="0.15"/>
    <n v="0.15"/>
    <n v="24"/>
    <n v="50"/>
    <n v="0"/>
    <x v="24"/>
  </r>
  <r>
    <x v="5"/>
    <s v="Exercise Science"/>
    <s v="ES-013"/>
    <x v="5"/>
    <n v="1"/>
    <n v="69"/>
    <n v="2.2999999999999998"/>
    <n v="0.2"/>
    <n v="0"/>
    <n v="23"/>
    <n v="30"/>
    <n v="0.2"/>
    <x v="24"/>
  </r>
  <r>
    <x v="5"/>
    <s v="Exercise Science"/>
    <s v="ES-013"/>
    <x v="6"/>
    <n v="1"/>
    <n v="69"/>
    <n v="2.2999999999999998"/>
    <n v="0.17"/>
    <n v="0.17"/>
    <n v="23"/>
    <n v="30"/>
    <n v="0"/>
    <x v="24"/>
  </r>
  <r>
    <x v="5"/>
    <s v="Exercise Science"/>
    <s v="ES-013"/>
    <x v="7"/>
    <n v="1"/>
    <n v="78"/>
    <n v="2.6"/>
    <n v="0.18"/>
    <n v="0"/>
    <n v="26"/>
    <n v="30"/>
    <n v="0.18"/>
    <x v="24"/>
  </r>
  <r>
    <x v="5"/>
    <s v="Exercise Science"/>
    <s v="ES-013"/>
    <x v="8"/>
    <n v="1"/>
    <n v="36"/>
    <n v="1.2"/>
    <n v="0.17"/>
    <n v="0"/>
    <n v="12"/>
    <n v="30"/>
    <n v="0.17"/>
    <x v="24"/>
  </r>
  <r>
    <x v="5"/>
    <s v="Exercise Science"/>
    <s v="ES-013"/>
    <x v="9"/>
    <n v="1"/>
    <n v="48"/>
    <n v="1.6"/>
    <n v="0.18"/>
    <n v="0"/>
    <n v="16"/>
    <n v="30"/>
    <n v="0.18"/>
    <x v="24"/>
  </r>
  <r>
    <x v="5"/>
    <s v="Exercise Science"/>
    <s v="ES-014A"/>
    <x v="0"/>
    <n v="2"/>
    <n v="123"/>
    <n v="4.0999999999999996"/>
    <n v="0.33"/>
    <n v="0.27"/>
    <n v="41"/>
    <n v="58"/>
    <n v="7.0000000000000007E-2"/>
    <x v="24"/>
  </r>
  <r>
    <x v="5"/>
    <s v="Exercise Science"/>
    <s v="ES-014A"/>
    <x v="1"/>
    <n v="2"/>
    <n v="114"/>
    <n v="3.8"/>
    <n v="0.33"/>
    <n v="0"/>
    <n v="38"/>
    <n v="56"/>
    <n v="0.33"/>
    <x v="24"/>
  </r>
  <r>
    <x v="5"/>
    <s v="Exercise Science"/>
    <s v="ES-014A"/>
    <x v="2"/>
    <n v="2"/>
    <n v="102"/>
    <n v="3.4"/>
    <n v="0.33"/>
    <n v="0"/>
    <n v="34"/>
    <n v="56"/>
    <n v="0.33"/>
    <x v="24"/>
  </r>
  <r>
    <x v="5"/>
    <s v="Exercise Science"/>
    <s v="ES-014A"/>
    <x v="3"/>
    <n v="2"/>
    <n v="117"/>
    <n v="3.9"/>
    <n v="0.33"/>
    <n v="0.04"/>
    <n v="39"/>
    <n v="56"/>
    <n v="0.3"/>
    <x v="24"/>
  </r>
  <r>
    <x v="5"/>
    <s v="Exercise Science"/>
    <s v="ES-014A"/>
    <x v="4"/>
    <n v="2"/>
    <n v="87"/>
    <n v="2.9"/>
    <n v="0.33"/>
    <n v="0"/>
    <n v="29"/>
    <n v="56"/>
    <n v="0.33"/>
    <x v="24"/>
  </r>
  <r>
    <x v="5"/>
    <s v="Exercise Science"/>
    <s v="ES-014A"/>
    <x v="5"/>
    <n v="3"/>
    <n v="225.9"/>
    <n v="7.53"/>
    <n v="0.5"/>
    <n v="0.28000000000000003"/>
    <n v="73"/>
    <n v="106"/>
    <n v="0.22"/>
    <x v="24"/>
  </r>
  <r>
    <x v="5"/>
    <s v="Exercise Science"/>
    <s v="ES-014A"/>
    <x v="6"/>
    <n v="2"/>
    <n v="108"/>
    <n v="3.6"/>
    <n v="0.33"/>
    <n v="0.27"/>
    <n v="36"/>
    <n v="56"/>
    <n v="7.0000000000000007E-2"/>
    <x v="24"/>
  </r>
  <r>
    <x v="5"/>
    <s v="Exercise Science"/>
    <s v="ES-014A"/>
    <x v="7"/>
    <n v="2"/>
    <n v="69"/>
    <n v="2.2999999999999998"/>
    <n v="0.37"/>
    <n v="0.18"/>
    <n v="23"/>
    <n v="78"/>
    <n v="0.18"/>
    <x v="24"/>
  </r>
  <r>
    <x v="5"/>
    <s v="Exercise Science"/>
    <s v="ES-014A"/>
    <x v="8"/>
    <n v="3"/>
    <n v="105"/>
    <n v="3.5"/>
    <n v="0.5"/>
    <n v="0.27"/>
    <n v="35"/>
    <n v="106"/>
    <n v="0.23"/>
    <x v="24"/>
  </r>
  <r>
    <x v="5"/>
    <s v="Exercise Science"/>
    <s v="ES-014A"/>
    <x v="9"/>
    <n v="2"/>
    <n v="75"/>
    <n v="2.5"/>
    <n v="0.37"/>
    <n v="0"/>
    <n v="25"/>
    <n v="56"/>
    <n v="0.37"/>
    <x v="24"/>
  </r>
  <r>
    <x v="5"/>
    <s v="Exercise Science"/>
    <s v="ES-019A"/>
    <x v="0"/>
    <n v="1"/>
    <n v="45"/>
    <n v="1.5"/>
    <n v="0.17"/>
    <n v="0"/>
    <n v="15"/>
    <n v="30"/>
    <n v="0.17"/>
    <x v="24"/>
  </r>
  <r>
    <x v="5"/>
    <s v="Exercise Science"/>
    <s v="ES-019A"/>
    <x v="1"/>
    <n v="1"/>
    <n v="69"/>
    <n v="2.2999999999999998"/>
    <n v="0.17"/>
    <n v="0"/>
    <n v="23"/>
    <n v="30"/>
    <n v="0.17"/>
    <x v="24"/>
  </r>
  <r>
    <x v="5"/>
    <s v="Exercise Science"/>
    <s v="ES-019A"/>
    <x v="2"/>
    <n v="1"/>
    <n v="42"/>
    <n v="1.4"/>
    <n v="0.17"/>
    <n v="7.0000000000000007E-2"/>
    <n v="14"/>
    <n v="30"/>
    <n v="0.1"/>
    <x v="24"/>
  </r>
  <r>
    <x v="5"/>
    <s v="Exercise Science"/>
    <s v="ES-019A"/>
    <x v="3"/>
    <n v="1"/>
    <n v="0"/>
    <n v="0"/>
    <n v="0.17"/>
    <n v="0"/>
    <n v="0"/>
    <n v="30"/>
    <n v="0.17"/>
    <x v="24"/>
  </r>
  <r>
    <x v="5"/>
    <s v="Exercise Science"/>
    <s v="ES-019A"/>
    <x v="4"/>
    <n v="1"/>
    <n v="36"/>
    <n v="1.2"/>
    <n v="0.17"/>
    <n v="0"/>
    <n v="12"/>
    <n v="30"/>
    <n v="0.17"/>
    <x v="24"/>
  </r>
  <r>
    <x v="5"/>
    <s v="Exercise Science"/>
    <s v="ES-019A"/>
    <x v="5"/>
    <n v="2"/>
    <n v="145.80000000000001"/>
    <n v="4.8600000000000003"/>
    <n v="0.33"/>
    <n v="0.17"/>
    <n v="46"/>
    <n v="80"/>
    <n v="0.17"/>
    <x v="24"/>
  </r>
  <r>
    <x v="5"/>
    <s v="Exercise Science"/>
    <s v="ES-019A"/>
    <x v="6"/>
    <n v="2"/>
    <n v="99"/>
    <n v="3.3"/>
    <n v="0.33"/>
    <n v="0.17"/>
    <n v="33"/>
    <n v="80"/>
    <n v="0.17"/>
    <x v="24"/>
  </r>
  <r>
    <x v="5"/>
    <s v="Exercise Science"/>
    <s v="ES-019A"/>
    <x v="7"/>
    <n v="2"/>
    <n v="87"/>
    <n v="2.9"/>
    <n v="0.37"/>
    <n v="0.18"/>
    <n v="29"/>
    <n v="80"/>
    <n v="0.18"/>
    <x v="24"/>
  </r>
  <r>
    <x v="5"/>
    <s v="Exercise Science"/>
    <s v="ES-019A"/>
    <x v="8"/>
    <n v="2"/>
    <n v="99.26"/>
    <n v="3.31"/>
    <n v="0.33"/>
    <n v="0"/>
    <n v="33"/>
    <n v="80"/>
    <n v="0.33"/>
    <x v="24"/>
  </r>
  <r>
    <x v="5"/>
    <s v="Exercise Science"/>
    <s v="ES-019A"/>
    <x v="9"/>
    <n v="2"/>
    <n v="117"/>
    <n v="3.9"/>
    <n v="0.37"/>
    <n v="0.37"/>
    <n v="39"/>
    <n v="80"/>
    <n v="0"/>
    <x v="24"/>
  </r>
  <r>
    <x v="5"/>
    <s v="Exercise Science"/>
    <s v="ES-028A"/>
    <x v="7"/>
    <n v="1"/>
    <n v="45"/>
    <n v="1.5"/>
    <n v="0.18"/>
    <n v="0"/>
    <n v="15"/>
    <n v="30"/>
    <n v="0.18"/>
    <x v="24"/>
  </r>
  <r>
    <x v="5"/>
    <s v="Exercise Science"/>
    <s v="ES-028A"/>
    <x v="9"/>
    <n v="2"/>
    <n v="150"/>
    <n v="5"/>
    <n v="0.37"/>
    <n v="0"/>
    <n v="50"/>
    <n v="60"/>
    <n v="0.37"/>
    <x v="24"/>
  </r>
  <r>
    <x v="5"/>
    <s v="Exercise Science"/>
    <s v="ES-060A"/>
    <x v="0"/>
    <n v="1"/>
    <n v="54"/>
    <n v="1.8"/>
    <n v="0.12"/>
    <n v="0.12"/>
    <n v="27"/>
    <n v="50"/>
    <n v="0"/>
    <x v="24"/>
  </r>
  <r>
    <x v="5"/>
    <s v="Exercise Science"/>
    <s v="ES-060A"/>
    <x v="1"/>
    <n v="1"/>
    <n v="52"/>
    <n v="1.73"/>
    <n v="0.12"/>
    <n v="0.12"/>
    <n v="26"/>
    <n v="50"/>
    <n v="0"/>
    <x v="24"/>
  </r>
  <r>
    <x v="5"/>
    <s v="Exercise Science"/>
    <s v="ES-060A"/>
    <x v="2"/>
    <n v="1"/>
    <n v="54"/>
    <n v="1.8"/>
    <n v="0.12"/>
    <n v="0.12"/>
    <n v="27"/>
    <n v="50"/>
    <n v="0"/>
    <x v="24"/>
  </r>
  <r>
    <x v="5"/>
    <s v="Exercise Science"/>
    <s v="ES-060A"/>
    <x v="3"/>
    <n v="1"/>
    <n v="32"/>
    <n v="1.07"/>
    <n v="0.12"/>
    <n v="0.12"/>
    <n v="16"/>
    <n v="50"/>
    <n v="0"/>
    <x v="24"/>
  </r>
  <r>
    <x v="5"/>
    <s v="Exercise Science"/>
    <s v="ES-060A"/>
    <x v="4"/>
    <n v="1"/>
    <n v="30"/>
    <n v="1"/>
    <n v="0.12"/>
    <n v="0.12"/>
    <n v="15"/>
    <n v="50"/>
    <n v="0"/>
    <x v="24"/>
  </r>
  <r>
    <x v="5"/>
    <s v="Exercise Science"/>
    <s v="ES-060A"/>
    <x v="7"/>
    <n v="1"/>
    <n v="30"/>
    <n v="1"/>
    <n v="0.13"/>
    <n v="0.13"/>
    <n v="15"/>
    <n v="50"/>
    <n v="0"/>
    <x v="24"/>
  </r>
  <r>
    <x v="5"/>
    <s v="Exercise Science"/>
    <s v="ES-060A"/>
    <x v="8"/>
    <n v="1"/>
    <n v="76"/>
    <n v="2.5299999999999998"/>
    <n v="0.12"/>
    <n v="0.12"/>
    <n v="38"/>
    <n v="50"/>
    <n v="0"/>
    <x v="24"/>
  </r>
  <r>
    <x v="5"/>
    <s v="Exercise Science"/>
    <s v="ES-060A"/>
    <x v="9"/>
    <n v="1"/>
    <n v="48"/>
    <n v="1.6"/>
    <n v="0.13"/>
    <n v="0.13"/>
    <n v="24"/>
    <n v="50"/>
    <n v="0"/>
    <x v="24"/>
  </r>
  <r>
    <x v="5"/>
    <s v="Exercise Science"/>
    <s v="ES-076A"/>
    <x v="0"/>
    <n v="1"/>
    <n v="32"/>
    <n v="1.07"/>
    <n v="0.12"/>
    <n v="0"/>
    <n v="16"/>
    <n v="50"/>
    <n v="0.12"/>
    <x v="24"/>
  </r>
  <r>
    <x v="5"/>
    <s v="Exercise Science"/>
    <s v="ES-076A"/>
    <x v="1"/>
    <n v="1"/>
    <n v="48.3"/>
    <n v="1.61"/>
    <n v="0.12"/>
    <n v="0"/>
    <n v="21"/>
    <n v="50"/>
    <n v="0.12"/>
    <x v="24"/>
  </r>
  <r>
    <x v="5"/>
    <s v="Exercise Science"/>
    <s v="ES-076A"/>
    <x v="2"/>
    <n v="1"/>
    <n v="38"/>
    <n v="1.27"/>
    <n v="0.12"/>
    <n v="0"/>
    <n v="19"/>
    <n v="50"/>
    <n v="0.12"/>
    <x v="24"/>
  </r>
  <r>
    <x v="5"/>
    <s v="Exercise Science"/>
    <s v="ES-076A"/>
    <x v="3"/>
    <n v="1"/>
    <n v="27.6"/>
    <n v="0.92"/>
    <n v="0.12"/>
    <n v="0.12"/>
    <n v="12"/>
    <n v="50"/>
    <n v="0"/>
    <x v="24"/>
  </r>
  <r>
    <x v="5"/>
    <s v="Exercise Science"/>
    <s v="ES-076A"/>
    <x v="4"/>
    <n v="1"/>
    <n v="34"/>
    <n v="1.1299999999999999"/>
    <n v="0.12"/>
    <n v="0.12"/>
    <n v="17"/>
    <n v="50"/>
    <n v="0"/>
    <x v="24"/>
  </r>
  <r>
    <x v="5"/>
    <s v="Exercise Science"/>
    <s v="ES-076A"/>
    <x v="6"/>
    <n v="1"/>
    <n v="48"/>
    <n v="1.6"/>
    <n v="0.12"/>
    <n v="0.12"/>
    <n v="24"/>
    <n v="50"/>
    <n v="0"/>
    <x v="24"/>
  </r>
  <r>
    <x v="5"/>
    <s v="Exercise Science"/>
    <s v="ES-076A"/>
    <x v="7"/>
    <n v="1"/>
    <n v="30"/>
    <n v="1"/>
    <n v="0.13"/>
    <n v="0.13"/>
    <n v="15"/>
    <n v="50"/>
    <n v="0"/>
    <x v="24"/>
  </r>
  <r>
    <x v="5"/>
    <s v="Exercise Science"/>
    <s v="ES-076A"/>
    <x v="8"/>
    <n v="1"/>
    <n v="34"/>
    <n v="1.1299999999999999"/>
    <n v="0.12"/>
    <n v="0.12"/>
    <n v="17"/>
    <n v="50"/>
    <n v="0"/>
    <x v="24"/>
  </r>
  <r>
    <x v="5"/>
    <s v="Exercise Science"/>
    <s v="ES-076A"/>
    <x v="9"/>
    <n v="1"/>
    <n v="26"/>
    <n v="0.87"/>
    <n v="0.13"/>
    <n v="0.13"/>
    <n v="13"/>
    <n v="50"/>
    <n v="0"/>
    <x v="24"/>
  </r>
  <r>
    <x v="5"/>
    <s v="Exercise Science"/>
    <s v="ES-155A"/>
    <x v="0"/>
    <n v="1"/>
    <n v="56"/>
    <n v="1.87"/>
    <n v="0.12"/>
    <n v="0"/>
    <n v="28"/>
    <n v="50"/>
    <n v="0.12"/>
    <x v="24"/>
  </r>
  <r>
    <x v="5"/>
    <s v="Exercise Science"/>
    <s v="ES-155A"/>
    <x v="1"/>
    <n v="2"/>
    <n v="124.79"/>
    <n v="4.16"/>
    <n v="0.23"/>
    <n v="0"/>
    <n v="63"/>
    <n v="100"/>
    <n v="0.23"/>
    <x v="24"/>
  </r>
  <r>
    <x v="5"/>
    <s v="Exercise Science"/>
    <s v="ES-155A"/>
    <x v="2"/>
    <n v="2"/>
    <n v="90"/>
    <n v="3"/>
    <n v="0.23"/>
    <n v="0"/>
    <n v="45"/>
    <n v="100"/>
    <n v="0.23"/>
    <x v="24"/>
  </r>
  <r>
    <x v="5"/>
    <s v="Exercise Science"/>
    <s v="ES-155A"/>
    <x v="3"/>
    <n v="2"/>
    <n v="89.37"/>
    <n v="2.98"/>
    <n v="0.23"/>
    <n v="0.12"/>
    <n v="44"/>
    <n v="100"/>
    <n v="0.12"/>
    <x v="24"/>
  </r>
  <r>
    <x v="5"/>
    <s v="Exercise Science"/>
    <s v="ES-155A"/>
    <x v="4"/>
    <n v="2"/>
    <n v="78"/>
    <n v="2.6"/>
    <n v="0.23"/>
    <n v="0"/>
    <n v="39"/>
    <n v="100"/>
    <n v="0.23"/>
    <x v="24"/>
  </r>
  <r>
    <x v="5"/>
    <s v="Exercise Science"/>
    <s v="ES-155A"/>
    <x v="5"/>
    <n v="1"/>
    <n v="36.799999999999997"/>
    <n v="1.23"/>
    <n v="0.12"/>
    <n v="0"/>
    <n v="16"/>
    <n v="50"/>
    <n v="0.12"/>
    <x v="24"/>
  </r>
  <r>
    <x v="5"/>
    <s v="Exercise Science"/>
    <s v="ES-155A"/>
    <x v="6"/>
    <n v="1"/>
    <n v="54"/>
    <n v="1.8"/>
    <n v="0.12"/>
    <n v="0.12"/>
    <n v="27"/>
    <n v="50"/>
    <n v="0"/>
    <x v="24"/>
  </r>
  <r>
    <x v="5"/>
    <s v="Exercise Science"/>
    <s v="ES-155A"/>
    <x v="7"/>
    <n v="1"/>
    <n v="22"/>
    <n v="0.73"/>
    <n v="0.13"/>
    <n v="0"/>
    <n v="11"/>
    <n v="50"/>
    <n v="0.13"/>
    <x v="24"/>
  </r>
  <r>
    <x v="5"/>
    <s v="Exercise Science"/>
    <s v="ES-155A"/>
    <x v="8"/>
    <n v="1"/>
    <n v="16"/>
    <n v="0.53"/>
    <n v="0.12"/>
    <n v="0.05"/>
    <n v="8"/>
    <n v="50"/>
    <n v="7.0000000000000007E-2"/>
    <x v="24"/>
  </r>
  <r>
    <x v="5"/>
    <s v="Exercise Science"/>
    <s v="ES-155A"/>
    <x v="9"/>
    <n v="1"/>
    <n v="22"/>
    <n v="0.73"/>
    <n v="0.13"/>
    <n v="0"/>
    <n v="11"/>
    <n v="50"/>
    <n v="0.13"/>
    <x v="24"/>
  </r>
  <r>
    <x v="5"/>
    <s v="Exercise Science"/>
    <s v="ES-155B"/>
    <x v="6"/>
    <n v="1"/>
    <n v="14.63"/>
    <n v="0.49"/>
    <n v="0.12"/>
    <n v="0.12"/>
    <n v="8"/>
    <n v="50"/>
    <n v="0"/>
    <x v="24"/>
  </r>
  <r>
    <x v="5"/>
    <s v="Exercise Science"/>
    <s v="ES-155B"/>
    <x v="8"/>
    <n v="1"/>
    <n v="10.97"/>
    <n v="0.37"/>
    <n v="0.12"/>
    <n v="0"/>
    <n v="6"/>
    <n v="50"/>
    <n v="0.12"/>
    <x v="24"/>
  </r>
  <r>
    <x v="5"/>
    <s v="Exercise Science"/>
    <s v="ES-155C"/>
    <x v="4"/>
    <n v="1"/>
    <n v="12.34"/>
    <n v="0.41"/>
    <n v="0"/>
    <n v="0"/>
    <n v="6"/>
    <n v="50"/>
    <n v="0"/>
    <x v="24"/>
  </r>
  <r>
    <x v="5"/>
    <s v="Exercise Science"/>
    <s v="ES-170A"/>
    <x v="0"/>
    <n v="2"/>
    <n v="66"/>
    <n v="2.2000000000000002"/>
    <n v="0.23"/>
    <n v="0.12"/>
    <n v="33"/>
    <n v="100"/>
    <n v="0.12"/>
    <x v="24"/>
  </r>
  <r>
    <x v="5"/>
    <s v="Exercise Science"/>
    <s v="ES-170A"/>
    <x v="1"/>
    <n v="2"/>
    <n v="96.6"/>
    <n v="3.22"/>
    <n v="0.23"/>
    <n v="0.12"/>
    <n v="42"/>
    <n v="100"/>
    <n v="0.12"/>
    <x v="24"/>
  </r>
  <r>
    <x v="5"/>
    <s v="Exercise Science"/>
    <s v="ES-170A"/>
    <x v="2"/>
    <n v="2"/>
    <n v="124"/>
    <n v="4.13"/>
    <n v="0.23"/>
    <n v="0.23"/>
    <n v="62"/>
    <n v="100"/>
    <n v="0"/>
    <x v="24"/>
  </r>
  <r>
    <x v="5"/>
    <s v="Exercise Science"/>
    <s v="ES-170A"/>
    <x v="3"/>
    <n v="2"/>
    <n v="133.4"/>
    <n v="4.45"/>
    <n v="0.23"/>
    <n v="0.12"/>
    <n v="58"/>
    <n v="100"/>
    <n v="0.12"/>
    <x v="24"/>
  </r>
  <r>
    <x v="5"/>
    <s v="Exercise Science"/>
    <s v="ES-170A"/>
    <x v="4"/>
    <n v="2"/>
    <n v="112"/>
    <n v="3.73"/>
    <n v="0.23"/>
    <n v="0.12"/>
    <n v="56"/>
    <n v="100"/>
    <n v="0.12"/>
    <x v="24"/>
  </r>
  <r>
    <x v="5"/>
    <s v="Exercise Science"/>
    <s v="ES-170A"/>
    <x v="5"/>
    <n v="3"/>
    <n v="135.69999999999999"/>
    <n v="4.5199999999999996"/>
    <n v="0.35"/>
    <n v="0.12"/>
    <n v="59"/>
    <n v="150"/>
    <n v="0.23"/>
    <x v="24"/>
  </r>
  <r>
    <x v="5"/>
    <s v="Exercise Science"/>
    <s v="ES-170A"/>
    <x v="6"/>
    <n v="3"/>
    <n v="106"/>
    <n v="3.53"/>
    <n v="0.35"/>
    <n v="0.23"/>
    <n v="53"/>
    <n v="150"/>
    <n v="0.12"/>
    <x v="24"/>
  </r>
  <r>
    <x v="5"/>
    <s v="Exercise Science"/>
    <s v="ES-170A"/>
    <x v="7"/>
    <n v="2"/>
    <n v="88"/>
    <n v="2.93"/>
    <n v="0.25"/>
    <n v="0.13"/>
    <n v="44"/>
    <n v="100"/>
    <n v="0.13"/>
    <x v="24"/>
  </r>
  <r>
    <x v="5"/>
    <s v="Exercise Science"/>
    <s v="ES-170A"/>
    <x v="8"/>
    <n v="2"/>
    <n v="106"/>
    <n v="3.53"/>
    <n v="0.23"/>
    <n v="0.12"/>
    <n v="53"/>
    <n v="100"/>
    <n v="0.12"/>
    <x v="24"/>
  </r>
  <r>
    <x v="5"/>
    <s v="Exercise Science"/>
    <s v="ES-170A"/>
    <x v="9"/>
    <n v="3"/>
    <n v="110"/>
    <n v="3.67"/>
    <n v="0.38"/>
    <n v="0.25"/>
    <n v="55"/>
    <n v="150"/>
    <n v="0.13"/>
    <x v="24"/>
  </r>
  <r>
    <x v="5"/>
    <s v="Exercise Science"/>
    <s v="ES-171A"/>
    <x v="2"/>
    <n v="1"/>
    <n v="20"/>
    <n v="0.67"/>
    <n v="0.12"/>
    <n v="0.12"/>
    <n v="10"/>
    <n v="50"/>
    <n v="0"/>
    <x v="24"/>
  </r>
  <r>
    <x v="5"/>
    <s v="Exercise Science"/>
    <s v="ES-175A"/>
    <x v="0"/>
    <n v="1"/>
    <n v="50"/>
    <n v="1.67"/>
    <n v="0.12"/>
    <n v="0.12"/>
    <n v="25"/>
    <n v="50"/>
    <n v="0"/>
    <x v="24"/>
  </r>
  <r>
    <x v="5"/>
    <s v="Exercise Science"/>
    <s v="ES-175A"/>
    <x v="1"/>
    <n v="1"/>
    <n v="54"/>
    <n v="1.8"/>
    <n v="0.12"/>
    <n v="0.12"/>
    <n v="27"/>
    <n v="50"/>
    <n v="0"/>
    <x v="24"/>
  </r>
  <r>
    <x v="5"/>
    <s v="Exercise Science"/>
    <s v="ES-175A"/>
    <x v="2"/>
    <n v="1"/>
    <n v="48"/>
    <n v="1.6"/>
    <n v="0.12"/>
    <n v="0.12"/>
    <n v="24"/>
    <n v="50"/>
    <n v="0"/>
    <x v="24"/>
  </r>
  <r>
    <x v="5"/>
    <s v="Exercise Science"/>
    <s v="ES-175A"/>
    <x v="3"/>
    <n v="1"/>
    <n v="36"/>
    <n v="1.2"/>
    <n v="0.12"/>
    <n v="0.12"/>
    <n v="18"/>
    <n v="50"/>
    <n v="0"/>
    <x v="24"/>
  </r>
  <r>
    <x v="5"/>
    <s v="Exercise Science"/>
    <s v="ES-175A"/>
    <x v="4"/>
    <n v="1"/>
    <n v="60"/>
    <n v="2"/>
    <n v="0.12"/>
    <n v="0.12"/>
    <n v="30"/>
    <n v="50"/>
    <n v="0"/>
    <x v="24"/>
  </r>
  <r>
    <x v="5"/>
    <s v="Exercise Science"/>
    <s v="ES-175A"/>
    <x v="5"/>
    <n v="1"/>
    <n v="58"/>
    <n v="1.93"/>
    <n v="0.12"/>
    <n v="0.12"/>
    <n v="29"/>
    <n v="50"/>
    <n v="0"/>
    <x v="24"/>
  </r>
  <r>
    <x v="5"/>
    <s v="Exercise Science"/>
    <s v="ES-175A"/>
    <x v="6"/>
    <n v="1"/>
    <n v="62"/>
    <n v="2.0699999999999998"/>
    <n v="0.12"/>
    <n v="0.12"/>
    <n v="31"/>
    <n v="50"/>
    <n v="0"/>
    <x v="24"/>
  </r>
  <r>
    <x v="5"/>
    <s v="Exercise Science"/>
    <s v="ES-175A"/>
    <x v="7"/>
    <n v="1"/>
    <n v="26"/>
    <n v="0.87"/>
    <n v="0.13"/>
    <n v="0.13"/>
    <n v="13"/>
    <n v="50"/>
    <n v="0"/>
    <x v="24"/>
  </r>
  <r>
    <x v="5"/>
    <s v="Exercise Science"/>
    <s v="ES-175A"/>
    <x v="8"/>
    <n v="1"/>
    <n v="36"/>
    <n v="1.2"/>
    <n v="0.12"/>
    <n v="0.12"/>
    <n v="18"/>
    <n v="50"/>
    <n v="0"/>
    <x v="24"/>
  </r>
  <r>
    <x v="5"/>
    <s v="Exercise Science"/>
    <s v="ES-175A"/>
    <x v="9"/>
    <n v="1"/>
    <n v="34"/>
    <n v="1.1299999999999999"/>
    <n v="0.13"/>
    <n v="0.13"/>
    <n v="17"/>
    <n v="50"/>
    <n v="0"/>
    <x v="24"/>
  </r>
  <r>
    <x v="5"/>
    <s v="Exercise Science"/>
    <s v="ES-180"/>
    <x v="7"/>
    <n v="1"/>
    <n v="32"/>
    <n v="1.07"/>
    <n v="0.13"/>
    <n v="0.13"/>
    <n v="16"/>
    <n v="30"/>
    <n v="0"/>
    <x v="24"/>
  </r>
  <r>
    <x v="5"/>
    <s v="Exercise Science"/>
    <s v="ES-180"/>
    <x v="8"/>
    <n v="1"/>
    <n v="58"/>
    <n v="1.93"/>
    <n v="0.12"/>
    <n v="0.12"/>
    <n v="29"/>
    <n v="30"/>
    <n v="0"/>
    <x v="24"/>
  </r>
  <r>
    <x v="5"/>
    <s v="Exercise Science"/>
    <s v="ES-180"/>
    <x v="9"/>
    <n v="1"/>
    <n v="20"/>
    <n v="0.67"/>
    <n v="0.13"/>
    <n v="0.13"/>
    <n v="10"/>
    <n v="30"/>
    <n v="0"/>
    <x v="24"/>
  </r>
  <r>
    <x v="5"/>
    <s v="Exercise Science"/>
    <s v="ES-206"/>
    <x v="2"/>
    <n v="1"/>
    <n v="115.71"/>
    <n v="3.86"/>
    <n v="0.57999999999999996"/>
    <n v="0"/>
    <n v="13"/>
    <n v="50"/>
    <n v="0.57999999999999996"/>
    <x v="24"/>
  </r>
  <r>
    <x v="5"/>
    <s v="Exercise Science"/>
    <s v="ES-206"/>
    <x v="4"/>
    <n v="1"/>
    <n v="120"/>
    <n v="4"/>
    <n v="0.57999999999999996"/>
    <n v="0"/>
    <n v="12"/>
    <n v="50"/>
    <n v="0.57999999999999996"/>
    <x v="24"/>
  </r>
  <r>
    <x v="5"/>
    <s v="Exercise Science"/>
    <s v="ES-206"/>
    <x v="6"/>
    <n v="1"/>
    <n v="140"/>
    <n v="4.67"/>
    <n v="0.57999999999999996"/>
    <n v="0"/>
    <n v="15"/>
    <n v="50"/>
    <n v="0.57999999999999996"/>
    <x v="24"/>
  </r>
  <r>
    <x v="5"/>
    <s v="Exercise Science"/>
    <s v="ES-206"/>
    <x v="8"/>
    <n v="1"/>
    <n v="120"/>
    <n v="4"/>
    <n v="0.57999999999999996"/>
    <n v="0.33"/>
    <n v="14"/>
    <n v="50"/>
    <n v="0.25"/>
    <x v="24"/>
  </r>
  <r>
    <x v="5"/>
    <s v="Exercise Science"/>
    <s v="ES-206"/>
    <x v="9"/>
    <n v="1"/>
    <n v="49.76"/>
    <n v="1.66"/>
    <n v="0.57999999999999996"/>
    <n v="0"/>
    <n v="10"/>
    <n v="50"/>
    <n v="0.57999999999999996"/>
    <x v="24"/>
  </r>
  <r>
    <x v="5"/>
    <s v="Exercise Science"/>
    <s v="ES-209"/>
    <x v="0"/>
    <n v="2"/>
    <n v="340"/>
    <n v="11.33"/>
    <n v="1.17"/>
    <n v="1.17"/>
    <n v="34"/>
    <n v="100"/>
    <n v="0"/>
    <x v="24"/>
  </r>
  <r>
    <x v="5"/>
    <s v="Exercise Science"/>
    <s v="ES-209"/>
    <x v="1"/>
    <n v="2"/>
    <n v="260"/>
    <n v="8.67"/>
    <n v="1.17"/>
    <n v="1.17"/>
    <n v="26"/>
    <n v="100"/>
    <n v="0"/>
    <x v="24"/>
  </r>
  <r>
    <x v="5"/>
    <s v="Exercise Science"/>
    <s v="ES-209"/>
    <x v="3"/>
    <n v="2"/>
    <n v="250"/>
    <n v="8.33"/>
    <n v="1.17"/>
    <n v="1.17"/>
    <n v="25"/>
    <n v="100"/>
    <n v="0"/>
    <x v="24"/>
  </r>
  <r>
    <x v="5"/>
    <s v="Exercise Science"/>
    <s v="ES-209"/>
    <x v="5"/>
    <n v="2"/>
    <n v="240"/>
    <n v="8"/>
    <n v="1.17"/>
    <n v="1.17"/>
    <n v="24"/>
    <n v="100"/>
    <n v="0"/>
    <x v="24"/>
  </r>
  <r>
    <x v="5"/>
    <s v="Exercise Science"/>
    <s v="ES-209"/>
    <x v="7"/>
    <n v="2"/>
    <n v="240"/>
    <n v="8"/>
    <n v="1.17"/>
    <n v="1.17"/>
    <n v="24"/>
    <n v="100"/>
    <n v="0"/>
    <x v="24"/>
  </r>
  <r>
    <x v="5"/>
    <s v="Exercise Science"/>
    <s v="ES-213"/>
    <x v="0"/>
    <n v="1"/>
    <n v="120"/>
    <n v="4"/>
    <n v="0.57999999999999996"/>
    <n v="0.57999999999999996"/>
    <n v="12"/>
    <n v="50"/>
    <n v="0"/>
    <x v="24"/>
  </r>
  <r>
    <x v="5"/>
    <s v="Exercise Science"/>
    <s v="ES-213"/>
    <x v="1"/>
    <n v="1"/>
    <n v="170"/>
    <n v="5.67"/>
    <n v="0.57999999999999996"/>
    <n v="0.57999999999999996"/>
    <n v="17"/>
    <n v="50"/>
    <n v="0"/>
    <x v="24"/>
  </r>
  <r>
    <x v="5"/>
    <s v="Exercise Science"/>
    <s v="ES-213"/>
    <x v="2"/>
    <n v="1"/>
    <n v="170"/>
    <n v="5.67"/>
    <n v="0.57999999999999996"/>
    <n v="0.57999999999999996"/>
    <n v="17"/>
    <n v="50"/>
    <n v="0"/>
    <x v="24"/>
  </r>
  <r>
    <x v="5"/>
    <s v="Exercise Science"/>
    <s v="ES-213"/>
    <x v="3"/>
    <n v="1"/>
    <n v="140"/>
    <n v="4.67"/>
    <n v="0.57999999999999996"/>
    <n v="0.57999999999999996"/>
    <n v="14"/>
    <n v="50"/>
    <n v="0"/>
    <x v="24"/>
  </r>
  <r>
    <x v="5"/>
    <s v="Exercise Science"/>
    <s v="ES-213"/>
    <x v="4"/>
    <n v="1"/>
    <n v="130"/>
    <n v="4.33"/>
    <n v="0.57999999999999996"/>
    <n v="0.57999999999999996"/>
    <n v="13"/>
    <n v="50"/>
    <n v="0"/>
    <x v="24"/>
  </r>
  <r>
    <x v="5"/>
    <s v="Exercise Science"/>
    <s v="ES-213"/>
    <x v="5"/>
    <n v="1"/>
    <n v="117.7"/>
    <n v="3.92"/>
    <n v="0.57999999999999996"/>
    <n v="0.57999999999999996"/>
    <n v="11"/>
    <n v="50"/>
    <n v="0"/>
    <x v="24"/>
  </r>
  <r>
    <x v="5"/>
    <s v="Exercise Science"/>
    <s v="ES-213"/>
    <x v="6"/>
    <n v="1"/>
    <n v="120"/>
    <n v="4"/>
    <n v="0.57999999999999996"/>
    <n v="0.57999999999999996"/>
    <n v="12"/>
    <n v="50"/>
    <n v="0"/>
    <x v="24"/>
  </r>
  <r>
    <x v="5"/>
    <s v="Exercise Science"/>
    <s v="ES-213"/>
    <x v="7"/>
    <n v="1"/>
    <n v="80"/>
    <n v="2.67"/>
    <n v="0.57999999999999996"/>
    <n v="0.57999999999999996"/>
    <n v="8"/>
    <n v="50"/>
    <n v="0"/>
    <x v="24"/>
  </r>
  <r>
    <x v="5"/>
    <s v="Exercise Science"/>
    <s v="ES-213"/>
    <x v="8"/>
    <n v="1"/>
    <n v="60"/>
    <n v="2"/>
    <n v="0.57999999999999996"/>
    <n v="0.57999999999999996"/>
    <n v="6"/>
    <n v="50"/>
    <n v="0"/>
    <x v="24"/>
  </r>
  <r>
    <x v="5"/>
    <s v="Exercise Science"/>
    <s v="ES-213"/>
    <x v="9"/>
    <n v="1"/>
    <n v="90"/>
    <n v="3"/>
    <n v="0.57999999999999996"/>
    <n v="0.57999999999999996"/>
    <n v="9"/>
    <n v="50"/>
    <n v="0"/>
    <x v="24"/>
  </r>
  <r>
    <x v="5"/>
    <s v="Exercise Science"/>
    <s v="ES-218"/>
    <x v="0"/>
    <n v="2"/>
    <n v="450"/>
    <n v="15"/>
    <n v="1.17"/>
    <n v="1.17"/>
    <n v="45"/>
    <n v="100"/>
    <n v="0"/>
    <x v="24"/>
  </r>
  <r>
    <x v="5"/>
    <s v="Exercise Science"/>
    <s v="ES-218"/>
    <x v="1"/>
    <n v="2"/>
    <n v="510"/>
    <n v="17"/>
    <n v="1.17"/>
    <n v="0.57999999999999996"/>
    <n v="51"/>
    <n v="100"/>
    <n v="0.57999999999999996"/>
    <x v="24"/>
  </r>
  <r>
    <x v="5"/>
    <s v="Exercise Science"/>
    <s v="ES-218"/>
    <x v="3"/>
    <n v="2"/>
    <n v="450"/>
    <n v="15"/>
    <n v="1.17"/>
    <n v="0.57999999999999996"/>
    <n v="45"/>
    <n v="100"/>
    <n v="0.57999999999999996"/>
    <x v="24"/>
  </r>
  <r>
    <x v="5"/>
    <s v="Exercise Science"/>
    <s v="ES-218"/>
    <x v="5"/>
    <n v="1"/>
    <n v="280"/>
    <n v="9.33"/>
    <n v="0.57999999999999996"/>
    <n v="0.57999999999999996"/>
    <n v="28"/>
    <n v="50"/>
    <n v="0"/>
    <x v="24"/>
  </r>
  <r>
    <x v="5"/>
    <s v="Exercise Science"/>
    <s v="ES-218"/>
    <x v="7"/>
    <n v="2"/>
    <n v="510"/>
    <n v="17"/>
    <n v="1.17"/>
    <n v="0.57999999999999996"/>
    <n v="51"/>
    <n v="100"/>
    <n v="0.57999999999999996"/>
    <x v="24"/>
  </r>
  <r>
    <x v="5"/>
    <s v="Exercise Science"/>
    <s v="ES-224"/>
    <x v="2"/>
    <n v="1"/>
    <n v="110"/>
    <n v="3.67"/>
    <n v="0.57999999999999996"/>
    <n v="0"/>
    <n v="11"/>
    <n v="50"/>
    <n v="0.57999999999999996"/>
    <x v="24"/>
  </r>
  <r>
    <x v="5"/>
    <s v="Exercise Science"/>
    <s v="ES-224"/>
    <x v="4"/>
    <n v="1"/>
    <n v="110"/>
    <n v="3.67"/>
    <n v="0.57999999999999996"/>
    <n v="0"/>
    <n v="11"/>
    <n v="50"/>
    <n v="0.57999999999999996"/>
    <x v="24"/>
  </r>
  <r>
    <x v="5"/>
    <s v="Exercise Science"/>
    <s v="ES-227"/>
    <x v="2"/>
    <n v="2"/>
    <n v="650"/>
    <n v="21.67"/>
    <n v="1.17"/>
    <n v="0.92"/>
    <n v="65"/>
    <n v="100"/>
    <n v="0.25"/>
    <x v="24"/>
  </r>
  <r>
    <x v="5"/>
    <s v="Exercise Science"/>
    <s v="ES-227"/>
    <x v="4"/>
    <n v="2"/>
    <n v="440"/>
    <n v="14.67"/>
    <n v="1.17"/>
    <n v="0.57999999999999996"/>
    <n v="44"/>
    <n v="100"/>
    <n v="0.57999999999999996"/>
    <x v="24"/>
  </r>
  <r>
    <x v="5"/>
    <s v="Exercise Science"/>
    <s v="ES-227"/>
    <x v="6"/>
    <n v="2"/>
    <n v="440"/>
    <n v="14.67"/>
    <n v="1.17"/>
    <n v="0.65"/>
    <n v="44"/>
    <n v="100"/>
    <n v="0.52"/>
    <x v="24"/>
  </r>
  <r>
    <x v="5"/>
    <s v="Exercise Science"/>
    <s v="ES-227"/>
    <x v="8"/>
    <n v="2"/>
    <n v="440"/>
    <n v="14.67"/>
    <n v="1.17"/>
    <n v="0.57999999999999996"/>
    <n v="44"/>
    <n v="100"/>
    <n v="0.57999999999999996"/>
    <x v="24"/>
  </r>
  <r>
    <x v="5"/>
    <s v="Exercise Science"/>
    <s v="ES-227"/>
    <x v="9"/>
    <n v="2"/>
    <n v="420"/>
    <n v="14"/>
    <n v="1.17"/>
    <n v="0.57999999999999996"/>
    <n v="42"/>
    <n v="100"/>
    <n v="0.57999999999999996"/>
    <x v="24"/>
  </r>
  <r>
    <x v="5"/>
    <s v="Exercise Science"/>
    <s v="ES-230"/>
    <x v="0"/>
    <n v="1"/>
    <n v="150"/>
    <n v="5"/>
    <n v="0.57999999999999996"/>
    <n v="0.57999999999999996"/>
    <n v="15"/>
    <n v="50"/>
    <n v="0"/>
    <x v="24"/>
  </r>
  <r>
    <x v="5"/>
    <s v="Exercise Science"/>
    <s v="ES-230"/>
    <x v="1"/>
    <n v="1"/>
    <n v="150"/>
    <n v="5"/>
    <n v="0.57999999999999996"/>
    <n v="0.57999999999999996"/>
    <n v="15"/>
    <n v="50"/>
    <n v="0"/>
    <x v="24"/>
  </r>
  <r>
    <x v="5"/>
    <s v="Exercise Science"/>
    <s v="ES-230"/>
    <x v="3"/>
    <n v="1"/>
    <n v="120"/>
    <n v="4"/>
    <n v="0.57999999999999996"/>
    <n v="0.57999999999999996"/>
    <n v="12"/>
    <n v="50"/>
    <n v="0"/>
    <x v="24"/>
  </r>
  <r>
    <x v="5"/>
    <s v="Exercise Science"/>
    <s v="ES-230"/>
    <x v="5"/>
    <n v="1"/>
    <n v="170"/>
    <n v="5.67"/>
    <n v="0.57999999999999996"/>
    <n v="0.57999999999999996"/>
    <n v="17"/>
    <n v="50"/>
    <n v="0"/>
    <x v="24"/>
  </r>
  <r>
    <x v="5"/>
    <s v="Exercise Science"/>
    <s v="ES-230"/>
    <x v="7"/>
    <n v="1"/>
    <n v="100"/>
    <n v="3.33"/>
    <n v="0.57999999999999996"/>
    <n v="0.57999999999999996"/>
    <n v="10"/>
    <n v="50"/>
    <n v="0"/>
    <x v="24"/>
  </r>
  <r>
    <x v="5"/>
    <s v="Exercise Science"/>
    <s v="ES-248"/>
    <x v="0"/>
    <n v="2"/>
    <n v="90.08"/>
    <n v="3"/>
    <n v="0.23"/>
    <n v="0"/>
    <n v="27"/>
    <n v="100"/>
    <n v="0.23"/>
    <x v="24"/>
  </r>
  <r>
    <x v="5"/>
    <s v="Exercise Science"/>
    <s v="ES-248"/>
    <x v="1"/>
    <n v="2"/>
    <n v="77.209999999999994"/>
    <n v="2.57"/>
    <n v="0.23"/>
    <n v="0"/>
    <n v="24"/>
    <n v="100"/>
    <n v="0.23"/>
    <x v="24"/>
  </r>
  <r>
    <x v="5"/>
    <s v="Exercise Science"/>
    <s v="ES-248"/>
    <x v="2"/>
    <n v="1"/>
    <n v="0.8"/>
    <n v="0.03"/>
    <n v="0.12"/>
    <n v="0.12"/>
    <n v="14"/>
    <n v="50"/>
    <n v="0"/>
    <x v="24"/>
  </r>
  <r>
    <x v="5"/>
    <s v="Exercise Science"/>
    <s v="ES-248"/>
    <x v="4"/>
    <n v="2"/>
    <n v="116.29"/>
    <n v="3.88"/>
    <n v="0.23"/>
    <n v="0.23"/>
    <n v="57"/>
    <n v="100"/>
    <n v="0"/>
    <x v="24"/>
  </r>
  <r>
    <x v="5"/>
    <s v="Exercise Science"/>
    <s v="ES-248"/>
    <x v="6"/>
    <n v="2"/>
    <n v="102.34"/>
    <n v="3.41"/>
    <n v="0.23"/>
    <n v="0.23"/>
    <n v="51"/>
    <n v="100"/>
    <n v="0"/>
    <x v="24"/>
  </r>
  <r>
    <x v="5"/>
    <s v="Exercise Science"/>
    <s v="ES-248"/>
    <x v="8"/>
    <n v="2"/>
    <n v="76.11"/>
    <n v="2.54"/>
    <n v="0.23"/>
    <n v="0.23"/>
    <n v="39"/>
    <n v="100"/>
    <n v="0"/>
    <x v="24"/>
  </r>
  <r>
    <x v="5"/>
    <s v="Exercise Science"/>
    <s v="ES-248"/>
    <x v="9"/>
    <n v="2"/>
    <n v="85.27"/>
    <n v="2.84"/>
    <n v="0.25"/>
    <n v="0.25"/>
    <n v="46"/>
    <n v="100"/>
    <n v="0"/>
    <x v="24"/>
  </r>
  <r>
    <x v="5"/>
    <s v="Exercise Science"/>
    <s v="ES-249"/>
    <x v="0"/>
    <n v="2"/>
    <n v="480"/>
    <n v="16"/>
    <n v="1.17"/>
    <n v="0"/>
    <n v="48"/>
    <n v="78"/>
    <n v="1.17"/>
    <x v="24"/>
  </r>
  <r>
    <x v="5"/>
    <s v="Exercise Science"/>
    <s v="ES-249"/>
    <x v="1"/>
    <n v="2"/>
    <n v="390"/>
    <n v="13"/>
    <n v="1.03"/>
    <n v="0"/>
    <n v="39"/>
    <n v="78"/>
    <n v="1.03"/>
    <x v="24"/>
  </r>
  <r>
    <x v="5"/>
    <s v="Exercise Science"/>
    <s v="ES-249"/>
    <x v="2"/>
    <n v="2"/>
    <n v="320.06"/>
    <n v="10.67"/>
    <n v="1.17"/>
    <n v="0.87"/>
    <n v="43"/>
    <n v="90"/>
    <n v="0.28999999999999998"/>
    <x v="24"/>
  </r>
  <r>
    <x v="5"/>
    <s v="Exercise Science"/>
    <s v="ES-249"/>
    <x v="3"/>
    <n v="3"/>
    <n v="408"/>
    <n v="13.6"/>
    <n v="1.25"/>
    <n v="0.67"/>
    <n v="45"/>
    <n v="118"/>
    <n v="0.57999999999999996"/>
    <x v="24"/>
  </r>
  <r>
    <x v="5"/>
    <s v="Exercise Science"/>
    <s v="ES-249"/>
    <x v="4"/>
    <n v="3"/>
    <n v="420"/>
    <n v="14"/>
    <n v="1.1000000000000001"/>
    <n v="0.73"/>
    <n v="60"/>
    <n v="140"/>
    <n v="0.37"/>
    <x v="24"/>
  </r>
  <r>
    <x v="5"/>
    <s v="Exercise Science"/>
    <s v="ES-249"/>
    <x v="5"/>
    <n v="2"/>
    <n v="467.8"/>
    <n v="15.59"/>
    <n v="1.03"/>
    <n v="0.45"/>
    <n v="46"/>
    <n v="68"/>
    <n v="0.57999999999999996"/>
    <x v="24"/>
  </r>
  <r>
    <x v="5"/>
    <s v="Exercise Science"/>
    <s v="ES-249"/>
    <x v="6"/>
    <n v="3"/>
    <n v="357"/>
    <n v="11.9"/>
    <n v="1.1000000000000001"/>
    <n v="0.73"/>
    <n v="51"/>
    <n v="150"/>
    <n v="0.37"/>
    <x v="24"/>
  </r>
  <r>
    <x v="5"/>
    <s v="Exercise Science"/>
    <s v="ES-249"/>
    <x v="7"/>
    <n v="2"/>
    <n v="320"/>
    <n v="10.67"/>
    <n v="1.1299999999999999"/>
    <n v="7.0000000000000007E-2"/>
    <n v="32"/>
    <n v="68"/>
    <n v="1.06"/>
    <x v="24"/>
  </r>
  <r>
    <x v="5"/>
    <s v="Exercise Science"/>
    <s v="ES-249"/>
    <x v="8"/>
    <n v="3"/>
    <n v="294"/>
    <n v="9.8000000000000007"/>
    <n v="0.95"/>
    <n v="0.57999999999999996"/>
    <n v="45"/>
    <n v="140"/>
    <n v="0.37"/>
    <x v="24"/>
  </r>
  <r>
    <x v="5"/>
    <s v="Exercise Science"/>
    <s v="ES-249"/>
    <x v="9"/>
    <n v="3"/>
    <n v="315"/>
    <n v="10.5"/>
    <n v="1.26"/>
    <n v="0.84"/>
    <n v="45"/>
    <n v="150"/>
    <n v="0.42"/>
    <x v="24"/>
  </r>
  <r>
    <x v="5"/>
    <s v="Exercise Science"/>
    <s v="ES-250"/>
    <x v="0"/>
    <n v="2"/>
    <n v="204"/>
    <n v="6.8"/>
    <n v="0.4"/>
    <n v="0"/>
    <n v="68"/>
    <n v="100"/>
    <n v="0.4"/>
    <x v="24"/>
  </r>
  <r>
    <x v="5"/>
    <s v="Exercise Science"/>
    <s v="ES-250"/>
    <x v="1"/>
    <n v="3"/>
    <n v="260.55"/>
    <n v="8.69"/>
    <n v="0.6"/>
    <n v="0"/>
    <n v="87"/>
    <n v="150"/>
    <n v="0.6"/>
    <x v="24"/>
  </r>
  <r>
    <x v="5"/>
    <s v="Exercise Science"/>
    <s v="ES-250"/>
    <x v="2"/>
    <n v="3"/>
    <n v="253.03"/>
    <n v="8.43"/>
    <n v="0.6"/>
    <n v="0"/>
    <n v="84"/>
    <n v="150"/>
    <n v="0.6"/>
    <x v="24"/>
  </r>
  <r>
    <x v="5"/>
    <s v="Exercise Science"/>
    <s v="ES-250"/>
    <x v="3"/>
    <n v="1"/>
    <n v="135"/>
    <n v="4.5"/>
    <n v="0.2"/>
    <n v="0"/>
    <n v="45"/>
    <n v="60"/>
    <n v="0.2"/>
    <x v="24"/>
  </r>
  <r>
    <x v="5"/>
    <s v="Exercise Science"/>
    <s v="ES-250"/>
    <x v="4"/>
    <n v="2"/>
    <n v="162"/>
    <n v="5.4"/>
    <n v="0.4"/>
    <n v="0"/>
    <n v="54"/>
    <n v="100"/>
    <n v="0.4"/>
    <x v="24"/>
  </r>
  <r>
    <x v="5"/>
    <s v="Exercise Science"/>
    <s v="ES-250"/>
    <x v="5"/>
    <n v="2"/>
    <n v="189"/>
    <n v="6.3"/>
    <n v="0.4"/>
    <n v="0"/>
    <n v="63"/>
    <n v="100"/>
    <n v="0.4"/>
    <x v="24"/>
  </r>
  <r>
    <x v="5"/>
    <s v="Exercise Science"/>
    <s v="ES-250"/>
    <x v="6"/>
    <n v="1"/>
    <n v="138"/>
    <n v="4.5999999999999996"/>
    <n v="0.2"/>
    <n v="0"/>
    <n v="46"/>
    <n v="50"/>
    <n v="0.2"/>
    <x v="24"/>
  </r>
  <r>
    <x v="5"/>
    <s v="Exercise Science"/>
    <s v="ES-250"/>
    <x v="7"/>
    <n v="1"/>
    <n v="138"/>
    <n v="4.5999999999999996"/>
    <n v="0.2"/>
    <n v="0"/>
    <n v="46"/>
    <n v="50"/>
    <n v="0.2"/>
    <x v="24"/>
  </r>
  <r>
    <x v="5"/>
    <s v="Exercise Science"/>
    <s v="ES-250"/>
    <x v="8"/>
    <n v="1"/>
    <n v="114"/>
    <n v="3.8"/>
    <n v="0"/>
    <n v="0"/>
    <n v="38"/>
    <n v="50"/>
    <n v="0"/>
    <x v="24"/>
  </r>
  <r>
    <x v="5"/>
    <s v="Exercise Science"/>
    <s v="ES-250"/>
    <x v="9"/>
    <n v="1"/>
    <n v="132"/>
    <n v="4.4000000000000004"/>
    <n v="0.2"/>
    <n v="0"/>
    <n v="44"/>
    <n v="50"/>
    <n v="0.2"/>
    <x v="24"/>
  </r>
  <r>
    <x v="5"/>
    <s v="Exercise Science"/>
    <s v="ES-253"/>
    <x v="0"/>
    <n v="1"/>
    <n v="48"/>
    <n v="1.6"/>
    <n v="0.24"/>
    <n v="0"/>
    <n v="12"/>
    <n v="50"/>
    <n v="0.24"/>
    <x v="24"/>
  </r>
  <r>
    <x v="5"/>
    <s v="Exercise Science"/>
    <s v="ES-253"/>
    <x v="3"/>
    <n v="1"/>
    <n v="40"/>
    <n v="1.33"/>
    <n v="0.24"/>
    <n v="0"/>
    <n v="10"/>
    <n v="50"/>
    <n v="0.24"/>
    <x v="24"/>
  </r>
  <r>
    <x v="5"/>
    <s v="Exercise Science"/>
    <s v="ES-255"/>
    <x v="0"/>
    <n v="1"/>
    <n v="68.8"/>
    <n v="2.29"/>
    <n v="0.25"/>
    <n v="0.25"/>
    <n v="16"/>
    <n v="20"/>
    <n v="0"/>
    <x v="24"/>
  </r>
  <r>
    <x v="5"/>
    <s v="Exercise Science"/>
    <s v="ES-255"/>
    <x v="1"/>
    <n v="1"/>
    <n v="76"/>
    <n v="2.5299999999999998"/>
    <n v="0.25"/>
    <n v="0.25"/>
    <n v="19"/>
    <n v="30"/>
    <n v="0"/>
    <x v="24"/>
  </r>
  <r>
    <x v="5"/>
    <s v="Exercise Science"/>
    <s v="ES-255"/>
    <x v="2"/>
    <n v="1"/>
    <n v="64"/>
    <n v="2.13"/>
    <n v="0.25"/>
    <n v="0.25"/>
    <n v="16"/>
    <n v="49"/>
    <n v="0"/>
    <x v="24"/>
  </r>
  <r>
    <x v="5"/>
    <s v="Exercise Science"/>
    <s v="ES-255"/>
    <x v="4"/>
    <n v="1"/>
    <n v="48"/>
    <n v="1.6"/>
    <n v="0.25"/>
    <n v="0.25"/>
    <n v="12"/>
    <n v="49"/>
    <n v="0"/>
    <x v="24"/>
  </r>
  <r>
    <x v="5"/>
    <s v="Exercise Science"/>
    <s v="ES-255"/>
    <x v="5"/>
    <n v="1"/>
    <n v="76"/>
    <n v="2.5299999999999998"/>
    <n v="0.25"/>
    <n v="0.25"/>
    <n v="19"/>
    <n v="50"/>
    <n v="0"/>
    <x v="24"/>
  </r>
  <r>
    <x v="5"/>
    <s v="Exercise Science"/>
    <s v="ES-255"/>
    <x v="6"/>
    <n v="1"/>
    <n v="72"/>
    <n v="2.4"/>
    <n v="0.25"/>
    <n v="0.25"/>
    <n v="18"/>
    <n v="50"/>
    <n v="0"/>
    <x v="24"/>
  </r>
  <r>
    <x v="5"/>
    <s v="Exercise Science"/>
    <s v="ES-255"/>
    <x v="7"/>
    <n v="1"/>
    <n v="72"/>
    <n v="2.4"/>
    <n v="0.26"/>
    <n v="0.26"/>
    <n v="18"/>
    <n v="50"/>
    <n v="0"/>
    <x v="24"/>
  </r>
  <r>
    <x v="5"/>
    <s v="Exercise Science"/>
    <s v="ES-270"/>
    <x v="0"/>
    <n v="1"/>
    <n v="23"/>
    <n v="0.77"/>
    <n v="7.0000000000000007E-2"/>
    <n v="0"/>
    <n v="23"/>
    <n v="50"/>
    <n v="7.0000000000000007E-2"/>
    <x v="24"/>
  </r>
  <r>
    <x v="5"/>
    <s v="Exercise Science"/>
    <s v="ES-270"/>
    <x v="1"/>
    <n v="1"/>
    <n v="11.62"/>
    <n v="0.39"/>
    <n v="7.0000000000000007E-2"/>
    <n v="0"/>
    <n v="41"/>
    <n v="50"/>
    <n v="7.0000000000000007E-2"/>
    <x v="24"/>
  </r>
  <r>
    <x v="5"/>
    <s v="Exercise Science"/>
    <s v="ES-270"/>
    <x v="2"/>
    <n v="1"/>
    <n v="21.94"/>
    <n v="0.73"/>
    <n v="7.0000000000000007E-2"/>
    <n v="0"/>
    <n v="74"/>
    <n v="50"/>
    <n v="7.0000000000000007E-2"/>
    <x v="24"/>
  </r>
  <r>
    <x v="5"/>
    <s v="Exercise Science"/>
    <s v="ES-270"/>
    <x v="4"/>
    <n v="1"/>
    <n v="17.14"/>
    <n v="0.56999999999999995"/>
    <n v="7.0000000000000007E-2"/>
    <n v="0"/>
    <n v="65"/>
    <n v="50"/>
    <n v="7.0000000000000007E-2"/>
    <x v="24"/>
  </r>
  <r>
    <x v="5"/>
    <s v="Exercise Science"/>
    <s v="ES-271"/>
    <x v="0"/>
    <n v="1"/>
    <n v="56"/>
    <n v="1.87"/>
    <n v="7.0000000000000007E-2"/>
    <n v="7.0000000000000007E-2"/>
    <n v="56"/>
    <n v="49"/>
    <n v="0"/>
    <x v="24"/>
  </r>
  <r>
    <x v="5"/>
    <s v="Exercise Science"/>
    <s v="ES-271"/>
    <x v="1"/>
    <n v="1"/>
    <n v="56"/>
    <n v="1.87"/>
    <n v="7.0000000000000007E-2"/>
    <n v="7.0000000000000007E-2"/>
    <n v="56"/>
    <n v="49"/>
    <n v="0"/>
    <x v="24"/>
  </r>
  <r>
    <x v="5"/>
    <s v="Exercise Science"/>
    <s v="ES-271"/>
    <x v="2"/>
    <n v="1"/>
    <n v="51"/>
    <n v="1.7"/>
    <n v="7.0000000000000007E-2"/>
    <n v="7.0000000000000007E-2"/>
    <n v="51"/>
    <n v="49"/>
    <n v="0"/>
    <x v="24"/>
  </r>
  <r>
    <x v="5"/>
    <s v="Exercise Science"/>
    <s v="ES-271"/>
    <x v="3"/>
    <n v="1"/>
    <n v="42"/>
    <n v="1.4"/>
    <n v="7.0000000000000007E-2"/>
    <n v="7.0000000000000007E-2"/>
    <n v="42"/>
    <n v="49"/>
    <n v="0"/>
    <x v="24"/>
  </r>
  <r>
    <x v="5"/>
    <s v="Exercise Science"/>
    <s v="ES-271"/>
    <x v="4"/>
    <n v="1"/>
    <n v="35"/>
    <n v="1.17"/>
    <n v="7.0000000000000007E-2"/>
    <n v="7.0000000000000007E-2"/>
    <n v="35"/>
    <n v="48"/>
    <n v="0"/>
    <x v="24"/>
  </r>
  <r>
    <x v="5"/>
    <s v="Exercise Science"/>
    <s v="ES-271"/>
    <x v="5"/>
    <n v="1"/>
    <n v="15"/>
    <n v="0.5"/>
    <n v="7.0000000000000007E-2"/>
    <n v="7.0000000000000007E-2"/>
    <n v="15"/>
    <n v="49"/>
    <n v="0"/>
    <x v="24"/>
  </r>
  <r>
    <x v="5"/>
    <s v="Exercise Science"/>
    <s v="ES-271"/>
    <x v="6"/>
    <n v="1"/>
    <n v="26"/>
    <n v="0.87"/>
    <n v="7.0000000000000007E-2"/>
    <n v="7.0000000000000007E-2"/>
    <n v="26"/>
    <n v="48"/>
    <n v="0"/>
    <x v="24"/>
  </r>
  <r>
    <x v="5"/>
    <s v="Exercise Science"/>
    <s v="ES-271"/>
    <x v="7"/>
    <n v="1"/>
    <n v="30"/>
    <n v="1"/>
    <n v="7.0000000000000007E-2"/>
    <n v="7.0000000000000007E-2"/>
    <n v="30"/>
    <n v="50"/>
    <n v="0"/>
    <x v="24"/>
  </r>
  <r>
    <x v="5"/>
    <s v="Exercise Science"/>
    <s v="ES-271"/>
    <x v="8"/>
    <n v="1"/>
    <n v="17"/>
    <n v="0.56999999999999995"/>
    <n v="7.0000000000000007E-2"/>
    <n v="7.0000000000000007E-2"/>
    <n v="17"/>
    <n v="50"/>
    <n v="0"/>
    <x v="24"/>
  </r>
  <r>
    <x v="5"/>
    <s v="Exercise Science"/>
    <s v="ES-271"/>
    <x v="9"/>
    <n v="1"/>
    <n v="47"/>
    <n v="1.57"/>
    <n v="7.0000000000000007E-2"/>
    <n v="7.0000000000000007E-2"/>
    <n v="47"/>
    <n v="50"/>
    <n v="0"/>
    <x v="24"/>
  </r>
  <r>
    <x v="5"/>
    <s v="Exercise Science"/>
    <s v="ES-272"/>
    <x v="0"/>
    <n v="1"/>
    <n v="35"/>
    <n v="1.17"/>
    <n v="7.0000000000000007E-2"/>
    <n v="7.0000000000000007E-2"/>
    <n v="35"/>
    <n v="50"/>
    <n v="0"/>
    <x v="24"/>
  </r>
  <r>
    <x v="5"/>
    <s v="Exercise Science"/>
    <s v="ES-272"/>
    <x v="1"/>
    <n v="1"/>
    <n v="38"/>
    <n v="1.27"/>
    <n v="7.0000000000000007E-2"/>
    <n v="7.0000000000000007E-2"/>
    <n v="38"/>
    <n v="50"/>
    <n v="0"/>
    <x v="24"/>
  </r>
  <r>
    <x v="5"/>
    <s v="Exercise Science"/>
    <s v="ES-272"/>
    <x v="2"/>
    <n v="1"/>
    <n v="38"/>
    <n v="1.27"/>
    <n v="7.0000000000000007E-2"/>
    <n v="7.0000000000000007E-2"/>
    <n v="38"/>
    <n v="50"/>
    <n v="0"/>
    <x v="24"/>
  </r>
  <r>
    <x v="5"/>
    <s v="Exercise Science"/>
    <s v="ES-272"/>
    <x v="3"/>
    <n v="1"/>
    <n v="45"/>
    <n v="1.5"/>
    <n v="0.13"/>
    <n v="0.13"/>
    <n v="45"/>
    <n v="50"/>
    <n v="0"/>
    <x v="24"/>
  </r>
  <r>
    <x v="5"/>
    <s v="Exercise Science"/>
    <s v="ES-272"/>
    <x v="4"/>
    <n v="1"/>
    <n v="30"/>
    <n v="1"/>
    <n v="7.0000000000000007E-2"/>
    <n v="7.0000000000000007E-2"/>
    <n v="30"/>
    <n v="50"/>
    <n v="0"/>
    <x v="24"/>
  </r>
  <r>
    <x v="5"/>
    <s v="Exercise Science"/>
    <s v="ES-272"/>
    <x v="5"/>
    <n v="1"/>
    <n v="43"/>
    <n v="1.43"/>
    <n v="7.0000000000000007E-2"/>
    <n v="7.0000000000000007E-2"/>
    <n v="43"/>
    <n v="50"/>
    <n v="0"/>
    <x v="24"/>
  </r>
  <r>
    <x v="5"/>
    <s v="Exercise Science"/>
    <s v="ES-272"/>
    <x v="6"/>
    <n v="1"/>
    <n v="36"/>
    <n v="1.2"/>
    <n v="7.0000000000000007E-2"/>
    <n v="7.0000000000000007E-2"/>
    <n v="36"/>
    <n v="50"/>
    <n v="0"/>
    <x v="24"/>
  </r>
  <r>
    <x v="5"/>
    <s v="Exercise Science"/>
    <s v="ES-272"/>
    <x v="7"/>
    <n v="1"/>
    <n v="42"/>
    <n v="1.4"/>
    <n v="7.0000000000000007E-2"/>
    <n v="7.0000000000000007E-2"/>
    <n v="42"/>
    <n v="50"/>
    <n v="0"/>
    <x v="24"/>
  </r>
  <r>
    <x v="5"/>
    <s v="Exercise Science"/>
    <s v="ES-272"/>
    <x v="8"/>
    <n v="1"/>
    <n v="39"/>
    <n v="1.3"/>
    <n v="7.0000000000000007E-2"/>
    <n v="7.0000000000000007E-2"/>
    <n v="39"/>
    <n v="50"/>
    <n v="0"/>
    <x v="24"/>
  </r>
  <r>
    <x v="5"/>
    <s v="Exercise Science"/>
    <s v="ES-272"/>
    <x v="9"/>
    <n v="1"/>
    <n v="41"/>
    <n v="1.37"/>
    <n v="7.0000000000000007E-2"/>
    <n v="7.0000000000000007E-2"/>
    <n v="41"/>
    <n v="50"/>
    <n v="0"/>
    <x v="24"/>
  </r>
  <r>
    <x v="0"/>
    <s v="English As a Second Language"/>
    <s v="ESL-010"/>
    <x v="5"/>
    <n v="4"/>
    <n v="283"/>
    <n v="9.43"/>
    <n v="0.8"/>
    <n v="0.8"/>
    <n v="93"/>
    <n v="98"/>
    <n v="0"/>
    <x v="25"/>
  </r>
  <r>
    <x v="0"/>
    <s v="English As a Second Language"/>
    <s v="ESL-010"/>
    <x v="7"/>
    <n v="3"/>
    <n v="231"/>
    <n v="7.7"/>
    <n v="0.6"/>
    <n v="0.4"/>
    <n v="77"/>
    <n v="84"/>
    <n v="0.2"/>
    <x v="25"/>
  </r>
  <r>
    <x v="0"/>
    <s v="English As a Second Language"/>
    <s v="ESL-010"/>
    <x v="8"/>
    <n v="1"/>
    <n v="81"/>
    <n v="2.7"/>
    <n v="0.2"/>
    <n v="0.2"/>
    <n v="27"/>
    <n v="25"/>
    <n v="0"/>
    <x v="25"/>
  </r>
  <r>
    <x v="0"/>
    <s v="English As a Second Language"/>
    <s v="ESL-010"/>
    <x v="9"/>
    <n v="2"/>
    <n v="96"/>
    <n v="3.2"/>
    <n v="0.4"/>
    <n v="0.4"/>
    <n v="32"/>
    <n v="49"/>
    <n v="0"/>
    <x v="25"/>
  </r>
  <r>
    <x v="0"/>
    <s v="English As a Second Language"/>
    <s v="ESL-020"/>
    <x v="7"/>
    <n v="1"/>
    <n v="87"/>
    <n v="2.9"/>
    <n v="0.2"/>
    <n v="0.2"/>
    <n v="29"/>
    <n v="25"/>
    <n v="0"/>
    <x v="25"/>
  </r>
  <r>
    <x v="0"/>
    <s v="English As a Second Language"/>
    <s v="ESL-020"/>
    <x v="8"/>
    <n v="2"/>
    <n v="141"/>
    <n v="4.7"/>
    <n v="0.4"/>
    <n v="0.4"/>
    <n v="47"/>
    <n v="50"/>
    <n v="0"/>
    <x v="25"/>
  </r>
  <r>
    <x v="0"/>
    <s v="English As a Second Language"/>
    <s v="ESL-020"/>
    <x v="9"/>
    <n v="2"/>
    <n v="156"/>
    <n v="5.2"/>
    <n v="0.4"/>
    <n v="0"/>
    <n v="52"/>
    <n v="50"/>
    <n v="0.4"/>
    <x v="25"/>
  </r>
  <r>
    <x v="0"/>
    <s v="English As a Second Language"/>
    <s v="ESL-021"/>
    <x v="3"/>
    <n v="1"/>
    <n v="18"/>
    <n v="0.6"/>
    <n v="0.2"/>
    <n v="0.2"/>
    <n v="6"/>
    <n v="25"/>
    <n v="0"/>
    <x v="25"/>
  </r>
  <r>
    <x v="0"/>
    <s v="English As a Second Language"/>
    <s v="ESL-025"/>
    <x v="1"/>
    <n v="1"/>
    <n v="27"/>
    <n v="0.9"/>
    <n v="0.15"/>
    <n v="0.15"/>
    <n v="9"/>
    <n v="25"/>
    <n v="0"/>
    <x v="25"/>
  </r>
  <r>
    <x v="0"/>
    <s v="English As a Second Language"/>
    <s v="ESL-050"/>
    <x v="5"/>
    <n v="9"/>
    <n v="1254.97"/>
    <n v="41.83"/>
    <n v="3.6"/>
    <n v="3.6"/>
    <n v="204"/>
    <n v="223"/>
    <n v="0"/>
    <x v="25"/>
  </r>
  <r>
    <x v="0"/>
    <s v="English As a Second Language"/>
    <s v="ESL-050"/>
    <x v="7"/>
    <n v="7"/>
    <n v="870"/>
    <n v="29"/>
    <n v="2.8"/>
    <n v="1.6"/>
    <n v="145"/>
    <n v="174"/>
    <n v="1.2"/>
    <x v="25"/>
  </r>
  <r>
    <x v="0"/>
    <s v="English As a Second Language"/>
    <s v="ESL-050"/>
    <x v="8"/>
    <n v="5"/>
    <n v="618"/>
    <n v="20.6"/>
    <n v="2"/>
    <n v="1.6"/>
    <n v="103"/>
    <n v="125"/>
    <n v="0.4"/>
    <x v="25"/>
  </r>
  <r>
    <x v="0"/>
    <s v="English As a Second Language"/>
    <s v="ESL-050"/>
    <x v="9"/>
    <n v="5"/>
    <n v="774"/>
    <n v="25.8"/>
    <n v="2"/>
    <n v="1.6"/>
    <n v="129"/>
    <n v="125"/>
    <n v="0.4"/>
    <x v="25"/>
  </r>
  <r>
    <x v="0"/>
    <s v="English As a Second Language"/>
    <s v="ESL-050G"/>
    <x v="5"/>
    <n v="9"/>
    <n v="624"/>
    <n v="20.8"/>
    <n v="1.8"/>
    <n v="1.6"/>
    <n v="202"/>
    <n v="223"/>
    <n v="0.2"/>
    <x v="25"/>
  </r>
  <r>
    <x v="0"/>
    <s v="English As a Second Language"/>
    <s v="ESL-050G"/>
    <x v="7"/>
    <n v="7"/>
    <n v="404.26"/>
    <n v="13.48"/>
    <n v="1.4"/>
    <n v="0.8"/>
    <n v="134"/>
    <n v="174"/>
    <n v="0.6"/>
    <x v="25"/>
  </r>
  <r>
    <x v="0"/>
    <s v="English As a Second Language"/>
    <s v="ESL-050G"/>
    <x v="8"/>
    <n v="4"/>
    <n v="279"/>
    <n v="9.3000000000000007"/>
    <n v="0.8"/>
    <n v="0.8"/>
    <n v="93"/>
    <n v="100"/>
    <n v="0"/>
    <x v="25"/>
  </r>
  <r>
    <x v="0"/>
    <s v="English As a Second Language"/>
    <s v="ESL-050G"/>
    <x v="9"/>
    <n v="5"/>
    <n v="369"/>
    <n v="12.3"/>
    <n v="1"/>
    <n v="0.6"/>
    <n v="123"/>
    <n v="125"/>
    <n v="0.4"/>
    <x v="25"/>
  </r>
  <r>
    <x v="0"/>
    <s v="English As a Second Language"/>
    <s v="ESL-070"/>
    <x v="0"/>
    <n v="2"/>
    <n v="384"/>
    <n v="12.8"/>
    <n v="0.8"/>
    <n v="0.8"/>
    <n v="64"/>
    <n v="50"/>
    <n v="0"/>
    <x v="25"/>
  </r>
  <r>
    <x v="0"/>
    <s v="English As a Second Language"/>
    <s v="ESL-070"/>
    <x v="1"/>
    <n v="4"/>
    <n v="624"/>
    <n v="20.8"/>
    <n v="1.6"/>
    <n v="1.6"/>
    <n v="104"/>
    <n v="100"/>
    <n v="0"/>
    <x v="25"/>
  </r>
  <r>
    <x v="0"/>
    <s v="English As a Second Language"/>
    <s v="ESL-070"/>
    <x v="2"/>
    <n v="4"/>
    <n v="678"/>
    <n v="22.6"/>
    <n v="1.6"/>
    <n v="1.6"/>
    <n v="113"/>
    <n v="100"/>
    <n v="0"/>
    <x v="25"/>
  </r>
  <r>
    <x v="0"/>
    <s v="English As a Second Language"/>
    <s v="ESL-070"/>
    <x v="3"/>
    <n v="4"/>
    <n v="522"/>
    <n v="17.399999999999999"/>
    <n v="1.6"/>
    <n v="1.6"/>
    <n v="87"/>
    <n v="100"/>
    <n v="0"/>
    <x v="25"/>
  </r>
  <r>
    <x v="0"/>
    <s v="English As a Second Language"/>
    <s v="ESL-070"/>
    <x v="4"/>
    <n v="4"/>
    <n v="606"/>
    <n v="20.2"/>
    <n v="1.6"/>
    <n v="1.6"/>
    <n v="101"/>
    <n v="100"/>
    <n v="0"/>
    <x v="25"/>
  </r>
  <r>
    <x v="0"/>
    <s v="English As a Second Language"/>
    <s v="ESL-070"/>
    <x v="6"/>
    <n v="4"/>
    <n v="564"/>
    <n v="18.8"/>
    <n v="1.6"/>
    <n v="1.6"/>
    <n v="94"/>
    <n v="100"/>
    <n v="0"/>
    <x v="25"/>
  </r>
  <r>
    <x v="0"/>
    <s v="English As a Second Language"/>
    <s v="ESL-071"/>
    <x v="0"/>
    <n v="2"/>
    <n v="348"/>
    <n v="11.6"/>
    <n v="0.8"/>
    <n v="0.8"/>
    <n v="58"/>
    <n v="50"/>
    <n v="0"/>
    <x v="25"/>
  </r>
  <r>
    <x v="0"/>
    <s v="English As a Second Language"/>
    <s v="ESL-071"/>
    <x v="1"/>
    <n v="4"/>
    <n v="612"/>
    <n v="20.399999999999999"/>
    <n v="1.6"/>
    <n v="1.6"/>
    <n v="102"/>
    <n v="100"/>
    <n v="0"/>
    <x v="25"/>
  </r>
  <r>
    <x v="0"/>
    <s v="English As a Second Language"/>
    <s v="ESL-071"/>
    <x v="2"/>
    <n v="4"/>
    <n v="690"/>
    <n v="23"/>
    <n v="1.6"/>
    <n v="1.6"/>
    <n v="115"/>
    <n v="100"/>
    <n v="0"/>
    <x v="25"/>
  </r>
  <r>
    <x v="0"/>
    <s v="English As a Second Language"/>
    <s v="ESL-071"/>
    <x v="3"/>
    <n v="4"/>
    <n v="486"/>
    <n v="16.2"/>
    <n v="1.6"/>
    <n v="1.6"/>
    <n v="81"/>
    <n v="100"/>
    <n v="0"/>
    <x v="25"/>
  </r>
  <r>
    <x v="0"/>
    <s v="English As a Second Language"/>
    <s v="ESL-071"/>
    <x v="4"/>
    <n v="4"/>
    <n v="606"/>
    <n v="20.2"/>
    <n v="1.6"/>
    <n v="1.6"/>
    <n v="101"/>
    <n v="100"/>
    <n v="0"/>
    <x v="25"/>
  </r>
  <r>
    <x v="0"/>
    <s v="English As a Second Language"/>
    <s v="ESL-071"/>
    <x v="6"/>
    <n v="4"/>
    <n v="540"/>
    <n v="18"/>
    <n v="1.6"/>
    <n v="1.6"/>
    <n v="90"/>
    <n v="100"/>
    <n v="0"/>
    <x v="25"/>
  </r>
  <r>
    <x v="0"/>
    <s v="English As a Second Language"/>
    <s v="ESL-080"/>
    <x v="0"/>
    <n v="3"/>
    <n v="510"/>
    <n v="17"/>
    <n v="1.2"/>
    <n v="1.2"/>
    <n v="85"/>
    <n v="75"/>
    <n v="0"/>
    <x v="25"/>
  </r>
  <r>
    <x v="0"/>
    <s v="English As a Second Language"/>
    <s v="ESL-080"/>
    <x v="1"/>
    <n v="4"/>
    <n v="708"/>
    <n v="23.6"/>
    <n v="1.6"/>
    <n v="1.2"/>
    <n v="118"/>
    <n v="100"/>
    <n v="0.4"/>
    <x v="25"/>
  </r>
  <r>
    <x v="0"/>
    <s v="English As a Second Language"/>
    <s v="ESL-080"/>
    <x v="2"/>
    <n v="3"/>
    <n v="528"/>
    <n v="17.600000000000001"/>
    <n v="1.2"/>
    <n v="1.2"/>
    <n v="88"/>
    <n v="75"/>
    <n v="0"/>
    <x v="25"/>
  </r>
  <r>
    <x v="0"/>
    <s v="English As a Second Language"/>
    <s v="ESL-080"/>
    <x v="3"/>
    <n v="5"/>
    <n v="672"/>
    <n v="22.4"/>
    <n v="2"/>
    <n v="1.6"/>
    <n v="112"/>
    <n v="125"/>
    <n v="0.4"/>
    <x v="25"/>
  </r>
  <r>
    <x v="0"/>
    <s v="English As a Second Language"/>
    <s v="ESL-080"/>
    <x v="4"/>
    <n v="4"/>
    <n v="660"/>
    <n v="22"/>
    <n v="1.6"/>
    <n v="1.2"/>
    <n v="110"/>
    <n v="100"/>
    <n v="0.4"/>
    <x v="25"/>
  </r>
  <r>
    <x v="0"/>
    <s v="English As a Second Language"/>
    <s v="ESL-080"/>
    <x v="6"/>
    <n v="4"/>
    <n v="630"/>
    <n v="21"/>
    <n v="1.6"/>
    <n v="1.2"/>
    <n v="105"/>
    <n v="100"/>
    <n v="0.4"/>
    <x v="25"/>
  </r>
  <r>
    <x v="0"/>
    <s v="English As a Second Language"/>
    <s v="ESL-081"/>
    <x v="0"/>
    <n v="3"/>
    <n v="552"/>
    <n v="18.399999999999999"/>
    <n v="1.2"/>
    <n v="1.2"/>
    <n v="92"/>
    <n v="75"/>
    <n v="0"/>
    <x v="25"/>
  </r>
  <r>
    <x v="0"/>
    <s v="English As a Second Language"/>
    <s v="ESL-081"/>
    <x v="1"/>
    <n v="4"/>
    <n v="690"/>
    <n v="23"/>
    <n v="1.6"/>
    <n v="1.2"/>
    <n v="115"/>
    <n v="100"/>
    <n v="0.4"/>
    <x v="25"/>
  </r>
  <r>
    <x v="0"/>
    <s v="English As a Second Language"/>
    <s v="ESL-081"/>
    <x v="2"/>
    <n v="3"/>
    <n v="540"/>
    <n v="18"/>
    <n v="1.2"/>
    <n v="0.4"/>
    <n v="90"/>
    <n v="75"/>
    <n v="0.8"/>
    <x v="25"/>
  </r>
  <r>
    <x v="0"/>
    <s v="English As a Second Language"/>
    <s v="ESL-081"/>
    <x v="3"/>
    <n v="4"/>
    <n v="660"/>
    <n v="22"/>
    <n v="1.6"/>
    <n v="1.6"/>
    <n v="110"/>
    <n v="100"/>
    <n v="0"/>
    <x v="25"/>
  </r>
  <r>
    <x v="0"/>
    <s v="English As a Second Language"/>
    <s v="ESL-081"/>
    <x v="4"/>
    <n v="4"/>
    <n v="666"/>
    <n v="22.2"/>
    <n v="1.6"/>
    <n v="1.2"/>
    <n v="111"/>
    <n v="100"/>
    <n v="0.4"/>
    <x v="25"/>
  </r>
  <r>
    <x v="0"/>
    <s v="English As a Second Language"/>
    <s v="ESL-081"/>
    <x v="6"/>
    <n v="5"/>
    <n v="648"/>
    <n v="21.6"/>
    <n v="2"/>
    <n v="2"/>
    <n v="108"/>
    <n v="125"/>
    <n v="0"/>
    <x v="25"/>
  </r>
  <r>
    <x v="0"/>
    <s v="English As a Second Language"/>
    <s v="ESL-090"/>
    <x v="4"/>
    <n v="1"/>
    <n v="48"/>
    <n v="1.6"/>
    <n v="0.2"/>
    <n v="0.2"/>
    <n v="16"/>
    <n v="25"/>
    <n v="0"/>
    <x v="25"/>
  </r>
  <r>
    <x v="0"/>
    <s v="English As a Second Language"/>
    <s v="ESL-096"/>
    <x v="0"/>
    <n v="5"/>
    <n v="897.3"/>
    <n v="29.91"/>
    <n v="2.17"/>
    <n v="1.73"/>
    <n v="148"/>
    <n v="123"/>
    <n v="0.43"/>
    <x v="25"/>
  </r>
  <r>
    <x v="0"/>
    <s v="English As a Second Language"/>
    <s v="ESL-096"/>
    <x v="1"/>
    <n v="5"/>
    <n v="823.2"/>
    <n v="27.44"/>
    <n v="2.17"/>
    <n v="1.73"/>
    <n v="135"/>
    <n v="122"/>
    <n v="0.43"/>
    <x v="25"/>
  </r>
  <r>
    <x v="0"/>
    <s v="English As a Second Language"/>
    <s v="ESL-096"/>
    <x v="2"/>
    <n v="5"/>
    <n v="894"/>
    <n v="29.8"/>
    <n v="2.17"/>
    <n v="1.73"/>
    <n v="149"/>
    <n v="122"/>
    <n v="0.43"/>
    <x v="25"/>
  </r>
  <r>
    <x v="0"/>
    <s v="English As a Second Language"/>
    <s v="ESL-096"/>
    <x v="4"/>
    <n v="4"/>
    <n v="630"/>
    <n v="21"/>
    <n v="1.73"/>
    <n v="1.3"/>
    <n v="105"/>
    <n v="98"/>
    <n v="0.43"/>
    <x v="25"/>
  </r>
  <r>
    <x v="0"/>
    <s v="English As a Second Language"/>
    <s v="ESL-096L"/>
    <x v="0"/>
    <n v="5"/>
    <n v="343.2"/>
    <n v="11.44"/>
    <n v="1"/>
    <n v="1"/>
    <n v="113"/>
    <n v="123"/>
    <n v="0"/>
    <x v="25"/>
  </r>
  <r>
    <x v="0"/>
    <s v="English As a Second Language"/>
    <s v="ESL-096L"/>
    <x v="1"/>
    <n v="5"/>
    <n v="254"/>
    <n v="8.4700000000000006"/>
    <n v="1"/>
    <n v="0.8"/>
    <n v="84"/>
    <n v="124"/>
    <n v="0.2"/>
    <x v="25"/>
  </r>
  <r>
    <x v="0"/>
    <s v="English As a Second Language"/>
    <s v="ESL-096L"/>
    <x v="2"/>
    <n v="5"/>
    <n v="315"/>
    <n v="10.5"/>
    <n v="1"/>
    <n v="1"/>
    <n v="105"/>
    <n v="124"/>
    <n v="0"/>
    <x v="25"/>
  </r>
  <r>
    <x v="0"/>
    <s v="English As a Second Language"/>
    <s v="ESL-096L"/>
    <x v="4"/>
    <n v="4"/>
    <n v="213"/>
    <n v="7.1"/>
    <n v="0.8"/>
    <n v="0.8"/>
    <n v="71"/>
    <n v="99"/>
    <n v="0"/>
    <x v="25"/>
  </r>
  <r>
    <x v="0"/>
    <s v="English As a Second Language"/>
    <s v="ESL-096R"/>
    <x v="0"/>
    <n v="4"/>
    <n v="252"/>
    <n v="8.4"/>
    <n v="0.8"/>
    <n v="0.8"/>
    <n v="83"/>
    <n v="96"/>
    <n v="0"/>
    <x v="25"/>
  </r>
  <r>
    <x v="0"/>
    <s v="English As a Second Language"/>
    <s v="ESL-096R"/>
    <x v="1"/>
    <n v="3"/>
    <n v="195"/>
    <n v="6.5"/>
    <n v="0.6"/>
    <n v="0.6"/>
    <n v="65"/>
    <n v="72"/>
    <n v="0"/>
    <x v="25"/>
  </r>
  <r>
    <x v="0"/>
    <s v="English As a Second Language"/>
    <s v="ESL-096R"/>
    <x v="2"/>
    <n v="4"/>
    <n v="204"/>
    <n v="6.8"/>
    <n v="0.8"/>
    <n v="0.8"/>
    <n v="68"/>
    <n v="96"/>
    <n v="0"/>
    <x v="25"/>
  </r>
  <r>
    <x v="0"/>
    <s v="English As a Second Language"/>
    <s v="ESL-096R"/>
    <x v="4"/>
    <n v="3"/>
    <n v="177"/>
    <n v="5.9"/>
    <n v="0.6"/>
    <n v="0.6"/>
    <n v="59"/>
    <n v="72"/>
    <n v="0"/>
    <x v="25"/>
  </r>
  <r>
    <x v="0"/>
    <s v="English As a Second Language"/>
    <s v="ESL-099A"/>
    <x v="5"/>
    <n v="4"/>
    <n v="380.4"/>
    <n v="12.68"/>
    <n v="1"/>
    <n v="1"/>
    <n v="90"/>
    <n v="100"/>
    <n v="0"/>
    <x v="25"/>
  </r>
  <r>
    <x v="0"/>
    <s v="English As a Second Language"/>
    <s v="ESL-099A"/>
    <x v="9"/>
    <n v="1"/>
    <n v="112"/>
    <n v="3.73"/>
    <n v="0.26"/>
    <n v="0.26"/>
    <n v="28"/>
    <n v="25"/>
    <n v="0"/>
    <x v="25"/>
  </r>
  <r>
    <x v="0"/>
    <s v="English As a Second Language"/>
    <s v="ESL-100"/>
    <x v="0"/>
    <n v="5"/>
    <n v="884.1"/>
    <n v="29.47"/>
    <n v="2.17"/>
    <n v="1.73"/>
    <n v="146"/>
    <n v="123"/>
    <n v="0.43"/>
    <x v="25"/>
  </r>
  <r>
    <x v="0"/>
    <s v="English As a Second Language"/>
    <s v="ESL-100"/>
    <x v="1"/>
    <n v="5"/>
    <n v="838.5"/>
    <n v="27.95"/>
    <n v="2.17"/>
    <n v="2.17"/>
    <n v="138"/>
    <n v="124"/>
    <n v="0"/>
    <x v="25"/>
  </r>
  <r>
    <x v="0"/>
    <s v="English As a Second Language"/>
    <s v="ESL-100"/>
    <x v="2"/>
    <n v="5"/>
    <n v="942"/>
    <n v="31.4"/>
    <n v="2.17"/>
    <n v="2.17"/>
    <n v="157"/>
    <n v="124"/>
    <n v="0"/>
    <x v="25"/>
  </r>
  <r>
    <x v="0"/>
    <s v="English As a Second Language"/>
    <s v="ESL-100"/>
    <x v="4"/>
    <n v="4"/>
    <n v="642"/>
    <n v="21.4"/>
    <n v="1.73"/>
    <n v="1.73"/>
    <n v="107"/>
    <n v="99"/>
    <n v="0"/>
    <x v="25"/>
  </r>
  <r>
    <x v="0"/>
    <s v="English As a Second Language"/>
    <s v="ESL-100L"/>
    <x v="0"/>
    <n v="3"/>
    <n v="216.8"/>
    <n v="7.23"/>
    <n v="0.6"/>
    <n v="0.4"/>
    <n v="71"/>
    <n v="72"/>
    <n v="0.2"/>
    <x v="25"/>
  </r>
  <r>
    <x v="0"/>
    <s v="English As a Second Language"/>
    <s v="ESL-100L"/>
    <x v="1"/>
    <n v="3"/>
    <n v="165.2"/>
    <n v="5.51"/>
    <n v="0.6"/>
    <n v="0.6"/>
    <n v="54"/>
    <n v="75"/>
    <n v="0"/>
    <x v="25"/>
  </r>
  <r>
    <x v="0"/>
    <s v="English As a Second Language"/>
    <s v="ESL-100L"/>
    <x v="2"/>
    <n v="3"/>
    <n v="234"/>
    <n v="7.8"/>
    <n v="0.6"/>
    <n v="0.6"/>
    <n v="78"/>
    <n v="75"/>
    <n v="0"/>
    <x v="25"/>
  </r>
  <r>
    <x v="0"/>
    <s v="English As a Second Language"/>
    <s v="ESL-100L"/>
    <x v="4"/>
    <n v="3"/>
    <n v="168"/>
    <n v="5.6"/>
    <n v="0.6"/>
    <n v="0.6"/>
    <n v="56"/>
    <n v="74"/>
    <n v="0"/>
    <x v="25"/>
  </r>
  <r>
    <x v="0"/>
    <s v="English As a Second Language"/>
    <s v="ESL-100R"/>
    <x v="0"/>
    <n v="3"/>
    <n v="201"/>
    <n v="6.7"/>
    <n v="0.6"/>
    <n v="0.6"/>
    <n v="67"/>
    <n v="72"/>
    <n v="0"/>
    <x v="25"/>
  </r>
  <r>
    <x v="0"/>
    <s v="English As a Second Language"/>
    <s v="ESL-100R"/>
    <x v="1"/>
    <n v="3"/>
    <n v="144"/>
    <n v="4.8"/>
    <n v="0.6"/>
    <n v="0.6"/>
    <n v="48"/>
    <n v="72"/>
    <n v="0"/>
    <x v="25"/>
  </r>
  <r>
    <x v="0"/>
    <s v="English As a Second Language"/>
    <s v="ESL-100R"/>
    <x v="2"/>
    <n v="3"/>
    <n v="153"/>
    <n v="5.0999999999999996"/>
    <n v="0.6"/>
    <n v="0.4"/>
    <n v="51"/>
    <n v="72"/>
    <n v="0.2"/>
    <x v="25"/>
  </r>
  <r>
    <x v="0"/>
    <s v="English As a Second Language"/>
    <s v="ESL-100R"/>
    <x v="4"/>
    <n v="2"/>
    <n v="126"/>
    <n v="4.2"/>
    <n v="0.4"/>
    <n v="0.4"/>
    <n v="42"/>
    <n v="48"/>
    <n v="0"/>
    <x v="25"/>
  </r>
  <r>
    <x v="0"/>
    <s v="English As a Second Language"/>
    <s v="ESL-103"/>
    <x v="0"/>
    <n v="4"/>
    <n v="696"/>
    <n v="23.2"/>
    <n v="1.73"/>
    <n v="1.3"/>
    <n v="116"/>
    <n v="100"/>
    <n v="0.43"/>
    <x v="25"/>
  </r>
  <r>
    <x v="0"/>
    <s v="English As a Second Language"/>
    <s v="ESL-103"/>
    <x v="1"/>
    <n v="4"/>
    <n v="642"/>
    <n v="21.4"/>
    <n v="1.73"/>
    <n v="1.73"/>
    <n v="107"/>
    <n v="100"/>
    <n v="0"/>
    <x v="25"/>
  </r>
  <r>
    <x v="0"/>
    <s v="English As a Second Language"/>
    <s v="ESL-103"/>
    <x v="2"/>
    <n v="4"/>
    <n v="642"/>
    <n v="21.4"/>
    <n v="1.73"/>
    <n v="0.43"/>
    <n v="107"/>
    <n v="100"/>
    <n v="1.3"/>
    <x v="25"/>
  </r>
  <r>
    <x v="0"/>
    <s v="English As a Second Language"/>
    <s v="ESL-103"/>
    <x v="4"/>
    <n v="4"/>
    <n v="588"/>
    <n v="19.600000000000001"/>
    <n v="1.73"/>
    <n v="1.73"/>
    <n v="98"/>
    <n v="100"/>
    <n v="0"/>
    <x v="25"/>
  </r>
  <r>
    <x v="0"/>
    <s v="English As a Second Language"/>
    <s v="ESL-103R"/>
    <x v="0"/>
    <n v="2"/>
    <n v="135"/>
    <n v="4.5"/>
    <n v="0.4"/>
    <n v="0.4"/>
    <n v="45"/>
    <n v="48"/>
    <n v="0"/>
    <x v="25"/>
  </r>
  <r>
    <x v="0"/>
    <s v="English As a Second Language"/>
    <s v="ESL-103R"/>
    <x v="1"/>
    <n v="2"/>
    <n v="78"/>
    <n v="2.6"/>
    <n v="0.4"/>
    <n v="0.4"/>
    <n v="26"/>
    <n v="48"/>
    <n v="0"/>
    <x v="25"/>
  </r>
  <r>
    <x v="0"/>
    <s v="English As a Second Language"/>
    <s v="ESL-103R"/>
    <x v="2"/>
    <n v="2"/>
    <n v="105"/>
    <n v="3.5"/>
    <n v="0.4"/>
    <n v="0.4"/>
    <n v="35"/>
    <n v="48"/>
    <n v="0"/>
    <x v="25"/>
  </r>
  <r>
    <x v="0"/>
    <s v="English As a Second Language"/>
    <s v="ESL-103R"/>
    <x v="4"/>
    <n v="1"/>
    <n v="36"/>
    <n v="1.2"/>
    <n v="0.2"/>
    <n v="0.2"/>
    <n v="12"/>
    <n v="24"/>
    <n v="0"/>
    <x v="25"/>
  </r>
  <r>
    <x v="0"/>
    <s v="English As a Second Language"/>
    <s v="ESL-106"/>
    <x v="0"/>
    <n v="3"/>
    <n v="438"/>
    <n v="14.6"/>
    <n v="1.3"/>
    <n v="1.3"/>
    <n v="73"/>
    <n v="75"/>
    <n v="0"/>
    <x v="25"/>
  </r>
  <r>
    <x v="0"/>
    <s v="English As a Second Language"/>
    <s v="ESL-106"/>
    <x v="1"/>
    <n v="3"/>
    <n v="366"/>
    <n v="12.2"/>
    <n v="1.3"/>
    <n v="0.87"/>
    <n v="61"/>
    <n v="75"/>
    <n v="0.43"/>
    <x v="25"/>
  </r>
  <r>
    <x v="0"/>
    <s v="English As a Second Language"/>
    <s v="ESL-106"/>
    <x v="2"/>
    <n v="3"/>
    <n v="450"/>
    <n v="15"/>
    <n v="1.3"/>
    <n v="0.87"/>
    <n v="75"/>
    <n v="75"/>
    <n v="0.43"/>
    <x v="25"/>
  </r>
  <r>
    <x v="0"/>
    <s v="English As a Second Language"/>
    <s v="ESL-106"/>
    <x v="4"/>
    <n v="3"/>
    <n v="348"/>
    <n v="11.6"/>
    <n v="1.3"/>
    <n v="1.3"/>
    <n v="58"/>
    <n v="75"/>
    <n v="0"/>
    <x v="25"/>
  </r>
  <r>
    <x v="0"/>
    <s v="English As a Second Language"/>
    <s v="ESL-119"/>
    <x v="0"/>
    <n v="2"/>
    <n v="276"/>
    <n v="9.1999999999999993"/>
    <n v="0.87"/>
    <n v="0.43"/>
    <n v="46"/>
    <n v="49"/>
    <n v="0.43"/>
    <x v="25"/>
  </r>
  <r>
    <x v="0"/>
    <s v="English As a Second Language"/>
    <s v="ESL-119"/>
    <x v="1"/>
    <n v="2"/>
    <n v="336"/>
    <n v="11.2"/>
    <n v="0.87"/>
    <n v="0.43"/>
    <n v="56"/>
    <n v="49"/>
    <n v="0.43"/>
    <x v="25"/>
  </r>
  <r>
    <x v="0"/>
    <s v="English As a Second Language"/>
    <s v="ESL-119"/>
    <x v="2"/>
    <n v="3"/>
    <n v="342"/>
    <n v="11.4"/>
    <n v="1.3"/>
    <n v="0.87"/>
    <n v="57"/>
    <n v="74"/>
    <n v="0.43"/>
    <x v="25"/>
  </r>
  <r>
    <x v="0"/>
    <s v="English As a Second Language"/>
    <s v="ESL-119"/>
    <x v="4"/>
    <n v="3"/>
    <n v="348"/>
    <n v="11.6"/>
    <n v="1.3"/>
    <n v="1.3"/>
    <n v="58"/>
    <n v="74"/>
    <n v="0"/>
    <x v="25"/>
  </r>
  <r>
    <x v="0"/>
    <s v="English As a Second Language"/>
    <s v="ESL-120"/>
    <x v="0"/>
    <n v="2"/>
    <n v="306.3"/>
    <n v="10.210000000000001"/>
    <n v="0.87"/>
    <n v="0.87"/>
    <n v="50"/>
    <n v="49"/>
    <n v="0"/>
    <x v="25"/>
  </r>
  <r>
    <x v="0"/>
    <s v="English As a Second Language"/>
    <s v="ESL-120"/>
    <x v="2"/>
    <n v="2"/>
    <n v="282"/>
    <n v="9.4"/>
    <n v="0.87"/>
    <n v="0.87"/>
    <n v="47"/>
    <n v="49"/>
    <n v="0"/>
    <x v="25"/>
  </r>
  <r>
    <x v="0"/>
    <s v="English As a Second Language"/>
    <s v="ESL-1A"/>
    <x v="1"/>
    <n v="2"/>
    <n v="294"/>
    <n v="9.8000000000000007"/>
    <n v="0.9"/>
    <n v="0"/>
    <n v="49"/>
    <n v="49"/>
    <n v="0.9"/>
    <x v="25"/>
  </r>
  <r>
    <x v="0"/>
    <s v="English As a Second Language"/>
    <s v="ESL-1A"/>
    <x v="3"/>
    <n v="15"/>
    <n v="1782"/>
    <n v="59.4"/>
    <n v="6.75"/>
    <n v="5.85"/>
    <n v="297"/>
    <n v="370"/>
    <n v="0.9"/>
    <x v="25"/>
  </r>
  <r>
    <x v="0"/>
    <s v="English As a Second Language"/>
    <s v="ESL-1A"/>
    <x v="4"/>
    <n v="3"/>
    <n v="444"/>
    <n v="14.8"/>
    <n v="1.35"/>
    <n v="0.9"/>
    <n v="74"/>
    <n v="75"/>
    <n v="0.45"/>
    <x v="25"/>
  </r>
  <r>
    <x v="0"/>
    <s v="English As a Second Language"/>
    <s v="ESL-1A"/>
    <x v="5"/>
    <n v="10"/>
    <n v="992.4"/>
    <n v="33.08"/>
    <n v="4.5"/>
    <n v="4.05"/>
    <n v="160"/>
    <n v="248"/>
    <n v="0.45"/>
    <x v="25"/>
  </r>
  <r>
    <x v="0"/>
    <s v="English As a Second Language"/>
    <s v="ESL-1A"/>
    <x v="6"/>
    <n v="9"/>
    <n v="966"/>
    <n v="32.200000000000003"/>
    <n v="4.05"/>
    <n v="3.6"/>
    <n v="161"/>
    <n v="221"/>
    <n v="0.45"/>
    <x v="25"/>
  </r>
  <r>
    <x v="0"/>
    <s v="English As a Second Language"/>
    <s v="ESL-1A"/>
    <x v="7"/>
    <n v="9"/>
    <n v="888"/>
    <n v="29.6"/>
    <n v="4.05"/>
    <n v="3.6"/>
    <n v="148"/>
    <n v="222"/>
    <n v="0.45"/>
    <x v="25"/>
  </r>
  <r>
    <x v="0"/>
    <s v="English As a Second Language"/>
    <s v="ESL-1A"/>
    <x v="8"/>
    <n v="9"/>
    <n v="1011.94"/>
    <n v="33.729999999999997"/>
    <n v="4.05"/>
    <n v="4.05"/>
    <n v="168"/>
    <n v="223"/>
    <n v="0"/>
    <x v="25"/>
  </r>
  <r>
    <x v="0"/>
    <s v="English As a Second Language"/>
    <s v="ESL-1A"/>
    <x v="9"/>
    <n v="8"/>
    <n v="595.12"/>
    <n v="19.84"/>
    <n v="3.6"/>
    <n v="2.7"/>
    <n v="99"/>
    <n v="198"/>
    <n v="0.9"/>
    <x v="25"/>
  </r>
  <r>
    <x v="0"/>
    <s v="English As a Second Language"/>
    <s v="ESL-1AG"/>
    <x v="1"/>
    <n v="2"/>
    <n v="147"/>
    <n v="4.9000000000000004"/>
    <n v="0.4"/>
    <n v="0.2"/>
    <n v="49"/>
    <n v="49"/>
    <n v="0.2"/>
    <x v="25"/>
  </r>
  <r>
    <x v="0"/>
    <s v="English As a Second Language"/>
    <s v="ESL-1AG"/>
    <x v="3"/>
    <n v="14"/>
    <n v="798"/>
    <n v="26.6"/>
    <n v="2.8"/>
    <n v="2.2000000000000002"/>
    <n v="266"/>
    <n v="346"/>
    <n v="0.6"/>
    <x v="25"/>
  </r>
  <r>
    <x v="0"/>
    <s v="English As a Second Language"/>
    <s v="ESL-1AG"/>
    <x v="4"/>
    <n v="3"/>
    <n v="222"/>
    <n v="7.4"/>
    <n v="0.6"/>
    <n v="0.4"/>
    <n v="74"/>
    <n v="75"/>
    <n v="0.2"/>
    <x v="25"/>
  </r>
  <r>
    <x v="0"/>
    <s v="English As a Second Language"/>
    <s v="ESL-1AG"/>
    <x v="5"/>
    <n v="10"/>
    <n v="474.8"/>
    <n v="15.83"/>
    <n v="2"/>
    <n v="2"/>
    <n v="153"/>
    <n v="248"/>
    <n v="0"/>
    <x v="25"/>
  </r>
  <r>
    <x v="0"/>
    <s v="English As a Second Language"/>
    <s v="ESL-1AG"/>
    <x v="6"/>
    <n v="10"/>
    <n v="531"/>
    <n v="17.7"/>
    <n v="2"/>
    <n v="1.6"/>
    <n v="177"/>
    <n v="246"/>
    <n v="0.4"/>
    <x v="25"/>
  </r>
  <r>
    <x v="0"/>
    <s v="English As a Second Language"/>
    <s v="ESL-1AG"/>
    <x v="7"/>
    <n v="9"/>
    <n v="406.03"/>
    <n v="13.53"/>
    <n v="1.8"/>
    <n v="1.6"/>
    <n v="135"/>
    <n v="222"/>
    <n v="0.2"/>
    <x v="25"/>
  </r>
  <r>
    <x v="0"/>
    <s v="English As a Second Language"/>
    <s v="ESL-1AG"/>
    <x v="8"/>
    <n v="10"/>
    <n v="580.47"/>
    <n v="19.350000000000001"/>
    <n v="2"/>
    <n v="2"/>
    <n v="192"/>
    <n v="248"/>
    <n v="0"/>
    <x v="25"/>
  </r>
  <r>
    <x v="0"/>
    <s v="English As a Second Language"/>
    <s v="ESL-1AG"/>
    <x v="9"/>
    <n v="8"/>
    <n v="330.64"/>
    <n v="11.02"/>
    <n v="1.6"/>
    <n v="1.2"/>
    <n v="110"/>
    <n v="199"/>
    <n v="0.4"/>
    <x v="25"/>
  </r>
  <r>
    <x v="0"/>
    <s v="English As a Second Language"/>
    <s v="ESL-1B"/>
    <x v="3"/>
    <n v="1"/>
    <n v="120"/>
    <n v="4"/>
    <n v="0.45"/>
    <n v="0.45"/>
    <n v="20"/>
    <n v="25"/>
    <n v="0"/>
    <x v="25"/>
  </r>
  <r>
    <x v="0"/>
    <s v="English As a Second Language"/>
    <s v="ESL-1B"/>
    <x v="4"/>
    <n v="1"/>
    <n v="90"/>
    <n v="3"/>
    <n v="0.45"/>
    <n v="0"/>
    <n v="15"/>
    <n v="25"/>
    <n v="0.45"/>
    <x v="25"/>
  </r>
  <r>
    <x v="0"/>
    <s v="English As a Second Language"/>
    <s v="ESL-1B"/>
    <x v="6"/>
    <n v="3"/>
    <n v="342"/>
    <n v="11.4"/>
    <n v="1.35"/>
    <n v="1.35"/>
    <n v="57"/>
    <n v="74"/>
    <n v="0"/>
    <x v="25"/>
  </r>
  <r>
    <x v="0"/>
    <s v="English As a Second Language"/>
    <s v="ESL-1B"/>
    <x v="8"/>
    <n v="1"/>
    <n v="24"/>
    <n v="0.8"/>
    <n v="0"/>
    <n v="0"/>
    <n v="4"/>
    <n v="25"/>
    <n v="0"/>
    <x v="25"/>
  </r>
  <r>
    <x v="0"/>
    <s v="English As a Second Language"/>
    <s v="ESL-1B"/>
    <x v="9"/>
    <n v="2"/>
    <n v="163.76"/>
    <n v="5.46"/>
    <n v="0.45"/>
    <n v="0.45"/>
    <n v="27"/>
    <n v="50"/>
    <n v="0"/>
    <x v="25"/>
  </r>
  <r>
    <x v="0"/>
    <s v="English As a Second Language"/>
    <s v="ESL-1BG"/>
    <x v="6"/>
    <n v="3"/>
    <n v="168"/>
    <n v="5.6"/>
    <n v="0.6"/>
    <n v="0.6"/>
    <n v="56"/>
    <n v="74"/>
    <n v="0"/>
    <x v="25"/>
  </r>
  <r>
    <x v="0"/>
    <s v="English As a Second Language"/>
    <s v="ESL-1BG"/>
    <x v="8"/>
    <n v="1"/>
    <n v="3"/>
    <n v="0.1"/>
    <n v="0"/>
    <n v="0"/>
    <n v="1"/>
    <n v="25"/>
    <n v="0"/>
    <x v="25"/>
  </r>
  <r>
    <x v="0"/>
    <s v="English As a Second Language"/>
    <s v="ESL-1BG"/>
    <x v="9"/>
    <n v="1"/>
    <n v="67.010000000000005"/>
    <n v="2.23"/>
    <n v="0.2"/>
    <n v="0.2"/>
    <n v="22"/>
    <n v="25"/>
    <n v="0"/>
    <x v="25"/>
  </r>
  <r>
    <x v="0"/>
    <s v="English As a Second Language"/>
    <s v="ESL-2A"/>
    <x v="1"/>
    <n v="2"/>
    <n v="253.6"/>
    <n v="8.4499999999999993"/>
    <n v="0.9"/>
    <n v="0.9"/>
    <n v="41"/>
    <n v="48"/>
    <n v="0"/>
    <x v="25"/>
  </r>
  <r>
    <x v="0"/>
    <s v="English As a Second Language"/>
    <s v="ESL-2A"/>
    <x v="3"/>
    <n v="8"/>
    <n v="942"/>
    <n v="31.4"/>
    <n v="3.6"/>
    <n v="2.25"/>
    <n v="157"/>
    <n v="200"/>
    <n v="1.35"/>
    <x v="25"/>
  </r>
  <r>
    <x v="0"/>
    <s v="English As a Second Language"/>
    <s v="ESL-2A"/>
    <x v="4"/>
    <n v="5"/>
    <n v="636"/>
    <n v="21.2"/>
    <n v="2.25"/>
    <n v="1.35"/>
    <n v="106"/>
    <n v="124"/>
    <n v="0.9"/>
    <x v="25"/>
  </r>
  <r>
    <x v="0"/>
    <s v="English As a Second Language"/>
    <s v="ESL-2A"/>
    <x v="5"/>
    <n v="7"/>
    <n v="852.8"/>
    <n v="28.43"/>
    <n v="3.15"/>
    <n v="2.25"/>
    <n v="138"/>
    <n v="173"/>
    <n v="0.9"/>
    <x v="25"/>
  </r>
  <r>
    <x v="0"/>
    <s v="English As a Second Language"/>
    <s v="ESL-2A"/>
    <x v="6"/>
    <n v="9"/>
    <n v="1020"/>
    <n v="34"/>
    <n v="4.05"/>
    <n v="3.15"/>
    <n v="170"/>
    <n v="222"/>
    <n v="0.9"/>
    <x v="25"/>
  </r>
  <r>
    <x v="0"/>
    <s v="English As a Second Language"/>
    <s v="ESL-2A"/>
    <x v="7"/>
    <n v="6"/>
    <n v="708"/>
    <n v="23.6"/>
    <n v="2.7"/>
    <n v="1.8"/>
    <n v="118"/>
    <n v="152"/>
    <n v="0.9"/>
    <x v="25"/>
  </r>
  <r>
    <x v="0"/>
    <s v="English As a Second Language"/>
    <s v="ESL-2A"/>
    <x v="8"/>
    <n v="8"/>
    <n v="822"/>
    <n v="27.4"/>
    <n v="3.6"/>
    <n v="2.25"/>
    <n v="137"/>
    <n v="197"/>
    <n v="1.35"/>
    <x v="25"/>
  </r>
  <r>
    <x v="0"/>
    <s v="English As a Second Language"/>
    <s v="ESL-2A"/>
    <x v="9"/>
    <n v="7"/>
    <n v="810"/>
    <n v="27"/>
    <n v="3.15"/>
    <n v="2.25"/>
    <n v="135"/>
    <n v="171"/>
    <n v="0.9"/>
    <x v="25"/>
  </r>
  <r>
    <x v="0"/>
    <s v="English As a Second Language"/>
    <s v="ESL-2AG"/>
    <x v="1"/>
    <n v="2"/>
    <n v="124.9"/>
    <n v="4.16"/>
    <n v="0.4"/>
    <n v="0.4"/>
    <n v="41"/>
    <n v="48"/>
    <n v="0"/>
    <x v="25"/>
  </r>
  <r>
    <x v="0"/>
    <s v="English As a Second Language"/>
    <s v="ESL-2AG"/>
    <x v="3"/>
    <n v="3"/>
    <n v="156"/>
    <n v="5.2"/>
    <n v="0.6"/>
    <n v="0.6"/>
    <n v="52"/>
    <n v="75"/>
    <n v="0"/>
    <x v="25"/>
  </r>
  <r>
    <x v="0"/>
    <s v="English As a Second Language"/>
    <s v="ESL-2AG"/>
    <x v="4"/>
    <n v="1"/>
    <n v="54"/>
    <n v="1.8"/>
    <n v="0.2"/>
    <n v="0"/>
    <n v="18"/>
    <n v="25"/>
    <n v="0.2"/>
    <x v="25"/>
  </r>
  <r>
    <x v="0"/>
    <s v="English As a Second Language"/>
    <s v="ESL-2AG"/>
    <x v="5"/>
    <n v="7"/>
    <n v="417.2"/>
    <n v="13.91"/>
    <n v="1.4"/>
    <n v="1"/>
    <n v="135"/>
    <n v="173"/>
    <n v="0.4"/>
    <x v="25"/>
  </r>
  <r>
    <x v="0"/>
    <s v="English As a Second Language"/>
    <s v="ESL-2AG"/>
    <x v="6"/>
    <n v="7"/>
    <n v="414"/>
    <n v="13.8"/>
    <n v="1.4"/>
    <n v="1.4"/>
    <n v="138"/>
    <n v="173"/>
    <n v="0"/>
    <x v="25"/>
  </r>
  <r>
    <x v="0"/>
    <s v="English As a Second Language"/>
    <s v="ESL-2AG"/>
    <x v="7"/>
    <n v="4"/>
    <n v="234"/>
    <n v="7.8"/>
    <n v="0.8"/>
    <n v="0.4"/>
    <n v="78"/>
    <n v="103"/>
    <n v="0.4"/>
    <x v="25"/>
  </r>
  <r>
    <x v="0"/>
    <s v="English As a Second Language"/>
    <s v="ESL-2AG"/>
    <x v="8"/>
    <n v="7"/>
    <n v="366"/>
    <n v="12.2"/>
    <n v="1.4"/>
    <n v="1"/>
    <n v="122"/>
    <n v="173"/>
    <n v="0.4"/>
    <x v="25"/>
  </r>
  <r>
    <x v="0"/>
    <s v="English As a Second Language"/>
    <s v="ESL-2AG"/>
    <x v="9"/>
    <n v="5"/>
    <n v="267"/>
    <n v="8.9"/>
    <n v="1"/>
    <n v="1"/>
    <n v="89"/>
    <n v="123"/>
    <n v="0"/>
    <x v="25"/>
  </r>
  <r>
    <x v="0"/>
    <s v="English As a Second Language"/>
    <s v="ESL-2B"/>
    <x v="3"/>
    <n v="1"/>
    <n v="126"/>
    <n v="4.2"/>
    <n v="0.45"/>
    <n v="0.45"/>
    <n v="21"/>
    <n v="24"/>
    <n v="0"/>
    <x v="25"/>
  </r>
  <r>
    <x v="0"/>
    <s v="English As a Second Language"/>
    <s v="ESL-2B"/>
    <x v="5"/>
    <n v="1"/>
    <n v="70.400000000000006"/>
    <n v="2.35"/>
    <n v="0.45"/>
    <n v="0.45"/>
    <n v="11"/>
    <n v="25"/>
    <n v="0"/>
    <x v="25"/>
  </r>
  <r>
    <x v="0"/>
    <s v="English As a Second Language"/>
    <s v="ESL-2B"/>
    <x v="6"/>
    <n v="2"/>
    <n v="234"/>
    <n v="7.8"/>
    <n v="0.9"/>
    <n v="0.45"/>
    <n v="39"/>
    <n v="50"/>
    <n v="0.45"/>
    <x v="25"/>
  </r>
  <r>
    <x v="0"/>
    <s v="English As a Second Language"/>
    <s v="ESL-2B"/>
    <x v="9"/>
    <n v="1"/>
    <n v="127.49"/>
    <n v="4.25"/>
    <n v="0.45"/>
    <n v="0.45"/>
    <n v="23"/>
    <n v="25"/>
    <n v="0"/>
    <x v="25"/>
  </r>
  <r>
    <x v="0"/>
    <s v="English As a Second Language"/>
    <s v="ESL-3"/>
    <x v="3"/>
    <n v="2"/>
    <n v="58"/>
    <n v="1.93"/>
    <n v="0.27"/>
    <n v="0.13"/>
    <n v="29"/>
    <n v="60"/>
    <n v="0.13"/>
    <x v="25"/>
  </r>
  <r>
    <x v="0"/>
    <s v="English As a Second Language"/>
    <s v="ESL-3"/>
    <x v="4"/>
    <n v="2"/>
    <n v="0"/>
    <n v="0"/>
    <n v="0.27"/>
    <n v="0.13"/>
    <n v="25"/>
    <n v="50"/>
    <n v="0.13"/>
    <x v="25"/>
  </r>
  <r>
    <x v="0"/>
    <s v="English As a Second Language"/>
    <s v="ESL-3"/>
    <x v="6"/>
    <n v="3"/>
    <n v="20"/>
    <n v="0.67"/>
    <n v="0.4"/>
    <n v="0.13"/>
    <n v="49"/>
    <n v="75"/>
    <n v="0.27"/>
    <x v="25"/>
  </r>
  <r>
    <x v="2"/>
    <s v="Electronics Technology"/>
    <s v="ET-110"/>
    <x v="0"/>
    <n v="1"/>
    <n v="162"/>
    <n v="5.4"/>
    <n v="0.35"/>
    <n v="0"/>
    <n v="27"/>
    <n v="24"/>
    <n v="0.35"/>
    <x v="26"/>
  </r>
  <r>
    <x v="2"/>
    <s v="Electronics Technology"/>
    <s v="ET-110"/>
    <x v="1"/>
    <n v="2"/>
    <n v="330"/>
    <n v="11"/>
    <n v="0.7"/>
    <n v="0.35"/>
    <n v="55"/>
    <n v="56"/>
    <n v="0.35"/>
    <x v="26"/>
  </r>
  <r>
    <x v="2"/>
    <s v="Electronics Technology"/>
    <s v="ET-110"/>
    <x v="2"/>
    <n v="2"/>
    <n v="294"/>
    <n v="9.8000000000000007"/>
    <n v="0.7"/>
    <n v="0.35"/>
    <n v="49"/>
    <n v="56"/>
    <n v="0.35"/>
    <x v="26"/>
  </r>
  <r>
    <x v="2"/>
    <s v="Electronics Technology"/>
    <s v="ET-110"/>
    <x v="3"/>
    <n v="2"/>
    <n v="354"/>
    <n v="11.8"/>
    <n v="0.7"/>
    <n v="0.2"/>
    <n v="59"/>
    <n v="56"/>
    <n v="0.5"/>
    <x v="26"/>
  </r>
  <r>
    <x v="2"/>
    <s v="Electronics Technology"/>
    <s v="ET-110"/>
    <x v="4"/>
    <n v="2"/>
    <n v="312"/>
    <n v="10.4"/>
    <n v="0.7"/>
    <n v="0"/>
    <n v="52"/>
    <n v="56"/>
    <n v="0.7"/>
    <x v="26"/>
  </r>
  <r>
    <x v="2"/>
    <s v="Electronics Technology"/>
    <s v="ET-110"/>
    <x v="5"/>
    <n v="5"/>
    <n v="687.5"/>
    <n v="22.92"/>
    <n v="1.75"/>
    <n v="0.7"/>
    <n v="111"/>
    <n v="140"/>
    <n v="1.05"/>
    <x v="26"/>
  </r>
  <r>
    <x v="2"/>
    <s v="Electronics Technology"/>
    <s v="ET-110"/>
    <x v="6"/>
    <n v="4"/>
    <n v="654"/>
    <n v="21.8"/>
    <n v="1.4"/>
    <n v="0.35"/>
    <n v="109"/>
    <n v="112"/>
    <n v="1.05"/>
    <x v="26"/>
  </r>
  <r>
    <x v="2"/>
    <s v="Electronics Technology"/>
    <s v="ET-110"/>
    <x v="7"/>
    <n v="4"/>
    <n v="648"/>
    <n v="21.6"/>
    <n v="1.51"/>
    <n v="0.4"/>
    <n v="108"/>
    <n v="112"/>
    <n v="1.1100000000000001"/>
    <x v="26"/>
  </r>
  <r>
    <x v="2"/>
    <s v="Electronics Technology"/>
    <s v="ET-110"/>
    <x v="8"/>
    <n v="4"/>
    <n v="702"/>
    <n v="23.4"/>
    <n v="1.4"/>
    <n v="0.35"/>
    <n v="117"/>
    <n v="112"/>
    <n v="1.05"/>
    <x v="26"/>
  </r>
  <r>
    <x v="2"/>
    <s v="Electronics Technology"/>
    <s v="ET-110"/>
    <x v="9"/>
    <n v="4"/>
    <n v="690"/>
    <n v="23"/>
    <n v="1.51"/>
    <n v="0.38"/>
    <n v="115"/>
    <n v="112"/>
    <n v="1.1299999999999999"/>
    <x v="26"/>
  </r>
  <r>
    <x v="0"/>
    <s v="French"/>
    <s v="FREN-120"/>
    <x v="0"/>
    <n v="1"/>
    <n v="125"/>
    <n v="4.17"/>
    <n v="0.33"/>
    <n v="0.33"/>
    <n v="25"/>
    <n v="30"/>
    <n v="0"/>
    <x v="27"/>
  </r>
  <r>
    <x v="0"/>
    <s v="French"/>
    <s v="FREN-120"/>
    <x v="1"/>
    <n v="2"/>
    <n v="135"/>
    <n v="4.5"/>
    <n v="0.67"/>
    <n v="0.67"/>
    <n v="27"/>
    <n v="60"/>
    <n v="0"/>
    <x v="27"/>
  </r>
  <r>
    <x v="0"/>
    <s v="French"/>
    <s v="FREN-120"/>
    <x v="2"/>
    <n v="1"/>
    <n v="80"/>
    <n v="2.67"/>
    <n v="0.33"/>
    <n v="0.33"/>
    <n v="16"/>
    <n v="30"/>
    <n v="0"/>
    <x v="27"/>
  </r>
  <r>
    <x v="0"/>
    <s v="French"/>
    <s v="FREN-120"/>
    <x v="3"/>
    <n v="1"/>
    <n v="130"/>
    <n v="4.33"/>
    <n v="0.33"/>
    <n v="0.33"/>
    <n v="26"/>
    <n v="30"/>
    <n v="0"/>
    <x v="27"/>
  </r>
  <r>
    <x v="0"/>
    <s v="French"/>
    <s v="FREN-120"/>
    <x v="4"/>
    <n v="1"/>
    <n v="45"/>
    <n v="1.5"/>
    <n v="0.33"/>
    <n v="0.33"/>
    <n v="9"/>
    <n v="30"/>
    <n v="0"/>
    <x v="27"/>
  </r>
  <r>
    <x v="0"/>
    <s v="French"/>
    <s v="FREN-120"/>
    <x v="6"/>
    <n v="1"/>
    <n v="70"/>
    <n v="2.33"/>
    <n v="0.33"/>
    <n v="0.33"/>
    <n v="14"/>
    <n v="30"/>
    <n v="0"/>
    <x v="27"/>
  </r>
  <r>
    <x v="0"/>
    <s v="French"/>
    <s v="FREN-121"/>
    <x v="1"/>
    <n v="1"/>
    <n v="119.81"/>
    <n v="3.99"/>
    <n v="0.33"/>
    <n v="0.33"/>
    <n v="31"/>
    <n v="30"/>
    <n v="0"/>
    <x v="27"/>
  </r>
  <r>
    <x v="0"/>
    <s v="French"/>
    <s v="FREN-121"/>
    <x v="2"/>
    <n v="1"/>
    <n v="85"/>
    <n v="2.83"/>
    <n v="0.33"/>
    <n v="0.33"/>
    <n v="17"/>
    <n v="30"/>
    <n v="0"/>
    <x v="27"/>
  </r>
  <r>
    <x v="0"/>
    <s v="French"/>
    <s v="FREN-121"/>
    <x v="4"/>
    <n v="1"/>
    <n v="60"/>
    <n v="2"/>
    <n v="0.33"/>
    <n v="0.33"/>
    <n v="12"/>
    <n v="30"/>
    <n v="0"/>
    <x v="27"/>
  </r>
  <r>
    <x v="2"/>
    <s v="Graphic Design"/>
    <s v="GD-105"/>
    <x v="0"/>
    <n v="3"/>
    <n v="420"/>
    <n v="14"/>
    <n v="0.85"/>
    <n v="0.56999999999999995"/>
    <n v="84"/>
    <n v="110"/>
    <n v="0.28000000000000003"/>
    <x v="28"/>
  </r>
  <r>
    <x v="2"/>
    <s v="Graphic Design"/>
    <s v="GD-105"/>
    <x v="1"/>
    <n v="2"/>
    <n v="285"/>
    <n v="9.5"/>
    <n v="0.56999999999999995"/>
    <n v="0.56999999999999995"/>
    <n v="57"/>
    <n v="80"/>
    <n v="0"/>
    <x v="28"/>
  </r>
  <r>
    <x v="2"/>
    <s v="Graphic Design"/>
    <s v="GD-105"/>
    <x v="2"/>
    <n v="3"/>
    <n v="425"/>
    <n v="14.17"/>
    <n v="1.1299999999999999"/>
    <n v="0.85"/>
    <n v="85"/>
    <n v="110"/>
    <n v="0.28000000000000003"/>
    <x v="28"/>
  </r>
  <r>
    <x v="2"/>
    <s v="Graphic Design"/>
    <s v="GD-105"/>
    <x v="3"/>
    <n v="2"/>
    <n v="345"/>
    <n v="11.5"/>
    <n v="0.85"/>
    <n v="0.85"/>
    <n v="69"/>
    <n v="80"/>
    <n v="0"/>
    <x v="28"/>
  </r>
  <r>
    <x v="2"/>
    <s v="Graphic Design"/>
    <s v="GD-105"/>
    <x v="4"/>
    <n v="2"/>
    <n v="265"/>
    <n v="8.83"/>
    <n v="0.56999999999999995"/>
    <n v="0.56999999999999995"/>
    <n v="53"/>
    <n v="80"/>
    <n v="0"/>
    <x v="28"/>
  </r>
  <r>
    <x v="2"/>
    <s v="Graphic Design"/>
    <s v="GD-105"/>
    <x v="5"/>
    <n v="3"/>
    <n v="345"/>
    <n v="11.5"/>
    <n v="0.85"/>
    <n v="0.85"/>
    <n v="69"/>
    <n v="110"/>
    <n v="0"/>
    <x v="28"/>
  </r>
  <r>
    <x v="2"/>
    <s v="Graphic Design"/>
    <s v="GD-105"/>
    <x v="6"/>
    <n v="2"/>
    <n v="325"/>
    <n v="10.83"/>
    <n v="0.56999999999999995"/>
    <n v="0.56999999999999995"/>
    <n v="65"/>
    <n v="80"/>
    <n v="0"/>
    <x v="28"/>
  </r>
  <r>
    <x v="2"/>
    <s v="Graphic Design"/>
    <s v="GD-105"/>
    <x v="7"/>
    <n v="3"/>
    <n v="330"/>
    <n v="11"/>
    <n v="0.93"/>
    <n v="0.93"/>
    <n v="66"/>
    <n v="110"/>
    <n v="0"/>
    <x v="28"/>
  </r>
  <r>
    <x v="2"/>
    <s v="Graphic Design"/>
    <s v="GD-105"/>
    <x v="8"/>
    <n v="2"/>
    <n v="285"/>
    <n v="9.5"/>
    <n v="0.56999999999999995"/>
    <n v="0.56999999999999995"/>
    <n v="57"/>
    <n v="80"/>
    <n v="0"/>
    <x v="28"/>
  </r>
  <r>
    <x v="2"/>
    <s v="Graphic Design"/>
    <s v="GD-105"/>
    <x v="9"/>
    <n v="2"/>
    <n v="265"/>
    <n v="8.83"/>
    <n v="0.62"/>
    <n v="0.62"/>
    <n v="53"/>
    <n v="80"/>
    <n v="0"/>
    <x v="28"/>
  </r>
  <r>
    <x v="2"/>
    <s v="Graphic Design"/>
    <s v="GD-110"/>
    <x v="0"/>
    <n v="1"/>
    <n v="65"/>
    <n v="2.17"/>
    <n v="0.28000000000000003"/>
    <n v="0.28000000000000003"/>
    <n v="13"/>
    <n v="30"/>
    <n v="0"/>
    <x v="28"/>
  </r>
  <r>
    <x v="2"/>
    <s v="Graphic Design"/>
    <s v="GD-110"/>
    <x v="1"/>
    <n v="1"/>
    <n v="100"/>
    <n v="3.33"/>
    <n v="0.28000000000000003"/>
    <n v="0.28000000000000003"/>
    <n v="20"/>
    <n v="30"/>
    <n v="0"/>
    <x v="28"/>
  </r>
  <r>
    <x v="2"/>
    <s v="Graphic Design"/>
    <s v="GD-110"/>
    <x v="3"/>
    <n v="1"/>
    <n v="150"/>
    <n v="5"/>
    <n v="0.28000000000000003"/>
    <n v="0.28000000000000003"/>
    <n v="30"/>
    <n v="30"/>
    <n v="0"/>
    <x v="28"/>
  </r>
  <r>
    <x v="2"/>
    <s v="Graphic Design"/>
    <s v="GD-110"/>
    <x v="4"/>
    <n v="1"/>
    <n v="70"/>
    <n v="2.33"/>
    <n v="0.28000000000000003"/>
    <n v="0.28000000000000003"/>
    <n v="14"/>
    <n v="30"/>
    <n v="0"/>
    <x v="28"/>
  </r>
  <r>
    <x v="2"/>
    <s v="Graphic Design"/>
    <s v="GD-110"/>
    <x v="5"/>
    <n v="1"/>
    <n v="80"/>
    <n v="2.67"/>
    <n v="0.28000000000000003"/>
    <n v="0.28000000000000003"/>
    <n v="16"/>
    <n v="30"/>
    <n v="0"/>
    <x v="28"/>
  </r>
  <r>
    <x v="2"/>
    <s v="Graphic Design"/>
    <s v="GD-110"/>
    <x v="6"/>
    <n v="1"/>
    <n v="60"/>
    <n v="2"/>
    <n v="0.28000000000000003"/>
    <n v="0.28000000000000003"/>
    <n v="12"/>
    <n v="30"/>
    <n v="0"/>
    <x v="28"/>
  </r>
  <r>
    <x v="2"/>
    <s v="Graphic Design"/>
    <s v="GD-110"/>
    <x v="7"/>
    <n v="1"/>
    <n v="110"/>
    <n v="3.67"/>
    <n v="0.31"/>
    <n v="0.31"/>
    <n v="22"/>
    <n v="50"/>
    <n v="0"/>
    <x v="28"/>
  </r>
  <r>
    <x v="2"/>
    <s v="Graphic Design"/>
    <s v="GD-110"/>
    <x v="8"/>
    <n v="1"/>
    <n v="100"/>
    <n v="3.33"/>
    <n v="0.28000000000000003"/>
    <n v="0.28000000000000003"/>
    <n v="20"/>
    <n v="50"/>
    <n v="0"/>
    <x v="28"/>
  </r>
  <r>
    <x v="2"/>
    <s v="Graphic Design"/>
    <s v="GD-110"/>
    <x v="9"/>
    <n v="1"/>
    <n v="105"/>
    <n v="3.5"/>
    <n v="0.31"/>
    <n v="0.31"/>
    <n v="21"/>
    <n v="50"/>
    <n v="0"/>
    <x v="28"/>
  </r>
  <r>
    <x v="2"/>
    <s v="Graphic Design"/>
    <s v="GD-125"/>
    <x v="2"/>
    <n v="1"/>
    <n v="120"/>
    <n v="4"/>
    <n v="0.28000000000000003"/>
    <n v="0"/>
    <n v="24"/>
    <n v="30"/>
    <n v="0.28000000000000003"/>
    <x v="28"/>
  </r>
  <r>
    <x v="2"/>
    <s v="Graphic Design"/>
    <s v="GD-125"/>
    <x v="4"/>
    <n v="1"/>
    <n v="125"/>
    <n v="4.17"/>
    <n v="0.28000000000000003"/>
    <n v="0.28000000000000003"/>
    <n v="25"/>
    <n v="30"/>
    <n v="0"/>
    <x v="28"/>
  </r>
  <r>
    <x v="2"/>
    <s v="Graphic Design"/>
    <s v="GD-125"/>
    <x v="6"/>
    <n v="1"/>
    <n v="180"/>
    <n v="6"/>
    <n v="0.28000000000000003"/>
    <n v="0.28000000000000003"/>
    <n v="36"/>
    <n v="30"/>
    <n v="0"/>
    <x v="28"/>
  </r>
  <r>
    <x v="2"/>
    <s v="Graphic Design"/>
    <s v="GD-125"/>
    <x v="8"/>
    <n v="1"/>
    <n v="145"/>
    <n v="4.83"/>
    <n v="0.28000000000000003"/>
    <n v="0.28000000000000003"/>
    <n v="29"/>
    <n v="30"/>
    <n v="0"/>
    <x v="28"/>
  </r>
  <r>
    <x v="2"/>
    <s v="Graphic Design"/>
    <s v="GD-125"/>
    <x v="9"/>
    <n v="1"/>
    <n v="155"/>
    <n v="5.17"/>
    <n v="0.31"/>
    <n v="0.31"/>
    <n v="31"/>
    <n v="30"/>
    <n v="0"/>
    <x v="28"/>
  </r>
  <r>
    <x v="2"/>
    <s v="Graphic Design"/>
    <s v="GD-126"/>
    <x v="0"/>
    <n v="1"/>
    <n v="100"/>
    <n v="3.33"/>
    <n v="0.28000000000000003"/>
    <n v="0.28000000000000003"/>
    <n v="20"/>
    <n v="30"/>
    <n v="0"/>
    <x v="28"/>
  </r>
  <r>
    <x v="2"/>
    <s v="Graphic Design"/>
    <s v="GD-126"/>
    <x v="1"/>
    <n v="1"/>
    <n v="85"/>
    <n v="2.83"/>
    <n v="0.28000000000000003"/>
    <n v="0.28000000000000003"/>
    <n v="17"/>
    <n v="30"/>
    <n v="0"/>
    <x v="28"/>
  </r>
  <r>
    <x v="2"/>
    <s v="Graphic Design"/>
    <s v="GD-126"/>
    <x v="3"/>
    <n v="1"/>
    <n v="75"/>
    <n v="2.5"/>
    <n v="0.28000000000000003"/>
    <n v="0.28000000000000003"/>
    <n v="15"/>
    <n v="30"/>
    <n v="0"/>
    <x v="28"/>
  </r>
  <r>
    <x v="2"/>
    <s v="Graphic Design"/>
    <s v="GD-126"/>
    <x v="4"/>
    <n v="1"/>
    <n v="80"/>
    <n v="2.67"/>
    <n v="0.28000000000000003"/>
    <n v="0.28000000000000003"/>
    <n v="16"/>
    <n v="30"/>
    <n v="0"/>
    <x v="28"/>
  </r>
  <r>
    <x v="2"/>
    <s v="Graphic Design"/>
    <s v="GD-126"/>
    <x v="5"/>
    <n v="1"/>
    <n v="90"/>
    <n v="3"/>
    <n v="0.28000000000000003"/>
    <n v="0.28000000000000003"/>
    <n v="18"/>
    <n v="30"/>
    <n v="0"/>
    <x v="28"/>
  </r>
  <r>
    <x v="2"/>
    <s v="Graphic Design"/>
    <s v="GD-126"/>
    <x v="6"/>
    <n v="1"/>
    <n v="90"/>
    <n v="3"/>
    <n v="0.28000000000000003"/>
    <n v="0.28000000000000003"/>
    <n v="18"/>
    <n v="30"/>
    <n v="0"/>
    <x v="28"/>
  </r>
  <r>
    <x v="2"/>
    <s v="Graphic Design"/>
    <s v="GD-126"/>
    <x v="7"/>
    <n v="1"/>
    <n v="180"/>
    <n v="6"/>
    <n v="0.31"/>
    <n v="0.31"/>
    <n v="36"/>
    <n v="50"/>
    <n v="0"/>
    <x v="28"/>
  </r>
  <r>
    <x v="2"/>
    <s v="Graphic Design"/>
    <s v="GD-126"/>
    <x v="8"/>
    <n v="1"/>
    <n v="55"/>
    <n v="1.83"/>
    <n v="0.28000000000000003"/>
    <n v="0.28000000000000003"/>
    <n v="11"/>
    <n v="30"/>
    <n v="0"/>
    <x v="28"/>
  </r>
  <r>
    <x v="2"/>
    <s v="Graphic Design"/>
    <s v="GD-126"/>
    <x v="9"/>
    <n v="1"/>
    <n v="50"/>
    <n v="1.67"/>
    <n v="0.31"/>
    <n v="0.31"/>
    <n v="10"/>
    <n v="30"/>
    <n v="0"/>
    <x v="28"/>
  </r>
  <r>
    <x v="2"/>
    <s v="Graphic Design"/>
    <s v="GD-129"/>
    <x v="0"/>
    <n v="1"/>
    <n v="115"/>
    <n v="3.83"/>
    <n v="0.28000000000000003"/>
    <n v="0"/>
    <n v="23"/>
    <n v="30"/>
    <n v="0.28000000000000003"/>
    <x v="28"/>
  </r>
  <r>
    <x v="2"/>
    <s v="Graphic Design"/>
    <s v="GD-129"/>
    <x v="1"/>
    <n v="1"/>
    <n v="75"/>
    <n v="2.5"/>
    <n v="0.28000000000000003"/>
    <n v="0.28000000000000003"/>
    <n v="15"/>
    <n v="30"/>
    <n v="0"/>
    <x v="28"/>
  </r>
  <r>
    <x v="2"/>
    <s v="Graphic Design"/>
    <s v="GD-129"/>
    <x v="3"/>
    <n v="1"/>
    <n v="110"/>
    <n v="3.67"/>
    <n v="0.28000000000000003"/>
    <n v="0.28000000000000003"/>
    <n v="22"/>
    <n v="30"/>
    <n v="0"/>
    <x v="28"/>
  </r>
  <r>
    <x v="2"/>
    <s v="Graphic Design"/>
    <s v="GD-129"/>
    <x v="5"/>
    <n v="1"/>
    <n v="90.1"/>
    <n v="3"/>
    <n v="0.28000000000000003"/>
    <n v="0.28000000000000003"/>
    <n v="17"/>
    <n v="30"/>
    <n v="0"/>
    <x v="28"/>
  </r>
  <r>
    <x v="2"/>
    <s v="Graphic Design"/>
    <s v="GD-129"/>
    <x v="7"/>
    <n v="1"/>
    <n v="40"/>
    <n v="1.33"/>
    <n v="0.31"/>
    <n v="0.31"/>
    <n v="8"/>
    <n v="30"/>
    <n v="0"/>
    <x v="28"/>
  </r>
  <r>
    <x v="2"/>
    <s v="Graphic Design"/>
    <s v="GD-130"/>
    <x v="2"/>
    <n v="1"/>
    <n v="63"/>
    <n v="2.1"/>
    <n v="0.2"/>
    <n v="0"/>
    <n v="21"/>
    <n v="30"/>
    <n v="0.2"/>
    <x v="28"/>
  </r>
  <r>
    <x v="2"/>
    <s v="Graphic Design"/>
    <s v="GD-130"/>
    <x v="4"/>
    <n v="1"/>
    <n v="33"/>
    <n v="1.1000000000000001"/>
    <n v="0.2"/>
    <n v="0.2"/>
    <n v="11"/>
    <n v="30"/>
    <n v="0"/>
    <x v="28"/>
  </r>
  <r>
    <x v="2"/>
    <s v="Graphic Design"/>
    <s v="GD-130"/>
    <x v="6"/>
    <n v="1"/>
    <n v="42"/>
    <n v="1.4"/>
    <n v="0.2"/>
    <n v="0.2"/>
    <n v="14"/>
    <n v="30"/>
    <n v="0"/>
    <x v="28"/>
  </r>
  <r>
    <x v="2"/>
    <s v="Graphic Design"/>
    <s v="GD-130"/>
    <x v="8"/>
    <n v="1"/>
    <n v="66"/>
    <n v="2.2000000000000002"/>
    <n v="0.2"/>
    <n v="0.2"/>
    <n v="22"/>
    <n v="30"/>
    <n v="0"/>
    <x v="28"/>
  </r>
  <r>
    <x v="2"/>
    <s v="Graphic Design"/>
    <s v="GD-130"/>
    <x v="9"/>
    <n v="1"/>
    <n v="30"/>
    <n v="1"/>
    <n v="0.2"/>
    <n v="0.2"/>
    <n v="10"/>
    <n v="30"/>
    <n v="0"/>
    <x v="28"/>
  </r>
  <r>
    <x v="2"/>
    <s v="Graphic Design"/>
    <s v="GD-210"/>
    <x v="0"/>
    <n v="1"/>
    <n v="106"/>
    <n v="3.53"/>
    <n v="0.28000000000000003"/>
    <n v="0.28000000000000003"/>
    <n v="20"/>
    <n v="30"/>
    <n v="0"/>
    <x v="28"/>
  </r>
  <r>
    <x v="2"/>
    <s v="Graphic Design"/>
    <s v="GD-210"/>
    <x v="1"/>
    <n v="1"/>
    <n v="97.2"/>
    <n v="3.24"/>
    <n v="0.28000000000000003"/>
    <n v="0.28000000000000003"/>
    <n v="18"/>
    <n v="30"/>
    <n v="0"/>
    <x v="28"/>
  </r>
  <r>
    <x v="2"/>
    <s v="Graphic Design"/>
    <s v="GD-210"/>
    <x v="3"/>
    <n v="1"/>
    <n v="140.4"/>
    <n v="4.68"/>
    <n v="0.28000000000000003"/>
    <n v="0.28000000000000003"/>
    <n v="26"/>
    <n v="30"/>
    <n v="0"/>
    <x v="28"/>
  </r>
  <r>
    <x v="2"/>
    <s v="Graphic Design"/>
    <s v="GD-210"/>
    <x v="5"/>
    <n v="1"/>
    <n v="79.5"/>
    <n v="2.65"/>
    <n v="0.28000000000000003"/>
    <n v="0.28000000000000003"/>
    <n v="15"/>
    <n v="30"/>
    <n v="0"/>
    <x v="28"/>
  </r>
  <r>
    <x v="2"/>
    <s v="Graphic Design"/>
    <s v="GD-210"/>
    <x v="7"/>
    <n v="1"/>
    <n v="84.8"/>
    <n v="2.83"/>
    <n v="0.31"/>
    <n v="0.31"/>
    <n v="16"/>
    <n v="30"/>
    <n v="0"/>
    <x v="28"/>
  </r>
  <r>
    <x v="2"/>
    <s v="Graphic Design"/>
    <s v="GD-211"/>
    <x v="2"/>
    <n v="1"/>
    <n v="84.8"/>
    <n v="2.83"/>
    <n v="0.28000000000000003"/>
    <n v="0.28000000000000003"/>
    <n v="16"/>
    <n v="30"/>
    <n v="0"/>
    <x v="28"/>
  </r>
  <r>
    <x v="2"/>
    <s v="Graphic Design"/>
    <s v="GD-211"/>
    <x v="4"/>
    <n v="1"/>
    <n v="53"/>
    <n v="1.77"/>
    <n v="0.28000000000000003"/>
    <n v="0.28000000000000003"/>
    <n v="10"/>
    <n v="30"/>
    <n v="0"/>
    <x v="28"/>
  </r>
  <r>
    <x v="2"/>
    <s v="Graphic Design"/>
    <s v="GD-211"/>
    <x v="6"/>
    <n v="1"/>
    <n v="111.3"/>
    <n v="3.71"/>
    <n v="0.28000000000000003"/>
    <n v="0.28000000000000003"/>
    <n v="21"/>
    <n v="30"/>
    <n v="0"/>
    <x v="28"/>
  </r>
  <r>
    <x v="2"/>
    <s v="Graphic Design"/>
    <s v="GD-211"/>
    <x v="8"/>
    <n v="1"/>
    <n v="63.6"/>
    <n v="2.12"/>
    <n v="0.28000000000000003"/>
    <n v="0.28000000000000003"/>
    <n v="12"/>
    <n v="30"/>
    <n v="0"/>
    <x v="28"/>
  </r>
  <r>
    <x v="2"/>
    <s v="Graphic Design"/>
    <s v="GD-211"/>
    <x v="9"/>
    <n v="1"/>
    <n v="58.3"/>
    <n v="1.94"/>
    <n v="0.31"/>
    <n v="0.31"/>
    <n v="11"/>
    <n v="30"/>
    <n v="0"/>
    <x v="28"/>
  </r>
  <r>
    <x v="2"/>
    <s v="Graphic Design"/>
    <s v="GD-217"/>
    <x v="0"/>
    <n v="1"/>
    <n v="105"/>
    <n v="3.5"/>
    <n v="0.28000000000000003"/>
    <n v="0.28000000000000003"/>
    <n v="21"/>
    <n v="30"/>
    <n v="0"/>
    <x v="28"/>
  </r>
  <r>
    <x v="2"/>
    <s v="Graphic Design"/>
    <s v="GD-217"/>
    <x v="1"/>
    <n v="1"/>
    <n v="95"/>
    <n v="3.17"/>
    <n v="0.28000000000000003"/>
    <n v="0.28000000000000003"/>
    <n v="19"/>
    <n v="50"/>
    <n v="0"/>
    <x v="28"/>
  </r>
  <r>
    <x v="2"/>
    <s v="Graphic Design"/>
    <s v="GD-217"/>
    <x v="3"/>
    <n v="1"/>
    <n v="80"/>
    <n v="2.67"/>
    <n v="0.28000000000000003"/>
    <n v="0.28000000000000003"/>
    <n v="16"/>
    <n v="50"/>
    <n v="0"/>
    <x v="28"/>
  </r>
  <r>
    <x v="2"/>
    <s v="Graphic Design"/>
    <s v="GD-217"/>
    <x v="5"/>
    <n v="1"/>
    <n v="105"/>
    <n v="3.5"/>
    <n v="0.28000000000000003"/>
    <n v="0.28000000000000003"/>
    <n v="21"/>
    <n v="50"/>
    <n v="0"/>
    <x v="28"/>
  </r>
  <r>
    <x v="2"/>
    <s v="Graphic Design"/>
    <s v="GD-222"/>
    <x v="2"/>
    <n v="1"/>
    <n v="100"/>
    <n v="3.33"/>
    <n v="0.28000000000000003"/>
    <n v="0.28000000000000003"/>
    <n v="20"/>
    <n v="30"/>
    <n v="0"/>
    <x v="28"/>
  </r>
  <r>
    <x v="2"/>
    <s v="Graphic Design"/>
    <s v="GD-222"/>
    <x v="8"/>
    <n v="1"/>
    <n v="70"/>
    <n v="2.33"/>
    <n v="0.28000000000000003"/>
    <n v="0.28000000000000003"/>
    <n v="14"/>
    <n v="50"/>
    <n v="0"/>
    <x v="28"/>
  </r>
  <r>
    <x v="2"/>
    <s v="Graphic Design"/>
    <s v="GD-222"/>
    <x v="9"/>
    <n v="1"/>
    <n v="90"/>
    <n v="3"/>
    <n v="0.31"/>
    <n v="0.31"/>
    <n v="18"/>
    <n v="50"/>
    <n v="0"/>
    <x v="28"/>
  </r>
  <r>
    <x v="2"/>
    <s v="Graphic Design"/>
    <s v="GD-225"/>
    <x v="0"/>
    <n v="1"/>
    <n v="100"/>
    <n v="3.33"/>
    <n v="0.28000000000000003"/>
    <n v="0"/>
    <n v="20"/>
    <n v="30"/>
    <n v="0.28000000000000003"/>
    <x v="28"/>
  </r>
  <r>
    <x v="2"/>
    <s v="Graphic Design"/>
    <s v="GD-225"/>
    <x v="1"/>
    <n v="1"/>
    <n v="40"/>
    <n v="1.33"/>
    <n v="0.28000000000000003"/>
    <n v="0.28000000000000003"/>
    <n v="8"/>
    <n v="30"/>
    <n v="0"/>
    <x v="28"/>
  </r>
  <r>
    <x v="2"/>
    <s v="Graphic Design"/>
    <s v="GD-225"/>
    <x v="2"/>
    <n v="1"/>
    <n v="60"/>
    <n v="2"/>
    <n v="0.28000000000000003"/>
    <n v="0"/>
    <n v="12"/>
    <n v="30"/>
    <n v="0.28000000000000003"/>
    <x v="28"/>
  </r>
  <r>
    <x v="2"/>
    <s v="Graphic Design"/>
    <s v="GD-225"/>
    <x v="4"/>
    <n v="1"/>
    <n v="75"/>
    <n v="2.5"/>
    <n v="0.28000000000000003"/>
    <n v="0.28000000000000003"/>
    <n v="15"/>
    <n v="30"/>
    <n v="0"/>
    <x v="28"/>
  </r>
  <r>
    <x v="2"/>
    <s v="Graphic Design"/>
    <s v="GD-225"/>
    <x v="5"/>
    <n v="1"/>
    <n v="74.2"/>
    <n v="2.4700000000000002"/>
    <n v="0.28000000000000003"/>
    <n v="0.28000000000000003"/>
    <n v="14"/>
    <n v="30"/>
    <n v="0"/>
    <x v="28"/>
  </r>
  <r>
    <x v="2"/>
    <s v="Graphic Design"/>
    <s v="GD-225"/>
    <x v="6"/>
    <n v="1"/>
    <n v="110"/>
    <n v="3.67"/>
    <n v="0.28000000000000003"/>
    <n v="0.28000000000000003"/>
    <n v="22"/>
    <n v="30"/>
    <n v="0"/>
    <x v="28"/>
  </r>
  <r>
    <x v="2"/>
    <s v="Graphic Design"/>
    <s v="GD-225"/>
    <x v="8"/>
    <n v="1"/>
    <n v="60"/>
    <n v="2"/>
    <n v="0.28000000000000003"/>
    <n v="0.28000000000000003"/>
    <n v="12"/>
    <n v="30"/>
    <n v="0"/>
    <x v="28"/>
  </r>
  <r>
    <x v="2"/>
    <s v="Graphic Design"/>
    <s v="GD-225"/>
    <x v="9"/>
    <n v="1"/>
    <n v="75"/>
    <n v="2.5"/>
    <n v="0.31"/>
    <n v="0.31"/>
    <n v="15"/>
    <n v="30"/>
    <n v="0"/>
    <x v="28"/>
  </r>
  <r>
    <x v="2"/>
    <s v="Graphic Design"/>
    <s v="GD-230"/>
    <x v="0"/>
    <n v="1"/>
    <n v="1"/>
    <n v="0.03"/>
    <n v="0.03"/>
    <n v="0.03"/>
    <n v="1"/>
    <n v="20"/>
    <n v="0"/>
    <x v="28"/>
  </r>
  <r>
    <x v="2"/>
    <s v="Graphic Design"/>
    <s v="GD-230"/>
    <x v="2"/>
    <n v="2"/>
    <n v="5"/>
    <n v="0.17"/>
    <n v="0.08"/>
    <n v="0.08"/>
    <n v="5"/>
    <n v="40"/>
    <n v="0"/>
    <x v="28"/>
  </r>
  <r>
    <x v="2"/>
    <s v="Graphic Design"/>
    <s v="GD-230"/>
    <x v="4"/>
    <n v="1"/>
    <n v="1"/>
    <n v="0.03"/>
    <n v="0.02"/>
    <n v="0.02"/>
    <n v="1"/>
    <n v="5"/>
    <n v="0"/>
    <x v="28"/>
  </r>
  <r>
    <x v="2"/>
    <s v="Graphic Design"/>
    <s v="GD-230"/>
    <x v="6"/>
    <n v="1"/>
    <n v="4"/>
    <n v="0.13"/>
    <n v="0.1"/>
    <n v="0.1"/>
    <n v="4"/>
    <n v="20"/>
    <n v="0"/>
    <x v="28"/>
  </r>
  <r>
    <x v="2"/>
    <s v="Graphic Design"/>
    <s v="GD-230"/>
    <x v="7"/>
    <n v="1"/>
    <n v="3"/>
    <n v="0.1"/>
    <n v="0.09"/>
    <n v="0.09"/>
    <n v="3"/>
    <n v="20"/>
    <n v="0"/>
    <x v="28"/>
  </r>
  <r>
    <x v="2"/>
    <s v="Graphic Design"/>
    <s v="GD-230"/>
    <x v="8"/>
    <n v="1"/>
    <n v="0"/>
    <n v="0"/>
    <n v="7.0000000000000007E-2"/>
    <n v="7.0000000000000007E-2"/>
    <n v="0"/>
    <n v="20"/>
    <n v="0"/>
    <x v="28"/>
  </r>
  <r>
    <x v="2"/>
    <s v="Graphic Design"/>
    <s v="GD-230"/>
    <x v="9"/>
    <n v="1"/>
    <n v="5"/>
    <n v="0.17"/>
    <n v="0.1"/>
    <n v="0.1"/>
    <n v="5"/>
    <n v="20"/>
    <n v="0"/>
    <x v="28"/>
  </r>
  <r>
    <x v="1"/>
    <s v="Geography"/>
    <s v="GEOG-106"/>
    <x v="0"/>
    <n v="1"/>
    <n v="93"/>
    <n v="3.1"/>
    <n v="0.2"/>
    <n v="0.2"/>
    <n v="31"/>
    <n v="32"/>
    <n v="0"/>
    <x v="29"/>
  </r>
  <r>
    <x v="1"/>
    <s v="Geography"/>
    <s v="GEOG-106"/>
    <x v="1"/>
    <n v="1"/>
    <n v="90"/>
    <n v="3"/>
    <n v="0.2"/>
    <n v="0.2"/>
    <n v="30"/>
    <n v="32"/>
    <n v="0"/>
    <x v="29"/>
  </r>
  <r>
    <x v="1"/>
    <s v="Geography"/>
    <s v="GEOG-106"/>
    <x v="2"/>
    <n v="1"/>
    <n v="75"/>
    <n v="2.5"/>
    <n v="0.2"/>
    <n v="0.2"/>
    <n v="25"/>
    <n v="32"/>
    <n v="0"/>
    <x v="29"/>
  </r>
  <r>
    <x v="1"/>
    <s v="Geography"/>
    <s v="GEOG-106"/>
    <x v="3"/>
    <n v="1"/>
    <n v="57"/>
    <n v="1.9"/>
    <n v="0.2"/>
    <n v="0.2"/>
    <n v="19"/>
    <n v="32"/>
    <n v="0"/>
    <x v="29"/>
  </r>
  <r>
    <x v="1"/>
    <s v="Geography"/>
    <s v="GEOG-106"/>
    <x v="4"/>
    <n v="1"/>
    <n v="69"/>
    <n v="2.2999999999999998"/>
    <n v="0.2"/>
    <n v="0.2"/>
    <n v="23"/>
    <n v="32"/>
    <n v="0"/>
    <x v="29"/>
  </r>
  <r>
    <x v="1"/>
    <s v="Geography"/>
    <s v="GEOG-106"/>
    <x v="6"/>
    <n v="1"/>
    <n v="39"/>
    <n v="1.3"/>
    <n v="0.2"/>
    <n v="0.2"/>
    <n v="13"/>
    <n v="35"/>
    <n v="0"/>
    <x v="29"/>
  </r>
  <r>
    <x v="1"/>
    <s v="Geography"/>
    <s v="GEOG-120"/>
    <x v="0"/>
    <n v="3"/>
    <n v="194.81"/>
    <n v="6.49"/>
    <n v="0.6"/>
    <n v="0.6"/>
    <n v="65"/>
    <n v="96"/>
    <n v="0"/>
    <x v="29"/>
  </r>
  <r>
    <x v="1"/>
    <s v="Geography"/>
    <s v="GEOG-120"/>
    <x v="1"/>
    <n v="3"/>
    <n v="156"/>
    <n v="5.2"/>
    <n v="0.6"/>
    <n v="0.6"/>
    <n v="52"/>
    <n v="96"/>
    <n v="0"/>
    <x v="29"/>
  </r>
  <r>
    <x v="1"/>
    <s v="Geography"/>
    <s v="GEOG-120"/>
    <x v="2"/>
    <n v="4"/>
    <n v="261"/>
    <n v="8.6999999999999993"/>
    <n v="0.8"/>
    <n v="0.8"/>
    <n v="87"/>
    <n v="128"/>
    <n v="0"/>
    <x v="29"/>
  </r>
  <r>
    <x v="1"/>
    <s v="Geography"/>
    <s v="GEOG-120"/>
    <x v="3"/>
    <n v="2"/>
    <n v="135"/>
    <n v="4.5"/>
    <n v="0.4"/>
    <n v="0.4"/>
    <n v="45"/>
    <n v="64"/>
    <n v="0"/>
    <x v="29"/>
  </r>
  <r>
    <x v="1"/>
    <s v="Geography"/>
    <s v="GEOG-120"/>
    <x v="4"/>
    <n v="2"/>
    <n v="108"/>
    <n v="3.6"/>
    <n v="0.4"/>
    <n v="0.4"/>
    <n v="36"/>
    <n v="64"/>
    <n v="0"/>
    <x v="29"/>
  </r>
  <r>
    <x v="1"/>
    <s v="Geography"/>
    <s v="GEOG-120"/>
    <x v="5"/>
    <n v="3"/>
    <n v="206.8"/>
    <n v="6.89"/>
    <n v="0.6"/>
    <n v="0.6"/>
    <n v="72"/>
    <n v="96"/>
    <n v="0"/>
    <x v="29"/>
  </r>
  <r>
    <x v="1"/>
    <s v="Geography"/>
    <s v="GEOG-120"/>
    <x v="6"/>
    <n v="2"/>
    <n v="144"/>
    <n v="4.8"/>
    <n v="0.4"/>
    <n v="0.4"/>
    <n v="48"/>
    <n v="64"/>
    <n v="0"/>
    <x v="29"/>
  </r>
  <r>
    <x v="1"/>
    <s v="Geography"/>
    <s v="GEOG-120"/>
    <x v="7"/>
    <n v="1"/>
    <n v="75"/>
    <n v="2.5"/>
    <n v="0.2"/>
    <n v="0.2"/>
    <n v="25"/>
    <n v="32"/>
    <n v="0"/>
    <x v="29"/>
  </r>
  <r>
    <x v="1"/>
    <s v="Geography"/>
    <s v="GEOG-120"/>
    <x v="8"/>
    <n v="1"/>
    <n v="105"/>
    <n v="3.5"/>
    <n v="0.2"/>
    <n v="0.2"/>
    <n v="35"/>
    <n v="35"/>
    <n v="0"/>
    <x v="29"/>
  </r>
  <r>
    <x v="1"/>
    <s v="Geography"/>
    <s v="GEOG-120"/>
    <x v="9"/>
    <n v="1"/>
    <n v="90"/>
    <n v="3"/>
    <n v="0.2"/>
    <n v="0.2"/>
    <n v="30"/>
    <n v="32"/>
    <n v="0"/>
    <x v="29"/>
  </r>
  <r>
    <x v="1"/>
    <s v="Geography"/>
    <s v="GEOG-121"/>
    <x v="0"/>
    <n v="1"/>
    <n v="45"/>
    <n v="1.5"/>
    <n v="0.15"/>
    <n v="0.15"/>
    <n v="15"/>
    <n v="32"/>
    <n v="0"/>
    <x v="29"/>
  </r>
  <r>
    <x v="1"/>
    <s v="Geography"/>
    <s v="GEOG-121"/>
    <x v="1"/>
    <n v="1"/>
    <n v="60"/>
    <n v="2"/>
    <n v="0.15"/>
    <n v="0.15"/>
    <n v="20"/>
    <n v="32"/>
    <n v="0"/>
    <x v="29"/>
  </r>
  <r>
    <x v="1"/>
    <s v="Geography"/>
    <s v="GEOG-121"/>
    <x v="2"/>
    <n v="1"/>
    <n v="72"/>
    <n v="2.4"/>
    <n v="0.15"/>
    <n v="0.15"/>
    <n v="24"/>
    <n v="32"/>
    <n v="0"/>
    <x v="29"/>
  </r>
  <r>
    <x v="1"/>
    <s v="Geography"/>
    <s v="GEOG-121"/>
    <x v="3"/>
    <n v="1"/>
    <n v="57"/>
    <n v="1.9"/>
    <n v="0.15"/>
    <n v="0.15"/>
    <n v="19"/>
    <n v="32"/>
    <n v="0"/>
    <x v="29"/>
  </r>
  <r>
    <x v="1"/>
    <s v="Geography"/>
    <s v="GEOG-121"/>
    <x v="4"/>
    <n v="1"/>
    <n v="45"/>
    <n v="1.5"/>
    <n v="0.15"/>
    <n v="0.15"/>
    <n v="15"/>
    <n v="32"/>
    <n v="0"/>
    <x v="29"/>
  </r>
  <r>
    <x v="1"/>
    <s v="Geography"/>
    <s v="GEOG-121"/>
    <x v="5"/>
    <n v="1"/>
    <n v="57"/>
    <n v="1.9"/>
    <n v="0.15"/>
    <n v="0.15"/>
    <n v="19"/>
    <n v="32"/>
    <n v="0"/>
    <x v="29"/>
  </r>
  <r>
    <x v="1"/>
    <s v="Geography"/>
    <s v="GEOG-121"/>
    <x v="6"/>
    <n v="1"/>
    <n v="36"/>
    <n v="1.2"/>
    <n v="0.15"/>
    <n v="0.15"/>
    <n v="12"/>
    <n v="32"/>
    <n v="0"/>
    <x v="29"/>
  </r>
  <r>
    <x v="1"/>
    <s v="Geography"/>
    <s v="GEOG-121"/>
    <x v="8"/>
    <n v="2"/>
    <n v="120.06"/>
    <n v="4"/>
    <n v="0.3"/>
    <n v="0.3"/>
    <n v="41"/>
    <n v="64"/>
    <n v="0"/>
    <x v="29"/>
  </r>
  <r>
    <x v="1"/>
    <s v="Geography"/>
    <s v="GEOG-121"/>
    <x v="9"/>
    <n v="1"/>
    <n v="54"/>
    <n v="1.8"/>
    <n v="0.18"/>
    <n v="0.18"/>
    <n v="18"/>
    <n v="32"/>
    <n v="0"/>
    <x v="29"/>
  </r>
  <r>
    <x v="1"/>
    <s v="Geography"/>
    <s v="GEOG-130"/>
    <x v="6"/>
    <n v="1"/>
    <n v="92.66"/>
    <n v="3.09"/>
    <n v="0.2"/>
    <n v="0.2"/>
    <n v="33"/>
    <n v="32"/>
    <n v="0"/>
    <x v="29"/>
  </r>
  <r>
    <x v="1"/>
    <s v="Geology"/>
    <s v="GEOL-104"/>
    <x v="0"/>
    <n v="1"/>
    <n v="63"/>
    <n v="2.1"/>
    <n v="0.2"/>
    <n v="0.2"/>
    <n v="21"/>
    <n v="32"/>
    <n v="0"/>
    <x v="30"/>
  </r>
  <r>
    <x v="1"/>
    <s v="Geology"/>
    <s v="GEOL-104"/>
    <x v="1"/>
    <n v="1"/>
    <n v="87"/>
    <n v="2.9"/>
    <n v="0.2"/>
    <n v="0"/>
    <n v="29"/>
    <n v="32"/>
    <n v="0.2"/>
    <x v="30"/>
  </r>
  <r>
    <x v="1"/>
    <s v="Geology"/>
    <s v="GEOL-104"/>
    <x v="2"/>
    <n v="1"/>
    <n v="81"/>
    <n v="2.7"/>
    <n v="0.2"/>
    <n v="0.2"/>
    <n v="27"/>
    <n v="32"/>
    <n v="0"/>
    <x v="30"/>
  </r>
  <r>
    <x v="1"/>
    <s v="Geology"/>
    <s v="GEOL-104"/>
    <x v="3"/>
    <n v="1"/>
    <n v="57"/>
    <n v="1.9"/>
    <n v="0.2"/>
    <n v="0"/>
    <n v="19"/>
    <n v="32"/>
    <n v="0.2"/>
    <x v="30"/>
  </r>
  <r>
    <x v="1"/>
    <s v="Geology"/>
    <s v="GEOL-104"/>
    <x v="4"/>
    <n v="1"/>
    <n v="69"/>
    <n v="2.2999999999999998"/>
    <n v="0.2"/>
    <n v="0.2"/>
    <n v="23"/>
    <n v="32"/>
    <n v="0"/>
    <x v="30"/>
  </r>
  <r>
    <x v="1"/>
    <s v="Geology"/>
    <s v="GEOL-104"/>
    <x v="5"/>
    <n v="1"/>
    <n v="69"/>
    <n v="2.2999999999999998"/>
    <n v="0.2"/>
    <n v="0"/>
    <n v="23"/>
    <n v="32"/>
    <n v="0.2"/>
    <x v="30"/>
  </r>
  <r>
    <x v="1"/>
    <s v="Geology"/>
    <s v="GEOL-104"/>
    <x v="7"/>
    <n v="1"/>
    <n v="99"/>
    <n v="3.3"/>
    <n v="0.2"/>
    <n v="0.2"/>
    <n v="33"/>
    <n v="32"/>
    <n v="0"/>
    <x v="30"/>
  </r>
  <r>
    <x v="1"/>
    <s v="Geology"/>
    <s v="GEOL-105"/>
    <x v="7"/>
    <n v="1"/>
    <n v="6.6"/>
    <n v="0.22"/>
    <n v="0.18"/>
    <n v="0.18"/>
    <n v="2"/>
    <n v="32"/>
    <n v="0"/>
    <x v="30"/>
  </r>
  <r>
    <x v="1"/>
    <s v="Geology"/>
    <s v="GEOL-110"/>
    <x v="0"/>
    <n v="1"/>
    <n v="96"/>
    <n v="3.2"/>
    <n v="0.2"/>
    <n v="0.2"/>
    <n v="32"/>
    <n v="32"/>
    <n v="0"/>
    <x v="30"/>
  </r>
  <r>
    <x v="1"/>
    <s v="Geology"/>
    <s v="GEOL-110"/>
    <x v="2"/>
    <n v="1"/>
    <n v="60"/>
    <n v="2"/>
    <n v="0.2"/>
    <n v="0.2"/>
    <n v="20"/>
    <n v="32"/>
    <n v="0"/>
    <x v="30"/>
  </r>
  <r>
    <x v="1"/>
    <s v="Geology"/>
    <s v="GEOL-110"/>
    <x v="4"/>
    <n v="1"/>
    <n v="51"/>
    <n v="1.7"/>
    <n v="0.2"/>
    <n v="0"/>
    <n v="17"/>
    <n v="32"/>
    <n v="0.2"/>
    <x v="30"/>
  </r>
  <r>
    <x v="1"/>
    <s v="Geology"/>
    <s v="GEOL-110"/>
    <x v="6"/>
    <n v="1"/>
    <n v="45"/>
    <n v="1.5"/>
    <n v="0.2"/>
    <n v="0"/>
    <n v="15"/>
    <n v="32"/>
    <n v="0.2"/>
    <x v="30"/>
  </r>
  <r>
    <x v="1"/>
    <s v="Geology"/>
    <s v="GEOL-110"/>
    <x v="8"/>
    <n v="1"/>
    <n v="81"/>
    <n v="2.7"/>
    <n v="0.2"/>
    <n v="0"/>
    <n v="27"/>
    <n v="32"/>
    <n v="0.2"/>
    <x v="30"/>
  </r>
  <r>
    <x v="1"/>
    <s v="Geology"/>
    <s v="GEOL-110"/>
    <x v="9"/>
    <n v="1"/>
    <n v="93"/>
    <n v="3.1"/>
    <n v="0.2"/>
    <n v="0.2"/>
    <n v="31"/>
    <n v="32"/>
    <n v="0"/>
    <x v="30"/>
  </r>
  <r>
    <x v="1"/>
    <s v="Geology"/>
    <s v="GEOL-111"/>
    <x v="0"/>
    <n v="1"/>
    <n v="75.900000000000006"/>
    <n v="2.5299999999999998"/>
    <n v="0.15"/>
    <n v="0.15"/>
    <n v="23"/>
    <n v="32"/>
    <n v="0"/>
    <x v="30"/>
  </r>
  <r>
    <x v="1"/>
    <s v="Geology"/>
    <s v="GEOL-111"/>
    <x v="4"/>
    <n v="1"/>
    <n v="33"/>
    <n v="1.1000000000000001"/>
    <n v="0.15"/>
    <n v="0"/>
    <n v="11"/>
    <n v="32"/>
    <n v="0.15"/>
    <x v="30"/>
  </r>
  <r>
    <x v="1"/>
    <s v="Geology"/>
    <s v="GEOL-111"/>
    <x v="6"/>
    <n v="1"/>
    <n v="33"/>
    <n v="1.1000000000000001"/>
    <n v="0.15"/>
    <n v="0"/>
    <n v="11"/>
    <n v="32"/>
    <n v="0.15"/>
    <x v="30"/>
  </r>
  <r>
    <x v="1"/>
    <s v="Geology"/>
    <s v="GEOL-111"/>
    <x v="8"/>
    <n v="1"/>
    <n v="45"/>
    <n v="1.5"/>
    <n v="0.15"/>
    <n v="0"/>
    <n v="15"/>
    <n v="32"/>
    <n v="0.15"/>
    <x v="30"/>
  </r>
  <r>
    <x v="1"/>
    <s v="Geology"/>
    <s v="GEOL-111"/>
    <x v="9"/>
    <n v="1"/>
    <n v="45"/>
    <n v="1.5"/>
    <n v="0.18"/>
    <n v="0.18"/>
    <n v="15"/>
    <n v="32"/>
    <n v="0"/>
    <x v="30"/>
  </r>
  <r>
    <x v="1"/>
    <s v="Geology"/>
    <s v="GEOL-122"/>
    <x v="8"/>
    <n v="1"/>
    <n v="9.1999999999999993"/>
    <n v="0.31"/>
    <n v="0.12"/>
    <n v="7.0000000000000007E-2"/>
    <n v="7"/>
    <n v="24"/>
    <n v="0.05"/>
    <x v="30"/>
  </r>
  <r>
    <x v="5"/>
    <s v="Health Education"/>
    <s v="HED-105"/>
    <x v="0"/>
    <n v="1"/>
    <n v="19"/>
    <n v="0.63"/>
    <n v="7.0000000000000007E-2"/>
    <n v="0"/>
    <n v="19"/>
    <n v="50"/>
    <n v="7.0000000000000007E-2"/>
    <x v="31"/>
  </r>
  <r>
    <x v="5"/>
    <s v="Health Education"/>
    <s v="HED-105"/>
    <x v="1"/>
    <n v="2"/>
    <n v="40"/>
    <n v="1.33"/>
    <n v="0.2"/>
    <n v="0.13"/>
    <n v="40"/>
    <n v="100"/>
    <n v="7.0000000000000007E-2"/>
    <x v="31"/>
  </r>
  <r>
    <x v="5"/>
    <s v="Health Education"/>
    <s v="HED-105"/>
    <x v="2"/>
    <n v="1"/>
    <n v="19"/>
    <n v="0.63"/>
    <n v="7.0000000000000007E-2"/>
    <n v="0"/>
    <n v="19"/>
    <n v="50"/>
    <n v="7.0000000000000007E-2"/>
    <x v="31"/>
  </r>
  <r>
    <x v="5"/>
    <s v="Health Education"/>
    <s v="HED-105"/>
    <x v="3"/>
    <n v="1"/>
    <n v="11"/>
    <n v="0.37"/>
    <n v="7.0000000000000007E-2"/>
    <n v="7.0000000000000007E-2"/>
    <n v="11"/>
    <n v="50"/>
    <n v="0"/>
    <x v="31"/>
  </r>
  <r>
    <x v="5"/>
    <s v="Health Education"/>
    <s v="HED-105"/>
    <x v="4"/>
    <n v="1"/>
    <n v="18"/>
    <n v="0.6"/>
    <n v="7.0000000000000007E-2"/>
    <n v="0"/>
    <n v="18"/>
    <n v="50"/>
    <n v="7.0000000000000007E-2"/>
    <x v="31"/>
  </r>
  <r>
    <x v="5"/>
    <s v="Health Education"/>
    <s v="HED-105"/>
    <x v="5"/>
    <n v="2"/>
    <n v="43"/>
    <n v="1.43"/>
    <n v="0.13"/>
    <n v="0.13"/>
    <n v="43"/>
    <n v="100"/>
    <n v="0"/>
    <x v="31"/>
  </r>
  <r>
    <x v="5"/>
    <s v="Health Education"/>
    <s v="HED-105"/>
    <x v="6"/>
    <n v="1"/>
    <n v="28"/>
    <n v="0.93"/>
    <n v="7.0000000000000007E-2"/>
    <n v="7.0000000000000007E-2"/>
    <n v="28"/>
    <n v="50"/>
    <n v="0"/>
    <x v="31"/>
  </r>
  <r>
    <x v="5"/>
    <s v="Health Education"/>
    <s v="HED-105"/>
    <x v="7"/>
    <n v="2"/>
    <n v="24"/>
    <n v="0.8"/>
    <n v="0.13"/>
    <n v="0.13"/>
    <n v="24"/>
    <n v="100"/>
    <n v="0"/>
    <x v="31"/>
  </r>
  <r>
    <x v="5"/>
    <s v="Health Education"/>
    <s v="HED-105"/>
    <x v="8"/>
    <n v="1"/>
    <n v="18"/>
    <n v="0.6"/>
    <n v="7.0000000000000007E-2"/>
    <n v="7.0000000000000007E-2"/>
    <n v="18"/>
    <n v="50"/>
    <n v="0"/>
    <x v="31"/>
  </r>
  <r>
    <x v="5"/>
    <s v="Health Education"/>
    <s v="HED-105"/>
    <x v="9"/>
    <n v="1"/>
    <n v="13"/>
    <n v="0.43"/>
    <n v="7.0000000000000007E-2"/>
    <n v="7.0000000000000007E-2"/>
    <n v="13"/>
    <n v="50"/>
    <n v="0"/>
    <x v="31"/>
  </r>
  <r>
    <x v="5"/>
    <s v="Health Education"/>
    <s v="HED-120"/>
    <x v="0"/>
    <n v="5"/>
    <n v="531"/>
    <n v="17.7"/>
    <n v="1"/>
    <n v="0.4"/>
    <n v="177"/>
    <n v="264"/>
    <n v="0.6"/>
    <x v="31"/>
  </r>
  <r>
    <x v="5"/>
    <s v="Health Education"/>
    <s v="HED-120"/>
    <x v="1"/>
    <n v="6"/>
    <n v="546"/>
    <n v="18.2"/>
    <n v="1.2"/>
    <n v="0.4"/>
    <n v="182"/>
    <n v="309"/>
    <n v="0.8"/>
    <x v="31"/>
  </r>
  <r>
    <x v="5"/>
    <s v="Health Education"/>
    <s v="HED-120"/>
    <x v="2"/>
    <n v="8"/>
    <n v="852"/>
    <n v="28.4"/>
    <n v="1.6"/>
    <n v="1.2"/>
    <n v="284"/>
    <n v="429"/>
    <n v="0.4"/>
    <x v="31"/>
  </r>
  <r>
    <x v="5"/>
    <s v="Health Education"/>
    <s v="HED-120"/>
    <x v="3"/>
    <n v="5"/>
    <n v="561"/>
    <n v="18.7"/>
    <n v="1.2"/>
    <n v="0.81"/>
    <n v="187"/>
    <n v="259"/>
    <n v="0.39"/>
    <x v="31"/>
  </r>
  <r>
    <x v="5"/>
    <s v="Health Education"/>
    <s v="HED-120"/>
    <x v="4"/>
    <n v="8"/>
    <n v="1047"/>
    <n v="34.9"/>
    <n v="1.6"/>
    <n v="1"/>
    <n v="349"/>
    <n v="446"/>
    <n v="0.6"/>
    <x v="31"/>
  </r>
  <r>
    <x v="5"/>
    <s v="Health Education"/>
    <s v="HED-120"/>
    <x v="5"/>
    <n v="6"/>
    <n v="726"/>
    <n v="24.2"/>
    <n v="1.2"/>
    <n v="0.97"/>
    <n v="242"/>
    <n v="349"/>
    <n v="0.23"/>
    <x v="31"/>
  </r>
  <r>
    <x v="5"/>
    <s v="Health Education"/>
    <s v="HED-120"/>
    <x v="6"/>
    <n v="6"/>
    <n v="822"/>
    <n v="27.4"/>
    <n v="1.2"/>
    <n v="0.8"/>
    <n v="274"/>
    <n v="368"/>
    <n v="0.4"/>
    <x v="31"/>
  </r>
  <r>
    <x v="5"/>
    <s v="Health Education"/>
    <s v="HED-120"/>
    <x v="7"/>
    <n v="7"/>
    <n v="897"/>
    <n v="29.9"/>
    <n v="1.4"/>
    <n v="0.6"/>
    <n v="299"/>
    <n v="400"/>
    <n v="0.8"/>
    <x v="31"/>
  </r>
  <r>
    <x v="5"/>
    <s v="Health Education"/>
    <s v="HED-120"/>
    <x v="8"/>
    <n v="9"/>
    <n v="1182"/>
    <n v="39.4"/>
    <n v="1.6"/>
    <n v="1"/>
    <n v="394"/>
    <n v="509"/>
    <n v="0.6"/>
    <x v="31"/>
  </r>
  <r>
    <x v="5"/>
    <s v="Health Education"/>
    <s v="HED-120"/>
    <x v="9"/>
    <n v="10"/>
    <n v="1281"/>
    <n v="42.7"/>
    <n v="2"/>
    <n v="1.2"/>
    <n v="427"/>
    <n v="584"/>
    <n v="0.8"/>
    <x v="31"/>
  </r>
  <r>
    <x v="5"/>
    <s v="Health Education"/>
    <s v="HED-155"/>
    <x v="0"/>
    <n v="2"/>
    <n v="196.32"/>
    <n v="6.54"/>
    <n v="0.4"/>
    <n v="0.4"/>
    <n v="65"/>
    <n v="120"/>
    <n v="0"/>
    <x v="31"/>
  </r>
  <r>
    <x v="5"/>
    <s v="Health Education"/>
    <s v="HED-155"/>
    <x v="1"/>
    <n v="2"/>
    <n v="147"/>
    <n v="4.9000000000000004"/>
    <n v="0.4"/>
    <n v="0.4"/>
    <n v="49"/>
    <n v="120"/>
    <n v="0"/>
    <x v="31"/>
  </r>
  <r>
    <x v="5"/>
    <s v="Health Education"/>
    <s v="HED-155"/>
    <x v="2"/>
    <n v="2"/>
    <n v="189.6"/>
    <n v="6.32"/>
    <n v="0.4"/>
    <n v="0.4"/>
    <n v="64"/>
    <n v="100"/>
    <n v="0"/>
    <x v="31"/>
  </r>
  <r>
    <x v="5"/>
    <s v="Health Education"/>
    <s v="HED-155"/>
    <x v="3"/>
    <n v="2"/>
    <n v="197"/>
    <n v="6.57"/>
    <n v="0.4"/>
    <n v="0.4"/>
    <n v="63"/>
    <n v="100"/>
    <n v="0"/>
    <x v="31"/>
  </r>
  <r>
    <x v="5"/>
    <s v="Health Education"/>
    <s v="HED-155"/>
    <x v="4"/>
    <n v="2"/>
    <n v="147"/>
    <n v="4.9000000000000004"/>
    <n v="0.4"/>
    <n v="0.4"/>
    <n v="49"/>
    <n v="100"/>
    <n v="0"/>
    <x v="31"/>
  </r>
  <r>
    <x v="5"/>
    <s v="Health Education"/>
    <s v="HED-155"/>
    <x v="5"/>
    <n v="2"/>
    <n v="273"/>
    <n v="9.1"/>
    <n v="0.4"/>
    <n v="0.4"/>
    <n v="91"/>
    <n v="100"/>
    <n v="0"/>
    <x v="31"/>
  </r>
  <r>
    <x v="5"/>
    <s v="Health Education"/>
    <s v="HED-155"/>
    <x v="6"/>
    <n v="2"/>
    <n v="174"/>
    <n v="5.8"/>
    <n v="0.4"/>
    <n v="0.4"/>
    <n v="58"/>
    <n v="100"/>
    <n v="0"/>
    <x v="31"/>
  </r>
  <r>
    <x v="5"/>
    <s v="Health Education"/>
    <s v="HED-155"/>
    <x v="8"/>
    <n v="2"/>
    <n v="105"/>
    <n v="3.5"/>
    <n v="0.4"/>
    <n v="0.4"/>
    <n v="35"/>
    <n v="100"/>
    <n v="0"/>
    <x v="31"/>
  </r>
  <r>
    <x v="5"/>
    <s v="Health Education"/>
    <s v="HED-158"/>
    <x v="5"/>
    <n v="1"/>
    <n v="123"/>
    <n v="4.0999999999999996"/>
    <n v="0.2"/>
    <n v="0.2"/>
    <n v="41"/>
    <n v="59"/>
    <n v="0"/>
    <x v="31"/>
  </r>
  <r>
    <x v="5"/>
    <s v="Health Education"/>
    <s v="HED-158"/>
    <x v="6"/>
    <n v="1"/>
    <n v="150"/>
    <n v="5"/>
    <n v="0.2"/>
    <n v="0.2"/>
    <n v="50"/>
    <n v="59"/>
    <n v="0"/>
    <x v="31"/>
  </r>
  <r>
    <x v="5"/>
    <s v="Health Education"/>
    <s v="HED-158"/>
    <x v="8"/>
    <n v="1"/>
    <n v="114"/>
    <n v="3.8"/>
    <n v="0.2"/>
    <n v="0.2"/>
    <n v="38"/>
    <n v="50"/>
    <n v="0"/>
    <x v="31"/>
  </r>
  <r>
    <x v="5"/>
    <s v="Health Education"/>
    <s v="HED-201"/>
    <x v="0"/>
    <n v="3"/>
    <n v="440.36"/>
    <n v="14.68"/>
    <n v="0.6"/>
    <n v="0.27"/>
    <n v="146"/>
    <n v="170"/>
    <n v="0.33"/>
    <x v="31"/>
  </r>
  <r>
    <x v="5"/>
    <s v="Health Education"/>
    <s v="HED-201"/>
    <x v="1"/>
    <n v="4"/>
    <n v="532.47"/>
    <n v="17.75"/>
    <n v="0.8"/>
    <n v="0.6"/>
    <n v="177"/>
    <n v="229"/>
    <n v="0.2"/>
    <x v="31"/>
  </r>
  <r>
    <x v="5"/>
    <s v="Health Education"/>
    <s v="HED-201"/>
    <x v="2"/>
    <n v="2"/>
    <n v="258"/>
    <n v="8.6"/>
    <n v="0.4"/>
    <n v="0.4"/>
    <n v="86"/>
    <n v="100"/>
    <n v="0"/>
    <x v="31"/>
  </r>
  <r>
    <x v="5"/>
    <s v="Health Education"/>
    <s v="HED-201"/>
    <x v="3"/>
    <n v="3"/>
    <n v="383.2"/>
    <n v="12.77"/>
    <n v="0.8"/>
    <n v="0.6"/>
    <n v="122"/>
    <n v="162"/>
    <n v="0.2"/>
    <x v="31"/>
  </r>
  <r>
    <x v="5"/>
    <s v="Health Education"/>
    <s v="HED-201"/>
    <x v="4"/>
    <n v="2"/>
    <n v="345"/>
    <n v="11.5"/>
    <n v="0.4"/>
    <n v="0.22"/>
    <n v="115"/>
    <n v="100"/>
    <n v="0.18"/>
    <x v="31"/>
  </r>
  <r>
    <x v="5"/>
    <s v="Health Education"/>
    <s v="HED-201"/>
    <x v="5"/>
    <n v="3"/>
    <n v="366"/>
    <n v="12.2"/>
    <n v="0.6"/>
    <n v="0.2"/>
    <n v="122"/>
    <n v="168"/>
    <n v="0.4"/>
    <x v="31"/>
  </r>
  <r>
    <x v="5"/>
    <s v="Health Education"/>
    <s v="HED-201"/>
    <x v="6"/>
    <n v="3"/>
    <n v="396"/>
    <n v="13.2"/>
    <n v="0.6"/>
    <n v="0.2"/>
    <n v="132"/>
    <n v="158"/>
    <n v="0.4"/>
    <x v="31"/>
  </r>
  <r>
    <x v="5"/>
    <s v="Health Education"/>
    <s v="HED-201"/>
    <x v="7"/>
    <n v="3"/>
    <n v="396"/>
    <n v="13.2"/>
    <n v="0.6"/>
    <n v="0.6"/>
    <n v="132"/>
    <n v="177"/>
    <n v="0"/>
    <x v="31"/>
  </r>
  <r>
    <x v="5"/>
    <s v="Health Education"/>
    <s v="HED-201"/>
    <x v="8"/>
    <n v="3"/>
    <n v="291"/>
    <n v="9.6999999999999993"/>
    <n v="0.6"/>
    <n v="0.6"/>
    <n v="97"/>
    <n v="175"/>
    <n v="0"/>
    <x v="31"/>
  </r>
  <r>
    <x v="5"/>
    <s v="Health Education"/>
    <s v="HED-201"/>
    <x v="9"/>
    <n v="3"/>
    <n v="426"/>
    <n v="14.2"/>
    <n v="0.6"/>
    <n v="0.4"/>
    <n v="142"/>
    <n v="200"/>
    <n v="0.2"/>
    <x v="31"/>
  </r>
  <r>
    <x v="5"/>
    <s v="Health Education"/>
    <s v="HED-202"/>
    <x v="0"/>
    <n v="1"/>
    <n v="118.56"/>
    <n v="3.95"/>
    <n v="0.2"/>
    <n v="0.2"/>
    <n v="39"/>
    <n v="70"/>
    <n v="0"/>
    <x v="31"/>
  </r>
  <r>
    <x v="5"/>
    <s v="Health Education"/>
    <s v="HED-202"/>
    <x v="1"/>
    <n v="2"/>
    <n v="250.56"/>
    <n v="8.35"/>
    <n v="0.4"/>
    <n v="0.2"/>
    <n v="78"/>
    <n v="140"/>
    <n v="0.2"/>
    <x v="31"/>
  </r>
  <r>
    <x v="5"/>
    <s v="Health Education"/>
    <s v="HED-202"/>
    <x v="2"/>
    <n v="2"/>
    <n v="180.36"/>
    <n v="6.01"/>
    <n v="0.4"/>
    <n v="0.4"/>
    <n v="60"/>
    <n v="100"/>
    <n v="0"/>
    <x v="31"/>
  </r>
  <r>
    <x v="5"/>
    <s v="Health Education"/>
    <s v="HED-202"/>
    <x v="3"/>
    <n v="3"/>
    <n v="305.27999999999997"/>
    <n v="10.18"/>
    <n v="0.6"/>
    <n v="0.6"/>
    <n v="92"/>
    <n v="150"/>
    <n v="0"/>
    <x v="31"/>
  </r>
  <r>
    <x v="5"/>
    <s v="Health Education"/>
    <s v="HED-202"/>
    <x v="4"/>
    <n v="1"/>
    <n v="144"/>
    <n v="4.8"/>
    <n v="0.2"/>
    <n v="0.2"/>
    <n v="48"/>
    <n v="50"/>
    <n v="0"/>
    <x v="31"/>
  </r>
  <r>
    <x v="5"/>
    <s v="Health Education"/>
    <s v="HED-202"/>
    <x v="5"/>
    <n v="2"/>
    <n v="191"/>
    <n v="6.37"/>
    <n v="0.4"/>
    <n v="0.4"/>
    <n v="58"/>
    <n v="100"/>
    <n v="0"/>
    <x v="31"/>
  </r>
  <r>
    <x v="5"/>
    <s v="Health Education"/>
    <s v="HED-202"/>
    <x v="6"/>
    <n v="2"/>
    <n v="163.37"/>
    <n v="5.45"/>
    <n v="0.4"/>
    <n v="0.4"/>
    <n v="55"/>
    <n v="90"/>
    <n v="0"/>
    <x v="31"/>
  </r>
  <r>
    <x v="5"/>
    <s v="Health Education"/>
    <s v="HED-202"/>
    <x v="7"/>
    <n v="2"/>
    <n v="230.6"/>
    <n v="7.69"/>
    <n v="0.4"/>
    <n v="0.4"/>
    <n v="75"/>
    <n v="109"/>
    <n v="0"/>
    <x v="31"/>
  </r>
  <r>
    <x v="5"/>
    <s v="Health Education"/>
    <s v="HED-202"/>
    <x v="8"/>
    <n v="3"/>
    <n v="273"/>
    <n v="9.1"/>
    <n v="0.6"/>
    <n v="0.4"/>
    <n v="91"/>
    <n v="184"/>
    <n v="0.2"/>
    <x v="31"/>
  </r>
  <r>
    <x v="5"/>
    <s v="Health Education"/>
    <s v="HED-202"/>
    <x v="9"/>
    <n v="3"/>
    <n v="297"/>
    <n v="9.9"/>
    <n v="0.6"/>
    <n v="0.6"/>
    <n v="99"/>
    <n v="175"/>
    <n v="0"/>
    <x v="31"/>
  </r>
  <r>
    <x v="5"/>
    <s v="Health Education"/>
    <s v="HED-203"/>
    <x v="0"/>
    <n v="1"/>
    <n v="84"/>
    <n v="2.8"/>
    <n v="0.2"/>
    <n v="0.2"/>
    <n v="28"/>
    <n v="50"/>
    <n v="0"/>
    <x v="31"/>
  </r>
  <r>
    <x v="5"/>
    <s v="Health Education"/>
    <s v="HED-203"/>
    <x v="1"/>
    <n v="1"/>
    <n v="138"/>
    <n v="4.5999999999999996"/>
    <n v="0.2"/>
    <n v="0"/>
    <n v="46"/>
    <n v="59"/>
    <n v="0.2"/>
    <x v="31"/>
  </r>
  <r>
    <x v="5"/>
    <s v="Health Education"/>
    <s v="HED-203"/>
    <x v="2"/>
    <n v="2"/>
    <n v="165"/>
    <n v="5.5"/>
    <n v="0.4"/>
    <n v="0.4"/>
    <n v="55"/>
    <n v="100"/>
    <n v="0"/>
    <x v="31"/>
  </r>
  <r>
    <x v="5"/>
    <s v="Health Education"/>
    <s v="HED-203"/>
    <x v="3"/>
    <n v="1"/>
    <n v="129"/>
    <n v="4.3"/>
    <n v="0.2"/>
    <n v="0.2"/>
    <n v="43"/>
    <n v="59"/>
    <n v="0"/>
    <x v="31"/>
  </r>
  <r>
    <x v="5"/>
    <s v="Health Education"/>
    <s v="HED-203"/>
    <x v="4"/>
    <n v="2"/>
    <n v="279.08"/>
    <n v="9.3000000000000007"/>
    <n v="0.4"/>
    <n v="0.2"/>
    <n v="94"/>
    <n v="109"/>
    <n v="0.2"/>
    <x v="31"/>
  </r>
  <r>
    <x v="5"/>
    <s v="Health Education"/>
    <s v="HED-203"/>
    <x v="5"/>
    <n v="1"/>
    <n v="45"/>
    <n v="1.5"/>
    <n v="0.2"/>
    <n v="0.2"/>
    <n v="15"/>
    <n v="50"/>
    <n v="0"/>
    <x v="31"/>
  </r>
  <r>
    <x v="5"/>
    <s v="Health Education"/>
    <s v="HED-203"/>
    <x v="6"/>
    <n v="2"/>
    <n v="172.46"/>
    <n v="5.75"/>
    <n v="0.4"/>
    <n v="0.2"/>
    <n v="58"/>
    <n v="99"/>
    <n v="0.2"/>
    <x v="31"/>
  </r>
  <r>
    <x v="5"/>
    <s v="Health Education"/>
    <s v="HED-203"/>
    <x v="7"/>
    <n v="1"/>
    <n v="126"/>
    <n v="4.2"/>
    <n v="0.2"/>
    <n v="0.2"/>
    <n v="42"/>
    <n v="50"/>
    <n v="0"/>
    <x v="31"/>
  </r>
  <r>
    <x v="5"/>
    <s v="Health Education"/>
    <s v="HED-203"/>
    <x v="8"/>
    <n v="2"/>
    <n v="159"/>
    <n v="5.3"/>
    <n v="0.4"/>
    <n v="0.2"/>
    <n v="53"/>
    <n v="125"/>
    <n v="0.2"/>
    <x v="31"/>
  </r>
  <r>
    <x v="5"/>
    <s v="Health Education"/>
    <s v="HED-203"/>
    <x v="9"/>
    <n v="2"/>
    <n v="153"/>
    <n v="5.0999999999999996"/>
    <n v="0.4"/>
    <n v="0.4"/>
    <n v="51"/>
    <n v="100"/>
    <n v="0"/>
    <x v="31"/>
  </r>
  <r>
    <x v="5"/>
    <s v="Health Education"/>
    <s v="HED-204"/>
    <x v="0"/>
    <n v="1"/>
    <n v="132"/>
    <n v="4.4000000000000004"/>
    <n v="0.2"/>
    <n v="0.1"/>
    <n v="44"/>
    <n v="70"/>
    <n v="0.1"/>
    <x v="31"/>
  </r>
  <r>
    <x v="5"/>
    <s v="Health Education"/>
    <s v="HED-204"/>
    <x v="1"/>
    <n v="1"/>
    <n v="120"/>
    <n v="4"/>
    <n v="0.2"/>
    <n v="0"/>
    <n v="40"/>
    <n v="50"/>
    <n v="0.2"/>
    <x v="31"/>
  </r>
  <r>
    <x v="5"/>
    <s v="Health Education"/>
    <s v="HED-204"/>
    <x v="2"/>
    <n v="3"/>
    <n v="333"/>
    <n v="11.1"/>
    <n v="0.6"/>
    <n v="0.2"/>
    <n v="111"/>
    <n v="160"/>
    <n v="0.4"/>
    <x v="31"/>
  </r>
  <r>
    <x v="5"/>
    <s v="Health Education"/>
    <s v="HED-204"/>
    <x v="3"/>
    <n v="2"/>
    <n v="288"/>
    <n v="9.6"/>
    <n v="0.4"/>
    <n v="0.2"/>
    <n v="96"/>
    <n v="125"/>
    <n v="0.2"/>
    <x v="31"/>
  </r>
  <r>
    <x v="5"/>
    <s v="Health Education"/>
    <s v="HED-204"/>
    <x v="4"/>
    <n v="3"/>
    <n v="369"/>
    <n v="12.3"/>
    <n v="0.6"/>
    <n v="0.05"/>
    <n v="123"/>
    <n v="160"/>
    <n v="0.55000000000000004"/>
    <x v="31"/>
  </r>
  <r>
    <x v="5"/>
    <s v="Health Education"/>
    <s v="HED-204"/>
    <x v="5"/>
    <n v="2"/>
    <n v="234"/>
    <n v="7.8"/>
    <n v="0.4"/>
    <n v="0.4"/>
    <n v="78"/>
    <n v="119"/>
    <n v="0"/>
    <x v="31"/>
  </r>
  <r>
    <x v="5"/>
    <s v="Health Education"/>
    <s v="HED-204"/>
    <x v="6"/>
    <n v="3"/>
    <n v="213"/>
    <n v="7.1"/>
    <n v="0.6"/>
    <n v="0.6"/>
    <n v="71"/>
    <n v="159"/>
    <n v="0"/>
    <x v="31"/>
  </r>
  <r>
    <x v="5"/>
    <s v="Health Education"/>
    <s v="HED-204"/>
    <x v="7"/>
    <n v="2"/>
    <n v="174"/>
    <n v="5.8"/>
    <n v="0.4"/>
    <n v="0.4"/>
    <n v="58"/>
    <n v="109"/>
    <n v="0"/>
    <x v="31"/>
  </r>
  <r>
    <x v="5"/>
    <s v="Health Education"/>
    <s v="HED-204"/>
    <x v="8"/>
    <n v="3"/>
    <n v="207"/>
    <n v="6.9"/>
    <n v="0.6"/>
    <n v="0.6"/>
    <n v="69"/>
    <n v="169"/>
    <n v="0"/>
    <x v="31"/>
  </r>
  <r>
    <x v="5"/>
    <s v="Health Education"/>
    <s v="HED-204"/>
    <x v="9"/>
    <n v="3"/>
    <n v="192"/>
    <n v="6.4"/>
    <n v="0.6"/>
    <n v="0.6"/>
    <n v="64"/>
    <n v="159"/>
    <n v="0"/>
    <x v="31"/>
  </r>
  <r>
    <x v="5"/>
    <s v="Health Education"/>
    <s v="HED-251"/>
    <x v="1"/>
    <n v="1"/>
    <n v="165"/>
    <n v="5.5"/>
    <n v="0.28000000000000003"/>
    <n v="0.28000000000000003"/>
    <n v="33"/>
    <n v="49"/>
    <n v="0"/>
    <x v="31"/>
  </r>
  <r>
    <x v="5"/>
    <s v="Health Education"/>
    <s v="HED-251"/>
    <x v="2"/>
    <n v="1"/>
    <n v="155"/>
    <n v="5.17"/>
    <n v="0.28000000000000003"/>
    <n v="0.28000000000000003"/>
    <n v="31"/>
    <n v="49"/>
    <n v="0"/>
    <x v="31"/>
  </r>
  <r>
    <x v="5"/>
    <s v="Health Education"/>
    <s v="HED-251"/>
    <x v="3"/>
    <n v="1"/>
    <n v="235"/>
    <n v="7.83"/>
    <n v="0.28000000000000003"/>
    <n v="0.28000000000000003"/>
    <n v="47"/>
    <n v="49"/>
    <n v="0"/>
    <x v="31"/>
  </r>
  <r>
    <x v="5"/>
    <s v="Health Education"/>
    <s v="HED-251"/>
    <x v="4"/>
    <n v="1"/>
    <n v="230"/>
    <n v="7.67"/>
    <n v="0.28000000000000003"/>
    <n v="0.28000000000000003"/>
    <n v="46"/>
    <n v="49"/>
    <n v="0"/>
    <x v="31"/>
  </r>
  <r>
    <x v="5"/>
    <s v="Health Education"/>
    <s v="HED-251"/>
    <x v="5"/>
    <n v="2"/>
    <n v="433.5"/>
    <n v="14.45"/>
    <n v="0.56999999999999995"/>
    <n v="0.56999999999999995"/>
    <n v="83"/>
    <n v="98"/>
    <n v="0"/>
    <x v="31"/>
  </r>
  <r>
    <x v="5"/>
    <s v="Health Education"/>
    <s v="HED-251"/>
    <x v="6"/>
    <n v="2"/>
    <n v="350"/>
    <n v="11.67"/>
    <n v="0.56999999999999995"/>
    <n v="0.56999999999999995"/>
    <n v="70"/>
    <n v="99"/>
    <n v="0"/>
    <x v="31"/>
  </r>
  <r>
    <x v="5"/>
    <s v="Health Education"/>
    <s v="HED-251"/>
    <x v="7"/>
    <n v="2"/>
    <n v="270"/>
    <n v="9"/>
    <n v="0.62"/>
    <n v="0.62"/>
    <n v="54"/>
    <n v="84"/>
    <n v="0"/>
    <x v="31"/>
  </r>
  <r>
    <x v="5"/>
    <s v="Health Education"/>
    <s v="HED-251"/>
    <x v="8"/>
    <n v="2"/>
    <n v="265"/>
    <n v="8.83"/>
    <n v="0.56999999999999995"/>
    <n v="0.56999999999999995"/>
    <n v="53"/>
    <n v="99"/>
    <n v="0"/>
    <x v="31"/>
  </r>
  <r>
    <x v="5"/>
    <s v="Health Education"/>
    <s v="HED-251"/>
    <x v="9"/>
    <n v="2"/>
    <n v="180"/>
    <n v="6"/>
    <n v="0.62"/>
    <n v="0.62"/>
    <n v="36"/>
    <n v="99"/>
    <n v="0"/>
    <x v="31"/>
  </r>
  <r>
    <x v="0"/>
    <s v="History"/>
    <s v="HIST-100"/>
    <x v="0"/>
    <n v="4"/>
    <n v="441"/>
    <n v="14.7"/>
    <n v="0.8"/>
    <n v="0.6"/>
    <n v="147"/>
    <n v="236"/>
    <n v="0.2"/>
    <x v="32"/>
  </r>
  <r>
    <x v="0"/>
    <s v="History"/>
    <s v="HIST-100"/>
    <x v="1"/>
    <n v="3"/>
    <n v="336"/>
    <n v="11.2"/>
    <n v="0.6"/>
    <n v="0.4"/>
    <n v="112"/>
    <n v="211"/>
    <n v="0.2"/>
    <x v="32"/>
  </r>
  <r>
    <x v="0"/>
    <s v="History"/>
    <s v="HIST-100"/>
    <x v="2"/>
    <n v="3"/>
    <n v="339.84"/>
    <n v="11.33"/>
    <n v="0.6"/>
    <n v="0.6"/>
    <n v="113"/>
    <n v="148"/>
    <n v="0"/>
    <x v="32"/>
  </r>
  <r>
    <x v="0"/>
    <s v="History"/>
    <s v="HIST-100"/>
    <x v="3"/>
    <n v="2"/>
    <n v="219"/>
    <n v="7.3"/>
    <n v="0.4"/>
    <n v="0.4"/>
    <n v="73"/>
    <n v="125"/>
    <n v="0"/>
    <x v="32"/>
  </r>
  <r>
    <x v="0"/>
    <s v="History"/>
    <s v="HIST-100"/>
    <x v="4"/>
    <n v="3"/>
    <n v="311.5"/>
    <n v="10.38"/>
    <n v="0.6"/>
    <n v="0.4"/>
    <n v="104"/>
    <n v="150"/>
    <n v="0.2"/>
    <x v="32"/>
  </r>
  <r>
    <x v="0"/>
    <s v="History"/>
    <s v="HIST-100"/>
    <x v="5"/>
    <n v="3"/>
    <n v="351.4"/>
    <n v="11.71"/>
    <n v="0.6"/>
    <n v="0.6"/>
    <n v="112"/>
    <n v="150"/>
    <n v="0"/>
    <x v="32"/>
  </r>
  <r>
    <x v="0"/>
    <s v="History"/>
    <s v="HIST-100"/>
    <x v="6"/>
    <n v="4"/>
    <n v="377.74"/>
    <n v="12.59"/>
    <n v="0.8"/>
    <n v="0.8"/>
    <n v="126"/>
    <n v="160"/>
    <n v="0"/>
    <x v="32"/>
  </r>
  <r>
    <x v="0"/>
    <s v="History"/>
    <s v="HIST-100"/>
    <x v="7"/>
    <n v="3"/>
    <n v="306"/>
    <n v="10.199999999999999"/>
    <n v="0.6"/>
    <n v="0.6"/>
    <n v="102"/>
    <n v="139"/>
    <n v="0"/>
    <x v="32"/>
  </r>
  <r>
    <x v="0"/>
    <s v="History"/>
    <s v="HIST-100"/>
    <x v="8"/>
    <n v="4"/>
    <n v="331.61"/>
    <n v="11.05"/>
    <n v="0.8"/>
    <n v="0.8"/>
    <n v="111"/>
    <n v="175"/>
    <n v="0"/>
    <x v="32"/>
  </r>
  <r>
    <x v="0"/>
    <s v="History"/>
    <s v="HIST-100"/>
    <x v="9"/>
    <n v="3"/>
    <n v="231.15"/>
    <n v="7.71"/>
    <n v="0.6"/>
    <n v="0.4"/>
    <n v="77"/>
    <n v="140"/>
    <n v="0.2"/>
    <x v="32"/>
  </r>
  <r>
    <x v="0"/>
    <s v="History"/>
    <s v="HIST-101"/>
    <x v="0"/>
    <n v="3"/>
    <n v="270"/>
    <n v="9"/>
    <n v="0.6"/>
    <n v="0.4"/>
    <n v="90"/>
    <n v="135"/>
    <n v="0.2"/>
    <x v="32"/>
  </r>
  <r>
    <x v="0"/>
    <s v="History"/>
    <s v="HIST-101"/>
    <x v="1"/>
    <n v="3"/>
    <n v="222"/>
    <n v="7.4"/>
    <n v="0.6"/>
    <n v="0.6"/>
    <n v="74"/>
    <n v="150"/>
    <n v="0"/>
    <x v="32"/>
  </r>
  <r>
    <x v="0"/>
    <s v="History"/>
    <s v="HIST-101"/>
    <x v="2"/>
    <n v="4"/>
    <n v="320.45999999999998"/>
    <n v="10.68"/>
    <n v="0.8"/>
    <n v="0.8"/>
    <n v="105"/>
    <n v="231"/>
    <n v="0"/>
    <x v="32"/>
  </r>
  <r>
    <x v="0"/>
    <s v="History"/>
    <s v="HIST-101"/>
    <x v="3"/>
    <n v="3"/>
    <n v="255"/>
    <n v="8.5"/>
    <n v="0.8"/>
    <n v="0.8"/>
    <n v="85"/>
    <n v="135"/>
    <n v="0"/>
    <x v="32"/>
  </r>
  <r>
    <x v="0"/>
    <s v="History"/>
    <s v="HIST-101"/>
    <x v="4"/>
    <n v="3"/>
    <n v="210.6"/>
    <n v="7.02"/>
    <n v="0.6"/>
    <n v="0.4"/>
    <n v="69"/>
    <n v="152"/>
    <n v="0.2"/>
    <x v="32"/>
  </r>
  <r>
    <x v="0"/>
    <s v="History"/>
    <s v="HIST-101"/>
    <x v="5"/>
    <n v="2"/>
    <n v="147"/>
    <n v="4.9000000000000004"/>
    <n v="0.4"/>
    <n v="0.4"/>
    <n v="49"/>
    <n v="100"/>
    <n v="0"/>
    <x v="32"/>
  </r>
  <r>
    <x v="0"/>
    <s v="History"/>
    <s v="HIST-101"/>
    <x v="6"/>
    <n v="2"/>
    <n v="163.19999999999999"/>
    <n v="5.44"/>
    <n v="0.4"/>
    <n v="0.4"/>
    <n v="53"/>
    <n v="100"/>
    <n v="0"/>
    <x v="32"/>
  </r>
  <r>
    <x v="0"/>
    <s v="History"/>
    <s v="HIST-101"/>
    <x v="7"/>
    <n v="2"/>
    <n v="159"/>
    <n v="5.3"/>
    <n v="0.4"/>
    <n v="0.4"/>
    <n v="53"/>
    <n v="100"/>
    <n v="0"/>
    <x v="32"/>
  </r>
  <r>
    <x v="0"/>
    <s v="History"/>
    <s v="HIST-101"/>
    <x v="8"/>
    <n v="2"/>
    <n v="144"/>
    <n v="4.8"/>
    <n v="0.4"/>
    <n v="0"/>
    <n v="48"/>
    <n v="100"/>
    <n v="0.4"/>
    <x v="32"/>
  </r>
  <r>
    <x v="0"/>
    <s v="History"/>
    <s v="HIST-101"/>
    <x v="9"/>
    <n v="2"/>
    <n v="189"/>
    <n v="6.3"/>
    <n v="0.4"/>
    <n v="0"/>
    <n v="63"/>
    <n v="100"/>
    <n v="0.4"/>
    <x v="32"/>
  </r>
  <r>
    <x v="0"/>
    <s v="History"/>
    <s v="HIST-105"/>
    <x v="0"/>
    <n v="1"/>
    <n v="63"/>
    <n v="2.1"/>
    <n v="0.2"/>
    <n v="0.2"/>
    <n v="21"/>
    <n v="50"/>
    <n v="0"/>
    <x v="32"/>
  </r>
  <r>
    <x v="0"/>
    <s v="History"/>
    <s v="HIST-105"/>
    <x v="1"/>
    <n v="1"/>
    <n v="81"/>
    <n v="2.7"/>
    <n v="0.2"/>
    <n v="0.2"/>
    <n v="27"/>
    <n v="50"/>
    <n v="0"/>
    <x v="32"/>
  </r>
  <r>
    <x v="0"/>
    <s v="History"/>
    <s v="HIST-105"/>
    <x v="3"/>
    <n v="1"/>
    <n v="48"/>
    <n v="1.6"/>
    <n v="0.2"/>
    <n v="0.2"/>
    <n v="16"/>
    <n v="50"/>
    <n v="0"/>
    <x v="32"/>
  </r>
  <r>
    <x v="0"/>
    <s v="History"/>
    <s v="HIST-105"/>
    <x v="5"/>
    <n v="1"/>
    <n v="78"/>
    <n v="2.6"/>
    <n v="0.2"/>
    <n v="0.2"/>
    <n v="26"/>
    <n v="50"/>
    <n v="0"/>
    <x v="32"/>
  </r>
  <r>
    <x v="0"/>
    <s v="History"/>
    <s v="HIST-105"/>
    <x v="7"/>
    <n v="1"/>
    <n v="45"/>
    <n v="1.5"/>
    <n v="0.2"/>
    <n v="0.2"/>
    <n v="15"/>
    <n v="50"/>
    <n v="0"/>
    <x v="32"/>
  </r>
  <r>
    <x v="0"/>
    <s v="History"/>
    <s v="HIST-106"/>
    <x v="2"/>
    <n v="1"/>
    <n v="57"/>
    <n v="1.9"/>
    <n v="0.2"/>
    <n v="0"/>
    <n v="19"/>
    <n v="64"/>
    <n v="0.2"/>
    <x v="32"/>
  </r>
  <r>
    <x v="0"/>
    <s v="History"/>
    <s v="HIST-106"/>
    <x v="4"/>
    <n v="1"/>
    <n v="60"/>
    <n v="2"/>
    <n v="0.2"/>
    <n v="0"/>
    <n v="20"/>
    <n v="50"/>
    <n v="0.2"/>
    <x v="32"/>
  </r>
  <r>
    <x v="0"/>
    <s v="History"/>
    <s v="HIST-106"/>
    <x v="6"/>
    <n v="1"/>
    <n v="21"/>
    <n v="0.7"/>
    <n v="0.2"/>
    <n v="0.2"/>
    <n v="7"/>
    <n v="50"/>
    <n v="0"/>
    <x v="32"/>
  </r>
  <r>
    <x v="0"/>
    <s v="History"/>
    <s v="HIST-106"/>
    <x v="8"/>
    <n v="1"/>
    <n v="90"/>
    <n v="3"/>
    <n v="0.2"/>
    <n v="0"/>
    <n v="30"/>
    <n v="50"/>
    <n v="0.2"/>
    <x v="32"/>
  </r>
  <r>
    <x v="0"/>
    <s v="History"/>
    <s v="HIST-106"/>
    <x v="9"/>
    <n v="1"/>
    <n v="48"/>
    <n v="1.6"/>
    <n v="0.2"/>
    <n v="0"/>
    <n v="16"/>
    <n v="50"/>
    <n v="0.2"/>
    <x v="32"/>
  </r>
  <r>
    <x v="0"/>
    <s v="History"/>
    <s v="HIST-108"/>
    <x v="0"/>
    <n v="6"/>
    <n v="801.36"/>
    <n v="26.71"/>
    <n v="1.2"/>
    <n v="1.2"/>
    <n v="267"/>
    <n v="306"/>
    <n v="0"/>
    <x v="32"/>
  </r>
  <r>
    <x v="0"/>
    <s v="History"/>
    <s v="HIST-108"/>
    <x v="1"/>
    <n v="6"/>
    <n v="873"/>
    <n v="29.1"/>
    <n v="1.2"/>
    <n v="0.8"/>
    <n v="291"/>
    <n v="356"/>
    <n v="0.4"/>
    <x v="32"/>
  </r>
  <r>
    <x v="0"/>
    <s v="History"/>
    <s v="HIST-108"/>
    <x v="2"/>
    <n v="5"/>
    <n v="661.64"/>
    <n v="22.05"/>
    <n v="1"/>
    <n v="0.8"/>
    <n v="220"/>
    <n v="240"/>
    <n v="0.2"/>
    <x v="32"/>
  </r>
  <r>
    <x v="0"/>
    <s v="History"/>
    <s v="HIST-108"/>
    <x v="3"/>
    <n v="6"/>
    <n v="758.1"/>
    <n v="25.27"/>
    <n v="1.2"/>
    <n v="1.2"/>
    <n v="251"/>
    <n v="318"/>
    <n v="0"/>
    <x v="32"/>
  </r>
  <r>
    <x v="0"/>
    <s v="History"/>
    <s v="HIST-108"/>
    <x v="4"/>
    <n v="6"/>
    <n v="671.57"/>
    <n v="22.39"/>
    <n v="1.2"/>
    <n v="0.6"/>
    <n v="224"/>
    <n v="292"/>
    <n v="0.6"/>
    <x v="32"/>
  </r>
  <r>
    <x v="0"/>
    <s v="History"/>
    <s v="HIST-108"/>
    <x v="5"/>
    <n v="4"/>
    <n v="531.79999999999995"/>
    <n v="17.73"/>
    <n v="0.8"/>
    <n v="0.8"/>
    <n v="174"/>
    <n v="192"/>
    <n v="0"/>
    <x v="32"/>
  </r>
  <r>
    <x v="0"/>
    <s v="History"/>
    <s v="HIST-108"/>
    <x v="6"/>
    <n v="5"/>
    <n v="623.41999999999996"/>
    <n v="20.78"/>
    <n v="1"/>
    <n v="1"/>
    <n v="208"/>
    <n v="240"/>
    <n v="0"/>
    <x v="32"/>
  </r>
  <r>
    <x v="0"/>
    <s v="History"/>
    <s v="HIST-108"/>
    <x v="7"/>
    <n v="4"/>
    <n v="519"/>
    <n v="17.3"/>
    <n v="0.8"/>
    <n v="0.6"/>
    <n v="173"/>
    <n v="202"/>
    <n v="0.2"/>
    <x v="32"/>
  </r>
  <r>
    <x v="0"/>
    <s v="History"/>
    <s v="HIST-108"/>
    <x v="8"/>
    <n v="5"/>
    <n v="524.74"/>
    <n v="17.489999999999998"/>
    <n v="1"/>
    <n v="1"/>
    <n v="176"/>
    <n v="240"/>
    <n v="0"/>
    <x v="32"/>
  </r>
  <r>
    <x v="0"/>
    <s v="History"/>
    <s v="HIST-108"/>
    <x v="9"/>
    <n v="7"/>
    <n v="732"/>
    <n v="24.4"/>
    <n v="1.4"/>
    <n v="1.4"/>
    <n v="244"/>
    <n v="340"/>
    <n v="0"/>
    <x v="32"/>
  </r>
  <r>
    <x v="0"/>
    <s v="History"/>
    <s v="HIST-109"/>
    <x v="0"/>
    <n v="4"/>
    <n v="504"/>
    <n v="16.8"/>
    <n v="1"/>
    <n v="1"/>
    <n v="168"/>
    <n v="200"/>
    <n v="0"/>
    <x v="32"/>
  </r>
  <r>
    <x v="0"/>
    <s v="History"/>
    <s v="HIST-109"/>
    <x v="1"/>
    <n v="4"/>
    <n v="504.53"/>
    <n v="16.82"/>
    <n v="0.8"/>
    <n v="0.8"/>
    <n v="168"/>
    <n v="207"/>
    <n v="0"/>
    <x v="32"/>
  </r>
  <r>
    <x v="0"/>
    <s v="History"/>
    <s v="HIST-109"/>
    <x v="2"/>
    <n v="8"/>
    <n v="962.82"/>
    <n v="32.090000000000003"/>
    <n v="1.6"/>
    <n v="1"/>
    <n v="318"/>
    <n v="436"/>
    <n v="0.6"/>
    <x v="32"/>
  </r>
  <r>
    <x v="0"/>
    <s v="History"/>
    <s v="HIST-109"/>
    <x v="3"/>
    <n v="5"/>
    <n v="486.41"/>
    <n v="16.21"/>
    <n v="1"/>
    <n v="0.6"/>
    <n v="162"/>
    <n v="220"/>
    <n v="0.4"/>
    <x v="32"/>
  </r>
  <r>
    <x v="0"/>
    <s v="History"/>
    <s v="HIST-109"/>
    <x v="4"/>
    <n v="8"/>
    <n v="848.38"/>
    <n v="28.28"/>
    <n v="1.6"/>
    <n v="1.4"/>
    <n v="283"/>
    <n v="398"/>
    <n v="0.2"/>
    <x v="32"/>
  </r>
  <r>
    <x v="0"/>
    <s v="History"/>
    <s v="HIST-109"/>
    <x v="5"/>
    <n v="4"/>
    <n v="463"/>
    <n v="15.43"/>
    <n v="0.8"/>
    <n v="0.2"/>
    <n v="153"/>
    <n v="218"/>
    <n v="0.6"/>
    <x v="32"/>
  </r>
  <r>
    <x v="0"/>
    <s v="History"/>
    <s v="HIST-109"/>
    <x v="6"/>
    <n v="8"/>
    <n v="743.33"/>
    <n v="24.78"/>
    <n v="1.6"/>
    <n v="1.46"/>
    <n v="248"/>
    <n v="420"/>
    <n v="0.14000000000000001"/>
    <x v="32"/>
  </r>
  <r>
    <x v="0"/>
    <s v="History"/>
    <s v="HIST-109"/>
    <x v="7"/>
    <n v="4"/>
    <n v="414"/>
    <n v="13.8"/>
    <n v="0.8"/>
    <n v="0.8"/>
    <n v="138"/>
    <n v="183"/>
    <n v="0"/>
    <x v="32"/>
  </r>
  <r>
    <x v="0"/>
    <s v="History"/>
    <s v="HIST-109"/>
    <x v="8"/>
    <n v="6"/>
    <n v="743.91"/>
    <n v="24.8"/>
    <n v="1.2"/>
    <n v="1"/>
    <n v="249"/>
    <n v="300"/>
    <n v="0.2"/>
    <x v="32"/>
  </r>
  <r>
    <x v="0"/>
    <s v="History"/>
    <s v="HIST-109"/>
    <x v="9"/>
    <n v="6"/>
    <n v="660.53"/>
    <n v="22.02"/>
    <n v="1.2"/>
    <n v="1"/>
    <n v="220"/>
    <n v="284"/>
    <n v="0.2"/>
    <x v="32"/>
  </r>
  <r>
    <x v="0"/>
    <s v="History"/>
    <s v="HIST-118"/>
    <x v="0"/>
    <n v="1"/>
    <n v="108"/>
    <n v="3.6"/>
    <n v="0.2"/>
    <n v="0.2"/>
    <n v="36"/>
    <n v="35"/>
    <n v="0"/>
    <x v="32"/>
  </r>
  <r>
    <x v="0"/>
    <s v="History"/>
    <s v="HIST-118"/>
    <x v="1"/>
    <n v="2"/>
    <n v="189"/>
    <n v="6.3"/>
    <n v="0.4"/>
    <n v="0"/>
    <n v="63"/>
    <n v="84"/>
    <n v="0.4"/>
    <x v="32"/>
  </r>
  <r>
    <x v="0"/>
    <s v="History"/>
    <s v="HIST-118"/>
    <x v="3"/>
    <n v="2"/>
    <n v="171"/>
    <n v="5.7"/>
    <n v="0.4"/>
    <n v="0"/>
    <n v="57"/>
    <n v="100"/>
    <n v="0.4"/>
    <x v="32"/>
  </r>
  <r>
    <x v="0"/>
    <s v="History"/>
    <s v="HIST-118"/>
    <x v="5"/>
    <n v="1"/>
    <n v="102.4"/>
    <n v="3.41"/>
    <n v="0.2"/>
    <n v="0.2"/>
    <n v="32"/>
    <n v="50"/>
    <n v="0"/>
    <x v="32"/>
  </r>
  <r>
    <x v="0"/>
    <s v="History"/>
    <s v="HIST-118"/>
    <x v="6"/>
    <n v="1"/>
    <n v="81"/>
    <n v="2.7"/>
    <n v="0.2"/>
    <n v="0.06"/>
    <n v="27"/>
    <n v="35"/>
    <n v="0.14000000000000001"/>
    <x v="32"/>
  </r>
  <r>
    <x v="0"/>
    <s v="History"/>
    <s v="HIST-118"/>
    <x v="7"/>
    <n v="1"/>
    <n v="54"/>
    <n v="1.8"/>
    <n v="0.2"/>
    <n v="0.2"/>
    <n v="18"/>
    <n v="35"/>
    <n v="0"/>
    <x v="32"/>
  </r>
  <r>
    <x v="0"/>
    <s v="History"/>
    <s v="HIST-118"/>
    <x v="8"/>
    <n v="1"/>
    <n v="57"/>
    <n v="1.9"/>
    <n v="0.2"/>
    <n v="0"/>
    <n v="19"/>
    <n v="35"/>
    <n v="0.2"/>
    <x v="32"/>
  </r>
  <r>
    <x v="0"/>
    <s v="History"/>
    <s v="HIST-119"/>
    <x v="2"/>
    <n v="1"/>
    <n v="96"/>
    <n v="3.2"/>
    <n v="0.2"/>
    <n v="0"/>
    <n v="32"/>
    <n v="35"/>
    <n v="0.2"/>
    <x v="32"/>
  </r>
  <r>
    <x v="0"/>
    <s v="History"/>
    <s v="HIST-119"/>
    <x v="4"/>
    <n v="1"/>
    <n v="111"/>
    <n v="3.7"/>
    <n v="0.2"/>
    <n v="0"/>
    <n v="37"/>
    <n v="42"/>
    <n v="0.2"/>
    <x v="32"/>
  </r>
  <r>
    <x v="0"/>
    <s v="History"/>
    <s v="HIST-119"/>
    <x v="5"/>
    <n v="1"/>
    <n v="60"/>
    <n v="2"/>
    <n v="0.2"/>
    <n v="0"/>
    <n v="20"/>
    <n v="50"/>
    <n v="0.2"/>
    <x v="32"/>
  </r>
  <r>
    <x v="0"/>
    <s v="History"/>
    <s v="HIST-119"/>
    <x v="6"/>
    <n v="1"/>
    <n v="75"/>
    <n v="2.5"/>
    <n v="0.2"/>
    <n v="0.06"/>
    <n v="25"/>
    <n v="35"/>
    <n v="0.14000000000000001"/>
    <x v="32"/>
  </r>
  <r>
    <x v="0"/>
    <s v="History"/>
    <s v="HIST-119"/>
    <x v="7"/>
    <n v="1"/>
    <n v="60"/>
    <n v="2"/>
    <n v="0.2"/>
    <n v="0.2"/>
    <n v="20"/>
    <n v="33"/>
    <n v="0"/>
    <x v="32"/>
  </r>
  <r>
    <x v="0"/>
    <s v="History"/>
    <s v="HIST-119"/>
    <x v="9"/>
    <n v="1"/>
    <n v="84"/>
    <n v="2.8"/>
    <n v="0.2"/>
    <n v="0.2"/>
    <n v="28"/>
    <n v="40"/>
    <n v="0"/>
    <x v="32"/>
  </r>
  <r>
    <x v="0"/>
    <s v="History"/>
    <s v="HIST-122"/>
    <x v="1"/>
    <n v="1"/>
    <n v="111"/>
    <n v="3.7"/>
    <n v="0.2"/>
    <n v="0"/>
    <n v="37"/>
    <n v="42"/>
    <n v="0.2"/>
    <x v="32"/>
  </r>
  <r>
    <x v="0"/>
    <s v="History"/>
    <s v="HIST-122"/>
    <x v="3"/>
    <n v="1"/>
    <n v="102"/>
    <n v="3.4"/>
    <n v="0.2"/>
    <n v="0"/>
    <n v="34"/>
    <n v="35"/>
    <n v="0.2"/>
    <x v="32"/>
  </r>
  <r>
    <x v="0"/>
    <s v="History"/>
    <s v="HIST-122"/>
    <x v="5"/>
    <n v="1"/>
    <n v="54"/>
    <n v="1.8"/>
    <n v="0.2"/>
    <n v="0"/>
    <n v="18"/>
    <n v="50"/>
    <n v="0.2"/>
    <x v="32"/>
  </r>
  <r>
    <x v="0"/>
    <s v="History"/>
    <s v="HIST-122"/>
    <x v="7"/>
    <n v="1"/>
    <n v="60"/>
    <n v="2"/>
    <n v="0.2"/>
    <n v="0.2"/>
    <n v="20"/>
    <n v="35"/>
    <n v="0"/>
    <x v="32"/>
  </r>
  <r>
    <x v="0"/>
    <s v="History"/>
    <s v="HIST-123"/>
    <x v="4"/>
    <n v="1"/>
    <n v="138"/>
    <n v="4.5999999999999996"/>
    <n v="0.2"/>
    <n v="0.2"/>
    <n v="46"/>
    <n v="50"/>
    <n v="0"/>
    <x v="32"/>
  </r>
  <r>
    <x v="0"/>
    <s v="History"/>
    <s v="HIST-123"/>
    <x v="6"/>
    <n v="1"/>
    <n v="81"/>
    <n v="2.7"/>
    <n v="0.2"/>
    <n v="0.06"/>
    <n v="27"/>
    <n v="50"/>
    <n v="0.14000000000000001"/>
    <x v="32"/>
  </r>
  <r>
    <x v="0"/>
    <s v="History"/>
    <s v="HIST-123"/>
    <x v="8"/>
    <n v="1"/>
    <n v="60"/>
    <n v="2"/>
    <n v="0.2"/>
    <n v="0"/>
    <n v="20"/>
    <n v="50"/>
    <n v="0.2"/>
    <x v="32"/>
  </r>
  <r>
    <x v="0"/>
    <s v="History"/>
    <s v="HIST-123"/>
    <x v="9"/>
    <n v="1"/>
    <n v="63"/>
    <n v="2.1"/>
    <n v="0.2"/>
    <n v="0"/>
    <n v="21"/>
    <n v="25"/>
    <n v="0.2"/>
    <x v="32"/>
  </r>
  <r>
    <x v="0"/>
    <s v="History"/>
    <s v="HIST-124"/>
    <x v="2"/>
    <n v="1"/>
    <n v="54"/>
    <n v="1.8"/>
    <n v="0.2"/>
    <n v="0"/>
    <n v="18"/>
    <n v="64"/>
    <n v="0.2"/>
    <x v="32"/>
  </r>
  <r>
    <x v="0"/>
    <s v="History"/>
    <s v="HIST-130"/>
    <x v="0"/>
    <n v="1"/>
    <n v="45"/>
    <n v="1.5"/>
    <n v="0.2"/>
    <n v="0.2"/>
    <n v="15"/>
    <n v="35"/>
    <n v="0"/>
    <x v="32"/>
  </r>
  <r>
    <x v="0"/>
    <s v="History"/>
    <s v="HIST-130"/>
    <x v="7"/>
    <n v="1"/>
    <n v="36"/>
    <n v="1.2"/>
    <n v="0.2"/>
    <n v="0.2"/>
    <n v="12"/>
    <n v="35"/>
    <n v="0"/>
    <x v="32"/>
  </r>
  <r>
    <x v="0"/>
    <s v="History"/>
    <s v="HIST-130"/>
    <x v="9"/>
    <n v="1"/>
    <n v="51"/>
    <n v="1.7"/>
    <n v="0.2"/>
    <n v="0.2"/>
    <n v="17"/>
    <n v="50"/>
    <n v="0"/>
    <x v="32"/>
  </r>
  <r>
    <x v="0"/>
    <s v="History"/>
    <s v="HIST-132"/>
    <x v="2"/>
    <n v="2"/>
    <n v="220.2"/>
    <n v="7.34"/>
    <n v="0.4"/>
    <n v="0.4"/>
    <n v="72"/>
    <n v="75"/>
    <n v="0"/>
    <x v="32"/>
  </r>
  <r>
    <x v="0"/>
    <s v="History"/>
    <s v="HIST-132"/>
    <x v="3"/>
    <n v="1"/>
    <n v="111"/>
    <n v="3.7"/>
    <n v="0.2"/>
    <n v="0.2"/>
    <n v="37"/>
    <n v="30"/>
    <n v="0"/>
    <x v="32"/>
  </r>
  <r>
    <x v="0"/>
    <s v="History"/>
    <s v="HIST-132"/>
    <x v="5"/>
    <n v="1"/>
    <n v="96"/>
    <n v="3.2"/>
    <n v="0.2"/>
    <n v="0.2"/>
    <n v="32"/>
    <n v="30"/>
    <n v="0"/>
    <x v="32"/>
  </r>
  <r>
    <x v="0"/>
    <s v="History"/>
    <s v="HIST-132"/>
    <x v="7"/>
    <n v="1"/>
    <n v="69.3"/>
    <n v="2.31"/>
    <n v="0.2"/>
    <n v="0.2"/>
    <n v="21"/>
    <n v="30"/>
    <n v="0"/>
    <x v="32"/>
  </r>
  <r>
    <x v="0"/>
    <s v="History"/>
    <s v="HIST-133"/>
    <x v="1"/>
    <n v="1"/>
    <n v="50.51"/>
    <n v="1.68"/>
    <n v="0.2"/>
    <n v="0.2"/>
    <n v="17"/>
    <n v="40"/>
    <n v="0"/>
    <x v="32"/>
  </r>
  <r>
    <x v="0"/>
    <s v="History"/>
    <s v="HIST-133"/>
    <x v="4"/>
    <n v="1"/>
    <n v="54"/>
    <n v="1.8"/>
    <n v="0.2"/>
    <n v="0.2"/>
    <n v="18"/>
    <n v="35"/>
    <n v="0"/>
    <x v="32"/>
  </r>
  <r>
    <x v="0"/>
    <s v="History"/>
    <s v="HIST-133"/>
    <x v="6"/>
    <n v="2"/>
    <n v="75"/>
    <n v="2.5"/>
    <n v="0.4"/>
    <n v="0.4"/>
    <n v="25"/>
    <n v="70"/>
    <n v="0"/>
    <x v="32"/>
  </r>
  <r>
    <x v="0"/>
    <s v="History"/>
    <s v="HIST-133"/>
    <x v="8"/>
    <n v="1"/>
    <n v="69"/>
    <n v="2.2999999999999998"/>
    <n v="0.2"/>
    <n v="0.2"/>
    <n v="23"/>
    <n v="35"/>
    <n v="0"/>
    <x v="32"/>
  </r>
  <r>
    <x v="0"/>
    <s v="History"/>
    <s v="HIST-133"/>
    <x v="9"/>
    <n v="1"/>
    <n v="48"/>
    <n v="1.6"/>
    <n v="0.2"/>
    <n v="0.2"/>
    <n v="16"/>
    <n v="35"/>
    <n v="0"/>
    <x v="32"/>
  </r>
  <r>
    <x v="0"/>
    <s v="History"/>
    <s v="HIST-180"/>
    <x v="0"/>
    <n v="1"/>
    <n v="87"/>
    <n v="2.9"/>
    <n v="0.2"/>
    <n v="0.2"/>
    <n v="29"/>
    <n v="35"/>
    <n v="0"/>
    <x v="32"/>
  </r>
  <r>
    <x v="0"/>
    <s v="History"/>
    <s v="HIST-180"/>
    <x v="1"/>
    <n v="1"/>
    <n v="75"/>
    <n v="2.5"/>
    <n v="0.2"/>
    <n v="0.2"/>
    <n v="25"/>
    <n v="42"/>
    <n v="0"/>
    <x v="32"/>
  </r>
  <r>
    <x v="0"/>
    <s v="History"/>
    <s v="HIST-180"/>
    <x v="3"/>
    <n v="1"/>
    <n v="54"/>
    <n v="1.8"/>
    <n v="0.2"/>
    <n v="0.2"/>
    <n v="18"/>
    <n v="42"/>
    <n v="0"/>
    <x v="32"/>
  </r>
  <r>
    <x v="0"/>
    <s v="History"/>
    <s v="HIST-180"/>
    <x v="5"/>
    <n v="1"/>
    <n v="51"/>
    <n v="1.7"/>
    <n v="0.2"/>
    <n v="0.2"/>
    <n v="17"/>
    <n v="42"/>
    <n v="0"/>
    <x v="32"/>
  </r>
  <r>
    <x v="0"/>
    <s v="History"/>
    <s v="HIST-181"/>
    <x v="2"/>
    <n v="1"/>
    <n v="90"/>
    <n v="3"/>
    <n v="0.2"/>
    <n v="0.2"/>
    <n v="30"/>
    <n v="35"/>
    <n v="0"/>
    <x v="32"/>
  </r>
  <r>
    <x v="0"/>
    <s v="History"/>
    <s v="HIST-181"/>
    <x v="4"/>
    <n v="1"/>
    <n v="66"/>
    <n v="2.2000000000000002"/>
    <n v="0.2"/>
    <n v="0.2"/>
    <n v="22"/>
    <n v="35"/>
    <n v="0"/>
    <x v="32"/>
  </r>
  <r>
    <x v="0"/>
    <s v="History"/>
    <s v="HIST-181"/>
    <x v="6"/>
    <n v="1"/>
    <n v="42"/>
    <n v="1.4"/>
    <n v="0.2"/>
    <n v="0.2"/>
    <n v="14"/>
    <n v="35"/>
    <n v="0"/>
    <x v="32"/>
  </r>
  <r>
    <x v="0"/>
    <s v="History"/>
    <s v="HIST-181"/>
    <x v="8"/>
    <n v="1"/>
    <n v="48"/>
    <n v="1.6"/>
    <n v="0.2"/>
    <n v="0.2"/>
    <n v="16"/>
    <n v="35"/>
    <n v="0"/>
    <x v="32"/>
  </r>
  <r>
    <x v="0"/>
    <s v="History"/>
    <s v="HIST-181"/>
    <x v="9"/>
    <n v="1"/>
    <n v="45"/>
    <n v="1.5"/>
    <n v="0.2"/>
    <n v="0.2"/>
    <n v="15"/>
    <n v="25"/>
    <n v="0"/>
    <x v="32"/>
  </r>
  <r>
    <x v="0"/>
    <s v="Humanities"/>
    <s v="HUM-110"/>
    <x v="0"/>
    <n v="3"/>
    <n v="225"/>
    <n v="7.5"/>
    <n v="0.6"/>
    <n v="0"/>
    <n v="75"/>
    <n v="105"/>
    <n v="0.6"/>
    <x v="33"/>
  </r>
  <r>
    <x v="0"/>
    <s v="Humanities"/>
    <s v="HUM-110"/>
    <x v="1"/>
    <n v="3"/>
    <n v="279"/>
    <n v="9.3000000000000007"/>
    <n v="0.6"/>
    <n v="0.2"/>
    <n v="93"/>
    <n v="120"/>
    <n v="0.4"/>
    <x v="33"/>
  </r>
  <r>
    <x v="0"/>
    <s v="Humanities"/>
    <s v="HUM-110"/>
    <x v="2"/>
    <n v="4"/>
    <n v="289.5"/>
    <n v="9.65"/>
    <n v="0.8"/>
    <n v="0.2"/>
    <n v="95"/>
    <n v="155"/>
    <n v="0.6"/>
    <x v="33"/>
  </r>
  <r>
    <x v="0"/>
    <s v="Humanities"/>
    <s v="HUM-110"/>
    <x v="3"/>
    <n v="2"/>
    <n v="189"/>
    <n v="6.3"/>
    <n v="0.4"/>
    <n v="0.4"/>
    <n v="63"/>
    <n v="85"/>
    <n v="0"/>
    <x v="33"/>
  </r>
  <r>
    <x v="0"/>
    <s v="Humanities"/>
    <s v="HUM-110"/>
    <x v="4"/>
    <n v="5"/>
    <n v="346.8"/>
    <n v="11.56"/>
    <n v="0.8"/>
    <n v="0.6"/>
    <n v="114"/>
    <n v="199"/>
    <n v="0.2"/>
    <x v="33"/>
  </r>
  <r>
    <x v="0"/>
    <s v="Humanities"/>
    <s v="HUM-110"/>
    <x v="5"/>
    <n v="2"/>
    <n v="185.6"/>
    <n v="6.19"/>
    <n v="0.4"/>
    <n v="0.4"/>
    <n v="60"/>
    <n v="70"/>
    <n v="0"/>
    <x v="33"/>
  </r>
  <r>
    <x v="0"/>
    <s v="Humanities"/>
    <s v="HUM-110"/>
    <x v="6"/>
    <n v="4"/>
    <n v="311.39999999999998"/>
    <n v="10.38"/>
    <n v="0.8"/>
    <n v="0.6"/>
    <n v="102"/>
    <n v="164"/>
    <n v="0.2"/>
    <x v="33"/>
  </r>
  <r>
    <x v="0"/>
    <s v="Humanities"/>
    <s v="HUM-110"/>
    <x v="7"/>
    <n v="2"/>
    <n v="195"/>
    <n v="6.5"/>
    <n v="0.4"/>
    <n v="0.4"/>
    <n v="65"/>
    <n v="85"/>
    <n v="0"/>
    <x v="33"/>
  </r>
  <r>
    <x v="0"/>
    <s v="Humanities"/>
    <s v="HUM-110"/>
    <x v="8"/>
    <n v="3"/>
    <n v="294"/>
    <n v="9.8000000000000007"/>
    <n v="0.6"/>
    <n v="0.6"/>
    <n v="98"/>
    <n v="120"/>
    <n v="0"/>
    <x v="33"/>
  </r>
  <r>
    <x v="0"/>
    <s v="Humanities"/>
    <s v="HUM-110"/>
    <x v="9"/>
    <n v="3"/>
    <n v="279"/>
    <n v="9.3000000000000007"/>
    <n v="0.6"/>
    <n v="0.6"/>
    <n v="93"/>
    <n v="135"/>
    <n v="0"/>
    <x v="33"/>
  </r>
  <r>
    <x v="0"/>
    <s v="Humanities"/>
    <s v="HUM-115"/>
    <x v="3"/>
    <n v="1"/>
    <n v="85.8"/>
    <n v="2.86"/>
    <n v="0.2"/>
    <n v="0"/>
    <n v="26"/>
    <n v="35"/>
    <n v="0.2"/>
    <x v="33"/>
  </r>
  <r>
    <x v="0"/>
    <s v="Humanities"/>
    <s v="HUM-115"/>
    <x v="5"/>
    <n v="1"/>
    <n v="112.2"/>
    <n v="3.74"/>
    <n v="0.2"/>
    <n v="0"/>
    <n v="34"/>
    <n v="35"/>
    <n v="0.2"/>
    <x v="33"/>
  </r>
  <r>
    <x v="0"/>
    <s v="Humanities"/>
    <s v="HUM-115"/>
    <x v="6"/>
    <n v="1"/>
    <n v="84"/>
    <n v="2.8"/>
    <n v="0.2"/>
    <n v="0"/>
    <n v="28"/>
    <n v="35"/>
    <n v="0.2"/>
    <x v="33"/>
  </r>
  <r>
    <x v="0"/>
    <s v="Humanities"/>
    <s v="HUM-115"/>
    <x v="7"/>
    <n v="1"/>
    <n v="96"/>
    <n v="3.2"/>
    <n v="0.2"/>
    <n v="0"/>
    <n v="32"/>
    <n v="35"/>
    <n v="0.2"/>
    <x v="33"/>
  </r>
  <r>
    <x v="0"/>
    <s v="Humanities"/>
    <s v="HUM-115"/>
    <x v="9"/>
    <n v="1"/>
    <n v="72"/>
    <n v="2.4"/>
    <n v="0.2"/>
    <n v="0"/>
    <n v="24"/>
    <n v="35"/>
    <n v="0.2"/>
    <x v="33"/>
  </r>
  <r>
    <x v="0"/>
    <s v="Humanities"/>
    <s v="HUM-116"/>
    <x v="1"/>
    <n v="1"/>
    <n v="72.599999999999994"/>
    <n v="2.42"/>
    <n v="0.2"/>
    <n v="0.2"/>
    <n v="22"/>
    <n v="30"/>
    <n v="0"/>
    <x v="33"/>
  </r>
  <r>
    <x v="0"/>
    <s v="Humanities"/>
    <s v="HUM-116"/>
    <x v="4"/>
    <n v="2"/>
    <n v="100.29"/>
    <n v="3.34"/>
    <n v="0.4"/>
    <n v="0.4"/>
    <n v="34"/>
    <n v="85"/>
    <n v="0"/>
    <x v="33"/>
  </r>
  <r>
    <x v="0"/>
    <s v="Humanities"/>
    <s v="HUM-116"/>
    <x v="6"/>
    <n v="1"/>
    <n v="42"/>
    <n v="1.4"/>
    <n v="0.2"/>
    <n v="0.2"/>
    <n v="14"/>
    <n v="35"/>
    <n v="0"/>
    <x v="33"/>
  </r>
  <r>
    <x v="0"/>
    <s v="Humanities"/>
    <s v="HUM-116"/>
    <x v="7"/>
    <n v="1"/>
    <n v="90"/>
    <n v="3"/>
    <n v="0.2"/>
    <n v="0.2"/>
    <n v="30"/>
    <n v="30"/>
    <n v="0"/>
    <x v="33"/>
  </r>
  <r>
    <x v="0"/>
    <s v="Humanities"/>
    <s v="HUM-155"/>
    <x v="0"/>
    <n v="2"/>
    <n v="219"/>
    <n v="7.3"/>
    <n v="0.4"/>
    <n v="0.4"/>
    <n v="73"/>
    <n v="86"/>
    <n v="0"/>
    <x v="33"/>
  </r>
  <r>
    <x v="0"/>
    <s v="Humanities"/>
    <s v="HUM-155"/>
    <x v="1"/>
    <n v="3"/>
    <n v="258"/>
    <n v="8.6"/>
    <n v="0.6"/>
    <n v="0.6"/>
    <n v="86"/>
    <n v="135"/>
    <n v="0"/>
    <x v="33"/>
  </r>
  <r>
    <x v="0"/>
    <s v="Humanities"/>
    <s v="HUM-155"/>
    <x v="2"/>
    <n v="2"/>
    <n v="180"/>
    <n v="6"/>
    <n v="0.4"/>
    <n v="0.4"/>
    <n v="60"/>
    <n v="85"/>
    <n v="0"/>
    <x v="33"/>
  </r>
  <r>
    <x v="0"/>
    <s v="Humanities"/>
    <s v="HUM-155"/>
    <x v="3"/>
    <n v="2"/>
    <n v="147"/>
    <n v="4.9000000000000004"/>
    <n v="0.4"/>
    <n v="0.4"/>
    <n v="49"/>
    <n v="85"/>
    <n v="0"/>
    <x v="33"/>
  </r>
  <r>
    <x v="0"/>
    <s v="Humanities"/>
    <s v="HUM-155"/>
    <x v="4"/>
    <n v="2"/>
    <n v="186"/>
    <n v="6.2"/>
    <n v="0.4"/>
    <n v="0.4"/>
    <n v="62"/>
    <n v="85"/>
    <n v="0"/>
    <x v="33"/>
  </r>
  <r>
    <x v="0"/>
    <s v="Humanities"/>
    <s v="HUM-155"/>
    <x v="5"/>
    <n v="1"/>
    <n v="99"/>
    <n v="3.3"/>
    <n v="0.2"/>
    <n v="0.2"/>
    <n v="33"/>
    <n v="35"/>
    <n v="0"/>
    <x v="33"/>
  </r>
  <r>
    <x v="0"/>
    <s v="Humanities"/>
    <s v="HUM-155"/>
    <x v="6"/>
    <n v="2"/>
    <n v="171"/>
    <n v="5.7"/>
    <n v="0.4"/>
    <n v="0.4"/>
    <n v="57"/>
    <n v="85"/>
    <n v="0"/>
    <x v="33"/>
  </r>
  <r>
    <x v="0"/>
    <s v="Humanities"/>
    <s v="HUM-155"/>
    <x v="7"/>
    <n v="2"/>
    <n v="171"/>
    <n v="5.7"/>
    <n v="0.4"/>
    <n v="0.4"/>
    <n v="57"/>
    <n v="85"/>
    <n v="0"/>
    <x v="33"/>
  </r>
  <r>
    <x v="0"/>
    <s v="Humanities"/>
    <s v="HUM-155"/>
    <x v="8"/>
    <n v="2"/>
    <n v="186"/>
    <n v="6.2"/>
    <n v="0.4"/>
    <n v="0.4"/>
    <n v="62"/>
    <n v="85"/>
    <n v="0"/>
    <x v="33"/>
  </r>
  <r>
    <x v="0"/>
    <s v="Humanities"/>
    <s v="HUM-155"/>
    <x v="9"/>
    <n v="2"/>
    <n v="168"/>
    <n v="5.6"/>
    <n v="0.4"/>
    <n v="0.4"/>
    <n v="56"/>
    <n v="75"/>
    <n v="0"/>
    <x v="33"/>
  </r>
  <r>
    <x v="3"/>
    <s v="Library Information Resources"/>
    <s v="LIR-110"/>
    <x v="0"/>
    <n v="1"/>
    <n v="11"/>
    <n v="0.37"/>
    <n v="7.0000000000000007E-2"/>
    <n v="7.0000000000000007E-2"/>
    <n v="11"/>
    <n v="50"/>
    <n v="0"/>
    <x v="34"/>
  </r>
  <r>
    <x v="3"/>
    <s v="Library Information Resources"/>
    <s v="LIR-110"/>
    <x v="1"/>
    <n v="1"/>
    <n v="8"/>
    <n v="0.27"/>
    <n v="7.0000000000000007E-2"/>
    <n v="7.0000000000000007E-2"/>
    <n v="8"/>
    <n v="40"/>
    <n v="0"/>
    <x v="34"/>
  </r>
  <r>
    <x v="1"/>
    <s v="Math"/>
    <s v="MATH-010"/>
    <x v="1"/>
    <n v="10"/>
    <n v="1189.8"/>
    <n v="39.659999999999997"/>
    <n v="2.42"/>
    <n v="1.69"/>
    <n v="296"/>
    <n v="400"/>
    <n v="0.73"/>
    <x v="35"/>
  </r>
  <r>
    <x v="1"/>
    <s v="Math"/>
    <s v="MATH-010"/>
    <x v="3"/>
    <n v="7"/>
    <n v="862.4"/>
    <n v="28.75"/>
    <n v="1.69"/>
    <n v="1.21"/>
    <n v="214"/>
    <n v="280"/>
    <n v="0.48"/>
    <x v="35"/>
  </r>
  <r>
    <x v="1"/>
    <s v="Math"/>
    <s v="MATH-010"/>
    <x v="4"/>
    <n v="7"/>
    <n v="752"/>
    <n v="25.07"/>
    <n v="1.69"/>
    <n v="0.97"/>
    <n v="188"/>
    <n v="280"/>
    <n v="0.73"/>
    <x v="35"/>
  </r>
  <r>
    <x v="1"/>
    <s v="Math"/>
    <s v="MATH-010"/>
    <x v="5"/>
    <n v="3"/>
    <n v="288.7"/>
    <n v="9.6199999999999992"/>
    <n v="0.73"/>
    <n v="0.48"/>
    <n v="70"/>
    <n v="120"/>
    <n v="0.24"/>
    <x v="35"/>
  </r>
  <r>
    <x v="1"/>
    <s v="Math"/>
    <s v="MATH-010"/>
    <x v="6"/>
    <n v="5"/>
    <n v="564"/>
    <n v="18.8"/>
    <n v="1.21"/>
    <n v="0.89"/>
    <n v="141"/>
    <n v="200"/>
    <n v="0.32"/>
    <x v="35"/>
  </r>
  <r>
    <x v="1"/>
    <s v="Math"/>
    <s v="MATH-010"/>
    <x v="7"/>
    <n v="1"/>
    <n v="94.3"/>
    <n v="3.14"/>
    <n v="0.25"/>
    <n v="0"/>
    <n v="23"/>
    <n v="40"/>
    <n v="0.25"/>
    <x v="35"/>
  </r>
  <r>
    <x v="1"/>
    <s v="Math"/>
    <s v="MATH-010"/>
    <x v="8"/>
    <n v="3"/>
    <n v="282.2"/>
    <n v="9.41"/>
    <n v="0.73"/>
    <n v="0.48"/>
    <n v="69"/>
    <n v="120"/>
    <n v="0.24"/>
    <x v="35"/>
  </r>
  <r>
    <x v="1"/>
    <s v="Math"/>
    <s v="MATH-010"/>
    <x v="9"/>
    <n v="1"/>
    <n v="64"/>
    <n v="2.13"/>
    <n v="0.25"/>
    <n v="0"/>
    <n v="16"/>
    <n v="40"/>
    <n v="0.25"/>
    <x v="35"/>
  </r>
  <r>
    <x v="1"/>
    <s v="Math"/>
    <s v="MATH-060"/>
    <x v="1"/>
    <n v="10"/>
    <n v="559.9"/>
    <n v="18.66"/>
    <n v="1.33"/>
    <n v="1.07"/>
    <n v="272"/>
    <n v="445"/>
    <n v="0.27"/>
    <x v="35"/>
  </r>
  <r>
    <x v="1"/>
    <s v="Math"/>
    <s v="MATH-060"/>
    <x v="3"/>
    <n v="9"/>
    <n v="704.61"/>
    <n v="23.49"/>
    <n v="1.2"/>
    <n v="1.2"/>
    <n v="346"/>
    <n v="393"/>
    <n v="0"/>
    <x v="35"/>
  </r>
  <r>
    <x v="1"/>
    <s v="Math"/>
    <s v="MATH-060"/>
    <x v="4"/>
    <n v="10"/>
    <n v="570"/>
    <n v="19"/>
    <n v="1.33"/>
    <n v="0.93"/>
    <n v="285"/>
    <n v="430"/>
    <n v="0.4"/>
    <x v="35"/>
  </r>
  <r>
    <x v="1"/>
    <s v="Math"/>
    <s v="MATH-060"/>
    <x v="5"/>
    <n v="8"/>
    <n v="672.5"/>
    <n v="22.42"/>
    <n v="1.07"/>
    <n v="0.67"/>
    <n v="319"/>
    <n v="348"/>
    <n v="0.4"/>
    <x v="35"/>
  </r>
  <r>
    <x v="1"/>
    <s v="Math"/>
    <s v="MATH-060"/>
    <x v="6"/>
    <n v="9"/>
    <n v="650.05999999999995"/>
    <n v="21.67"/>
    <n v="1.2"/>
    <n v="0.8"/>
    <n v="325"/>
    <n v="371"/>
    <n v="0.4"/>
    <x v="35"/>
  </r>
  <r>
    <x v="1"/>
    <s v="Math"/>
    <s v="MATH-060"/>
    <x v="7"/>
    <n v="6"/>
    <n v="370"/>
    <n v="12.33"/>
    <n v="0.8"/>
    <n v="0.4"/>
    <n v="185"/>
    <n v="247"/>
    <n v="0.4"/>
    <x v="35"/>
  </r>
  <r>
    <x v="1"/>
    <s v="Math"/>
    <s v="MATH-060"/>
    <x v="8"/>
    <n v="9"/>
    <n v="600"/>
    <n v="20"/>
    <n v="1.2"/>
    <n v="0.8"/>
    <n v="300"/>
    <n v="366"/>
    <n v="0.4"/>
    <x v="35"/>
  </r>
  <r>
    <x v="1"/>
    <s v="Math"/>
    <s v="MATH-060"/>
    <x v="9"/>
    <n v="6"/>
    <n v="356"/>
    <n v="11.87"/>
    <n v="0.8"/>
    <n v="0.27"/>
    <n v="178"/>
    <n v="246"/>
    <n v="0.53"/>
    <x v="35"/>
  </r>
  <r>
    <x v="1"/>
    <s v="Math"/>
    <s v="MATH-075"/>
    <x v="1"/>
    <n v="1"/>
    <n v="36"/>
    <n v="1.2"/>
    <n v="0.13"/>
    <n v="0.13"/>
    <n v="18"/>
    <n v="40"/>
    <n v="0"/>
    <x v="35"/>
  </r>
  <r>
    <x v="1"/>
    <s v="Math"/>
    <s v="MATH-075"/>
    <x v="4"/>
    <n v="1"/>
    <n v="26"/>
    <n v="0.87"/>
    <n v="0.13"/>
    <n v="0.13"/>
    <n v="13"/>
    <n v="40"/>
    <n v="0"/>
    <x v="35"/>
  </r>
  <r>
    <x v="1"/>
    <s v="Math"/>
    <s v="MATH-076"/>
    <x v="1"/>
    <n v="1"/>
    <n v="70"/>
    <n v="2.33"/>
    <n v="0.13"/>
    <n v="0.13"/>
    <n v="35"/>
    <n v="40"/>
    <n v="0"/>
    <x v="35"/>
  </r>
  <r>
    <x v="1"/>
    <s v="Math"/>
    <s v="MATH-076"/>
    <x v="3"/>
    <n v="2"/>
    <n v="188"/>
    <n v="6.27"/>
    <n v="0.27"/>
    <n v="0.13"/>
    <n v="94"/>
    <n v="84"/>
    <n v="0.13"/>
    <x v="35"/>
  </r>
  <r>
    <x v="1"/>
    <s v="Math"/>
    <s v="MATH-076"/>
    <x v="4"/>
    <n v="2"/>
    <n v="124"/>
    <n v="4.13"/>
    <n v="0.27"/>
    <n v="0.27"/>
    <n v="62"/>
    <n v="80"/>
    <n v="0"/>
    <x v="35"/>
  </r>
  <r>
    <x v="1"/>
    <s v="Math"/>
    <s v="MATH-076"/>
    <x v="5"/>
    <n v="3"/>
    <n v="218.9"/>
    <n v="7.3"/>
    <n v="0.4"/>
    <n v="0.27"/>
    <n v="100"/>
    <n v="126"/>
    <n v="0.13"/>
    <x v="35"/>
  </r>
  <r>
    <x v="1"/>
    <s v="Math"/>
    <s v="MATH-076"/>
    <x v="6"/>
    <n v="2"/>
    <n v="126"/>
    <n v="4.2"/>
    <n v="0.27"/>
    <n v="0.27"/>
    <n v="63"/>
    <n v="84"/>
    <n v="0"/>
    <x v="35"/>
  </r>
  <r>
    <x v="1"/>
    <s v="Math"/>
    <s v="MATH-076"/>
    <x v="7"/>
    <n v="2"/>
    <n v="158"/>
    <n v="5.27"/>
    <n v="0.27"/>
    <n v="0.13"/>
    <n v="79"/>
    <n v="84"/>
    <n v="0.13"/>
    <x v="35"/>
  </r>
  <r>
    <x v="1"/>
    <s v="Math"/>
    <s v="MATH-076"/>
    <x v="8"/>
    <n v="1"/>
    <n v="66"/>
    <n v="2.2000000000000002"/>
    <n v="0.13"/>
    <n v="0"/>
    <n v="33"/>
    <n v="39"/>
    <n v="0.13"/>
    <x v="35"/>
  </r>
  <r>
    <x v="1"/>
    <s v="Math"/>
    <s v="MATH-076"/>
    <x v="9"/>
    <n v="2"/>
    <n v="94"/>
    <n v="3.13"/>
    <n v="0.27"/>
    <n v="0.13"/>
    <n v="47"/>
    <n v="84"/>
    <n v="0.13"/>
    <x v="35"/>
  </r>
  <r>
    <x v="1"/>
    <s v="Math"/>
    <s v="MATH-078"/>
    <x v="1"/>
    <n v="1"/>
    <n v="76"/>
    <n v="2.5299999999999998"/>
    <n v="0.13"/>
    <n v="0.13"/>
    <n v="38"/>
    <n v="40"/>
    <n v="0"/>
    <x v="35"/>
  </r>
  <r>
    <x v="1"/>
    <s v="Math"/>
    <s v="MATH-078"/>
    <x v="3"/>
    <n v="1"/>
    <n v="72"/>
    <n v="2.4"/>
    <n v="0.13"/>
    <n v="0.13"/>
    <n v="36"/>
    <n v="42"/>
    <n v="0"/>
    <x v="35"/>
  </r>
  <r>
    <x v="1"/>
    <s v="Math"/>
    <s v="MATH-078"/>
    <x v="4"/>
    <n v="1"/>
    <n v="40"/>
    <n v="1.33"/>
    <n v="0.13"/>
    <n v="0.13"/>
    <n v="20"/>
    <n v="40"/>
    <n v="0"/>
    <x v="35"/>
  </r>
  <r>
    <x v="1"/>
    <s v="Math"/>
    <s v="MATH-078"/>
    <x v="5"/>
    <n v="1"/>
    <n v="42"/>
    <n v="1.4"/>
    <n v="0.13"/>
    <n v="0"/>
    <n v="21"/>
    <n v="42"/>
    <n v="0.13"/>
    <x v="35"/>
  </r>
  <r>
    <x v="1"/>
    <s v="Math"/>
    <s v="MATH-078"/>
    <x v="6"/>
    <n v="1"/>
    <n v="80"/>
    <n v="2.67"/>
    <n v="0.13"/>
    <n v="0"/>
    <n v="40"/>
    <n v="42"/>
    <n v="0.13"/>
    <x v="35"/>
  </r>
  <r>
    <x v="1"/>
    <s v="Math"/>
    <s v="MATH-078"/>
    <x v="7"/>
    <n v="1"/>
    <n v="50"/>
    <n v="1.67"/>
    <n v="0.13"/>
    <n v="0"/>
    <n v="25"/>
    <n v="42"/>
    <n v="0.13"/>
    <x v="35"/>
  </r>
  <r>
    <x v="1"/>
    <s v="Math"/>
    <s v="MATH-078"/>
    <x v="8"/>
    <n v="1"/>
    <n v="34"/>
    <n v="1.1299999999999999"/>
    <n v="0.13"/>
    <n v="0"/>
    <n v="17"/>
    <n v="39"/>
    <n v="0.13"/>
    <x v="35"/>
  </r>
  <r>
    <x v="1"/>
    <s v="Math"/>
    <s v="MATH-078"/>
    <x v="9"/>
    <n v="1"/>
    <n v="48"/>
    <n v="1.6"/>
    <n v="0.13"/>
    <n v="0.13"/>
    <n v="24"/>
    <n v="42"/>
    <n v="0"/>
    <x v="35"/>
  </r>
  <r>
    <x v="1"/>
    <s v="Math"/>
    <s v="MATH-088"/>
    <x v="0"/>
    <n v="6"/>
    <n v="1055"/>
    <n v="35.17"/>
    <n v="1.9"/>
    <n v="1.9"/>
    <n v="211"/>
    <n v="240"/>
    <n v="0"/>
    <x v="35"/>
  </r>
  <r>
    <x v="1"/>
    <s v="Math"/>
    <s v="MATH-088"/>
    <x v="2"/>
    <n v="6"/>
    <n v="905"/>
    <n v="30.17"/>
    <n v="1.9"/>
    <n v="1.85"/>
    <n v="181"/>
    <n v="240"/>
    <n v="0.05"/>
    <x v="35"/>
  </r>
  <r>
    <x v="1"/>
    <s v="Math"/>
    <s v="MATH-090"/>
    <x v="0"/>
    <n v="11"/>
    <n v="2499.8000000000002"/>
    <n v="83.33"/>
    <n v="4.22"/>
    <n v="2.68"/>
    <n v="416"/>
    <n v="440"/>
    <n v="1.53"/>
    <x v="35"/>
  </r>
  <r>
    <x v="1"/>
    <s v="Math"/>
    <s v="MATH-090"/>
    <x v="2"/>
    <n v="11"/>
    <n v="2115.4"/>
    <n v="70.510000000000005"/>
    <n v="4.22"/>
    <n v="1.92"/>
    <n v="352"/>
    <n v="440"/>
    <n v="2.2999999999999998"/>
    <x v="35"/>
  </r>
  <r>
    <x v="1"/>
    <s v="Math"/>
    <s v="MATH-096"/>
    <x v="0"/>
    <n v="3"/>
    <n v="816"/>
    <n v="27.2"/>
    <n v="1.45"/>
    <n v="0.48"/>
    <n v="102"/>
    <n v="120"/>
    <n v="0.97"/>
    <x v="35"/>
  </r>
  <r>
    <x v="1"/>
    <s v="Math"/>
    <s v="MATH-096"/>
    <x v="1"/>
    <n v="3"/>
    <n v="624"/>
    <n v="20.8"/>
    <n v="1.2"/>
    <n v="0.8"/>
    <n v="104"/>
    <n v="135"/>
    <n v="0.4"/>
    <x v="35"/>
  </r>
  <r>
    <x v="1"/>
    <s v="Math"/>
    <s v="MATH-096"/>
    <x v="2"/>
    <n v="2"/>
    <n v="520"/>
    <n v="17.329999999999998"/>
    <n v="0.97"/>
    <n v="0.48"/>
    <n v="65"/>
    <n v="80"/>
    <n v="0.48"/>
    <x v="35"/>
  </r>
  <r>
    <x v="1"/>
    <s v="Math"/>
    <s v="MATH-096"/>
    <x v="3"/>
    <n v="4"/>
    <n v="720"/>
    <n v="24"/>
    <n v="1.6"/>
    <n v="0.8"/>
    <n v="120"/>
    <n v="177"/>
    <n v="0.8"/>
    <x v="35"/>
  </r>
  <r>
    <x v="1"/>
    <s v="Math"/>
    <s v="MATH-096"/>
    <x v="4"/>
    <n v="4"/>
    <n v="588"/>
    <n v="19.600000000000001"/>
    <n v="1.6"/>
    <n v="1.2"/>
    <n v="98"/>
    <n v="160"/>
    <n v="0.4"/>
    <x v="35"/>
  </r>
  <r>
    <x v="1"/>
    <s v="Math"/>
    <s v="MATH-096"/>
    <x v="5"/>
    <n v="2"/>
    <n v="323.2"/>
    <n v="10.77"/>
    <n v="0.8"/>
    <n v="0.4"/>
    <n v="52"/>
    <n v="84"/>
    <n v="0.4"/>
    <x v="35"/>
  </r>
  <r>
    <x v="1"/>
    <s v="Math"/>
    <s v="MATH-096"/>
    <x v="6"/>
    <n v="3"/>
    <n v="276"/>
    <n v="9.1999999999999993"/>
    <n v="1.2"/>
    <n v="0.8"/>
    <n v="46"/>
    <n v="123"/>
    <n v="0.4"/>
    <x v="35"/>
  </r>
  <r>
    <x v="1"/>
    <s v="Math"/>
    <s v="MATH-096"/>
    <x v="8"/>
    <n v="2"/>
    <n v="132"/>
    <n v="4.4000000000000004"/>
    <n v="0.8"/>
    <n v="0.4"/>
    <n v="22"/>
    <n v="87"/>
    <n v="0.4"/>
    <x v="35"/>
  </r>
  <r>
    <x v="1"/>
    <s v="Math"/>
    <s v="MATH-097"/>
    <x v="0"/>
    <n v="1"/>
    <n v="39.299999999999997"/>
    <n v="1.31"/>
    <n v="0.2"/>
    <n v="0.2"/>
    <n v="13"/>
    <n v="45"/>
    <n v="0"/>
    <x v="35"/>
  </r>
  <r>
    <x v="1"/>
    <s v="Math"/>
    <s v="MATH-103"/>
    <x v="0"/>
    <n v="4"/>
    <n v="560"/>
    <n v="18.670000000000002"/>
    <n v="1"/>
    <n v="1"/>
    <n v="140"/>
    <n v="160"/>
    <n v="0"/>
    <x v="35"/>
  </r>
  <r>
    <x v="1"/>
    <s v="Math"/>
    <s v="MATH-103"/>
    <x v="2"/>
    <n v="3"/>
    <n v="360"/>
    <n v="12"/>
    <n v="0.75"/>
    <n v="0.75"/>
    <n v="90"/>
    <n v="120"/>
    <n v="0"/>
    <x v="35"/>
  </r>
  <r>
    <x v="1"/>
    <s v="Math"/>
    <s v="MATH-106"/>
    <x v="3"/>
    <n v="1"/>
    <n v="30"/>
    <n v="1"/>
    <n v="0.31"/>
    <n v="0"/>
    <n v="6"/>
    <n v="25"/>
    <n v="0.31"/>
    <x v="35"/>
  </r>
  <r>
    <x v="1"/>
    <s v="Math"/>
    <s v="MATH-110"/>
    <x v="0"/>
    <n v="11"/>
    <n v="2458"/>
    <n v="81.93"/>
    <n v="4.22"/>
    <n v="3.45"/>
    <n v="409"/>
    <n v="440"/>
    <n v="0.77"/>
    <x v="35"/>
  </r>
  <r>
    <x v="1"/>
    <s v="Math"/>
    <s v="MATH-110"/>
    <x v="1"/>
    <n v="20"/>
    <n v="3190.7"/>
    <n v="106.36"/>
    <n v="6.67"/>
    <n v="5"/>
    <n v="636"/>
    <n v="800"/>
    <n v="1.67"/>
    <x v="35"/>
  </r>
  <r>
    <x v="1"/>
    <s v="Math"/>
    <s v="MATH-110"/>
    <x v="2"/>
    <n v="13"/>
    <n v="2358.6"/>
    <n v="78.62"/>
    <n v="4.9800000000000004"/>
    <n v="4.22"/>
    <n v="392"/>
    <n v="520"/>
    <n v="0.77"/>
    <x v="35"/>
  </r>
  <r>
    <x v="1"/>
    <s v="Math"/>
    <s v="MATH-110"/>
    <x v="3"/>
    <n v="13"/>
    <n v="2005"/>
    <n v="66.83"/>
    <n v="4.33"/>
    <n v="2.67"/>
    <n v="401"/>
    <n v="566"/>
    <n v="1.67"/>
    <x v="35"/>
  </r>
  <r>
    <x v="1"/>
    <s v="Math"/>
    <s v="MATH-110"/>
    <x v="4"/>
    <n v="12"/>
    <n v="1665"/>
    <n v="55.5"/>
    <n v="4"/>
    <n v="2.33"/>
    <n v="333"/>
    <n v="500"/>
    <n v="1.67"/>
    <x v="35"/>
  </r>
  <r>
    <x v="1"/>
    <s v="Math"/>
    <s v="MATH-110"/>
    <x v="5"/>
    <n v="7"/>
    <n v="1209.5999999999999"/>
    <n v="40.32"/>
    <n v="2.33"/>
    <n v="2"/>
    <n v="235"/>
    <n v="297"/>
    <n v="0.33"/>
    <x v="35"/>
  </r>
  <r>
    <x v="1"/>
    <s v="Math"/>
    <s v="MATH-110"/>
    <x v="6"/>
    <n v="9"/>
    <n v="1265"/>
    <n v="42.17"/>
    <n v="3"/>
    <n v="1.67"/>
    <n v="253"/>
    <n v="377"/>
    <n v="1.33"/>
    <x v="35"/>
  </r>
  <r>
    <x v="1"/>
    <s v="Math"/>
    <s v="MATH-110"/>
    <x v="7"/>
    <n v="5"/>
    <n v="865"/>
    <n v="28.83"/>
    <n v="1.67"/>
    <n v="1.33"/>
    <n v="173"/>
    <n v="214"/>
    <n v="0.33"/>
    <x v="35"/>
  </r>
  <r>
    <x v="1"/>
    <s v="Math"/>
    <s v="MATH-110"/>
    <x v="8"/>
    <n v="6"/>
    <n v="825"/>
    <n v="27.5"/>
    <n v="2"/>
    <n v="1.33"/>
    <n v="165"/>
    <n v="255"/>
    <n v="0.67"/>
    <x v="35"/>
  </r>
  <r>
    <x v="1"/>
    <s v="Math"/>
    <s v="MATH-110"/>
    <x v="9"/>
    <n v="4"/>
    <n v="530"/>
    <n v="17.670000000000002"/>
    <n v="1.33"/>
    <n v="1"/>
    <n v="106"/>
    <n v="167"/>
    <n v="0.33"/>
    <x v="35"/>
  </r>
  <r>
    <x v="1"/>
    <s v="Math"/>
    <s v="MATH-120"/>
    <x v="0"/>
    <n v="2"/>
    <n v="219"/>
    <n v="7.3"/>
    <n v="0.4"/>
    <n v="0.4"/>
    <n v="73"/>
    <n v="85"/>
    <n v="0"/>
    <x v="35"/>
  </r>
  <r>
    <x v="1"/>
    <s v="Math"/>
    <s v="MATH-120"/>
    <x v="1"/>
    <n v="2"/>
    <n v="138"/>
    <n v="4.5999999999999996"/>
    <n v="0.4"/>
    <n v="0.4"/>
    <n v="46"/>
    <n v="90"/>
    <n v="0"/>
    <x v="35"/>
  </r>
  <r>
    <x v="1"/>
    <s v="Math"/>
    <s v="MATH-120"/>
    <x v="2"/>
    <n v="2"/>
    <n v="129"/>
    <n v="4.3"/>
    <n v="0.4"/>
    <n v="0.4"/>
    <n v="43"/>
    <n v="85"/>
    <n v="0"/>
    <x v="35"/>
  </r>
  <r>
    <x v="1"/>
    <s v="Math"/>
    <s v="MATH-120"/>
    <x v="3"/>
    <n v="1"/>
    <n v="45"/>
    <n v="1.5"/>
    <n v="0.2"/>
    <n v="0.2"/>
    <n v="15"/>
    <n v="45"/>
    <n v="0"/>
    <x v="35"/>
  </r>
  <r>
    <x v="1"/>
    <s v="Math"/>
    <s v="MATH-120"/>
    <x v="4"/>
    <n v="2"/>
    <n v="102"/>
    <n v="3.4"/>
    <n v="0.4"/>
    <n v="0.4"/>
    <n v="34"/>
    <n v="80"/>
    <n v="0"/>
    <x v="35"/>
  </r>
  <r>
    <x v="1"/>
    <s v="Math"/>
    <s v="MATH-120"/>
    <x v="6"/>
    <n v="1"/>
    <n v="69"/>
    <n v="2.2999999999999998"/>
    <n v="0.2"/>
    <n v="0.2"/>
    <n v="23"/>
    <n v="42"/>
    <n v="0"/>
    <x v="35"/>
  </r>
  <r>
    <x v="1"/>
    <s v="Math"/>
    <s v="MATH-120"/>
    <x v="9"/>
    <n v="2"/>
    <n v="117"/>
    <n v="3.9"/>
    <n v="0.4"/>
    <n v="0.4"/>
    <n v="39"/>
    <n v="85"/>
    <n v="0"/>
    <x v="35"/>
  </r>
  <r>
    <x v="1"/>
    <s v="Math"/>
    <s v="MATH-125"/>
    <x v="5"/>
    <n v="1"/>
    <n v="76"/>
    <n v="2.5299999999999998"/>
    <n v="0.25"/>
    <n v="0.25"/>
    <n v="19"/>
    <n v="42"/>
    <n v="0"/>
    <x v="35"/>
  </r>
  <r>
    <x v="1"/>
    <s v="Math"/>
    <s v="MATH-125"/>
    <x v="7"/>
    <n v="1"/>
    <n v="112"/>
    <n v="3.73"/>
    <n v="0.26"/>
    <n v="0.26"/>
    <n v="28"/>
    <n v="42"/>
    <n v="0"/>
    <x v="35"/>
  </r>
  <r>
    <x v="1"/>
    <s v="Math"/>
    <s v="MATH-126"/>
    <x v="8"/>
    <n v="1"/>
    <n v="84"/>
    <n v="2.8"/>
    <n v="0.25"/>
    <n v="0.25"/>
    <n v="21"/>
    <n v="42"/>
    <n v="0"/>
    <x v="35"/>
  </r>
  <r>
    <x v="1"/>
    <s v="Math"/>
    <s v="MATH-126"/>
    <x v="9"/>
    <n v="1"/>
    <n v="68"/>
    <n v="2.27"/>
    <n v="0.26"/>
    <n v="0.26"/>
    <n v="17"/>
    <n v="42"/>
    <n v="0"/>
    <x v="35"/>
  </r>
  <r>
    <x v="1"/>
    <s v="Math"/>
    <s v="MATH-160"/>
    <x v="0"/>
    <n v="11"/>
    <n v="1548"/>
    <n v="51.6"/>
    <n v="2.93"/>
    <n v="1.87"/>
    <n v="387"/>
    <n v="455"/>
    <n v="1.07"/>
    <x v="35"/>
  </r>
  <r>
    <x v="1"/>
    <s v="Math"/>
    <s v="MATH-160"/>
    <x v="1"/>
    <n v="22"/>
    <n v="2769.57"/>
    <n v="92.32"/>
    <n v="5.87"/>
    <n v="4.2699999999999996"/>
    <n v="692"/>
    <n v="960"/>
    <n v="1.6"/>
    <x v="35"/>
  </r>
  <r>
    <x v="1"/>
    <s v="Math"/>
    <s v="MATH-160"/>
    <x v="2"/>
    <n v="11"/>
    <n v="1511.24"/>
    <n v="50.37"/>
    <n v="2.93"/>
    <n v="1.87"/>
    <n v="378"/>
    <n v="472"/>
    <n v="1.07"/>
    <x v="35"/>
  </r>
  <r>
    <x v="1"/>
    <s v="Math"/>
    <s v="MATH-160"/>
    <x v="3"/>
    <n v="22"/>
    <n v="3253.92"/>
    <n v="108.46"/>
    <n v="5.87"/>
    <n v="4.8"/>
    <n v="810"/>
    <n v="1015"/>
    <n v="1.07"/>
    <x v="35"/>
  </r>
  <r>
    <x v="1"/>
    <s v="Math"/>
    <s v="MATH-160"/>
    <x v="4"/>
    <n v="21"/>
    <n v="2497.9"/>
    <n v="83.26"/>
    <n v="5.6"/>
    <n v="4.2699999999999996"/>
    <n v="624"/>
    <n v="960"/>
    <n v="1.33"/>
    <x v="35"/>
  </r>
  <r>
    <x v="1"/>
    <s v="Math"/>
    <s v="MATH-160"/>
    <x v="5"/>
    <n v="21"/>
    <n v="3190.55"/>
    <n v="106.35"/>
    <n v="5.6"/>
    <n v="3.47"/>
    <n v="785"/>
    <n v="966"/>
    <n v="2.13"/>
    <x v="35"/>
  </r>
  <r>
    <x v="1"/>
    <s v="Math"/>
    <s v="MATH-160"/>
    <x v="6"/>
    <n v="20"/>
    <n v="2904"/>
    <n v="96.8"/>
    <n v="5.33"/>
    <n v="3.73"/>
    <n v="727"/>
    <n v="985"/>
    <n v="1.6"/>
    <x v="35"/>
  </r>
  <r>
    <x v="1"/>
    <s v="Math"/>
    <s v="MATH-160"/>
    <x v="7"/>
    <n v="20"/>
    <n v="2521.2800000000002"/>
    <n v="84.04"/>
    <n v="5.33"/>
    <n v="2.13"/>
    <n v="626"/>
    <n v="899"/>
    <n v="3.2"/>
    <x v="35"/>
  </r>
  <r>
    <x v="1"/>
    <s v="Math"/>
    <s v="MATH-160"/>
    <x v="8"/>
    <n v="19"/>
    <n v="2416"/>
    <n v="80.53"/>
    <n v="5.07"/>
    <n v="3.2"/>
    <n v="604"/>
    <n v="824"/>
    <n v="1.87"/>
    <x v="35"/>
  </r>
  <r>
    <x v="1"/>
    <s v="Math"/>
    <s v="MATH-160"/>
    <x v="9"/>
    <n v="17"/>
    <n v="2312"/>
    <n v="77.069999999999993"/>
    <n v="4.53"/>
    <n v="1.6"/>
    <n v="578"/>
    <n v="815"/>
    <n v="2.93"/>
    <x v="35"/>
  </r>
  <r>
    <x v="1"/>
    <s v="Math"/>
    <s v="MATH-170"/>
    <x v="0"/>
    <n v="1"/>
    <n v="111"/>
    <n v="3.7"/>
    <n v="0.2"/>
    <n v="0"/>
    <n v="37"/>
    <n v="40"/>
    <n v="0.2"/>
    <x v="35"/>
  </r>
  <r>
    <x v="1"/>
    <s v="Math"/>
    <s v="MATH-170"/>
    <x v="1"/>
    <n v="2"/>
    <n v="216"/>
    <n v="7.2"/>
    <n v="0.4"/>
    <n v="0.4"/>
    <n v="72"/>
    <n v="85"/>
    <n v="0"/>
    <x v="35"/>
  </r>
  <r>
    <x v="1"/>
    <s v="Math"/>
    <s v="MATH-170"/>
    <x v="2"/>
    <n v="1"/>
    <n v="84"/>
    <n v="2.8"/>
    <n v="0.2"/>
    <n v="0.2"/>
    <n v="28"/>
    <n v="35"/>
    <n v="0"/>
    <x v="35"/>
  </r>
  <r>
    <x v="1"/>
    <s v="Math"/>
    <s v="MATH-170"/>
    <x v="3"/>
    <n v="2"/>
    <n v="205.71"/>
    <n v="6.86"/>
    <n v="0.4"/>
    <n v="0.4"/>
    <n v="63"/>
    <n v="87"/>
    <n v="0"/>
    <x v="35"/>
  </r>
  <r>
    <x v="1"/>
    <s v="Math"/>
    <s v="MATH-170"/>
    <x v="4"/>
    <n v="1"/>
    <n v="63"/>
    <n v="2.1"/>
    <n v="0.2"/>
    <n v="0.2"/>
    <n v="21"/>
    <n v="40"/>
    <n v="0"/>
    <x v="35"/>
  </r>
  <r>
    <x v="1"/>
    <s v="Math"/>
    <s v="MATH-170"/>
    <x v="5"/>
    <n v="2"/>
    <n v="181.8"/>
    <n v="6.06"/>
    <n v="0.4"/>
    <n v="0.2"/>
    <n v="58"/>
    <n v="87"/>
    <n v="0.2"/>
    <x v="35"/>
  </r>
  <r>
    <x v="1"/>
    <s v="Math"/>
    <s v="MATH-170"/>
    <x v="6"/>
    <n v="1"/>
    <n v="72"/>
    <n v="2.4"/>
    <n v="0.2"/>
    <n v="0"/>
    <n v="24"/>
    <n v="42"/>
    <n v="0.2"/>
    <x v="35"/>
  </r>
  <r>
    <x v="1"/>
    <s v="Math"/>
    <s v="MATH-170"/>
    <x v="7"/>
    <n v="2"/>
    <n v="189"/>
    <n v="6.3"/>
    <n v="0.4"/>
    <n v="0.4"/>
    <n v="59"/>
    <n v="87"/>
    <n v="0"/>
    <x v="35"/>
  </r>
  <r>
    <x v="1"/>
    <s v="Math"/>
    <s v="MATH-175"/>
    <x v="0"/>
    <n v="2"/>
    <n v="240"/>
    <n v="8"/>
    <n v="0.53"/>
    <n v="0.53"/>
    <n v="60"/>
    <n v="85"/>
    <n v="0"/>
    <x v="35"/>
  </r>
  <r>
    <x v="1"/>
    <s v="Math"/>
    <s v="MATH-175"/>
    <x v="1"/>
    <n v="3"/>
    <n v="248"/>
    <n v="8.27"/>
    <n v="0.8"/>
    <n v="0.8"/>
    <n v="62"/>
    <n v="125"/>
    <n v="0"/>
    <x v="35"/>
  </r>
  <r>
    <x v="1"/>
    <s v="Math"/>
    <s v="MATH-175"/>
    <x v="2"/>
    <n v="2"/>
    <n v="252"/>
    <n v="8.4"/>
    <n v="0.53"/>
    <n v="0.53"/>
    <n v="63"/>
    <n v="85"/>
    <n v="0"/>
    <x v="35"/>
  </r>
  <r>
    <x v="1"/>
    <s v="Math"/>
    <s v="MATH-175"/>
    <x v="3"/>
    <n v="1"/>
    <n v="160"/>
    <n v="5.33"/>
    <n v="0.27"/>
    <n v="0.27"/>
    <n v="40"/>
    <n v="42"/>
    <n v="0"/>
    <x v="35"/>
  </r>
  <r>
    <x v="1"/>
    <s v="Math"/>
    <s v="MATH-175"/>
    <x v="4"/>
    <n v="3"/>
    <n v="434.11"/>
    <n v="14.47"/>
    <n v="0.8"/>
    <n v="0.8"/>
    <n v="108"/>
    <n v="130"/>
    <n v="0"/>
    <x v="35"/>
  </r>
  <r>
    <x v="1"/>
    <s v="Math"/>
    <s v="MATH-175"/>
    <x v="6"/>
    <n v="2"/>
    <n v="329.23"/>
    <n v="10.97"/>
    <n v="0.53"/>
    <n v="0.53"/>
    <n v="82"/>
    <n v="97"/>
    <n v="0"/>
    <x v="35"/>
  </r>
  <r>
    <x v="1"/>
    <s v="Math"/>
    <s v="MATH-175"/>
    <x v="8"/>
    <n v="2"/>
    <n v="212.82"/>
    <n v="7.09"/>
    <n v="0.53"/>
    <n v="0.53"/>
    <n v="53"/>
    <n v="87"/>
    <n v="0"/>
    <x v="35"/>
  </r>
  <r>
    <x v="1"/>
    <s v="Math"/>
    <s v="MATH-175"/>
    <x v="9"/>
    <n v="2"/>
    <n v="296.91000000000003"/>
    <n v="9.9"/>
    <n v="0.53"/>
    <n v="0.53"/>
    <n v="74"/>
    <n v="87"/>
    <n v="0"/>
    <x v="35"/>
  </r>
  <r>
    <x v="1"/>
    <s v="Math"/>
    <s v="MATH-176"/>
    <x v="0"/>
    <n v="2"/>
    <n v="570"/>
    <n v="19"/>
    <n v="0.8"/>
    <n v="0.4"/>
    <n v="95"/>
    <n v="90"/>
    <n v="0.4"/>
    <x v="35"/>
  </r>
  <r>
    <x v="1"/>
    <s v="Math"/>
    <s v="MATH-176"/>
    <x v="1"/>
    <n v="5"/>
    <n v="1164"/>
    <n v="38.799999999999997"/>
    <n v="2"/>
    <n v="2"/>
    <n v="194"/>
    <n v="215"/>
    <n v="0"/>
    <x v="35"/>
  </r>
  <r>
    <x v="1"/>
    <s v="Math"/>
    <s v="MATH-176"/>
    <x v="2"/>
    <n v="4"/>
    <n v="1066.8800000000001"/>
    <n v="35.56"/>
    <n v="1.6"/>
    <n v="1.2"/>
    <n v="178"/>
    <n v="180"/>
    <n v="0.4"/>
    <x v="35"/>
  </r>
  <r>
    <x v="1"/>
    <s v="Math"/>
    <s v="MATH-176"/>
    <x v="3"/>
    <n v="7"/>
    <n v="1686"/>
    <n v="56.2"/>
    <n v="2.8"/>
    <n v="2"/>
    <n v="281"/>
    <n v="300"/>
    <n v="0.8"/>
    <x v="35"/>
  </r>
  <r>
    <x v="1"/>
    <s v="Math"/>
    <s v="MATH-176"/>
    <x v="4"/>
    <n v="6"/>
    <n v="1338"/>
    <n v="44.6"/>
    <n v="2.4"/>
    <n v="2"/>
    <n v="223"/>
    <n v="250"/>
    <n v="0.4"/>
    <x v="35"/>
  </r>
  <r>
    <x v="1"/>
    <s v="Math"/>
    <s v="MATH-176"/>
    <x v="5"/>
    <n v="8"/>
    <n v="1729.6"/>
    <n v="57.65"/>
    <n v="3.2"/>
    <n v="2.4"/>
    <n v="281"/>
    <n v="348"/>
    <n v="0.8"/>
    <x v="35"/>
  </r>
  <r>
    <x v="1"/>
    <s v="Math"/>
    <s v="MATH-176"/>
    <x v="6"/>
    <n v="6"/>
    <n v="1080"/>
    <n v="36"/>
    <n v="2.4"/>
    <n v="1.6"/>
    <n v="180"/>
    <n v="258"/>
    <n v="0.8"/>
    <x v="35"/>
  </r>
  <r>
    <x v="1"/>
    <s v="Math"/>
    <s v="MATH-176"/>
    <x v="7"/>
    <n v="7"/>
    <n v="1584"/>
    <n v="52.8"/>
    <n v="2.8"/>
    <n v="1.6"/>
    <n v="264"/>
    <n v="293"/>
    <n v="1.2"/>
    <x v="35"/>
  </r>
  <r>
    <x v="1"/>
    <s v="Math"/>
    <s v="MATH-176"/>
    <x v="8"/>
    <n v="4"/>
    <n v="768"/>
    <n v="25.6"/>
    <n v="1.6"/>
    <n v="0.8"/>
    <n v="128"/>
    <n v="171"/>
    <n v="0.8"/>
    <x v="35"/>
  </r>
  <r>
    <x v="1"/>
    <s v="Math"/>
    <s v="MATH-176"/>
    <x v="9"/>
    <n v="5"/>
    <n v="858"/>
    <n v="28.6"/>
    <n v="2"/>
    <n v="0.4"/>
    <n v="143"/>
    <n v="204"/>
    <n v="1.6"/>
    <x v="35"/>
  </r>
  <r>
    <x v="1"/>
    <s v="Math"/>
    <s v="MATH-178"/>
    <x v="0"/>
    <n v="2"/>
    <n v="360"/>
    <n v="12"/>
    <n v="0.53"/>
    <n v="0.53"/>
    <n v="90"/>
    <n v="95"/>
    <n v="0"/>
    <x v="35"/>
  </r>
  <r>
    <x v="1"/>
    <s v="Math"/>
    <s v="MATH-178"/>
    <x v="1"/>
    <n v="3"/>
    <n v="500"/>
    <n v="16.670000000000002"/>
    <n v="0.8"/>
    <n v="0.53"/>
    <n v="125"/>
    <n v="130"/>
    <n v="0.27"/>
    <x v="35"/>
  </r>
  <r>
    <x v="1"/>
    <s v="Math"/>
    <s v="MATH-178"/>
    <x v="2"/>
    <n v="2"/>
    <n v="352"/>
    <n v="11.73"/>
    <n v="0.53"/>
    <n v="0.27"/>
    <n v="88"/>
    <n v="95"/>
    <n v="0.27"/>
    <x v="35"/>
  </r>
  <r>
    <x v="1"/>
    <s v="Math"/>
    <s v="MATH-178"/>
    <x v="3"/>
    <n v="3"/>
    <n v="404"/>
    <n v="13.47"/>
    <n v="0.8"/>
    <n v="0.8"/>
    <n v="101"/>
    <n v="132"/>
    <n v="0"/>
    <x v="35"/>
  </r>
  <r>
    <x v="1"/>
    <s v="Math"/>
    <s v="MATH-178"/>
    <x v="4"/>
    <n v="3"/>
    <n v="356"/>
    <n v="11.87"/>
    <n v="0.8"/>
    <n v="0.8"/>
    <n v="89"/>
    <n v="130"/>
    <n v="0"/>
    <x v="35"/>
  </r>
  <r>
    <x v="1"/>
    <s v="Math"/>
    <s v="MATH-178"/>
    <x v="5"/>
    <n v="3"/>
    <n v="325.3"/>
    <n v="10.84"/>
    <n v="0.8"/>
    <n v="0.53"/>
    <n v="79"/>
    <n v="132"/>
    <n v="0.27"/>
    <x v="35"/>
  </r>
  <r>
    <x v="1"/>
    <s v="Math"/>
    <s v="MATH-178"/>
    <x v="6"/>
    <n v="3"/>
    <n v="376"/>
    <n v="12.53"/>
    <n v="0.8"/>
    <n v="0.53"/>
    <n v="94"/>
    <n v="132"/>
    <n v="0.27"/>
    <x v="35"/>
  </r>
  <r>
    <x v="1"/>
    <s v="Math"/>
    <s v="MATH-178"/>
    <x v="7"/>
    <n v="3"/>
    <n v="296"/>
    <n v="9.8699999999999992"/>
    <n v="0.8"/>
    <n v="0.53"/>
    <n v="74"/>
    <n v="129"/>
    <n v="0.27"/>
    <x v="35"/>
  </r>
  <r>
    <x v="1"/>
    <s v="Math"/>
    <s v="MATH-178"/>
    <x v="8"/>
    <n v="3"/>
    <n v="228"/>
    <n v="7.6"/>
    <n v="0.8"/>
    <n v="0.53"/>
    <n v="57"/>
    <n v="123"/>
    <n v="0.27"/>
    <x v="35"/>
  </r>
  <r>
    <x v="1"/>
    <s v="Math"/>
    <s v="MATH-178"/>
    <x v="9"/>
    <n v="3"/>
    <n v="300"/>
    <n v="10"/>
    <n v="0.8"/>
    <n v="0.53"/>
    <n v="75"/>
    <n v="124"/>
    <n v="0.27"/>
    <x v="35"/>
  </r>
  <r>
    <x v="1"/>
    <s v="Math"/>
    <s v="MATH-180"/>
    <x v="0"/>
    <n v="2"/>
    <n v="465"/>
    <n v="15.5"/>
    <n v="0.67"/>
    <n v="0.67"/>
    <n v="93"/>
    <n v="90"/>
    <n v="0"/>
    <x v="35"/>
  </r>
  <r>
    <x v="1"/>
    <s v="Math"/>
    <s v="MATH-180"/>
    <x v="1"/>
    <n v="3"/>
    <n v="615"/>
    <n v="20.5"/>
    <n v="1"/>
    <n v="0.67"/>
    <n v="123"/>
    <n v="125"/>
    <n v="0.33"/>
    <x v="35"/>
  </r>
  <r>
    <x v="1"/>
    <s v="Math"/>
    <s v="MATH-180"/>
    <x v="2"/>
    <n v="3"/>
    <n v="585"/>
    <n v="19.5"/>
    <n v="1"/>
    <n v="1"/>
    <n v="117"/>
    <n v="135"/>
    <n v="0"/>
    <x v="35"/>
  </r>
  <r>
    <x v="1"/>
    <s v="Math"/>
    <s v="MATH-180"/>
    <x v="3"/>
    <n v="4"/>
    <n v="845"/>
    <n v="28.17"/>
    <n v="1.33"/>
    <n v="0.67"/>
    <n v="169"/>
    <n v="177"/>
    <n v="0.67"/>
    <x v="35"/>
  </r>
  <r>
    <x v="1"/>
    <s v="Math"/>
    <s v="MATH-180"/>
    <x v="4"/>
    <n v="5"/>
    <n v="851.18"/>
    <n v="28.37"/>
    <n v="1.67"/>
    <n v="1.33"/>
    <n v="170"/>
    <n v="225"/>
    <n v="0.33"/>
    <x v="35"/>
  </r>
  <r>
    <x v="1"/>
    <s v="Math"/>
    <s v="MATH-180"/>
    <x v="5"/>
    <n v="5"/>
    <n v="874"/>
    <n v="29.13"/>
    <n v="1.67"/>
    <n v="0.33"/>
    <n v="171"/>
    <n v="219"/>
    <n v="1.33"/>
    <x v="35"/>
  </r>
  <r>
    <x v="1"/>
    <s v="Math"/>
    <s v="MATH-180"/>
    <x v="6"/>
    <n v="6"/>
    <n v="1166.18"/>
    <n v="38.869999999999997"/>
    <n v="2"/>
    <n v="0.67"/>
    <n v="233"/>
    <n v="252"/>
    <n v="1.33"/>
    <x v="35"/>
  </r>
  <r>
    <x v="1"/>
    <s v="Math"/>
    <s v="MATH-180"/>
    <x v="7"/>
    <n v="4"/>
    <n v="835"/>
    <n v="27.83"/>
    <n v="1.33"/>
    <n v="0.33"/>
    <n v="167"/>
    <n v="174"/>
    <n v="1"/>
    <x v="35"/>
  </r>
  <r>
    <x v="1"/>
    <s v="Math"/>
    <s v="MATH-180"/>
    <x v="8"/>
    <n v="6"/>
    <n v="911.23"/>
    <n v="30.37"/>
    <n v="2"/>
    <n v="1"/>
    <n v="184"/>
    <n v="264"/>
    <n v="1"/>
    <x v="35"/>
  </r>
  <r>
    <x v="1"/>
    <s v="Math"/>
    <s v="MATH-180"/>
    <x v="9"/>
    <n v="6"/>
    <n v="1050"/>
    <n v="35"/>
    <n v="2"/>
    <n v="1"/>
    <n v="210"/>
    <n v="257"/>
    <n v="1"/>
    <x v="35"/>
  </r>
  <r>
    <x v="1"/>
    <s v="Math"/>
    <s v="MATH-245"/>
    <x v="2"/>
    <n v="1"/>
    <n v="87"/>
    <n v="2.9"/>
    <n v="0.2"/>
    <n v="0"/>
    <n v="29"/>
    <n v="45"/>
    <n v="0.2"/>
    <x v="35"/>
  </r>
  <r>
    <x v="1"/>
    <s v="Math"/>
    <s v="MATH-245"/>
    <x v="3"/>
    <n v="1"/>
    <n v="75"/>
    <n v="2.5"/>
    <n v="0.2"/>
    <n v="0.2"/>
    <n v="25"/>
    <n v="45"/>
    <n v="0"/>
    <x v="35"/>
  </r>
  <r>
    <x v="1"/>
    <s v="Math"/>
    <s v="MATH-245"/>
    <x v="4"/>
    <n v="1"/>
    <n v="132"/>
    <n v="4.4000000000000004"/>
    <n v="0.2"/>
    <n v="0.2"/>
    <n v="44"/>
    <n v="45"/>
    <n v="0"/>
    <x v="35"/>
  </r>
  <r>
    <x v="1"/>
    <s v="Math"/>
    <s v="MATH-245"/>
    <x v="5"/>
    <n v="1"/>
    <n v="128"/>
    <n v="4.2699999999999996"/>
    <n v="0.2"/>
    <n v="0"/>
    <n v="40"/>
    <n v="45"/>
    <n v="0.2"/>
    <x v="35"/>
  </r>
  <r>
    <x v="1"/>
    <s v="Math"/>
    <s v="MATH-245"/>
    <x v="6"/>
    <n v="1"/>
    <n v="132"/>
    <n v="4.4000000000000004"/>
    <n v="0.2"/>
    <n v="0.2"/>
    <n v="44"/>
    <n v="45"/>
    <n v="0"/>
    <x v="35"/>
  </r>
  <r>
    <x v="1"/>
    <s v="Math"/>
    <s v="MATH-245"/>
    <x v="8"/>
    <n v="1"/>
    <n v="120"/>
    <n v="4"/>
    <n v="0.2"/>
    <n v="0"/>
    <n v="40"/>
    <n v="42"/>
    <n v="0.2"/>
    <x v="35"/>
  </r>
  <r>
    <x v="1"/>
    <s v="Math"/>
    <s v="MATH-245"/>
    <x v="9"/>
    <n v="1"/>
    <n v="96"/>
    <n v="3.2"/>
    <n v="0.2"/>
    <n v="0.2"/>
    <n v="32"/>
    <n v="42"/>
    <n v="0"/>
    <x v="35"/>
  </r>
  <r>
    <x v="1"/>
    <s v="Math"/>
    <s v="MATH-280"/>
    <x v="0"/>
    <n v="2"/>
    <n v="476"/>
    <n v="15.87"/>
    <n v="0.53"/>
    <n v="0.27"/>
    <n v="119"/>
    <n v="115"/>
    <n v="0.27"/>
    <x v="35"/>
  </r>
  <r>
    <x v="1"/>
    <s v="Math"/>
    <s v="MATH-280"/>
    <x v="1"/>
    <n v="3"/>
    <n v="500"/>
    <n v="16.670000000000002"/>
    <n v="0.8"/>
    <n v="0.53"/>
    <n v="125"/>
    <n v="135"/>
    <n v="0.27"/>
    <x v="35"/>
  </r>
  <r>
    <x v="1"/>
    <s v="Math"/>
    <s v="MATH-280"/>
    <x v="2"/>
    <n v="3"/>
    <n v="424"/>
    <n v="14.13"/>
    <n v="0.8"/>
    <n v="0.53"/>
    <n v="106"/>
    <n v="135"/>
    <n v="0.27"/>
    <x v="35"/>
  </r>
  <r>
    <x v="1"/>
    <s v="Math"/>
    <s v="MATH-280"/>
    <x v="3"/>
    <n v="4"/>
    <n v="628"/>
    <n v="20.93"/>
    <n v="1.07"/>
    <n v="0.53"/>
    <n v="157"/>
    <n v="172"/>
    <n v="0.53"/>
    <x v="35"/>
  </r>
  <r>
    <x v="1"/>
    <s v="Math"/>
    <s v="MATH-280"/>
    <x v="4"/>
    <n v="3"/>
    <n v="492"/>
    <n v="16.399999999999999"/>
    <n v="0.8"/>
    <n v="0.53"/>
    <n v="123"/>
    <n v="130"/>
    <n v="0.27"/>
    <x v="35"/>
  </r>
  <r>
    <x v="1"/>
    <s v="Math"/>
    <s v="MATH-280"/>
    <x v="5"/>
    <n v="3"/>
    <n v="441.2"/>
    <n v="14.71"/>
    <n v="0.8"/>
    <n v="0.8"/>
    <n v="107"/>
    <n v="132"/>
    <n v="0"/>
    <x v="35"/>
  </r>
  <r>
    <x v="1"/>
    <s v="Math"/>
    <s v="MATH-280"/>
    <x v="6"/>
    <n v="3"/>
    <n v="432"/>
    <n v="14.4"/>
    <n v="0.8"/>
    <n v="0.53"/>
    <n v="108"/>
    <n v="135"/>
    <n v="0.27"/>
    <x v="35"/>
  </r>
  <r>
    <x v="1"/>
    <s v="Math"/>
    <s v="MATH-280"/>
    <x v="7"/>
    <n v="3"/>
    <n v="452"/>
    <n v="15.07"/>
    <n v="0.8"/>
    <n v="0.53"/>
    <n v="113"/>
    <n v="130"/>
    <n v="0.27"/>
    <x v="35"/>
  </r>
  <r>
    <x v="1"/>
    <s v="Math"/>
    <s v="MATH-280"/>
    <x v="8"/>
    <n v="4"/>
    <n v="620"/>
    <n v="20.67"/>
    <n v="1.07"/>
    <n v="0.53"/>
    <n v="155"/>
    <n v="177"/>
    <n v="0.53"/>
    <x v="35"/>
  </r>
  <r>
    <x v="1"/>
    <s v="Math"/>
    <s v="MATH-280"/>
    <x v="9"/>
    <n v="4"/>
    <n v="550.08000000000004"/>
    <n v="18.34"/>
    <n v="1.07"/>
    <n v="0.27"/>
    <n v="137"/>
    <n v="167"/>
    <n v="0.8"/>
    <x v="35"/>
  </r>
  <r>
    <x v="1"/>
    <s v="Math"/>
    <s v="MATH-281"/>
    <x v="0"/>
    <n v="2"/>
    <n v="284"/>
    <n v="9.4700000000000006"/>
    <n v="0.53"/>
    <n v="0.27"/>
    <n v="71"/>
    <n v="90"/>
    <n v="0.27"/>
    <x v="35"/>
  </r>
  <r>
    <x v="1"/>
    <s v="Math"/>
    <s v="MATH-281"/>
    <x v="1"/>
    <n v="2"/>
    <n v="340"/>
    <n v="11.33"/>
    <n v="0.53"/>
    <n v="0"/>
    <n v="85"/>
    <n v="90"/>
    <n v="0.53"/>
    <x v="35"/>
  </r>
  <r>
    <x v="1"/>
    <s v="Math"/>
    <s v="MATH-281"/>
    <x v="2"/>
    <n v="2"/>
    <n v="288"/>
    <n v="9.6"/>
    <n v="0.53"/>
    <n v="0"/>
    <n v="72"/>
    <n v="90"/>
    <n v="0.53"/>
    <x v="35"/>
  </r>
  <r>
    <x v="1"/>
    <s v="Math"/>
    <s v="MATH-281"/>
    <x v="3"/>
    <n v="2"/>
    <n v="368"/>
    <n v="12.27"/>
    <n v="0.53"/>
    <n v="0"/>
    <n v="92"/>
    <n v="90"/>
    <n v="0.53"/>
    <x v="35"/>
  </r>
  <r>
    <x v="1"/>
    <s v="Math"/>
    <s v="MATH-281"/>
    <x v="4"/>
    <n v="2"/>
    <n v="364"/>
    <n v="12.13"/>
    <n v="0.53"/>
    <n v="0.27"/>
    <n v="91"/>
    <n v="90"/>
    <n v="0.27"/>
    <x v="35"/>
  </r>
  <r>
    <x v="1"/>
    <s v="Math"/>
    <s v="MATH-281"/>
    <x v="5"/>
    <n v="2"/>
    <n v="374.1"/>
    <n v="12.47"/>
    <n v="0.53"/>
    <n v="0"/>
    <n v="90"/>
    <n v="90"/>
    <n v="0.53"/>
    <x v="35"/>
  </r>
  <r>
    <x v="1"/>
    <s v="Math"/>
    <s v="MATH-281"/>
    <x v="6"/>
    <n v="2"/>
    <n v="352"/>
    <n v="11.73"/>
    <n v="0.53"/>
    <n v="0"/>
    <n v="88"/>
    <n v="90"/>
    <n v="0.53"/>
    <x v="35"/>
  </r>
  <r>
    <x v="1"/>
    <s v="Math"/>
    <s v="MATH-281"/>
    <x v="7"/>
    <n v="2"/>
    <n v="316"/>
    <n v="10.53"/>
    <n v="0.53"/>
    <n v="0"/>
    <n v="79"/>
    <n v="85"/>
    <n v="0.53"/>
    <x v="35"/>
  </r>
  <r>
    <x v="1"/>
    <s v="Math"/>
    <s v="MATH-281"/>
    <x v="8"/>
    <n v="2"/>
    <n v="316"/>
    <n v="10.53"/>
    <n v="0.53"/>
    <n v="0.27"/>
    <n v="79"/>
    <n v="87"/>
    <n v="0.27"/>
    <x v="35"/>
  </r>
  <r>
    <x v="1"/>
    <s v="Math"/>
    <s v="MATH-281"/>
    <x v="9"/>
    <n v="3"/>
    <n v="484"/>
    <n v="16.13"/>
    <n v="0.8"/>
    <n v="0.27"/>
    <n v="121"/>
    <n v="122"/>
    <n v="0.53"/>
    <x v="35"/>
  </r>
  <r>
    <x v="1"/>
    <s v="Math"/>
    <s v="MATH-284"/>
    <x v="0"/>
    <n v="1"/>
    <n v="126"/>
    <n v="4.2"/>
    <n v="0.2"/>
    <n v="0"/>
    <n v="42"/>
    <n v="45"/>
    <n v="0.2"/>
    <x v="35"/>
  </r>
  <r>
    <x v="1"/>
    <s v="Math"/>
    <s v="MATH-284"/>
    <x v="1"/>
    <n v="1"/>
    <n v="147"/>
    <n v="4.9000000000000004"/>
    <n v="0.2"/>
    <n v="0"/>
    <n v="49"/>
    <n v="45"/>
    <n v="0.2"/>
    <x v="35"/>
  </r>
  <r>
    <x v="1"/>
    <s v="Math"/>
    <s v="MATH-284"/>
    <x v="2"/>
    <n v="1"/>
    <n v="150"/>
    <n v="5"/>
    <n v="0.2"/>
    <n v="0"/>
    <n v="50"/>
    <n v="45"/>
    <n v="0.2"/>
    <x v="35"/>
  </r>
  <r>
    <x v="1"/>
    <s v="Math"/>
    <s v="MATH-284"/>
    <x v="3"/>
    <n v="2"/>
    <n v="237"/>
    <n v="7.9"/>
    <n v="0.4"/>
    <n v="0"/>
    <n v="79"/>
    <n v="90"/>
    <n v="0.4"/>
    <x v="35"/>
  </r>
  <r>
    <x v="1"/>
    <s v="Math"/>
    <s v="MATH-284"/>
    <x v="4"/>
    <n v="2"/>
    <n v="285"/>
    <n v="9.5"/>
    <n v="0.4"/>
    <n v="0"/>
    <n v="95"/>
    <n v="90"/>
    <n v="0.4"/>
    <x v="35"/>
  </r>
  <r>
    <x v="1"/>
    <s v="Math"/>
    <s v="MATH-284"/>
    <x v="5"/>
    <n v="2"/>
    <n v="255.6"/>
    <n v="8.52"/>
    <n v="0.4"/>
    <n v="0"/>
    <n v="83"/>
    <n v="87"/>
    <n v="0.4"/>
    <x v="35"/>
  </r>
  <r>
    <x v="1"/>
    <s v="Math"/>
    <s v="MATH-284"/>
    <x v="6"/>
    <n v="2"/>
    <n v="219"/>
    <n v="7.3"/>
    <n v="0.4"/>
    <n v="0"/>
    <n v="73"/>
    <n v="90"/>
    <n v="0.4"/>
    <x v="35"/>
  </r>
  <r>
    <x v="1"/>
    <s v="Math"/>
    <s v="MATH-284"/>
    <x v="7"/>
    <n v="2"/>
    <n v="189"/>
    <n v="6.3"/>
    <n v="0.4"/>
    <n v="0"/>
    <n v="63"/>
    <n v="82"/>
    <n v="0.4"/>
    <x v="35"/>
  </r>
  <r>
    <x v="1"/>
    <s v="Math"/>
    <s v="MATH-284"/>
    <x v="8"/>
    <n v="2"/>
    <n v="207"/>
    <n v="6.9"/>
    <n v="0.4"/>
    <n v="0"/>
    <n v="69"/>
    <n v="90"/>
    <n v="0.4"/>
    <x v="35"/>
  </r>
  <r>
    <x v="1"/>
    <s v="Math"/>
    <s v="MATH-284"/>
    <x v="9"/>
    <n v="2"/>
    <n v="204"/>
    <n v="6.8"/>
    <n v="0.4"/>
    <n v="0.2"/>
    <n v="68"/>
    <n v="90"/>
    <n v="0.2"/>
    <x v="35"/>
  </r>
  <r>
    <x v="1"/>
    <s v="Math"/>
    <s v="MATH-285"/>
    <x v="0"/>
    <n v="1"/>
    <n v="123"/>
    <n v="4.0999999999999996"/>
    <n v="0.2"/>
    <n v="0"/>
    <n v="41"/>
    <n v="45"/>
    <n v="0.2"/>
    <x v="35"/>
  </r>
  <r>
    <x v="1"/>
    <s v="Math"/>
    <s v="MATH-285"/>
    <x v="1"/>
    <n v="1"/>
    <n v="129"/>
    <n v="4.3"/>
    <n v="0.2"/>
    <n v="0.2"/>
    <n v="43"/>
    <n v="45"/>
    <n v="0"/>
    <x v="35"/>
  </r>
  <r>
    <x v="1"/>
    <s v="Math"/>
    <s v="MATH-285"/>
    <x v="2"/>
    <n v="2"/>
    <n v="249"/>
    <n v="8.3000000000000007"/>
    <n v="0.4"/>
    <n v="0"/>
    <n v="83"/>
    <n v="90"/>
    <n v="0.4"/>
    <x v="35"/>
  </r>
  <r>
    <x v="1"/>
    <s v="Math"/>
    <s v="MATH-285"/>
    <x v="3"/>
    <n v="2"/>
    <n v="192"/>
    <n v="6.4"/>
    <n v="0.4"/>
    <n v="0.2"/>
    <n v="64"/>
    <n v="87"/>
    <n v="0.2"/>
    <x v="35"/>
  </r>
  <r>
    <x v="1"/>
    <s v="Math"/>
    <s v="MATH-285"/>
    <x v="4"/>
    <n v="2"/>
    <n v="237"/>
    <n v="7.9"/>
    <n v="0.4"/>
    <n v="0.4"/>
    <n v="79"/>
    <n v="85"/>
    <n v="0"/>
    <x v="35"/>
  </r>
  <r>
    <x v="1"/>
    <s v="Math"/>
    <s v="MATH-285"/>
    <x v="5"/>
    <n v="2"/>
    <n v="242.8"/>
    <n v="8.09"/>
    <n v="0.4"/>
    <n v="0.2"/>
    <n v="78"/>
    <n v="90"/>
    <n v="0.2"/>
    <x v="35"/>
  </r>
  <r>
    <x v="1"/>
    <s v="Math"/>
    <s v="MATH-285"/>
    <x v="6"/>
    <n v="2"/>
    <n v="216"/>
    <n v="7.2"/>
    <n v="0.4"/>
    <n v="0.2"/>
    <n v="72"/>
    <n v="87"/>
    <n v="0.2"/>
    <x v="35"/>
  </r>
  <r>
    <x v="1"/>
    <s v="Math"/>
    <s v="MATH-285"/>
    <x v="7"/>
    <n v="1"/>
    <n v="138"/>
    <n v="4.5999999999999996"/>
    <n v="0.2"/>
    <n v="0"/>
    <n v="46"/>
    <n v="45"/>
    <n v="0.2"/>
    <x v="35"/>
  </r>
  <r>
    <x v="1"/>
    <s v="Math"/>
    <s v="MATH-285"/>
    <x v="8"/>
    <n v="2"/>
    <n v="246"/>
    <n v="8.1999999999999993"/>
    <n v="0.4"/>
    <n v="0.2"/>
    <n v="82"/>
    <n v="90"/>
    <n v="0.2"/>
    <x v="35"/>
  </r>
  <r>
    <x v="1"/>
    <s v="Math"/>
    <s v="MATH-285"/>
    <x v="9"/>
    <n v="3"/>
    <n v="282"/>
    <n v="9.4"/>
    <n v="0.6"/>
    <n v="0.4"/>
    <n v="94"/>
    <n v="124"/>
    <n v="0.2"/>
    <x v="35"/>
  </r>
  <r>
    <x v="0"/>
    <s v="Music"/>
    <s v="MUS-001"/>
    <x v="0"/>
    <n v="1"/>
    <n v="56"/>
    <n v="1.87"/>
    <n v="0.27"/>
    <n v="0.27"/>
    <n v="14"/>
    <n v="44"/>
    <n v="0"/>
    <x v="36"/>
  </r>
  <r>
    <x v="0"/>
    <s v="Music"/>
    <s v="MUS-001"/>
    <x v="1"/>
    <n v="1"/>
    <n v="80"/>
    <n v="2.67"/>
    <n v="0.27"/>
    <n v="0"/>
    <n v="20"/>
    <n v="44"/>
    <n v="0.27"/>
    <x v="36"/>
  </r>
  <r>
    <x v="0"/>
    <s v="Music"/>
    <s v="MUS-001"/>
    <x v="3"/>
    <n v="1"/>
    <n v="40"/>
    <n v="1.33"/>
    <n v="0.27"/>
    <n v="0.27"/>
    <n v="10"/>
    <n v="44"/>
    <n v="0"/>
    <x v="36"/>
  </r>
  <r>
    <x v="0"/>
    <s v="Music"/>
    <s v="MUS-001"/>
    <x v="5"/>
    <n v="1"/>
    <n v="28"/>
    <n v="0.93"/>
    <n v="0.27"/>
    <n v="0.27"/>
    <n v="7"/>
    <n v="24"/>
    <n v="0"/>
    <x v="36"/>
  </r>
  <r>
    <x v="0"/>
    <s v="Music"/>
    <s v="MUS-001"/>
    <x v="7"/>
    <n v="1"/>
    <n v="52"/>
    <n v="1.73"/>
    <n v="0.27"/>
    <n v="0.27"/>
    <n v="13"/>
    <n v="24"/>
    <n v="0"/>
    <x v="36"/>
  </r>
  <r>
    <x v="0"/>
    <s v="Music"/>
    <s v="MUS-090"/>
    <x v="0"/>
    <n v="1"/>
    <n v="0"/>
    <n v="0"/>
    <n v="0.08"/>
    <n v="0"/>
    <n v="0"/>
    <n v="32"/>
    <n v="0.08"/>
    <x v="36"/>
  </r>
  <r>
    <x v="0"/>
    <s v="Music"/>
    <s v="MUS-090"/>
    <x v="1"/>
    <n v="1"/>
    <n v="0"/>
    <n v="0"/>
    <n v="0.08"/>
    <n v="0"/>
    <n v="0"/>
    <n v="32"/>
    <n v="0.08"/>
    <x v="36"/>
  </r>
  <r>
    <x v="0"/>
    <s v="Music"/>
    <s v="MUS-090"/>
    <x v="2"/>
    <n v="1"/>
    <n v="1.37"/>
    <n v="0.05"/>
    <n v="0.08"/>
    <n v="0"/>
    <n v="1"/>
    <n v="32"/>
    <n v="0.08"/>
    <x v="36"/>
  </r>
  <r>
    <x v="0"/>
    <s v="Music"/>
    <s v="MUS-090"/>
    <x v="3"/>
    <n v="1"/>
    <n v="0"/>
    <n v="0"/>
    <n v="0.08"/>
    <n v="0"/>
    <n v="0"/>
    <n v="32"/>
    <n v="0.08"/>
    <x v="36"/>
  </r>
  <r>
    <x v="0"/>
    <s v="Music"/>
    <s v="MUS-090"/>
    <x v="4"/>
    <n v="1"/>
    <n v="0"/>
    <n v="0"/>
    <n v="0.08"/>
    <n v="0"/>
    <n v="0"/>
    <n v="32"/>
    <n v="0.08"/>
    <x v="36"/>
  </r>
  <r>
    <x v="0"/>
    <s v="Music"/>
    <s v="MUS-090"/>
    <x v="5"/>
    <n v="1"/>
    <n v="0"/>
    <n v="0"/>
    <n v="0.08"/>
    <n v="0"/>
    <n v="0"/>
    <n v="32"/>
    <n v="0.08"/>
    <x v="36"/>
  </r>
  <r>
    <x v="0"/>
    <s v="Music"/>
    <s v="MUS-090"/>
    <x v="6"/>
    <n v="1"/>
    <n v="0"/>
    <n v="0"/>
    <n v="0.08"/>
    <n v="0"/>
    <n v="0"/>
    <n v="32"/>
    <n v="0.08"/>
    <x v="36"/>
  </r>
  <r>
    <x v="0"/>
    <s v="Music"/>
    <s v="MUS-090"/>
    <x v="7"/>
    <n v="1"/>
    <n v="0"/>
    <n v="0"/>
    <n v="0.09"/>
    <n v="0.09"/>
    <n v="0"/>
    <n v="32"/>
    <n v="0"/>
    <x v="36"/>
  </r>
  <r>
    <x v="0"/>
    <s v="Music"/>
    <s v="MUS-090"/>
    <x v="8"/>
    <n v="1"/>
    <n v="0"/>
    <n v="0"/>
    <n v="0.08"/>
    <n v="0.08"/>
    <n v="1"/>
    <n v="32"/>
    <n v="0"/>
    <x v="36"/>
  </r>
  <r>
    <x v="0"/>
    <s v="Music"/>
    <s v="MUS-090"/>
    <x v="9"/>
    <n v="1"/>
    <n v="0"/>
    <n v="0"/>
    <n v="0.09"/>
    <n v="0.09"/>
    <n v="3"/>
    <n v="32"/>
    <n v="0"/>
    <x v="36"/>
  </r>
  <r>
    <x v="0"/>
    <s v="Music"/>
    <s v="MUS-104"/>
    <x v="0"/>
    <n v="1"/>
    <n v="48"/>
    <n v="1.6"/>
    <n v="0.2"/>
    <n v="0"/>
    <n v="16"/>
    <n v="44"/>
    <n v="0.2"/>
    <x v="36"/>
  </r>
  <r>
    <x v="0"/>
    <s v="Music"/>
    <s v="MUS-104"/>
    <x v="1"/>
    <n v="1"/>
    <n v="39"/>
    <n v="1.3"/>
    <n v="0.2"/>
    <n v="0.2"/>
    <n v="13"/>
    <n v="44"/>
    <n v="0"/>
    <x v="36"/>
  </r>
  <r>
    <x v="0"/>
    <s v="Music"/>
    <s v="MUS-104"/>
    <x v="3"/>
    <n v="1"/>
    <n v="36"/>
    <n v="1.2"/>
    <n v="0"/>
    <n v="0"/>
    <n v="12"/>
    <n v="32"/>
    <n v="0"/>
    <x v="36"/>
  </r>
  <r>
    <x v="0"/>
    <s v="Music"/>
    <s v="MUS-104"/>
    <x v="7"/>
    <n v="1"/>
    <n v="48"/>
    <n v="1.6"/>
    <n v="0.2"/>
    <n v="0"/>
    <n v="16"/>
    <n v="40"/>
    <n v="0.2"/>
    <x v="36"/>
  </r>
  <r>
    <x v="0"/>
    <s v="Music"/>
    <s v="MUS-105"/>
    <x v="2"/>
    <n v="1"/>
    <n v="90"/>
    <n v="3"/>
    <n v="0.37"/>
    <n v="0.37"/>
    <n v="15"/>
    <n v="32"/>
    <n v="0"/>
    <x v="36"/>
  </r>
  <r>
    <x v="0"/>
    <s v="Music"/>
    <s v="MUS-105"/>
    <x v="4"/>
    <n v="1"/>
    <n v="102"/>
    <n v="3.4"/>
    <n v="0.37"/>
    <n v="0.1"/>
    <n v="17"/>
    <n v="24"/>
    <n v="0.27"/>
    <x v="36"/>
  </r>
  <r>
    <x v="0"/>
    <s v="Music"/>
    <s v="MUS-105"/>
    <x v="6"/>
    <n v="1"/>
    <n v="78"/>
    <n v="2.6"/>
    <n v="0.37"/>
    <n v="0.1"/>
    <n v="13"/>
    <n v="24"/>
    <n v="0.27"/>
    <x v="36"/>
  </r>
  <r>
    <x v="0"/>
    <s v="Music"/>
    <s v="MUS-105"/>
    <x v="8"/>
    <n v="1"/>
    <n v="78"/>
    <n v="2.6"/>
    <n v="0.37"/>
    <n v="0"/>
    <n v="13"/>
    <n v="32"/>
    <n v="0.37"/>
    <x v="36"/>
  </r>
  <r>
    <x v="0"/>
    <s v="Music"/>
    <s v="MUS-105"/>
    <x v="9"/>
    <n v="1"/>
    <n v="96"/>
    <n v="3.2"/>
    <n v="0.37"/>
    <n v="0"/>
    <n v="16"/>
    <n v="32"/>
    <n v="0.37"/>
    <x v="36"/>
  </r>
  <r>
    <x v="0"/>
    <s v="Music"/>
    <s v="MUS-106"/>
    <x v="0"/>
    <n v="1"/>
    <n v="36"/>
    <n v="1.2"/>
    <n v="0.37"/>
    <n v="0.37"/>
    <n v="6"/>
    <n v="24"/>
    <n v="0"/>
    <x v="36"/>
  </r>
  <r>
    <x v="0"/>
    <s v="Music"/>
    <s v="MUS-106"/>
    <x v="1"/>
    <n v="1"/>
    <n v="48"/>
    <n v="1.6"/>
    <n v="0.37"/>
    <n v="0.37"/>
    <n v="8"/>
    <n v="32"/>
    <n v="0"/>
    <x v="36"/>
  </r>
  <r>
    <x v="0"/>
    <s v="Music"/>
    <s v="MUS-106"/>
    <x v="3"/>
    <n v="1"/>
    <n v="54"/>
    <n v="1.8"/>
    <n v="0.37"/>
    <n v="0.1"/>
    <n v="9"/>
    <n v="32"/>
    <n v="0.27"/>
    <x v="36"/>
  </r>
  <r>
    <x v="0"/>
    <s v="Music"/>
    <s v="MUS-106"/>
    <x v="5"/>
    <n v="1"/>
    <n v="24"/>
    <n v="0.8"/>
    <n v="0.37"/>
    <n v="0"/>
    <n v="4"/>
    <n v="32"/>
    <n v="0.37"/>
    <x v="36"/>
  </r>
  <r>
    <x v="0"/>
    <s v="Music"/>
    <s v="MUS-106"/>
    <x v="7"/>
    <n v="1"/>
    <n v="78"/>
    <n v="2.6"/>
    <n v="0.37"/>
    <n v="0"/>
    <n v="13"/>
    <n v="32"/>
    <n v="0.37"/>
    <x v="36"/>
  </r>
  <r>
    <x v="0"/>
    <s v="Music"/>
    <s v="MUS-108"/>
    <x v="0"/>
    <n v="1"/>
    <n v="7.54"/>
    <n v="0.25"/>
    <n v="0.28999999999999998"/>
    <n v="0"/>
    <n v="3"/>
    <n v="24"/>
    <n v="0.28999999999999998"/>
    <x v="36"/>
  </r>
  <r>
    <x v="0"/>
    <s v="Music"/>
    <s v="MUS-108"/>
    <x v="1"/>
    <n v="1"/>
    <n v="13.37"/>
    <n v="0.45"/>
    <n v="0.28999999999999998"/>
    <n v="0"/>
    <n v="3"/>
    <n v="24"/>
    <n v="0.28999999999999998"/>
    <x v="36"/>
  </r>
  <r>
    <x v="0"/>
    <s v="Music"/>
    <s v="MUS-108"/>
    <x v="2"/>
    <n v="1"/>
    <n v="8.4600000000000009"/>
    <n v="0.28000000000000003"/>
    <n v="0.28999999999999998"/>
    <n v="0"/>
    <n v="4"/>
    <n v="24"/>
    <n v="0.28999999999999998"/>
    <x v="36"/>
  </r>
  <r>
    <x v="0"/>
    <s v="Music"/>
    <s v="MUS-108"/>
    <x v="3"/>
    <n v="1"/>
    <n v="24.51"/>
    <n v="0.82"/>
    <n v="0.28999999999999998"/>
    <n v="0"/>
    <n v="6"/>
    <n v="24"/>
    <n v="0.28999999999999998"/>
    <x v="36"/>
  </r>
  <r>
    <x v="0"/>
    <s v="Music"/>
    <s v="MUS-108"/>
    <x v="4"/>
    <n v="1"/>
    <n v="8.86"/>
    <n v="0.3"/>
    <n v="0.28999999999999998"/>
    <n v="0"/>
    <n v="2"/>
    <n v="24"/>
    <n v="0.28999999999999998"/>
    <x v="36"/>
  </r>
  <r>
    <x v="0"/>
    <s v="Music"/>
    <s v="MUS-108"/>
    <x v="5"/>
    <n v="1"/>
    <n v="14.71"/>
    <n v="0.49"/>
    <n v="0.28999999999999998"/>
    <n v="0.28999999999999998"/>
    <n v="3"/>
    <n v="20"/>
    <n v="0"/>
    <x v="36"/>
  </r>
  <r>
    <x v="0"/>
    <s v="Music"/>
    <s v="MUS-108"/>
    <x v="6"/>
    <n v="1"/>
    <n v="20"/>
    <n v="0.67"/>
    <n v="0.28999999999999998"/>
    <n v="0.28999999999999998"/>
    <n v="5"/>
    <n v="24"/>
    <n v="0"/>
    <x v="36"/>
  </r>
  <r>
    <x v="0"/>
    <s v="Music"/>
    <s v="MUS-108"/>
    <x v="7"/>
    <n v="1"/>
    <n v="16.5"/>
    <n v="0.55000000000000004"/>
    <n v="0.28999999999999998"/>
    <n v="0"/>
    <n v="5"/>
    <n v="20"/>
    <n v="0.28999999999999998"/>
    <x v="36"/>
  </r>
  <r>
    <x v="0"/>
    <s v="Music"/>
    <s v="MUS-108"/>
    <x v="8"/>
    <n v="1"/>
    <n v="22.66"/>
    <n v="0.76"/>
    <n v="0.28999999999999998"/>
    <n v="0.28999999999999998"/>
    <n v="5"/>
    <n v="24"/>
    <n v="0"/>
    <x v="36"/>
  </r>
  <r>
    <x v="0"/>
    <s v="Music"/>
    <s v="MUS-108"/>
    <x v="9"/>
    <n v="1"/>
    <n v="19.8"/>
    <n v="0.66"/>
    <n v="0.28999999999999998"/>
    <n v="0"/>
    <n v="6"/>
    <n v="24"/>
    <n v="0.28999999999999998"/>
    <x v="36"/>
  </r>
  <r>
    <x v="0"/>
    <s v="Music"/>
    <s v="MUS-110"/>
    <x v="0"/>
    <n v="2"/>
    <n v="171"/>
    <n v="5.7"/>
    <n v="0.4"/>
    <n v="0.4"/>
    <n v="57"/>
    <n v="88"/>
    <n v="0"/>
    <x v="36"/>
  </r>
  <r>
    <x v="0"/>
    <s v="Music"/>
    <s v="MUS-110"/>
    <x v="1"/>
    <n v="3"/>
    <n v="255"/>
    <n v="8.5"/>
    <n v="0.6"/>
    <n v="0.2"/>
    <n v="85"/>
    <n v="138"/>
    <n v="0.4"/>
    <x v="36"/>
  </r>
  <r>
    <x v="0"/>
    <s v="Music"/>
    <s v="MUS-110"/>
    <x v="2"/>
    <n v="3"/>
    <n v="261"/>
    <n v="8.6999999999999993"/>
    <n v="0.8"/>
    <n v="0.8"/>
    <n v="87"/>
    <n v="138"/>
    <n v="0"/>
    <x v="36"/>
  </r>
  <r>
    <x v="0"/>
    <s v="Music"/>
    <s v="MUS-110"/>
    <x v="3"/>
    <n v="4"/>
    <n v="495"/>
    <n v="16.5"/>
    <n v="0.8"/>
    <n v="0.4"/>
    <n v="165"/>
    <n v="188"/>
    <n v="0.4"/>
    <x v="36"/>
  </r>
  <r>
    <x v="0"/>
    <s v="Music"/>
    <s v="MUS-110"/>
    <x v="4"/>
    <n v="4"/>
    <n v="375"/>
    <n v="12.5"/>
    <n v="0.8"/>
    <n v="0.4"/>
    <n v="125"/>
    <n v="188"/>
    <n v="0.4"/>
    <x v="36"/>
  </r>
  <r>
    <x v="0"/>
    <s v="Music"/>
    <s v="MUS-110"/>
    <x v="5"/>
    <n v="5"/>
    <n v="633.6"/>
    <n v="21.12"/>
    <n v="1"/>
    <n v="0.6"/>
    <n v="209"/>
    <n v="238"/>
    <n v="0.4"/>
    <x v="36"/>
  </r>
  <r>
    <x v="0"/>
    <s v="Music"/>
    <s v="MUS-110"/>
    <x v="6"/>
    <n v="5"/>
    <n v="546"/>
    <n v="18.2"/>
    <n v="1"/>
    <n v="0.4"/>
    <n v="182"/>
    <n v="238"/>
    <n v="0.6"/>
    <x v="36"/>
  </r>
  <r>
    <x v="0"/>
    <s v="Music"/>
    <s v="MUS-110"/>
    <x v="7"/>
    <n v="5"/>
    <n v="624"/>
    <n v="20.8"/>
    <n v="1"/>
    <n v="0.6"/>
    <n v="208"/>
    <n v="238"/>
    <n v="0.4"/>
    <x v="36"/>
  </r>
  <r>
    <x v="0"/>
    <s v="Music"/>
    <s v="MUS-110"/>
    <x v="8"/>
    <n v="5"/>
    <n v="531"/>
    <n v="17.7"/>
    <n v="1"/>
    <n v="0.6"/>
    <n v="177"/>
    <n v="238"/>
    <n v="0.4"/>
    <x v="36"/>
  </r>
  <r>
    <x v="0"/>
    <s v="Music"/>
    <s v="MUS-110"/>
    <x v="9"/>
    <n v="5"/>
    <n v="564"/>
    <n v="18.8"/>
    <n v="1"/>
    <n v="0.6"/>
    <n v="188"/>
    <n v="238"/>
    <n v="0.4"/>
    <x v="36"/>
  </r>
  <r>
    <x v="0"/>
    <s v="Music"/>
    <s v="MUS-111"/>
    <x v="0"/>
    <n v="3"/>
    <n v="348"/>
    <n v="11.6"/>
    <n v="0.6"/>
    <n v="0.6"/>
    <n v="116"/>
    <n v="132"/>
    <n v="0"/>
    <x v="36"/>
  </r>
  <r>
    <x v="0"/>
    <s v="Music"/>
    <s v="MUS-111"/>
    <x v="1"/>
    <n v="3"/>
    <n v="309"/>
    <n v="10.3"/>
    <n v="0.6"/>
    <n v="0.6"/>
    <n v="103"/>
    <n v="162"/>
    <n v="0"/>
    <x v="36"/>
  </r>
  <r>
    <x v="0"/>
    <s v="Music"/>
    <s v="MUS-111"/>
    <x v="2"/>
    <n v="3"/>
    <n v="366"/>
    <n v="12.2"/>
    <n v="0.6"/>
    <n v="0.6"/>
    <n v="122"/>
    <n v="144"/>
    <n v="0"/>
    <x v="36"/>
  </r>
  <r>
    <x v="0"/>
    <s v="Music"/>
    <s v="MUS-111"/>
    <x v="3"/>
    <n v="3"/>
    <n v="288"/>
    <n v="9.6"/>
    <n v="0.6"/>
    <n v="0.6"/>
    <n v="96"/>
    <n v="162"/>
    <n v="0"/>
    <x v="36"/>
  </r>
  <r>
    <x v="0"/>
    <s v="Music"/>
    <s v="MUS-111"/>
    <x v="4"/>
    <n v="3"/>
    <n v="384"/>
    <n v="12.8"/>
    <n v="0.6"/>
    <n v="0.6"/>
    <n v="128"/>
    <n v="174"/>
    <n v="0"/>
    <x v="36"/>
  </r>
  <r>
    <x v="0"/>
    <s v="Music"/>
    <s v="MUS-111"/>
    <x v="5"/>
    <n v="2"/>
    <n v="288"/>
    <n v="9.6"/>
    <n v="0.4"/>
    <n v="0.4"/>
    <n v="96"/>
    <n v="130"/>
    <n v="0"/>
    <x v="36"/>
  </r>
  <r>
    <x v="0"/>
    <s v="Music"/>
    <s v="MUS-111"/>
    <x v="6"/>
    <n v="3"/>
    <n v="345"/>
    <n v="11.5"/>
    <n v="0.6"/>
    <n v="0.6"/>
    <n v="115"/>
    <n v="174"/>
    <n v="0"/>
    <x v="36"/>
  </r>
  <r>
    <x v="0"/>
    <s v="Music"/>
    <s v="MUS-111"/>
    <x v="7"/>
    <n v="3"/>
    <n v="219"/>
    <n v="7.3"/>
    <n v="0.6"/>
    <n v="0.6"/>
    <n v="73"/>
    <n v="144"/>
    <n v="0"/>
    <x v="36"/>
  </r>
  <r>
    <x v="0"/>
    <s v="Music"/>
    <s v="MUS-111"/>
    <x v="8"/>
    <n v="3"/>
    <n v="306"/>
    <n v="10.199999999999999"/>
    <n v="0.6"/>
    <n v="0.6"/>
    <n v="102"/>
    <n v="147"/>
    <n v="0"/>
    <x v="36"/>
  </r>
  <r>
    <x v="0"/>
    <s v="Music"/>
    <s v="MUS-111"/>
    <x v="9"/>
    <n v="2"/>
    <n v="237"/>
    <n v="7.9"/>
    <n v="0.4"/>
    <n v="0.4"/>
    <n v="79"/>
    <n v="100"/>
    <n v="0"/>
    <x v="36"/>
  </r>
  <r>
    <x v="0"/>
    <s v="Music"/>
    <s v="MUS-115"/>
    <x v="0"/>
    <n v="3"/>
    <n v="408"/>
    <n v="13.6"/>
    <n v="0.6"/>
    <n v="0.6"/>
    <n v="136"/>
    <n v="168"/>
    <n v="0"/>
    <x v="36"/>
  </r>
  <r>
    <x v="0"/>
    <s v="Music"/>
    <s v="MUS-115"/>
    <x v="1"/>
    <n v="4"/>
    <n v="468"/>
    <n v="15.6"/>
    <n v="0.8"/>
    <n v="0.8"/>
    <n v="156"/>
    <n v="197"/>
    <n v="0"/>
    <x v="36"/>
  </r>
  <r>
    <x v="0"/>
    <s v="Music"/>
    <s v="MUS-115"/>
    <x v="2"/>
    <n v="4"/>
    <n v="477.26"/>
    <n v="15.91"/>
    <n v="1"/>
    <n v="1"/>
    <n v="159"/>
    <n v="236"/>
    <n v="0"/>
    <x v="36"/>
  </r>
  <r>
    <x v="0"/>
    <s v="Music"/>
    <s v="MUS-115"/>
    <x v="3"/>
    <n v="4"/>
    <n v="510"/>
    <n v="17"/>
    <n v="0.8"/>
    <n v="0.8"/>
    <n v="170"/>
    <n v="197"/>
    <n v="0"/>
    <x v="36"/>
  </r>
  <r>
    <x v="0"/>
    <s v="Music"/>
    <s v="MUS-115"/>
    <x v="4"/>
    <n v="4"/>
    <n v="444.26"/>
    <n v="14.81"/>
    <n v="0.8"/>
    <n v="0.8"/>
    <n v="149"/>
    <n v="215"/>
    <n v="0"/>
    <x v="36"/>
  </r>
  <r>
    <x v="0"/>
    <s v="Music"/>
    <s v="MUS-115"/>
    <x v="5"/>
    <n v="5"/>
    <n v="498.8"/>
    <n v="16.63"/>
    <n v="1"/>
    <n v="0.8"/>
    <n v="164"/>
    <n v="241"/>
    <n v="0.2"/>
    <x v="36"/>
  </r>
  <r>
    <x v="0"/>
    <s v="Music"/>
    <s v="MUS-115"/>
    <x v="6"/>
    <n v="5"/>
    <n v="495.26"/>
    <n v="16.510000000000002"/>
    <n v="1"/>
    <n v="1"/>
    <n v="166"/>
    <n v="225"/>
    <n v="0"/>
    <x v="36"/>
  </r>
  <r>
    <x v="0"/>
    <s v="Music"/>
    <s v="MUS-115"/>
    <x v="7"/>
    <n v="4"/>
    <n v="492"/>
    <n v="16.399999999999999"/>
    <n v="0.8"/>
    <n v="0.8"/>
    <n v="164"/>
    <n v="176"/>
    <n v="0"/>
    <x v="36"/>
  </r>
  <r>
    <x v="0"/>
    <s v="Music"/>
    <s v="MUS-115"/>
    <x v="8"/>
    <n v="4"/>
    <n v="392.81"/>
    <n v="13.09"/>
    <n v="0.8"/>
    <n v="0.6"/>
    <n v="131"/>
    <n v="199"/>
    <n v="0.2"/>
    <x v="36"/>
  </r>
  <r>
    <x v="0"/>
    <s v="Music"/>
    <s v="MUS-115"/>
    <x v="9"/>
    <n v="5"/>
    <n v="564.69000000000005"/>
    <n v="18.82"/>
    <n v="1"/>
    <n v="1"/>
    <n v="189"/>
    <n v="244"/>
    <n v="0"/>
    <x v="36"/>
  </r>
  <r>
    <x v="0"/>
    <s v="Music"/>
    <s v="MUS-116"/>
    <x v="0"/>
    <n v="2"/>
    <n v="213"/>
    <n v="7.1"/>
    <n v="0.4"/>
    <n v="0.4"/>
    <n v="71"/>
    <n v="94"/>
    <n v="0"/>
    <x v="36"/>
  </r>
  <r>
    <x v="0"/>
    <s v="Music"/>
    <s v="MUS-116"/>
    <x v="1"/>
    <n v="2"/>
    <n v="249"/>
    <n v="8.3000000000000007"/>
    <n v="0.4"/>
    <n v="0.4"/>
    <n v="83"/>
    <n v="109"/>
    <n v="0"/>
    <x v="36"/>
  </r>
  <r>
    <x v="0"/>
    <s v="Music"/>
    <s v="MUS-116"/>
    <x v="2"/>
    <n v="2"/>
    <n v="177"/>
    <n v="5.9"/>
    <n v="0.4"/>
    <n v="0.4"/>
    <n v="59"/>
    <n v="94"/>
    <n v="0"/>
    <x v="36"/>
  </r>
  <r>
    <x v="0"/>
    <s v="Music"/>
    <s v="MUS-116"/>
    <x v="3"/>
    <n v="2"/>
    <n v="267"/>
    <n v="8.9"/>
    <n v="0.4"/>
    <n v="0.4"/>
    <n v="89"/>
    <n v="109"/>
    <n v="0"/>
    <x v="36"/>
  </r>
  <r>
    <x v="0"/>
    <s v="Music"/>
    <s v="MUS-116"/>
    <x v="4"/>
    <n v="3"/>
    <n v="264"/>
    <n v="8.8000000000000007"/>
    <n v="0.6"/>
    <n v="0.6"/>
    <n v="88"/>
    <n v="144"/>
    <n v="0"/>
    <x v="36"/>
  </r>
  <r>
    <x v="0"/>
    <s v="Music"/>
    <s v="MUS-116"/>
    <x v="5"/>
    <n v="2"/>
    <n v="264"/>
    <n v="8.8000000000000007"/>
    <n v="0.4"/>
    <n v="0.4"/>
    <n v="88"/>
    <n v="100"/>
    <n v="0"/>
    <x v="36"/>
  </r>
  <r>
    <x v="0"/>
    <s v="Music"/>
    <s v="MUS-116"/>
    <x v="6"/>
    <n v="2"/>
    <n v="243"/>
    <n v="8.1"/>
    <n v="0.4"/>
    <n v="0.4"/>
    <n v="81"/>
    <n v="100"/>
    <n v="0"/>
    <x v="36"/>
  </r>
  <r>
    <x v="0"/>
    <s v="Music"/>
    <s v="MUS-116"/>
    <x v="7"/>
    <n v="2"/>
    <n v="288"/>
    <n v="9.6"/>
    <n v="0.4"/>
    <n v="0.4"/>
    <n v="96"/>
    <n v="100"/>
    <n v="0"/>
    <x v="36"/>
  </r>
  <r>
    <x v="0"/>
    <s v="Music"/>
    <s v="MUS-116"/>
    <x v="8"/>
    <n v="2"/>
    <n v="237"/>
    <n v="7.9"/>
    <n v="0.4"/>
    <n v="0.4"/>
    <n v="79"/>
    <n v="100"/>
    <n v="0"/>
    <x v="36"/>
  </r>
  <r>
    <x v="0"/>
    <s v="Music"/>
    <s v="MUS-116"/>
    <x v="9"/>
    <n v="2"/>
    <n v="288"/>
    <n v="9.6"/>
    <n v="0.4"/>
    <n v="0.4"/>
    <n v="96"/>
    <n v="100"/>
    <n v="0"/>
    <x v="36"/>
  </r>
  <r>
    <x v="0"/>
    <s v="Music"/>
    <s v="MUS-118"/>
    <x v="2"/>
    <n v="1"/>
    <n v="28"/>
    <n v="0.93"/>
    <n v="0.27"/>
    <n v="0.27"/>
    <n v="7"/>
    <n v="32"/>
    <n v="0"/>
    <x v="36"/>
  </r>
  <r>
    <x v="0"/>
    <s v="Music"/>
    <s v="MUS-118"/>
    <x v="4"/>
    <n v="1"/>
    <n v="88"/>
    <n v="2.93"/>
    <n v="0.27"/>
    <n v="0.27"/>
    <n v="22"/>
    <n v="32"/>
    <n v="0"/>
    <x v="36"/>
  </r>
  <r>
    <x v="0"/>
    <s v="Music"/>
    <s v="MUS-118"/>
    <x v="6"/>
    <n v="1"/>
    <n v="60"/>
    <n v="2"/>
    <n v="0.27"/>
    <n v="0.27"/>
    <n v="15"/>
    <n v="24"/>
    <n v="0"/>
    <x v="36"/>
  </r>
  <r>
    <x v="0"/>
    <s v="Music"/>
    <s v="MUS-119"/>
    <x v="2"/>
    <n v="1"/>
    <n v="1"/>
    <n v="0.03"/>
    <n v="0.01"/>
    <n v="0.01"/>
    <n v="1"/>
    <n v="20"/>
    <n v="0"/>
    <x v="36"/>
  </r>
  <r>
    <x v="0"/>
    <s v="Music"/>
    <s v="MUS-119"/>
    <x v="4"/>
    <n v="1"/>
    <n v="3"/>
    <n v="0.1"/>
    <n v="0.03"/>
    <n v="0.03"/>
    <n v="3"/>
    <n v="20"/>
    <n v="0"/>
    <x v="36"/>
  </r>
  <r>
    <x v="0"/>
    <s v="Music"/>
    <s v="MUS-119"/>
    <x v="6"/>
    <n v="1"/>
    <n v="5"/>
    <n v="0.17"/>
    <n v="0.05"/>
    <n v="0.05"/>
    <n v="5"/>
    <n v="20"/>
    <n v="0"/>
    <x v="36"/>
  </r>
  <r>
    <x v="0"/>
    <s v="Music"/>
    <s v="MUS-119"/>
    <x v="8"/>
    <n v="1"/>
    <n v="3"/>
    <n v="0.1"/>
    <n v="0.04"/>
    <n v="0.04"/>
    <n v="3"/>
    <n v="20"/>
    <n v="0"/>
    <x v="36"/>
  </r>
  <r>
    <x v="0"/>
    <s v="Music"/>
    <s v="MUS-119"/>
    <x v="9"/>
    <n v="1"/>
    <n v="2"/>
    <n v="7.0000000000000007E-2"/>
    <n v="0.02"/>
    <n v="0.02"/>
    <n v="2"/>
    <n v="20"/>
    <n v="0"/>
    <x v="36"/>
  </r>
  <r>
    <x v="0"/>
    <s v="Music"/>
    <s v="MUS-120"/>
    <x v="0"/>
    <n v="1"/>
    <n v="95"/>
    <n v="3.17"/>
    <n v="0.28000000000000003"/>
    <n v="0"/>
    <n v="19"/>
    <n v="24"/>
    <n v="0.28000000000000003"/>
    <x v="36"/>
  </r>
  <r>
    <x v="0"/>
    <s v="Music"/>
    <s v="MUS-120"/>
    <x v="1"/>
    <n v="1"/>
    <n v="105"/>
    <n v="3.5"/>
    <n v="0.28000000000000003"/>
    <n v="0"/>
    <n v="21"/>
    <n v="24"/>
    <n v="0.28000000000000003"/>
    <x v="36"/>
  </r>
  <r>
    <x v="0"/>
    <s v="Music"/>
    <s v="MUS-120"/>
    <x v="3"/>
    <n v="1"/>
    <n v="70"/>
    <n v="2.33"/>
    <n v="0.28000000000000003"/>
    <n v="0"/>
    <n v="14"/>
    <n v="24"/>
    <n v="0.28000000000000003"/>
    <x v="36"/>
  </r>
  <r>
    <x v="0"/>
    <s v="Music"/>
    <s v="MUS-120"/>
    <x v="5"/>
    <n v="1"/>
    <n v="80"/>
    <n v="2.67"/>
    <n v="0.28000000000000003"/>
    <n v="0.28000000000000003"/>
    <n v="16"/>
    <n v="24"/>
    <n v="0"/>
    <x v="36"/>
  </r>
  <r>
    <x v="0"/>
    <s v="Music"/>
    <s v="MUS-120"/>
    <x v="7"/>
    <n v="1"/>
    <n v="90"/>
    <n v="3"/>
    <n v="0.31"/>
    <n v="0.31"/>
    <n v="18"/>
    <n v="24"/>
    <n v="0"/>
    <x v="36"/>
  </r>
  <r>
    <x v="0"/>
    <s v="Music"/>
    <s v="MUS-121"/>
    <x v="0"/>
    <n v="1"/>
    <n v="8.4600000000000009"/>
    <n v="0.28000000000000003"/>
    <n v="0.15"/>
    <n v="0.05"/>
    <n v="8"/>
    <n v="32"/>
    <n v="0.1"/>
    <x v="36"/>
  </r>
  <r>
    <x v="0"/>
    <s v="Music"/>
    <s v="MUS-121"/>
    <x v="1"/>
    <n v="1"/>
    <n v="8.8000000000000007"/>
    <n v="0.28999999999999998"/>
    <n v="0.15"/>
    <n v="0.05"/>
    <n v="6"/>
    <n v="32"/>
    <n v="0.1"/>
    <x v="36"/>
  </r>
  <r>
    <x v="0"/>
    <s v="Music"/>
    <s v="MUS-121"/>
    <x v="2"/>
    <n v="1"/>
    <n v="13.94"/>
    <n v="0.46"/>
    <n v="0.15"/>
    <n v="0.05"/>
    <n v="9"/>
    <n v="32"/>
    <n v="0.1"/>
    <x v="36"/>
  </r>
  <r>
    <x v="0"/>
    <s v="Music"/>
    <s v="MUS-121"/>
    <x v="3"/>
    <n v="1"/>
    <n v="6.74"/>
    <n v="0.22"/>
    <n v="0.15"/>
    <n v="0.05"/>
    <n v="7"/>
    <n v="32"/>
    <n v="0.1"/>
    <x v="36"/>
  </r>
  <r>
    <x v="0"/>
    <s v="Music"/>
    <s v="MUS-121"/>
    <x v="4"/>
    <n v="1"/>
    <n v="11.09"/>
    <n v="0.37"/>
    <n v="0.15"/>
    <n v="0.05"/>
    <n v="8"/>
    <n v="32"/>
    <n v="0.1"/>
    <x v="36"/>
  </r>
  <r>
    <x v="0"/>
    <s v="Music"/>
    <s v="MUS-121"/>
    <x v="5"/>
    <n v="1"/>
    <n v="7.46"/>
    <n v="0.25"/>
    <n v="0.15"/>
    <n v="0.05"/>
    <n v="5"/>
    <n v="32"/>
    <n v="0.1"/>
    <x v="36"/>
  </r>
  <r>
    <x v="0"/>
    <s v="Music"/>
    <s v="MUS-121"/>
    <x v="6"/>
    <n v="1"/>
    <n v="5.83"/>
    <n v="0.19"/>
    <n v="0.15"/>
    <n v="0"/>
    <n v="5"/>
    <n v="32"/>
    <n v="0.15"/>
    <x v="36"/>
  </r>
  <r>
    <x v="0"/>
    <s v="Music"/>
    <s v="MUS-121"/>
    <x v="7"/>
    <n v="1"/>
    <n v="7.26"/>
    <n v="0.24"/>
    <n v="0.18"/>
    <n v="0"/>
    <n v="6"/>
    <n v="32"/>
    <n v="0.18"/>
    <x v="36"/>
  </r>
  <r>
    <x v="0"/>
    <s v="Music"/>
    <s v="MUS-121"/>
    <x v="8"/>
    <n v="1"/>
    <n v="12.11"/>
    <n v="0.4"/>
    <n v="0.15"/>
    <n v="0"/>
    <n v="7"/>
    <n v="32"/>
    <n v="0.15"/>
    <x v="36"/>
  </r>
  <r>
    <x v="0"/>
    <s v="Music"/>
    <s v="MUS-121"/>
    <x v="9"/>
    <n v="1"/>
    <n v="13.29"/>
    <n v="0.44"/>
    <n v="0.18"/>
    <n v="7.0000000000000007E-2"/>
    <n v="9"/>
    <n v="32"/>
    <n v="0.11"/>
    <x v="36"/>
  </r>
  <r>
    <x v="0"/>
    <s v="Music"/>
    <s v="MUS-126"/>
    <x v="0"/>
    <n v="1"/>
    <n v="22"/>
    <n v="0.73"/>
    <n v="0.13"/>
    <n v="0.13"/>
    <n v="11"/>
    <n v="44"/>
    <n v="0"/>
    <x v="36"/>
  </r>
  <r>
    <x v="0"/>
    <s v="Music"/>
    <s v="MUS-126"/>
    <x v="1"/>
    <n v="1"/>
    <n v="28"/>
    <n v="0.93"/>
    <n v="0.13"/>
    <n v="0.13"/>
    <n v="14"/>
    <n v="44"/>
    <n v="0"/>
    <x v="36"/>
  </r>
  <r>
    <x v="0"/>
    <s v="Music"/>
    <s v="MUS-126"/>
    <x v="3"/>
    <n v="1"/>
    <n v="20"/>
    <n v="0.67"/>
    <n v="0.13"/>
    <n v="0.13"/>
    <n v="10"/>
    <n v="44"/>
    <n v="0"/>
    <x v="36"/>
  </r>
  <r>
    <x v="0"/>
    <s v="Music"/>
    <s v="MUS-126"/>
    <x v="5"/>
    <n v="1"/>
    <n v="22"/>
    <n v="0.73"/>
    <n v="0.13"/>
    <n v="0.13"/>
    <n v="11"/>
    <n v="44"/>
    <n v="0"/>
    <x v="36"/>
  </r>
  <r>
    <x v="0"/>
    <s v="Music"/>
    <s v="MUS-126"/>
    <x v="7"/>
    <n v="1"/>
    <n v="22"/>
    <n v="0.73"/>
    <n v="0.13"/>
    <n v="0.13"/>
    <n v="11"/>
    <n v="44"/>
    <n v="0"/>
    <x v="36"/>
  </r>
  <r>
    <x v="0"/>
    <s v="Music"/>
    <s v="MUS-132"/>
    <x v="0"/>
    <n v="1"/>
    <n v="63"/>
    <n v="2.1"/>
    <n v="0.2"/>
    <n v="0.2"/>
    <n v="21"/>
    <n v="24"/>
    <n v="0"/>
    <x v="36"/>
  </r>
  <r>
    <x v="0"/>
    <s v="Music"/>
    <s v="MUS-132"/>
    <x v="1"/>
    <n v="1"/>
    <n v="57"/>
    <n v="1.9"/>
    <n v="0.2"/>
    <n v="0.2"/>
    <n v="19"/>
    <n v="24"/>
    <n v="0"/>
    <x v="36"/>
  </r>
  <r>
    <x v="0"/>
    <s v="Music"/>
    <s v="MUS-132"/>
    <x v="2"/>
    <n v="1"/>
    <n v="48"/>
    <n v="1.6"/>
    <n v="0.2"/>
    <n v="0.2"/>
    <n v="16"/>
    <n v="24"/>
    <n v="0"/>
    <x v="36"/>
  </r>
  <r>
    <x v="0"/>
    <s v="Music"/>
    <s v="MUS-132"/>
    <x v="3"/>
    <n v="1"/>
    <n v="63"/>
    <n v="2.1"/>
    <n v="0.2"/>
    <n v="0.2"/>
    <n v="21"/>
    <n v="24"/>
    <n v="0"/>
    <x v="36"/>
  </r>
  <r>
    <x v="0"/>
    <s v="Music"/>
    <s v="MUS-132"/>
    <x v="4"/>
    <n v="1"/>
    <n v="54"/>
    <n v="1.8"/>
    <n v="0.2"/>
    <n v="0.2"/>
    <n v="18"/>
    <n v="24"/>
    <n v="0"/>
    <x v="36"/>
  </r>
  <r>
    <x v="0"/>
    <s v="Music"/>
    <s v="MUS-132"/>
    <x v="5"/>
    <n v="1"/>
    <n v="54.4"/>
    <n v="1.81"/>
    <n v="0.2"/>
    <n v="0.2"/>
    <n v="17"/>
    <n v="24"/>
    <n v="0"/>
    <x v="36"/>
  </r>
  <r>
    <x v="0"/>
    <s v="Music"/>
    <s v="MUS-132"/>
    <x v="6"/>
    <n v="1"/>
    <n v="33"/>
    <n v="1.1000000000000001"/>
    <n v="0.2"/>
    <n v="0.2"/>
    <n v="11"/>
    <n v="24"/>
    <n v="0"/>
    <x v="36"/>
  </r>
  <r>
    <x v="0"/>
    <s v="Music"/>
    <s v="MUS-132"/>
    <x v="7"/>
    <n v="1"/>
    <n v="48"/>
    <n v="1.6"/>
    <n v="0.2"/>
    <n v="0.2"/>
    <n v="16"/>
    <n v="24"/>
    <n v="0"/>
    <x v="36"/>
  </r>
  <r>
    <x v="0"/>
    <s v="Music"/>
    <s v="MUS-132"/>
    <x v="8"/>
    <n v="1"/>
    <n v="42"/>
    <n v="1.4"/>
    <n v="0.2"/>
    <n v="0.2"/>
    <n v="14"/>
    <n v="24"/>
    <n v="0"/>
    <x v="36"/>
  </r>
  <r>
    <x v="0"/>
    <s v="Music"/>
    <s v="MUS-132"/>
    <x v="9"/>
    <n v="1"/>
    <n v="48"/>
    <n v="1.6"/>
    <n v="0.2"/>
    <n v="0.2"/>
    <n v="16"/>
    <n v="24"/>
    <n v="0"/>
    <x v="36"/>
  </r>
  <r>
    <x v="0"/>
    <s v="Music"/>
    <s v="MUS-133"/>
    <x v="0"/>
    <n v="1"/>
    <n v="18"/>
    <n v="0.6"/>
    <n v="0.2"/>
    <n v="0.2"/>
    <n v="6"/>
    <n v="24"/>
    <n v="0"/>
    <x v="36"/>
  </r>
  <r>
    <x v="0"/>
    <s v="Music"/>
    <s v="MUS-133"/>
    <x v="1"/>
    <n v="1"/>
    <n v="9"/>
    <n v="0.3"/>
    <n v="0.2"/>
    <n v="0.2"/>
    <n v="3"/>
    <n v="24"/>
    <n v="0"/>
    <x v="36"/>
  </r>
  <r>
    <x v="0"/>
    <s v="Music"/>
    <s v="MUS-133"/>
    <x v="2"/>
    <n v="1"/>
    <n v="33"/>
    <n v="1.1000000000000001"/>
    <n v="0.2"/>
    <n v="0.2"/>
    <n v="11"/>
    <n v="24"/>
    <n v="0"/>
    <x v="36"/>
  </r>
  <r>
    <x v="0"/>
    <s v="Music"/>
    <s v="MUS-133"/>
    <x v="3"/>
    <n v="1"/>
    <n v="9"/>
    <n v="0.3"/>
    <n v="0.2"/>
    <n v="0.2"/>
    <n v="3"/>
    <n v="24"/>
    <n v="0"/>
    <x v="36"/>
  </r>
  <r>
    <x v="0"/>
    <s v="Music"/>
    <s v="MUS-133"/>
    <x v="4"/>
    <n v="1"/>
    <n v="15"/>
    <n v="0.5"/>
    <n v="0.2"/>
    <n v="0.2"/>
    <n v="5"/>
    <n v="24"/>
    <n v="0"/>
    <x v="36"/>
  </r>
  <r>
    <x v="0"/>
    <s v="Music"/>
    <s v="MUS-133"/>
    <x v="5"/>
    <n v="1"/>
    <n v="9.6"/>
    <n v="0.32"/>
    <n v="0.2"/>
    <n v="0.2"/>
    <n v="3"/>
    <n v="24"/>
    <n v="0"/>
    <x v="36"/>
  </r>
  <r>
    <x v="0"/>
    <s v="Music"/>
    <s v="MUS-133"/>
    <x v="6"/>
    <n v="1"/>
    <n v="12"/>
    <n v="0.4"/>
    <n v="0.2"/>
    <n v="0.2"/>
    <n v="4"/>
    <n v="24"/>
    <n v="0"/>
    <x v="36"/>
  </r>
  <r>
    <x v="0"/>
    <s v="Music"/>
    <s v="MUS-133"/>
    <x v="7"/>
    <n v="1"/>
    <n v="18"/>
    <n v="0.6"/>
    <n v="0.2"/>
    <n v="0.2"/>
    <n v="6"/>
    <n v="24"/>
    <n v="0"/>
    <x v="36"/>
  </r>
  <r>
    <x v="0"/>
    <s v="Music"/>
    <s v="MUS-133"/>
    <x v="8"/>
    <n v="1"/>
    <n v="9"/>
    <n v="0.3"/>
    <n v="0.2"/>
    <n v="0.2"/>
    <n v="3"/>
    <n v="24"/>
    <n v="0"/>
    <x v="36"/>
  </r>
  <r>
    <x v="0"/>
    <s v="Music"/>
    <s v="MUS-133"/>
    <x v="9"/>
    <n v="1"/>
    <n v="30"/>
    <n v="1"/>
    <n v="0.2"/>
    <n v="0.2"/>
    <n v="10"/>
    <n v="24"/>
    <n v="0"/>
    <x v="36"/>
  </r>
  <r>
    <x v="0"/>
    <s v="Music"/>
    <s v="MUS-152"/>
    <x v="1"/>
    <n v="1"/>
    <n v="150"/>
    <n v="5"/>
    <n v="0.28999999999999998"/>
    <n v="0"/>
    <n v="30"/>
    <n v="44"/>
    <n v="0.28999999999999998"/>
    <x v="36"/>
  </r>
  <r>
    <x v="0"/>
    <s v="Music"/>
    <s v="MUS-152"/>
    <x v="3"/>
    <n v="1"/>
    <n v="57.71"/>
    <n v="1.92"/>
    <n v="0.28999999999999998"/>
    <n v="0"/>
    <n v="14"/>
    <n v="44"/>
    <n v="0.28999999999999998"/>
    <x v="36"/>
  </r>
  <r>
    <x v="0"/>
    <s v="Music"/>
    <s v="MUS-152"/>
    <x v="4"/>
    <n v="1"/>
    <n v="34.74"/>
    <n v="1.1599999999999999"/>
    <n v="0.28999999999999998"/>
    <n v="0"/>
    <n v="8"/>
    <n v="50"/>
    <n v="0.28999999999999998"/>
    <x v="36"/>
  </r>
  <r>
    <x v="0"/>
    <s v="Music"/>
    <s v="MUS-152"/>
    <x v="5"/>
    <n v="1"/>
    <n v="29.91"/>
    <n v="1"/>
    <n v="0.28999999999999998"/>
    <n v="0"/>
    <n v="9"/>
    <n v="44"/>
    <n v="0.28999999999999998"/>
    <x v="36"/>
  </r>
  <r>
    <x v="0"/>
    <s v="Music"/>
    <s v="MUS-152"/>
    <x v="6"/>
    <n v="1"/>
    <n v="25"/>
    <n v="0.83"/>
    <n v="0.28999999999999998"/>
    <n v="0"/>
    <n v="5"/>
    <n v="50"/>
    <n v="0.28999999999999998"/>
    <x v="36"/>
  </r>
  <r>
    <x v="0"/>
    <s v="Music"/>
    <s v="MUS-152"/>
    <x v="7"/>
    <n v="1"/>
    <n v="36"/>
    <n v="1.2"/>
    <n v="0.28999999999999998"/>
    <n v="0"/>
    <n v="12"/>
    <n v="44"/>
    <n v="0.28999999999999998"/>
    <x v="36"/>
  </r>
  <r>
    <x v="0"/>
    <s v="Music"/>
    <s v="MUS-152"/>
    <x v="8"/>
    <n v="1"/>
    <n v="28.97"/>
    <n v="0.97"/>
    <n v="0.28999999999999998"/>
    <n v="0"/>
    <n v="7"/>
    <n v="44"/>
    <n v="0.28999999999999998"/>
    <x v="36"/>
  </r>
  <r>
    <x v="0"/>
    <s v="Music"/>
    <s v="MUS-152"/>
    <x v="9"/>
    <n v="1"/>
    <n v="9"/>
    <n v="0.3"/>
    <n v="0.28999999999999998"/>
    <n v="0"/>
    <n v="3"/>
    <n v="44"/>
    <n v="0.28999999999999998"/>
    <x v="36"/>
  </r>
  <r>
    <x v="0"/>
    <s v="Music"/>
    <s v="MUS-158"/>
    <x v="0"/>
    <n v="1"/>
    <n v="23.6"/>
    <n v="0.79"/>
    <n v="0.28999999999999998"/>
    <n v="0.28999999999999998"/>
    <n v="7"/>
    <n v="42"/>
    <n v="0"/>
    <x v="36"/>
  </r>
  <r>
    <x v="0"/>
    <s v="Music"/>
    <s v="MUS-158"/>
    <x v="1"/>
    <n v="1"/>
    <n v="43.49"/>
    <n v="1.45"/>
    <n v="0.28999999999999998"/>
    <n v="0.28999999999999998"/>
    <n v="10"/>
    <n v="42"/>
    <n v="0"/>
    <x v="36"/>
  </r>
  <r>
    <x v="0"/>
    <s v="Music"/>
    <s v="MUS-158"/>
    <x v="2"/>
    <n v="1"/>
    <n v="4.57"/>
    <n v="0.15"/>
    <n v="0.28999999999999998"/>
    <n v="0.28999999999999998"/>
    <n v="1"/>
    <n v="42"/>
    <n v="0"/>
    <x v="36"/>
  </r>
  <r>
    <x v="0"/>
    <s v="Music"/>
    <s v="MUS-158"/>
    <x v="3"/>
    <n v="1"/>
    <n v="72.09"/>
    <n v="2.4"/>
    <n v="0.28999999999999998"/>
    <n v="0.28999999999999998"/>
    <n v="16"/>
    <n v="42"/>
    <n v="0"/>
    <x v="36"/>
  </r>
  <r>
    <x v="0"/>
    <s v="Music"/>
    <s v="MUS-158"/>
    <x v="4"/>
    <n v="1"/>
    <n v="26.91"/>
    <n v="0.9"/>
    <n v="0.28999999999999998"/>
    <n v="0.28999999999999998"/>
    <n v="8"/>
    <n v="42"/>
    <n v="0"/>
    <x v="36"/>
  </r>
  <r>
    <x v="0"/>
    <s v="Music"/>
    <s v="MUS-158"/>
    <x v="5"/>
    <n v="1"/>
    <n v="24.86"/>
    <n v="0.83"/>
    <n v="0.28999999999999998"/>
    <n v="0.28999999999999998"/>
    <n v="8"/>
    <n v="42"/>
    <n v="0"/>
    <x v="36"/>
  </r>
  <r>
    <x v="0"/>
    <s v="Music"/>
    <s v="MUS-158"/>
    <x v="6"/>
    <n v="1"/>
    <n v="19.14"/>
    <n v="0.64"/>
    <n v="0.28999999999999998"/>
    <n v="0.28999999999999998"/>
    <n v="6"/>
    <n v="42"/>
    <n v="0"/>
    <x v="36"/>
  </r>
  <r>
    <x v="0"/>
    <s v="Music"/>
    <s v="MUS-158"/>
    <x v="7"/>
    <n v="1"/>
    <n v="18"/>
    <n v="0.6"/>
    <n v="0.28999999999999998"/>
    <n v="0.28999999999999998"/>
    <n v="6"/>
    <n v="42"/>
    <n v="0"/>
    <x v="36"/>
  </r>
  <r>
    <x v="0"/>
    <s v="Music"/>
    <s v="MUS-158"/>
    <x v="9"/>
    <n v="1"/>
    <n v="24"/>
    <n v="0.8"/>
    <n v="0.28999999999999998"/>
    <n v="0.28999999999999998"/>
    <n v="8"/>
    <n v="42"/>
    <n v="0"/>
    <x v="36"/>
  </r>
  <r>
    <x v="0"/>
    <s v="Music"/>
    <s v="MUS-161"/>
    <x v="0"/>
    <n v="1"/>
    <n v="1"/>
    <n v="0.03"/>
    <n v="0.02"/>
    <n v="0.02"/>
    <n v="1"/>
    <n v="20"/>
    <n v="0"/>
    <x v="36"/>
  </r>
  <r>
    <x v="0"/>
    <s v="Music"/>
    <s v="MUS-161"/>
    <x v="1"/>
    <n v="1"/>
    <n v="2"/>
    <n v="7.0000000000000007E-2"/>
    <n v="0.04"/>
    <n v="0.04"/>
    <n v="2"/>
    <n v="20"/>
    <n v="0"/>
    <x v="36"/>
  </r>
  <r>
    <x v="0"/>
    <s v="Music"/>
    <s v="MUS-161"/>
    <x v="2"/>
    <n v="1"/>
    <n v="1"/>
    <n v="0.03"/>
    <n v="0.02"/>
    <n v="0.02"/>
    <n v="1"/>
    <n v="20"/>
    <n v="0"/>
    <x v="36"/>
  </r>
  <r>
    <x v="0"/>
    <s v="Music"/>
    <s v="MUS-161"/>
    <x v="3"/>
    <n v="1"/>
    <n v="2"/>
    <n v="7.0000000000000007E-2"/>
    <n v="0.03"/>
    <n v="0.03"/>
    <n v="2"/>
    <n v="20"/>
    <n v="0"/>
    <x v="36"/>
  </r>
  <r>
    <x v="0"/>
    <s v="Music"/>
    <s v="MUS-161"/>
    <x v="4"/>
    <n v="1"/>
    <n v="3"/>
    <n v="0.1"/>
    <n v="0.04"/>
    <n v="0.04"/>
    <n v="3"/>
    <n v="20"/>
    <n v="0"/>
    <x v="36"/>
  </r>
  <r>
    <x v="0"/>
    <s v="Music"/>
    <s v="MUS-161"/>
    <x v="5"/>
    <n v="1"/>
    <n v="0"/>
    <n v="0"/>
    <n v="0.05"/>
    <n v="0.05"/>
    <n v="0"/>
    <n v="20"/>
    <n v="0"/>
    <x v="36"/>
  </r>
  <r>
    <x v="0"/>
    <s v="Music"/>
    <s v="MUS-161"/>
    <x v="7"/>
    <n v="1"/>
    <n v="1"/>
    <n v="0.03"/>
    <n v="0.02"/>
    <n v="0.02"/>
    <n v="1"/>
    <n v="20"/>
    <n v="0"/>
    <x v="36"/>
  </r>
  <r>
    <x v="0"/>
    <s v="Music"/>
    <s v="MUS-161"/>
    <x v="9"/>
    <n v="1"/>
    <n v="2"/>
    <n v="7.0000000000000007E-2"/>
    <n v="0.01"/>
    <n v="0.01"/>
    <n v="2"/>
    <n v="20"/>
    <n v="0"/>
    <x v="36"/>
  </r>
  <r>
    <x v="0"/>
    <s v="Music"/>
    <s v="MUS-170"/>
    <x v="1"/>
    <n v="1"/>
    <n v="12"/>
    <n v="0.4"/>
    <n v="0.13"/>
    <n v="0.13"/>
    <n v="6"/>
    <n v="32"/>
    <n v="0"/>
    <x v="36"/>
  </r>
  <r>
    <x v="0"/>
    <s v="Music"/>
    <s v="MUS-170"/>
    <x v="3"/>
    <n v="1"/>
    <n v="20"/>
    <n v="0.67"/>
    <n v="0.13"/>
    <n v="0.13"/>
    <n v="10"/>
    <n v="32"/>
    <n v="0"/>
    <x v="36"/>
  </r>
  <r>
    <x v="0"/>
    <s v="Music"/>
    <s v="MUS-170"/>
    <x v="5"/>
    <n v="1"/>
    <n v="10"/>
    <n v="0.33"/>
    <n v="0.13"/>
    <n v="0.13"/>
    <n v="5"/>
    <n v="32"/>
    <n v="0"/>
    <x v="36"/>
  </r>
  <r>
    <x v="0"/>
    <s v="Music"/>
    <s v="MUS-184"/>
    <x v="2"/>
    <n v="1"/>
    <n v="65"/>
    <n v="2.17"/>
    <n v="0.28000000000000003"/>
    <n v="0"/>
    <n v="13"/>
    <n v="24"/>
    <n v="0.28000000000000003"/>
    <x v="36"/>
  </r>
  <r>
    <x v="0"/>
    <s v="Music"/>
    <s v="MUS-184"/>
    <x v="6"/>
    <n v="1"/>
    <n v="35"/>
    <n v="1.17"/>
    <n v="0.28000000000000003"/>
    <n v="0.13"/>
    <n v="7"/>
    <n v="24"/>
    <n v="0.15"/>
    <x v="36"/>
  </r>
  <r>
    <x v="0"/>
    <s v="Music"/>
    <s v="MUS-184"/>
    <x v="9"/>
    <n v="1"/>
    <n v="55"/>
    <n v="1.83"/>
    <n v="0.18"/>
    <n v="0"/>
    <n v="11"/>
    <n v="24"/>
    <n v="0.18"/>
    <x v="36"/>
  </r>
  <r>
    <x v="0"/>
    <s v="Native American Languages"/>
    <s v="NAKY-120"/>
    <x v="0"/>
    <n v="1"/>
    <n v="157.83000000000001"/>
    <n v="5.26"/>
    <n v="0.33"/>
    <n v="0.33"/>
    <n v="31"/>
    <n v="30"/>
    <n v="0"/>
    <x v="37"/>
  </r>
  <r>
    <x v="0"/>
    <s v="Native American Languages"/>
    <s v="NAKY-120"/>
    <x v="1"/>
    <n v="1"/>
    <n v="99.2"/>
    <n v="3.31"/>
    <n v="0.27"/>
    <n v="0.27"/>
    <n v="31"/>
    <n v="30"/>
    <n v="0"/>
    <x v="37"/>
  </r>
  <r>
    <x v="0"/>
    <s v="Native American Languages"/>
    <s v="NAKY-120"/>
    <x v="3"/>
    <n v="1"/>
    <n v="117.45"/>
    <n v="3.92"/>
    <n v="0.27"/>
    <n v="0.27"/>
    <n v="29"/>
    <n v="30"/>
    <n v="0"/>
    <x v="37"/>
  </r>
  <r>
    <x v="0"/>
    <s v="Native American Languages"/>
    <s v="NAKY-120"/>
    <x v="4"/>
    <n v="1"/>
    <n v="80"/>
    <n v="2.67"/>
    <n v="0.27"/>
    <n v="0.27"/>
    <n v="20"/>
    <n v="35"/>
    <n v="0"/>
    <x v="37"/>
  </r>
  <r>
    <x v="0"/>
    <s v="Native American Languages"/>
    <s v="NAKY-120"/>
    <x v="5"/>
    <n v="1"/>
    <n v="120.4"/>
    <n v="4.01"/>
    <n v="0.27"/>
    <n v="0.27"/>
    <n v="28"/>
    <n v="30"/>
    <n v="0"/>
    <x v="37"/>
  </r>
  <r>
    <x v="0"/>
    <s v="Native American Languages"/>
    <s v="NAKY-120"/>
    <x v="6"/>
    <n v="1"/>
    <n v="92"/>
    <n v="3.07"/>
    <n v="0.27"/>
    <n v="0.27"/>
    <n v="23"/>
    <n v="35"/>
    <n v="0"/>
    <x v="37"/>
  </r>
  <r>
    <x v="0"/>
    <s v="Native American Languages"/>
    <s v="NAKY-120"/>
    <x v="7"/>
    <n v="1"/>
    <n v="80"/>
    <n v="2.67"/>
    <n v="0.27"/>
    <n v="0"/>
    <n v="20"/>
    <n v="30"/>
    <n v="0.27"/>
    <x v="37"/>
  </r>
  <r>
    <x v="0"/>
    <s v="Native American Languages"/>
    <s v="NAKY-120"/>
    <x v="8"/>
    <n v="1"/>
    <n v="96"/>
    <n v="3.2"/>
    <n v="0.27"/>
    <n v="0.27"/>
    <n v="24"/>
    <n v="35"/>
    <n v="0"/>
    <x v="37"/>
  </r>
  <r>
    <x v="0"/>
    <s v="Native American Languages"/>
    <s v="NAKY-120"/>
    <x v="9"/>
    <n v="1"/>
    <n v="77.400000000000006"/>
    <n v="2.58"/>
    <n v="0.27"/>
    <n v="0"/>
    <n v="18"/>
    <n v="35"/>
    <n v="0.27"/>
    <x v="37"/>
  </r>
  <r>
    <x v="0"/>
    <s v="Native American Languages"/>
    <s v="NAKY-121"/>
    <x v="2"/>
    <n v="1"/>
    <n v="75"/>
    <n v="2.5"/>
    <n v="0.33"/>
    <n v="0.33"/>
    <n v="15"/>
    <n v="30"/>
    <n v="0"/>
    <x v="37"/>
  </r>
  <r>
    <x v="0"/>
    <s v="Native American Languages"/>
    <s v="NAKY-121"/>
    <x v="4"/>
    <n v="1"/>
    <n v="72"/>
    <n v="2.4"/>
    <n v="0.27"/>
    <n v="0.27"/>
    <n v="18"/>
    <n v="35"/>
    <n v="0"/>
    <x v="37"/>
  </r>
  <r>
    <x v="0"/>
    <s v="Native American Languages"/>
    <s v="NAKY-121"/>
    <x v="5"/>
    <n v="1"/>
    <n v="73.599999999999994"/>
    <n v="2.4500000000000002"/>
    <n v="0.27"/>
    <n v="0.27"/>
    <n v="16"/>
    <n v="30"/>
    <n v="0"/>
    <x v="37"/>
  </r>
  <r>
    <x v="0"/>
    <s v="Native American Languages"/>
    <s v="NAKY-121"/>
    <x v="6"/>
    <n v="1"/>
    <n v="76"/>
    <n v="2.5299999999999998"/>
    <n v="0.27"/>
    <n v="0.27"/>
    <n v="19"/>
    <n v="30"/>
    <n v="0"/>
    <x v="37"/>
  </r>
  <r>
    <x v="0"/>
    <s v="Native American Languages"/>
    <s v="NAKY-121"/>
    <x v="7"/>
    <n v="1"/>
    <n v="60.2"/>
    <n v="2.0099999999999998"/>
    <n v="0.27"/>
    <n v="0"/>
    <n v="14"/>
    <n v="30"/>
    <n v="0.27"/>
    <x v="37"/>
  </r>
  <r>
    <x v="0"/>
    <s v="Native American Languages"/>
    <s v="NAKY-121"/>
    <x v="8"/>
    <n v="1"/>
    <n v="56"/>
    <n v="1.87"/>
    <n v="0.27"/>
    <n v="0.27"/>
    <n v="14"/>
    <n v="30"/>
    <n v="0"/>
    <x v="37"/>
  </r>
  <r>
    <x v="0"/>
    <s v="Native American Languages"/>
    <s v="NAKY-121"/>
    <x v="9"/>
    <n v="1"/>
    <n v="44"/>
    <n v="1.47"/>
    <n v="0.27"/>
    <n v="0"/>
    <n v="11"/>
    <n v="30"/>
    <n v="0.27"/>
    <x v="37"/>
  </r>
  <r>
    <x v="0"/>
    <s v="Native American Languages"/>
    <s v="NAKY-220"/>
    <x v="1"/>
    <n v="1"/>
    <n v="64"/>
    <n v="2.13"/>
    <n v="0.27"/>
    <n v="0.27"/>
    <n v="16"/>
    <n v="30"/>
    <n v="0"/>
    <x v="37"/>
  </r>
  <r>
    <x v="0"/>
    <s v="Native American Languages"/>
    <s v="NAKY-220"/>
    <x v="3"/>
    <n v="1"/>
    <n v="17.2"/>
    <n v="0.56999999999999995"/>
    <n v="0"/>
    <n v="0"/>
    <n v="4"/>
    <n v="30"/>
    <n v="0"/>
    <x v="37"/>
  </r>
  <r>
    <x v="0"/>
    <s v="Native American Languages"/>
    <s v="NAKY-220"/>
    <x v="7"/>
    <n v="1"/>
    <n v="38.700000000000003"/>
    <n v="1.29"/>
    <n v="0.27"/>
    <n v="0"/>
    <n v="9"/>
    <n v="30"/>
    <n v="0.27"/>
    <x v="37"/>
  </r>
  <r>
    <x v="0"/>
    <s v="Native American Languages"/>
    <s v="NAKY-220"/>
    <x v="9"/>
    <n v="1"/>
    <n v="16"/>
    <n v="0.53"/>
    <n v="0.27"/>
    <n v="0"/>
    <n v="4"/>
    <n v="30"/>
    <n v="0.27"/>
    <x v="37"/>
  </r>
  <r>
    <x v="5"/>
    <s v="Nutrition"/>
    <s v="NUTR-155"/>
    <x v="7"/>
    <n v="2"/>
    <n v="252"/>
    <n v="8.4"/>
    <n v="0.4"/>
    <n v="0.4"/>
    <n v="84"/>
    <n v="100"/>
    <n v="0"/>
    <x v="38"/>
  </r>
  <r>
    <x v="5"/>
    <s v="Nutrition"/>
    <s v="NUTR-155"/>
    <x v="9"/>
    <n v="2"/>
    <n v="162"/>
    <n v="5.4"/>
    <n v="0.4"/>
    <n v="0.4"/>
    <n v="54"/>
    <n v="100"/>
    <n v="0"/>
    <x v="38"/>
  </r>
  <r>
    <x v="5"/>
    <s v="Nutrition"/>
    <s v="NUTR-158"/>
    <x v="7"/>
    <n v="1"/>
    <n v="90"/>
    <n v="3"/>
    <n v="0.2"/>
    <n v="0"/>
    <n v="30"/>
    <n v="50"/>
    <n v="0.2"/>
    <x v="38"/>
  </r>
  <r>
    <x v="5"/>
    <s v="Nutrition"/>
    <s v="NUTR-158"/>
    <x v="9"/>
    <n v="1"/>
    <n v="57"/>
    <n v="1.9"/>
    <n v="0.2"/>
    <n v="0.2"/>
    <n v="19"/>
    <n v="59"/>
    <n v="0"/>
    <x v="38"/>
  </r>
  <r>
    <x v="1"/>
    <s v="Oceanography"/>
    <s v="OCEA-112"/>
    <x v="0"/>
    <n v="3"/>
    <n v="264.89999999999998"/>
    <n v="8.83"/>
    <n v="0.6"/>
    <n v="0.6"/>
    <n v="86"/>
    <n v="96"/>
    <n v="0"/>
    <x v="39"/>
  </r>
  <r>
    <x v="1"/>
    <s v="Oceanography"/>
    <s v="OCEA-112"/>
    <x v="1"/>
    <n v="3"/>
    <n v="252"/>
    <n v="8.4"/>
    <n v="0.6"/>
    <n v="0"/>
    <n v="84"/>
    <n v="96"/>
    <n v="0.6"/>
    <x v="39"/>
  </r>
  <r>
    <x v="1"/>
    <s v="Oceanography"/>
    <s v="OCEA-112"/>
    <x v="2"/>
    <n v="2"/>
    <n v="198"/>
    <n v="6.6"/>
    <n v="0.4"/>
    <n v="0.4"/>
    <n v="66"/>
    <n v="64"/>
    <n v="0"/>
    <x v="39"/>
  </r>
  <r>
    <x v="1"/>
    <s v="Oceanography"/>
    <s v="OCEA-112"/>
    <x v="3"/>
    <n v="3"/>
    <n v="186"/>
    <n v="6.2"/>
    <n v="0.6"/>
    <n v="0"/>
    <n v="62"/>
    <n v="96"/>
    <n v="0.6"/>
    <x v="39"/>
  </r>
  <r>
    <x v="1"/>
    <s v="Oceanography"/>
    <s v="OCEA-112"/>
    <x v="4"/>
    <n v="3"/>
    <n v="156"/>
    <n v="5.2"/>
    <n v="0.6"/>
    <n v="0"/>
    <n v="52"/>
    <n v="96"/>
    <n v="0.6"/>
    <x v="39"/>
  </r>
  <r>
    <x v="1"/>
    <s v="Oceanography"/>
    <s v="OCEA-112"/>
    <x v="5"/>
    <n v="3"/>
    <n v="238.4"/>
    <n v="7.95"/>
    <n v="0.6"/>
    <n v="0.2"/>
    <n v="76"/>
    <n v="96"/>
    <n v="0.4"/>
    <x v="39"/>
  </r>
  <r>
    <x v="1"/>
    <s v="Oceanography"/>
    <s v="OCEA-112"/>
    <x v="6"/>
    <n v="3"/>
    <n v="207"/>
    <n v="6.9"/>
    <n v="0.6"/>
    <n v="0"/>
    <n v="69"/>
    <n v="96"/>
    <n v="0.6"/>
    <x v="39"/>
  </r>
  <r>
    <x v="1"/>
    <s v="Oceanography"/>
    <s v="OCEA-112"/>
    <x v="7"/>
    <n v="3"/>
    <n v="246"/>
    <n v="8.1999999999999993"/>
    <n v="0.6"/>
    <n v="0.6"/>
    <n v="80"/>
    <n v="96"/>
    <n v="0"/>
    <x v="39"/>
  </r>
  <r>
    <x v="1"/>
    <s v="Oceanography"/>
    <s v="OCEA-112"/>
    <x v="8"/>
    <n v="2"/>
    <n v="168"/>
    <n v="5.6"/>
    <n v="0.4"/>
    <n v="0"/>
    <n v="56"/>
    <n v="64"/>
    <n v="0.4"/>
    <x v="39"/>
  </r>
  <r>
    <x v="1"/>
    <s v="Oceanography"/>
    <s v="OCEA-112"/>
    <x v="9"/>
    <n v="2"/>
    <n v="151.80000000000001"/>
    <n v="5.0599999999999996"/>
    <n v="0.4"/>
    <n v="0.4"/>
    <n v="49"/>
    <n v="64"/>
    <n v="0"/>
    <x v="39"/>
  </r>
  <r>
    <x v="1"/>
    <s v="Oceanography"/>
    <s v="OCEA-113"/>
    <x v="0"/>
    <n v="1"/>
    <n v="85.8"/>
    <n v="2.86"/>
    <n v="0.15"/>
    <n v="0.15"/>
    <n v="26"/>
    <n v="32"/>
    <n v="0"/>
    <x v="39"/>
  </r>
  <r>
    <x v="1"/>
    <s v="Oceanography"/>
    <s v="OCEA-113"/>
    <x v="1"/>
    <n v="1"/>
    <n v="82.5"/>
    <n v="2.75"/>
    <n v="0.15"/>
    <n v="0"/>
    <n v="25"/>
    <n v="32"/>
    <n v="0.15"/>
    <x v="39"/>
  </r>
  <r>
    <x v="1"/>
    <s v="Oceanography"/>
    <s v="OCEA-113"/>
    <x v="2"/>
    <n v="1"/>
    <n v="96"/>
    <n v="3.2"/>
    <n v="0.15"/>
    <n v="0.15"/>
    <n v="32"/>
    <n v="32"/>
    <n v="0"/>
    <x v="39"/>
  </r>
  <r>
    <x v="1"/>
    <s v="Oceanography"/>
    <s v="OCEA-113"/>
    <x v="3"/>
    <n v="1"/>
    <n v="81"/>
    <n v="2.7"/>
    <n v="0.15"/>
    <n v="0"/>
    <n v="27"/>
    <n v="32"/>
    <n v="0.15"/>
    <x v="39"/>
  </r>
  <r>
    <x v="1"/>
    <s v="Oceanography"/>
    <s v="OCEA-113"/>
    <x v="4"/>
    <n v="1"/>
    <n v="81"/>
    <n v="2.7"/>
    <n v="0.15"/>
    <n v="0"/>
    <n v="27"/>
    <n v="32"/>
    <n v="0.15"/>
    <x v="39"/>
  </r>
  <r>
    <x v="1"/>
    <s v="Oceanography"/>
    <s v="OCEA-113"/>
    <x v="5"/>
    <n v="1"/>
    <n v="81"/>
    <n v="2.7"/>
    <n v="0.15"/>
    <n v="0"/>
    <n v="27"/>
    <n v="32"/>
    <n v="0.15"/>
    <x v="39"/>
  </r>
  <r>
    <x v="1"/>
    <s v="Oceanography"/>
    <s v="OCEA-113"/>
    <x v="6"/>
    <n v="1"/>
    <n v="60"/>
    <n v="2"/>
    <n v="0.15"/>
    <n v="0"/>
    <n v="20"/>
    <n v="32"/>
    <n v="0.15"/>
    <x v="39"/>
  </r>
  <r>
    <x v="1"/>
    <s v="Oceanography"/>
    <s v="OCEA-113"/>
    <x v="7"/>
    <n v="1"/>
    <n v="36.299999999999997"/>
    <n v="1.21"/>
    <n v="0.18"/>
    <n v="0.18"/>
    <n v="11"/>
    <n v="32"/>
    <n v="0"/>
    <x v="39"/>
  </r>
  <r>
    <x v="1"/>
    <s v="Oceanography"/>
    <s v="OCEA-113"/>
    <x v="8"/>
    <n v="1"/>
    <n v="51"/>
    <n v="1.7"/>
    <n v="0.15"/>
    <n v="0"/>
    <n v="17"/>
    <n v="32"/>
    <n v="0.15"/>
    <x v="39"/>
  </r>
  <r>
    <x v="1"/>
    <s v="Oceanography"/>
    <s v="OCEA-113"/>
    <x v="9"/>
    <n v="1"/>
    <n v="81"/>
    <n v="2.7"/>
    <n v="0.18"/>
    <n v="0.18"/>
    <n v="27"/>
    <n v="32"/>
    <n v="0"/>
    <x v="39"/>
  </r>
  <r>
    <x v="2"/>
    <s v="Ornamental Horticulture"/>
    <s v="OH-102"/>
    <x v="0"/>
    <n v="1"/>
    <n v="42"/>
    <n v="1.4"/>
    <n v="0.13"/>
    <n v="0.13"/>
    <n v="21"/>
    <n v="32"/>
    <n v="0"/>
    <x v="40"/>
  </r>
  <r>
    <x v="2"/>
    <s v="Ornamental Horticulture"/>
    <s v="OH-102"/>
    <x v="1"/>
    <n v="1"/>
    <n v="66"/>
    <n v="2.2000000000000002"/>
    <n v="0.13"/>
    <n v="0.13"/>
    <n v="33"/>
    <n v="36"/>
    <n v="0"/>
    <x v="40"/>
  </r>
  <r>
    <x v="2"/>
    <s v="Ornamental Horticulture"/>
    <s v="OH-102"/>
    <x v="2"/>
    <n v="1"/>
    <n v="24"/>
    <n v="0.8"/>
    <n v="0.13"/>
    <n v="0.13"/>
    <n v="12"/>
    <n v="36"/>
    <n v="0"/>
    <x v="40"/>
  </r>
  <r>
    <x v="2"/>
    <s v="Ornamental Horticulture"/>
    <s v="OH-102"/>
    <x v="3"/>
    <n v="1"/>
    <n v="30"/>
    <n v="1"/>
    <n v="0.13"/>
    <n v="0"/>
    <n v="15"/>
    <n v="36"/>
    <n v="0.13"/>
    <x v="40"/>
  </r>
  <r>
    <x v="2"/>
    <s v="Ornamental Horticulture"/>
    <s v="OH-102"/>
    <x v="4"/>
    <n v="1"/>
    <n v="52"/>
    <n v="1.73"/>
    <n v="0.13"/>
    <n v="0.13"/>
    <n v="26"/>
    <n v="36"/>
    <n v="0"/>
    <x v="40"/>
  </r>
  <r>
    <x v="2"/>
    <s v="Ornamental Horticulture"/>
    <s v="OH-102"/>
    <x v="6"/>
    <n v="1"/>
    <n v="22"/>
    <n v="0.73"/>
    <n v="0.13"/>
    <n v="0"/>
    <n v="11"/>
    <n v="36"/>
    <n v="0.13"/>
    <x v="40"/>
  </r>
  <r>
    <x v="2"/>
    <s v="Ornamental Horticulture"/>
    <s v="OH-102"/>
    <x v="7"/>
    <n v="1"/>
    <n v="46"/>
    <n v="1.53"/>
    <n v="0.13"/>
    <n v="0"/>
    <n v="23"/>
    <n v="36"/>
    <n v="0.13"/>
    <x v="40"/>
  </r>
  <r>
    <x v="2"/>
    <s v="Ornamental Horticulture"/>
    <s v="OH-105"/>
    <x v="1"/>
    <n v="1"/>
    <n v="25.65"/>
    <n v="0.85"/>
    <n v="0.1"/>
    <n v="0.1"/>
    <n v="17"/>
    <n v="33"/>
    <n v="0"/>
    <x v="40"/>
  </r>
  <r>
    <x v="2"/>
    <s v="Ornamental Horticulture"/>
    <s v="OH-105"/>
    <x v="2"/>
    <n v="1"/>
    <n v="42.24"/>
    <n v="1.41"/>
    <n v="0.1"/>
    <n v="0.1"/>
    <n v="28"/>
    <n v="36"/>
    <n v="0"/>
    <x v="40"/>
  </r>
  <r>
    <x v="2"/>
    <s v="Ornamental Horticulture"/>
    <s v="OH-105"/>
    <x v="3"/>
    <n v="1"/>
    <n v="30.17"/>
    <n v="1.01"/>
    <n v="0.1"/>
    <n v="0.1"/>
    <n v="20"/>
    <n v="31"/>
    <n v="0"/>
    <x v="40"/>
  </r>
  <r>
    <x v="2"/>
    <s v="Ornamental Horticulture"/>
    <s v="OH-105"/>
    <x v="4"/>
    <n v="1"/>
    <n v="16.59"/>
    <n v="0.55000000000000004"/>
    <n v="0.1"/>
    <n v="0.1"/>
    <n v="11"/>
    <n v="19"/>
    <n v="0"/>
    <x v="40"/>
  </r>
  <r>
    <x v="2"/>
    <s v="Ornamental Horticulture"/>
    <s v="OH-105"/>
    <x v="6"/>
    <n v="1"/>
    <n v="19.61"/>
    <n v="0.65"/>
    <n v="0.1"/>
    <n v="0.1"/>
    <n v="13"/>
    <n v="19"/>
    <n v="0"/>
    <x v="40"/>
  </r>
  <r>
    <x v="2"/>
    <s v="Ornamental Horticulture"/>
    <s v="OH-105"/>
    <x v="8"/>
    <n v="1"/>
    <n v="25.65"/>
    <n v="0.85"/>
    <n v="0.1"/>
    <n v="0.1"/>
    <n v="17"/>
    <n v="40"/>
    <n v="0"/>
    <x v="40"/>
  </r>
  <r>
    <x v="2"/>
    <s v="Ornamental Horticulture"/>
    <s v="OH-105"/>
    <x v="9"/>
    <n v="1"/>
    <n v="12"/>
    <n v="0.4"/>
    <n v="0.1"/>
    <n v="0.1"/>
    <n v="8"/>
    <n v="30"/>
    <n v="0"/>
    <x v="40"/>
  </r>
  <r>
    <x v="2"/>
    <s v="Ornamental Horticulture"/>
    <s v="OH-114"/>
    <x v="0"/>
    <n v="1"/>
    <n v="55"/>
    <n v="1.83"/>
    <n v="0.28000000000000003"/>
    <n v="0.28000000000000003"/>
    <n v="11"/>
    <n v="32"/>
    <n v="0"/>
    <x v="40"/>
  </r>
  <r>
    <x v="2"/>
    <s v="Ornamental Horticulture"/>
    <s v="OH-114"/>
    <x v="1"/>
    <n v="1"/>
    <n v="80"/>
    <n v="2.67"/>
    <n v="0.28000000000000003"/>
    <n v="0.28000000000000003"/>
    <n v="16"/>
    <n v="24"/>
    <n v="0"/>
    <x v="40"/>
  </r>
  <r>
    <x v="2"/>
    <s v="Ornamental Horticulture"/>
    <s v="OH-114"/>
    <x v="2"/>
    <n v="1"/>
    <n v="79.5"/>
    <n v="2.65"/>
    <n v="0.28000000000000003"/>
    <n v="0.28000000000000003"/>
    <n v="15"/>
    <n v="24"/>
    <n v="0"/>
    <x v="40"/>
  </r>
  <r>
    <x v="2"/>
    <s v="Ornamental Horticulture"/>
    <s v="OH-114"/>
    <x v="3"/>
    <n v="1"/>
    <n v="95.4"/>
    <n v="3.18"/>
    <n v="0.28000000000000003"/>
    <n v="0.28000000000000003"/>
    <n v="18"/>
    <n v="24"/>
    <n v="0"/>
    <x v="40"/>
  </r>
  <r>
    <x v="2"/>
    <s v="Ornamental Horticulture"/>
    <s v="OH-114"/>
    <x v="4"/>
    <n v="1"/>
    <n v="55"/>
    <n v="1.83"/>
    <n v="0.28000000000000003"/>
    <n v="0.28000000000000003"/>
    <n v="11"/>
    <n v="24"/>
    <n v="0"/>
    <x v="40"/>
  </r>
  <r>
    <x v="2"/>
    <s v="Ornamental Horticulture"/>
    <s v="OH-114"/>
    <x v="5"/>
    <n v="1"/>
    <n v="84.8"/>
    <n v="2.83"/>
    <n v="0.28000000000000003"/>
    <n v="0.28000000000000003"/>
    <n v="16"/>
    <n v="24"/>
    <n v="0"/>
    <x v="40"/>
  </r>
  <r>
    <x v="2"/>
    <s v="Ornamental Horticulture"/>
    <s v="OH-114"/>
    <x v="7"/>
    <n v="1"/>
    <n v="100.7"/>
    <n v="3.36"/>
    <n v="0.31"/>
    <n v="0.31"/>
    <n v="19"/>
    <n v="24"/>
    <n v="0"/>
    <x v="40"/>
  </r>
  <r>
    <x v="2"/>
    <s v="Ornamental Horticulture"/>
    <s v="OH-114"/>
    <x v="8"/>
    <n v="1"/>
    <n v="55"/>
    <n v="1.83"/>
    <n v="0.28000000000000003"/>
    <n v="0.28000000000000003"/>
    <n v="11"/>
    <n v="30"/>
    <n v="0"/>
    <x v="40"/>
  </r>
  <r>
    <x v="2"/>
    <s v="Ornamental Horticulture"/>
    <s v="OH-116"/>
    <x v="1"/>
    <n v="1"/>
    <n v="90.1"/>
    <n v="3"/>
    <n v="0.28000000000000003"/>
    <n v="0.28000000000000003"/>
    <n v="17"/>
    <n v="24"/>
    <n v="0"/>
    <x v="40"/>
  </r>
  <r>
    <x v="2"/>
    <s v="Ornamental Horticulture"/>
    <s v="OH-116"/>
    <x v="6"/>
    <n v="1"/>
    <n v="111.3"/>
    <n v="3.71"/>
    <n v="0.28000000000000003"/>
    <n v="0.28000000000000003"/>
    <n v="21"/>
    <n v="24"/>
    <n v="0"/>
    <x v="40"/>
  </r>
  <r>
    <x v="2"/>
    <s v="Ornamental Horticulture"/>
    <s v="OH-116"/>
    <x v="7"/>
    <n v="1"/>
    <n v="60"/>
    <n v="2"/>
    <n v="0.31"/>
    <n v="0.31"/>
    <n v="12"/>
    <n v="24"/>
    <n v="0"/>
    <x v="40"/>
  </r>
  <r>
    <x v="2"/>
    <s v="Ornamental Horticulture"/>
    <s v="OH-117"/>
    <x v="2"/>
    <n v="1"/>
    <n v="90"/>
    <n v="3"/>
    <n v="0.28000000000000003"/>
    <n v="0.28000000000000003"/>
    <n v="18"/>
    <n v="24"/>
    <n v="0"/>
    <x v="40"/>
  </r>
  <r>
    <x v="2"/>
    <s v="Ornamental Horticulture"/>
    <s v="OH-117"/>
    <x v="3"/>
    <n v="1"/>
    <n v="75"/>
    <n v="2.5"/>
    <n v="0.28000000000000003"/>
    <n v="0.28000000000000003"/>
    <n v="15"/>
    <n v="24"/>
    <n v="0"/>
    <x v="40"/>
  </r>
  <r>
    <x v="2"/>
    <s v="Ornamental Horticulture"/>
    <s v="OH-117"/>
    <x v="8"/>
    <n v="1"/>
    <n v="90.1"/>
    <n v="3"/>
    <n v="0.28000000000000003"/>
    <n v="0.28000000000000003"/>
    <n v="17"/>
    <n v="30"/>
    <n v="0"/>
    <x v="40"/>
  </r>
  <r>
    <x v="2"/>
    <s v="Ornamental Horticulture"/>
    <s v="OH-118"/>
    <x v="4"/>
    <n v="1"/>
    <n v="74.2"/>
    <n v="2.4700000000000002"/>
    <n v="0.28000000000000003"/>
    <n v="0.28000000000000003"/>
    <n v="14"/>
    <n v="24"/>
    <n v="0"/>
    <x v="40"/>
  </r>
  <r>
    <x v="2"/>
    <s v="Ornamental Horticulture"/>
    <s v="OH-118"/>
    <x v="5"/>
    <n v="1"/>
    <n v="55"/>
    <n v="1.83"/>
    <n v="0.28000000000000003"/>
    <n v="0.28000000000000003"/>
    <n v="11"/>
    <n v="24"/>
    <n v="0"/>
    <x v="40"/>
  </r>
  <r>
    <x v="2"/>
    <s v="Ornamental Horticulture"/>
    <s v="OH-118"/>
    <x v="9"/>
    <n v="1"/>
    <n v="95.4"/>
    <n v="3.18"/>
    <n v="0.31"/>
    <n v="0.31"/>
    <n v="18"/>
    <n v="24"/>
    <n v="0"/>
    <x v="40"/>
  </r>
  <r>
    <x v="2"/>
    <s v="Ornamental Horticulture"/>
    <s v="OH-120"/>
    <x v="0"/>
    <n v="2"/>
    <n v="192.09"/>
    <n v="6.4"/>
    <n v="0.56999999999999995"/>
    <n v="0.43"/>
    <n v="48"/>
    <n v="49"/>
    <n v="0.13"/>
    <x v="40"/>
  </r>
  <r>
    <x v="2"/>
    <s v="Ornamental Horticulture"/>
    <s v="OH-120"/>
    <x v="1"/>
    <n v="2"/>
    <n v="152.11000000000001"/>
    <n v="5.07"/>
    <n v="0.56999999999999995"/>
    <n v="0.43"/>
    <n v="45"/>
    <n v="45"/>
    <n v="0.13"/>
    <x v="40"/>
  </r>
  <r>
    <x v="2"/>
    <s v="Ornamental Horticulture"/>
    <s v="OH-120"/>
    <x v="2"/>
    <n v="1"/>
    <n v="90"/>
    <n v="3"/>
    <n v="0.28000000000000003"/>
    <n v="0"/>
    <n v="18"/>
    <n v="24"/>
    <n v="0.28000000000000003"/>
    <x v="40"/>
  </r>
  <r>
    <x v="2"/>
    <s v="Ornamental Horticulture"/>
    <s v="OH-120"/>
    <x v="3"/>
    <n v="2"/>
    <n v="176.77"/>
    <n v="5.89"/>
    <n v="0.56999999999999995"/>
    <n v="0.56999999999999995"/>
    <n v="47"/>
    <n v="45"/>
    <n v="0"/>
    <x v="40"/>
  </r>
  <r>
    <x v="2"/>
    <s v="Ornamental Horticulture"/>
    <s v="OH-120"/>
    <x v="4"/>
    <n v="2"/>
    <n v="182.46"/>
    <n v="6.08"/>
    <n v="0.56999999999999995"/>
    <n v="0.56999999999999995"/>
    <n v="45"/>
    <n v="43"/>
    <n v="0"/>
    <x v="40"/>
  </r>
  <r>
    <x v="2"/>
    <s v="Ornamental Horticulture"/>
    <s v="OH-120"/>
    <x v="5"/>
    <n v="1"/>
    <n v="88.59"/>
    <n v="2.95"/>
    <n v="0.28000000000000003"/>
    <n v="0"/>
    <n v="34"/>
    <n v="33"/>
    <n v="0.28000000000000003"/>
    <x v="40"/>
  </r>
  <r>
    <x v="2"/>
    <s v="Ornamental Horticulture"/>
    <s v="OH-120"/>
    <x v="6"/>
    <n v="1"/>
    <n v="80"/>
    <n v="2.67"/>
    <n v="0.28000000000000003"/>
    <n v="0"/>
    <n v="16"/>
    <n v="19"/>
    <n v="0.28000000000000003"/>
    <x v="40"/>
  </r>
  <r>
    <x v="2"/>
    <s v="Ornamental Horticulture"/>
    <s v="OH-120"/>
    <x v="7"/>
    <n v="1"/>
    <n v="91.2"/>
    <n v="3.04"/>
    <n v="0.31"/>
    <n v="0"/>
    <n v="25"/>
    <n v="24"/>
    <n v="0.31"/>
    <x v="40"/>
  </r>
  <r>
    <x v="2"/>
    <s v="Ornamental Horticulture"/>
    <s v="OH-120"/>
    <x v="8"/>
    <n v="1"/>
    <n v="100"/>
    <n v="3.33"/>
    <n v="0.28000000000000003"/>
    <n v="0"/>
    <n v="20"/>
    <n v="25"/>
    <n v="0.28000000000000003"/>
    <x v="40"/>
  </r>
  <r>
    <x v="2"/>
    <s v="Ornamental Horticulture"/>
    <s v="OH-120"/>
    <x v="9"/>
    <n v="1"/>
    <n v="130"/>
    <n v="4.33"/>
    <n v="0.31"/>
    <n v="0.31"/>
    <n v="26"/>
    <n v="24"/>
    <n v="0"/>
    <x v="40"/>
  </r>
  <r>
    <x v="2"/>
    <s v="Ornamental Horticulture"/>
    <s v="OH-121"/>
    <x v="0"/>
    <n v="1"/>
    <n v="100.7"/>
    <n v="3.36"/>
    <n v="0.28000000000000003"/>
    <n v="0.28000000000000003"/>
    <n v="19"/>
    <n v="45"/>
    <n v="0"/>
    <x v="40"/>
  </r>
  <r>
    <x v="2"/>
    <s v="Ornamental Horticulture"/>
    <s v="OH-121"/>
    <x v="2"/>
    <n v="1"/>
    <n v="85"/>
    <n v="2.83"/>
    <n v="0.28000000000000003"/>
    <n v="0.28000000000000003"/>
    <n v="17"/>
    <n v="24"/>
    <n v="0"/>
    <x v="40"/>
  </r>
  <r>
    <x v="2"/>
    <s v="Ornamental Horticulture"/>
    <s v="OH-121"/>
    <x v="4"/>
    <n v="1"/>
    <n v="100"/>
    <n v="3.33"/>
    <n v="0.28000000000000003"/>
    <n v="0.28000000000000003"/>
    <n v="20"/>
    <n v="24"/>
    <n v="0"/>
    <x v="40"/>
  </r>
  <r>
    <x v="2"/>
    <s v="Ornamental Horticulture"/>
    <s v="OH-121"/>
    <x v="5"/>
    <n v="1"/>
    <n v="6.86"/>
    <n v="0.23"/>
    <n v="0.28000000000000003"/>
    <n v="0.28000000000000003"/>
    <n v="28"/>
    <n v="24"/>
    <n v="0"/>
    <x v="40"/>
  </r>
  <r>
    <x v="2"/>
    <s v="Ornamental Horticulture"/>
    <s v="OH-121"/>
    <x v="8"/>
    <n v="1"/>
    <n v="48.29"/>
    <n v="1.61"/>
    <n v="0.28000000000000003"/>
    <n v="0.28000000000000003"/>
    <n v="17"/>
    <n v="36"/>
    <n v="0"/>
    <x v="40"/>
  </r>
  <r>
    <x v="2"/>
    <s v="Ornamental Horticulture"/>
    <s v="OH-121"/>
    <x v="9"/>
    <n v="1"/>
    <n v="45.31"/>
    <n v="1.51"/>
    <n v="0.31"/>
    <n v="0.31"/>
    <n v="22"/>
    <n v="24"/>
    <n v="0"/>
    <x v="40"/>
  </r>
  <r>
    <x v="2"/>
    <s v="Ornamental Horticulture"/>
    <s v="OH-130"/>
    <x v="2"/>
    <n v="1"/>
    <n v="90"/>
    <n v="3"/>
    <n v="0.28000000000000003"/>
    <n v="0"/>
    <n v="18"/>
    <n v="24"/>
    <n v="0.28000000000000003"/>
    <x v="40"/>
  </r>
  <r>
    <x v="2"/>
    <s v="Ornamental Horticulture"/>
    <s v="OH-130"/>
    <x v="3"/>
    <n v="1"/>
    <n v="69.03"/>
    <n v="2.2999999999999998"/>
    <n v="0.13"/>
    <n v="0"/>
    <n v="25"/>
    <n v="19"/>
    <n v="0.13"/>
    <x v="40"/>
  </r>
  <r>
    <x v="2"/>
    <s v="Ornamental Horticulture"/>
    <s v="OH-130"/>
    <x v="5"/>
    <n v="1"/>
    <n v="103.29"/>
    <n v="3.44"/>
    <n v="0.28000000000000003"/>
    <n v="0.04"/>
    <n v="28"/>
    <n v="31"/>
    <n v="0.24"/>
    <x v="40"/>
  </r>
  <r>
    <x v="2"/>
    <s v="Ornamental Horticulture"/>
    <s v="OH-130"/>
    <x v="8"/>
    <n v="1"/>
    <n v="36.26"/>
    <n v="1.21"/>
    <n v="0.28000000000000003"/>
    <n v="0"/>
    <n v="19"/>
    <n v="30"/>
    <n v="0.28000000000000003"/>
    <x v="40"/>
  </r>
  <r>
    <x v="2"/>
    <s v="Ornamental Horticulture"/>
    <s v="OH-130"/>
    <x v="9"/>
    <n v="1"/>
    <n v="130"/>
    <n v="4.33"/>
    <n v="0.31"/>
    <n v="0.13"/>
    <n v="26"/>
    <n v="24"/>
    <n v="0.18"/>
    <x v="40"/>
  </r>
  <r>
    <x v="2"/>
    <s v="Ornamental Horticulture"/>
    <s v="OH-140"/>
    <x v="0"/>
    <n v="1"/>
    <n v="121.9"/>
    <n v="4.0599999999999996"/>
    <n v="0.28000000000000003"/>
    <n v="0"/>
    <n v="23"/>
    <n v="24"/>
    <n v="0.28000000000000003"/>
    <x v="40"/>
  </r>
  <r>
    <x v="2"/>
    <s v="Ornamental Horticulture"/>
    <s v="OH-140"/>
    <x v="4"/>
    <n v="1"/>
    <n v="100.69"/>
    <n v="3.36"/>
    <n v="0.28000000000000003"/>
    <n v="0.28000000000000003"/>
    <n v="36"/>
    <n v="23"/>
    <n v="0"/>
    <x v="40"/>
  </r>
  <r>
    <x v="2"/>
    <s v="Ornamental Horticulture"/>
    <s v="OH-140"/>
    <x v="6"/>
    <n v="2"/>
    <n v="187.49"/>
    <n v="6.25"/>
    <n v="0.56999999999999995"/>
    <n v="0.28000000000000003"/>
    <n v="43"/>
    <n v="47"/>
    <n v="0.28000000000000003"/>
    <x v="40"/>
  </r>
  <r>
    <x v="2"/>
    <s v="Ornamental Horticulture"/>
    <s v="OH-140"/>
    <x v="8"/>
    <n v="1"/>
    <n v="66.77"/>
    <n v="2.23"/>
    <n v="0.28000000000000003"/>
    <n v="0.28000000000000003"/>
    <n v="21"/>
    <n v="31"/>
    <n v="0"/>
    <x v="40"/>
  </r>
  <r>
    <x v="2"/>
    <s v="Ornamental Horticulture"/>
    <s v="OH-140"/>
    <x v="9"/>
    <n v="1"/>
    <n v="72.010000000000005"/>
    <n v="2.4"/>
    <n v="0.31"/>
    <n v="0.31"/>
    <n v="24"/>
    <n v="24"/>
    <n v="0"/>
    <x v="40"/>
  </r>
  <r>
    <x v="2"/>
    <s v="Ornamental Horticulture"/>
    <s v="OH-170"/>
    <x v="0"/>
    <n v="1"/>
    <n v="72"/>
    <n v="2.4"/>
    <n v="0.2"/>
    <n v="0"/>
    <n v="24"/>
    <n v="45"/>
    <n v="0.2"/>
    <x v="40"/>
  </r>
  <r>
    <x v="2"/>
    <s v="Ornamental Horticulture"/>
    <s v="OH-170"/>
    <x v="1"/>
    <n v="1"/>
    <n v="90"/>
    <n v="3"/>
    <n v="0.2"/>
    <n v="0"/>
    <n v="30"/>
    <n v="36"/>
    <n v="0.2"/>
    <x v="40"/>
  </r>
  <r>
    <x v="2"/>
    <s v="Ornamental Horticulture"/>
    <s v="OH-170"/>
    <x v="2"/>
    <n v="1"/>
    <n v="72"/>
    <n v="2.4"/>
    <n v="0.2"/>
    <n v="0.2"/>
    <n v="24"/>
    <n v="36"/>
    <n v="0"/>
    <x v="40"/>
  </r>
  <r>
    <x v="2"/>
    <s v="Ornamental Horticulture"/>
    <s v="OH-170"/>
    <x v="3"/>
    <n v="1"/>
    <n v="72"/>
    <n v="2.4"/>
    <n v="0.2"/>
    <n v="0"/>
    <n v="24"/>
    <n v="36"/>
    <n v="0.2"/>
    <x v="40"/>
  </r>
  <r>
    <x v="2"/>
    <s v="Ornamental Horticulture"/>
    <s v="OH-170"/>
    <x v="4"/>
    <n v="1"/>
    <n v="72"/>
    <n v="2.4"/>
    <n v="0.2"/>
    <n v="0.2"/>
    <n v="24"/>
    <n v="36"/>
    <n v="0"/>
    <x v="40"/>
  </r>
  <r>
    <x v="2"/>
    <s v="Ornamental Horticulture"/>
    <s v="OH-170"/>
    <x v="5"/>
    <n v="1"/>
    <n v="69"/>
    <n v="2.2999999999999998"/>
    <n v="0.2"/>
    <n v="0.2"/>
    <n v="23"/>
    <n v="36"/>
    <n v="0"/>
    <x v="40"/>
  </r>
  <r>
    <x v="2"/>
    <s v="Ornamental Horticulture"/>
    <s v="OH-170"/>
    <x v="6"/>
    <n v="1"/>
    <n v="39.6"/>
    <n v="1.32"/>
    <n v="0.2"/>
    <n v="0"/>
    <n v="12"/>
    <n v="36"/>
    <n v="0.2"/>
    <x v="40"/>
  </r>
  <r>
    <x v="2"/>
    <s v="Ornamental Horticulture"/>
    <s v="OH-170"/>
    <x v="7"/>
    <n v="1"/>
    <n v="57"/>
    <n v="1.9"/>
    <n v="0.2"/>
    <n v="0.2"/>
    <n v="19"/>
    <n v="45"/>
    <n v="0"/>
    <x v="40"/>
  </r>
  <r>
    <x v="2"/>
    <s v="Ornamental Horticulture"/>
    <s v="OH-170"/>
    <x v="8"/>
    <n v="1"/>
    <n v="36"/>
    <n v="1.2"/>
    <n v="0.2"/>
    <n v="0.2"/>
    <n v="12"/>
    <n v="45"/>
    <n v="0"/>
    <x v="40"/>
  </r>
  <r>
    <x v="2"/>
    <s v="Ornamental Horticulture"/>
    <s v="OH-170"/>
    <x v="9"/>
    <n v="1"/>
    <n v="69"/>
    <n v="2.2999999999999998"/>
    <n v="0.2"/>
    <n v="0.2"/>
    <n v="23"/>
    <n v="36"/>
    <n v="0"/>
    <x v="40"/>
  </r>
  <r>
    <x v="2"/>
    <s v="Ornamental Horticulture"/>
    <s v="OH-171"/>
    <x v="0"/>
    <n v="1"/>
    <n v="36.1"/>
    <n v="1.2"/>
    <n v="0.11"/>
    <n v="0.11"/>
    <n v="18"/>
    <n v="25"/>
    <n v="0"/>
    <x v="40"/>
  </r>
  <r>
    <x v="2"/>
    <s v="Ornamental Horticulture"/>
    <s v="OH-171"/>
    <x v="4"/>
    <n v="1"/>
    <n v="31.45"/>
    <n v="1.05"/>
    <n v="0.11"/>
    <n v="0.11"/>
    <n v="16"/>
    <n v="24"/>
    <n v="0"/>
    <x v="40"/>
  </r>
  <r>
    <x v="2"/>
    <s v="Ornamental Horticulture"/>
    <s v="OH-171"/>
    <x v="6"/>
    <n v="1"/>
    <n v="22"/>
    <n v="0.73"/>
    <n v="0.11"/>
    <n v="0.11"/>
    <n v="11"/>
    <n v="24"/>
    <n v="0"/>
    <x v="40"/>
  </r>
  <r>
    <x v="2"/>
    <s v="Ornamental Horticulture"/>
    <s v="OH-172"/>
    <x v="1"/>
    <n v="1"/>
    <n v="85"/>
    <n v="2.83"/>
    <n v="0.28000000000000003"/>
    <n v="0.28000000000000003"/>
    <n v="17"/>
    <n v="24"/>
    <n v="0"/>
    <x v="40"/>
  </r>
  <r>
    <x v="2"/>
    <s v="Ornamental Horticulture"/>
    <s v="OH-172"/>
    <x v="2"/>
    <n v="1"/>
    <n v="70"/>
    <n v="2.33"/>
    <n v="0.28000000000000003"/>
    <n v="0.28000000000000003"/>
    <n v="14"/>
    <n v="24"/>
    <n v="0"/>
    <x v="40"/>
  </r>
  <r>
    <x v="2"/>
    <s v="Ornamental Horticulture"/>
    <s v="OH-172"/>
    <x v="3"/>
    <n v="1"/>
    <n v="40"/>
    <n v="1.33"/>
    <n v="0.28000000000000003"/>
    <n v="0.28000000000000003"/>
    <n v="8"/>
    <n v="24"/>
    <n v="0"/>
    <x v="40"/>
  </r>
  <r>
    <x v="2"/>
    <s v="Ornamental Horticulture"/>
    <s v="OH-172"/>
    <x v="6"/>
    <n v="1"/>
    <n v="60"/>
    <n v="2"/>
    <n v="0.28000000000000003"/>
    <n v="0.28000000000000003"/>
    <n v="12"/>
    <n v="24"/>
    <n v="0"/>
    <x v="40"/>
  </r>
  <r>
    <x v="2"/>
    <s v="Ornamental Horticulture"/>
    <s v="OH-172"/>
    <x v="8"/>
    <n v="1"/>
    <n v="65"/>
    <n v="2.17"/>
    <n v="0.28000000000000003"/>
    <n v="0.28000000000000003"/>
    <n v="13"/>
    <n v="50"/>
    <n v="0"/>
    <x v="40"/>
  </r>
  <r>
    <x v="2"/>
    <s v="Ornamental Horticulture"/>
    <s v="OH-172"/>
    <x v="9"/>
    <n v="1"/>
    <n v="40"/>
    <n v="1.33"/>
    <n v="0.31"/>
    <n v="0.31"/>
    <n v="8"/>
    <n v="24"/>
    <n v="0"/>
    <x v="40"/>
  </r>
  <r>
    <x v="2"/>
    <s v="Ornamental Horticulture"/>
    <s v="OH-173"/>
    <x v="1"/>
    <n v="1"/>
    <n v="63.6"/>
    <n v="2.12"/>
    <n v="0.28000000000000003"/>
    <n v="0.28000000000000003"/>
    <n v="12"/>
    <n v="24"/>
    <n v="0"/>
    <x v="40"/>
  </r>
  <r>
    <x v="2"/>
    <s v="Ornamental Horticulture"/>
    <s v="OH-173"/>
    <x v="8"/>
    <n v="1"/>
    <n v="35"/>
    <n v="1.17"/>
    <n v="0.28000000000000003"/>
    <n v="0.28000000000000003"/>
    <n v="7"/>
    <n v="50"/>
    <n v="0"/>
    <x v="40"/>
  </r>
  <r>
    <x v="2"/>
    <s v="Ornamental Horticulture"/>
    <s v="OH-174"/>
    <x v="1"/>
    <n v="1"/>
    <n v="40.909999999999997"/>
    <n v="1.36"/>
    <n v="0.28000000000000003"/>
    <n v="0.28000000000000003"/>
    <n v="14"/>
    <n v="24"/>
    <n v="0"/>
    <x v="40"/>
  </r>
  <r>
    <x v="2"/>
    <s v="Ornamental Horticulture"/>
    <s v="OH-174"/>
    <x v="8"/>
    <n v="1"/>
    <n v="34.799999999999997"/>
    <n v="1.1599999999999999"/>
    <n v="0.28000000000000003"/>
    <n v="0.28000000000000003"/>
    <n v="14"/>
    <n v="35"/>
    <n v="0"/>
    <x v="40"/>
  </r>
  <r>
    <x v="2"/>
    <s v="Ornamental Horticulture"/>
    <s v="OH-174"/>
    <x v="9"/>
    <n v="1"/>
    <n v="10.75"/>
    <n v="0.36"/>
    <n v="0.31"/>
    <n v="0.31"/>
    <n v="4"/>
    <n v="25"/>
    <n v="0"/>
    <x v="40"/>
  </r>
  <r>
    <x v="2"/>
    <s v="Ornamental Horticulture"/>
    <s v="OH-180"/>
    <x v="0"/>
    <n v="1"/>
    <n v="39.6"/>
    <n v="1.32"/>
    <n v="0.2"/>
    <n v="0.2"/>
    <n v="12"/>
    <n v="45"/>
    <n v="0"/>
    <x v="40"/>
  </r>
  <r>
    <x v="2"/>
    <s v="Ornamental Horticulture"/>
    <s v="OH-180"/>
    <x v="2"/>
    <n v="1"/>
    <n v="33"/>
    <n v="1.1000000000000001"/>
    <n v="0.2"/>
    <n v="0.2"/>
    <n v="11"/>
    <n v="36"/>
    <n v="0"/>
    <x v="40"/>
  </r>
  <r>
    <x v="2"/>
    <s v="Ornamental Horticulture"/>
    <s v="OH-180"/>
    <x v="4"/>
    <n v="1"/>
    <n v="69"/>
    <n v="2.2999999999999998"/>
    <n v="0.2"/>
    <n v="0.2"/>
    <n v="23"/>
    <n v="36"/>
    <n v="0"/>
    <x v="40"/>
  </r>
  <r>
    <x v="2"/>
    <s v="Ornamental Horticulture"/>
    <s v="OH-180"/>
    <x v="6"/>
    <n v="1"/>
    <n v="84"/>
    <n v="2.8"/>
    <n v="0.2"/>
    <n v="0"/>
    <n v="28"/>
    <n v="36"/>
    <n v="0.2"/>
    <x v="40"/>
  </r>
  <r>
    <x v="2"/>
    <s v="Ornamental Horticulture"/>
    <s v="OH-180"/>
    <x v="8"/>
    <n v="1"/>
    <n v="69"/>
    <n v="2.2999999999999998"/>
    <n v="0.2"/>
    <n v="0"/>
    <n v="23"/>
    <n v="36"/>
    <n v="0.2"/>
    <x v="40"/>
  </r>
  <r>
    <x v="2"/>
    <s v="Ornamental Horticulture"/>
    <s v="OH-180"/>
    <x v="9"/>
    <n v="1"/>
    <n v="81"/>
    <n v="2.7"/>
    <n v="0.2"/>
    <n v="0"/>
    <n v="27"/>
    <n v="30"/>
    <n v="0.2"/>
    <x v="40"/>
  </r>
  <r>
    <x v="2"/>
    <s v="Ornamental Horticulture"/>
    <s v="OH-200"/>
    <x v="1"/>
    <n v="1"/>
    <n v="65"/>
    <n v="2.17"/>
    <n v="0.28000000000000003"/>
    <n v="0.28000000000000003"/>
    <n v="13"/>
    <n v="26"/>
    <n v="0"/>
    <x v="40"/>
  </r>
  <r>
    <x v="2"/>
    <s v="Ornamental Horticulture"/>
    <s v="OH-200"/>
    <x v="4"/>
    <n v="1"/>
    <n v="90"/>
    <n v="3"/>
    <n v="0.28000000000000003"/>
    <n v="0.28000000000000003"/>
    <n v="18"/>
    <n v="26"/>
    <n v="0"/>
    <x v="40"/>
  </r>
  <r>
    <x v="2"/>
    <s v="Ornamental Horticulture"/>
    <s v="OH-200"/>
    <x v="5"/>
    <n v="1"/>
    <n v="50"/>
    <n v="1.67"/>
    <n v="0.28000000000000003"/>
    <n v="0.28000000000000003"/>
    <n v="10"/>
    <n v="26"/>
    <n v="0"/>
    <x v="40"/>
  </r>
  <r>
    <x v="2"/>
    <s v="Ornamental Horticulture"/>
    <s v="OH-200"/>
    <x v="7"/>
    <n v="1"/>
    <n v="30"/>
    <n v="1"/>
    <n v="0.31"/>
    <n v="0.31"/>
    <n v="6"/>
    <n v="26"/>
    <n v="0"/>
    <x v="40"/>
  </r>
  <r>
    <x v="2"/>
    <s v="Ornamental Horticulture"/>
    <s v="OH-201"/>
    <x v="0"/>
    <n v="1"/>
    <n v="26.5"/>
    <n v="0.88"/>
    <n v="0.28000000000000003"/>
    <n v="0.28000000000000003"/>
    <n v="5"/>
    <n v="26"/>
    <n v="0"/>
    <x v="40"/>
  </r>
  <r>
    <x v="2"/>
    <s v="Ornamental Horticulture"/>
    <s v="OH-201"/>
    <x v="3"/>
    <n v="1"/>
    <n v="20"/>
    <n v="0.67"/>
    <n v="0.28000000000000003"/>
    <n v="0.28000000000000003"/>
    <n v="4"/>
    <n v="26"/>
    <n v="0"/>
    <x v="40"/>
  </r>
  <r>
    <x v="2"/>
    <s v="Ornamental Horticulture"/>
    <s v="OH-220"/>
    <x v="2"/>
    <n v="1"/>
    <n v="79.66"/>
    <n v="2.66"/>
    <n v="0.28000000000000003"/>
    <n v="0.28000000000000003"/>
    <n v="25"/>
    <n v="24"/>
    <n v="0"/>
    <x v="40"/>
  </r>
  <r>
    <x v="2"/>
    <s v="Ornamental Horticulture"/>
    <s v="OH-220"/>
    <x v="4"/>
    <n v="1"/>
    <n v="53.49"/>
    <n v="1.78"/>
    <n v="0.28000000000000003"/>
    <n v="0.28000000000000003"/>
    <n v="19"/>
    <n v="24"/>
    <n v="0"/>
    <x v="40"/>
  </r>
  <r>
    <x v="2"/>
    <s v="Ornamental Horticulture"/>
    <s v="OH-220"/>
    <x v="8"/>
    <n v="1"/>
    <n v="30.03"/>
    <n v="1"/>
    <n v="0.28000000000000003"/>
    <n v="0.28000000000000003"/>
    <n v="12"/>
    <n v="35"/>
    <n v="0"/>
    <x v="40"/>
  </r>
  <r>
    <x v="2"/>
    <s v="Ornamental Horticulture"/>
    <s v="OH-221"/>
    <x v="0"/>
    <n v="1"/>
    <n v="81.489999999999995"/>
    <n v="2.72"/>
    <n v="0.28000000000000003"/>
    <n v="0.28000000000000003"/>
    <n v="24"/>
    <n v="32"/>
    <n v="0"/>
    <x v="40"/>
  </r>
  <r>
    <x v="2"/>
    <s v="Ornamental Horticulture"/>
    <s v="OH-221"/>
    <x v="1"/>
    <n v="1"/>
    <n v="1.26"/>
    <n v="0.04"/>
    <n v="0.28000000000000003"/>
    <n v="0.28000000000000003"/>
    <n v="16"/>
    <n v="24"/>
    <n v="0"/>
    <x v="40"/>
  </r>
  <r>
    <x v="2"/>
    <s v="Ornamental Horticulture"/>
    <s v="OH-221"/>
    <x v="3"/>
    <n v="1"/>
    <n v="2.06"/>
    <n v="7.0000000000000007E-2"/>
    <n v="0.28000000000000003"/>
    <n v="0.28000000000000003"/>
    <n v="24"/>
    <n v="19"/>
    <n v="0"/>
    <x v="40"/>
  </r>
  <r>
    <x v="2"/>
    <s v="Ornamental Horticulture"/>
    <s v="OH-221"/>
    <x v="7"/>
    <n v="1"/>
    <n v="64.510000000000005"/>
    <n v="2.15"/>
    <n v="0.31"/>
    <n v="0.31"/>
    <n v="21"/>
    <n v="24"/>
    <n v="0"/>
    <x v="40"/>
  </r>
  <r>
    <x v="2"/>
    <s v="Ornamental Horticulture"/>
    <s v="OH-222"/>
    <x v="7"/>
    <n v="1"/>
    <n v="22"/>
    <n v="0.73"/>
    <n v="0.12"/>
    <n v="0.12"/>
    <n v="22"/>
    <n v="22"/>
    <n v="0"/>
    <x v="40"/>
  </r>
  <r>
    <x v="2"/>
    <s v="Ornamental Horticulture"/>
    <s v="OH-225"/>
    <x v="3"/>
    <n v="1"/>
    <n v="42"/>
    <n v="1.4"/>
    <n v="0.2"/>
    <n v="0.2"/>
    <n v="14"/>
    <n v="24"/>
    <n v="0"/>
    <x v="40"/>
  </r>
  <r>
    <x v="2"/>
    <s v="Ornamental Horticulture"/>
    <s v="OH-235"/>
    <x v="0"/>
    <n v="1"/>
    <n v="84"/>
    <n v="2.8"/>
    <n v="0.27"/>
    <n v="0.27"/>
    <n v="21"/>
    <n v="25"/>
    <n v="0"/>
    <x v="40"/>
  </r>
  <r>
    <x v="2"/>
    <s v="Ornamental Horticulture"/>
    <s v="OH-235"/>
    <x v="2"/>
    <n v="1"/>
    <n v="72"/>
    <n v="2.4"/>
    <n v="0.27"/>
    <n v="0.27"/>
    <n v="18"/>
    <n v="24"/>
    <n v="0"/>
    <x v="40"/>
  </r>
  <r>
    <x v="2"/>
    <s v="Ornamental Horticulture"/>
    <s v="OH-235"/>
    <x v="3"/>
    <n v="1"/>
    <n v="80"/>
    <n v="2.67"/>
    <n v="0.27"/>
    <n v="0.27"/>
    <n v="20"/>
    <n v="24"/>
    <n v="0"/>
    <x v="40"/>
  </r>
  <r>
    <x v="2"/>
    <s v="Ornamental Horticulture"/>
    <s v="OH-235"/>
    <x v="4"/>
    <n v="1"/>
    <n v="96"/>
    <n v="3.2"/>
    <n v="0.27"/>
    <n v="0.27"/>
    <n v="24"/>
    <n v="24"/>
    <n v="0"/>
    <x v="40"/>
  </r>
  <r>
    <x v="2"/>
    <s v="Ornamental Horticulture"/>
    <s v="OH-235"/>
    <x v="5"/>
    <n v="1"/>
    <n v="64"/>
    <n v="2.13"/>
    <n v="0.27"/>
    <n v="0.27"/>
    <n v="16"/>
    <n v="21"/>
    <n v="0"/>
    <x v="40"/>
  </r>
  <r>
    <x v="2"/>
    <s v="Ornamental Horticulture"/>
    <s v="OH-235"/>
    <x v="6"/>
    <n v="1"/>
    <n v="48"/>
    <n v="1.6"/>
    <n v="0.27"/>
    <n v="0.27"/>
    <n v="12"/>
    <n v="19"/>
    <n v="0"/>
    <x v="40"/>
  </r>
  <r>
    <x v="2"/>
    <s v="Ornamental Horticulture"/>
    <s v="OH-235"/>
    <x v="7"/>
    <n v="1"/>
    <n v="56"/>
    <n v="1.87"/>
    <n v="0.27"/>
    <n v="0.27"/>
    <n v="14"/>
    <n v="33"/>
    <n v="0"/>
    <x v="40"/>
  </r>
  <r>
    <x v="2"/>
    <s v="Ornamental Horticulture"/>
    <s v="OH-235"/>
    <x v="8"/>
    <n v="1"/>
    <n v="36"/>
    <n v="1.2"/>
    <n v="0.27"/>
    <n v="0.27"/>
    <n v="9"/>
    <n v="30"/>
    <n v="0"/>
    <x v="40"/>
  </r>
  <r>
    <x v="2"/>
    <s v="Ornamental Horticulture"/>
    <s v="OH-240"/>
    <x v="1"/>
    <n v="1"/>
    <n v="22.11"/>
    <n v="0.74"/>
    <n v="0.28000000000000003"/>
    <n v="0.28000000000000003"/>
    <n v="15"/>
    <n v="24"/>
    <n v="0"/>
    <x v="40"/>
  </r>
  <r>
    <x v="2"/>
    <s v="Ornamental Horticulture"/>
    <s v="OH-240"/>
    <x v="3"/>
    <n v="1"/>
    <n v="90"/>
    <n v="3"/>
    <n v="0.28000000000000003"/>
    <n v="0.28000000000000003"/>
    <n v="18"/>
    <n v="24"/>
    <n v="0"/>
    <x v="40"/>
  </r>
  <r>
    <x v="2"/>
    <s v="Ornamental Horticulture"/>
    <s v="OH-250"/>
    <x v="0"/>
    <n v="1"/>
    <n v="47.3"/>
    <n v="1.58"/>
    <n v="0.22"/>
    <n v="0"/>
    <n v="11"/>
    <n v="45"/>
    <n v="0.22"/>
    <x v="40"/>
  </r>
  <r>
    <x v="2"/>
    <s v="Ornamental Horticulture"/>
    <s v="OH-250"/>
    <x v="3"/>
    <n v="1"/>
    <n v="68"/>
    <n v="2.27"/>
    <n v="0.22"/>
    <n v="0"/>
    <n v="17"/>
    <n v="24"/>
    <n v="0.22"/>
    <x v="40"/>
  </r>
  <r>
    <x v="2"/>
    <s v="Ornamental Horticulture"/>
    <s v="OH-250"/>
    <x v="8"/>
    <n v="1"/>
    <n v="64"/>
    <n v="2.13"/>
    <n v="0.22"/>
    <n v="0.22"/>
    <n v="16"/>
    <n v="35"/>
    <n v="0"/>
    <x v="40"/>
  </r>
  <r>
    <x v="2"/>
    <s v="Ornamental Horticulture"/>
    <s v="OH-250"/>
    <x v="9"/>
    <n v="1"/>
    <n v="36"/>
    <n v="1.2"/>
    <n v="0.24"/>
    <n v="0.24"/>
    <n v="9"/>
    <n v="42"/>
    <n v="0"/>
    <x v="40"/>
  </r>
  <r>
    <x v="2"/>
    <s v="Ornamental Horticulture"/>
    <s v="OH-255"/>
    <x v="0"/>
    <n v="1"/>
    <n v="29.7"/>
    <n v="0.99"/>
    <n v="0.2"/>
    <n v="0.2"/>
    <n v="9"/>
    <n v="45"/>
    <n v="0"/>
    <x v="40"/>
  </r>
  <r>
    <x v="2"/>
    <s v="Ornamental Horticulture"/>
    <s v="OH-255"/>
    <x v="1"/>
    <n v="1"/>
    <n v="52.8"/>
    <n v="1.76"/>
    <n v="0.2"/>
    <n v="0.2"/>
    <n v="16"/>
    <n v="36"/>
    <n v="0"/>
    <x v="40"/>
  </r>
  <r>
    <x v="2"/>
    <s v="Ornamental Horticulture"/>
    <s v="OH-255"/>
    <x v="3"/>
    <n v="1"/>
    <n v="26.4"/>
    <n v="0.88"/>
    <n v="0.2"/>
    <n v="0.2"/>
    <n v="8"/>
    <n v="24"/>
    <n v="0"/>
    <x v="40"/>
  </r>
  <r>
    <x v="2"/>
    <s v="Ornamental Horticulture"/>
    <s v="OH-255"/>
    <x v="7"/>
    <n v="1"/>
    <n v="46.2"/>
    <n v="1.54"/>
    <n v="0.2"/>
    <n v="0"/>
    <n v="14"/>
    <n v="33"/>
    <n v="0.2"/>
    <x v="40"/>
  </r>
  <r>
    <x v="2"/>
    <s v="Ornamental Horticulture"/>
    <s v="OH-260"/>
    <x v="2"/>
    <n v="1"/>
    <n v="1.44"/>
    <n v="0.05"/>
    <n v="0.28000000000000003"/>
    <n v="0.28000000000000003"/>
    <n v="37"/>
    <n v="36"/>
    <n v="0"/>
    <x v="40"/>
  </r>
  <r>
    <x v="2"/>
    <s v="Ornamental Horticulture"/>
    <s v="OH-260"/>
    <x v="6"/>
    <n v="1"/>
    <n v="51.96"/>
    <n v="1.73"/>
    <n v="0.28000000000000003"/>
    <n v="0"/>
    <n v="20"/>
    <n v="24"/>
    <n v="0.28000000000000003"/>
    <x v="40"/>
  </r>
  <r>
    <x v="2"/>
    <s v="Ornamental Horticulture"/>
    <s v="OH-260"/>
    <x v="9"/>
    <n v="1"/>
    <n v="36.869999999999997"/>
    <n v="1.23"/>
    <n v="0.31"/>
    <n v="0"/>
    <n v="23"/>
    <n v="24"/>
    <n v="0.31"/>
    <x v="40"/>
  </r>
  <r>
    <x v="2"/>
    <s v="Ornamental Horticulture"/>
    <s v="OH-263"/>
    <x v="0"/>
    <n v="1"/>
    <n v="20.309999999999999"/>
    <n v="0.68"/>
    <n v="0.09"/>
    <n v="0.09"/>
    <n v="19"/>
    <n v="24"/>
    <n v="0"/>
    <x v="40"/>
  </r>
  <r>
    <x v="2"/>
    <s v="Ornamental Horticulture"/>
    <s v="OH-263"/>
    <x v="1"/>
    <n v="1"/>
    <n v="9.14"/>
    <n v="0.3"/>
    <n v="0.09"/>
    <n v="0.09"/>
    <n v="30"/>
    <n v="24"/>
    <n v="0"/>
    <x v="40"/>
  </r>
  <r>
    <x v="2"/>
    <s v="Ornamental Horticulture"/>
    <s v="OH-263"/>
    <x v="5"/>
    <n v="1"/>
    <n v="19.87"/>
    <n v="0.66"/>
    <n v="0.09"/>
    <n v="0"/>
    <n v="25"/>
    <n v="24"/>
    <n v="0.09"/>
    <x v="40"/>
  </r>
  <r>
    <x v="2"/>
    <s v="Ornamental Horticulture"/>
    <s v="OH-264"/>
    <x v="0"/>
    <n v="1"/>
    <n v="0.25"/>
    <n v="0.01"/>
    <n v="0.11"/>
    <n v="0.11"/>
    <n v="12"/>
    <n v="45"/>
    <n v="0"/>
    <x v="40"/>
  </r>
  <r>
    <x v="2"/>
    <s v="Ornamental Horticulture"/>
    <s v="OH-264"/>
    <x v="3"/>
    <n v="1"/>
    <n v="13.83"/>
    <n v="0.46"/>
    <n v="0.11"/>
    <n v="0.11"/>
    <n v="14"/>
    <n v="24"/>
    <n v="0"/>
    <x v="40"/>
  </r>
  <r>
    <x v="2"/>
    <s v="Ornamental Horticulture"/>
    <s v="OH-264"/>
    <x v="5"/>
    <n v="1"/>
    <n v="12.17"/>
    <n v="0.41"/>
    <n v="0.11"/>
    <n v="0.11"/>
    <n v="15"/>
    <n v="24"/>
    <n v="0"/>
    <x v="40"/>
  </r>
  <r>
    <x v="2"/>
    <s v="Ornamental Horticulture"/>
    <s v="OH-265"/>
    <x v="0"/>
    <n v="1"/>
    <n v="40"/>
    <n v="1.33"/>
    <n v="0.28000000000000003"/>
    <n v="0.28000000000000003"/>
    <n v="10"/>
    <n v="45"/>
    <n v="0"/>
    <x v="40"/>
  </r>
  <r>
    <x v="2"/>
    <s v="Ornamental Horticulture"/>
    <s v="OH-266"/>
    <x v="0"/>
    <n v="1"/>
    <n v="10.29"/>
    <n v="0.34"/>
    <n v="7.0000000000000007E-2"/>
    <n v="7.0000000000000007E-2"/>
    <n v="10"/>
    <n v="32"/>
    <n v="0"/>
    <x v="40"/>
  </r>
  <r>
    <x v="2"/>
    <s v="Ornamental Horticulture"/>
    <s v="OH-266"/>
    <x v="1"/>
    <n v="1"/>
    <n v="15.43"/>
    <n v="0.51"/>
    <n v="7.0000000000000007E-2"/>
    <n v="7.0000000000000007E-2"/>
    <n v="15"/>
    <n v="24"/>
    <n v="0"/>
    <x v="40"/>
  </r>
  <r>
    <x v="2"/>
    <s v="Ornamental Horticulture"/>
    <s v="OH-266"/>
    <x v="5"/>
    <n v="1"/>
    <n v="12.34"/>
    <n v="0.41"/>
    <n v="7.0000000000000007E-2"/>
    <n v="0"/>
    <n v="12"/>
    <n v="36"/>
    <n v="7.0000000000000007E-2"/>
    <x v="40"/>
  </r>
  <r>
    <x v="2"/>
    <s v="Ornamental Horticulture"/>
    <s v="OH-275"/>
    <x v="2"/>
    <n v="1"/>
    <n v="36.4"/>
    <n v="1.21"/>
    <n v="0.14000000000000001"/>
    <n v="0.14000000000000001"/>
    <n v="14"/>
    <n v="24"/>
    <n v="0"/>
    <x v="40"/>
  </r>
  <r>
    <x v="2"/>
    <s v="Ornamental Horticulture"/>
    <s v="OH-275"/>
    <x v="6"/>
    <n v="1"/>
    <n v="60"/>
    <n v="2"/>
    <n v="0.28000000000000003"/>
    <n v="0.28000000000000003"/>
    <n v="12"/>
    <n v="24"/>
    <n v="0"/>
    <x v="40"/>
  </r>
  <r>
    <x v="2"/>
    <s v="Ornamental Horticulture"/>
    <s v="OH-275"/>
    <x v="9"/>
    <n v="1"/>
    <n v="79.5"/>
    <n v="2.65"/>
    <n v="0.31"/>
    <n v="0.31"/>
    <n v="15"/>
    <n v="24"/>
    <n v="0"/>
    <x v="40"/>
  </r>
  <r>
    <x v="2"/>
    <s v="Ornamental Horticulture"/>
    <s v="OH-290"/>
    <x v="0"/>
    <n v="1"/>
    <n v="6"/>
    <n v="0.2"/>
    <n v="0.16"/>
    <n v="0.16"/>
    <n v="6"/>
    <n v="20"/>
    <n v="0"/>
    <x v="40"/>
  </r>
  <r>
    <x v="2"/>
    <s v="Ornamental Horticulture"/>
    <s v="OH-290"/>
    <x v="1"/>
    <n v="2"/>
    <n v="14"/>
    <n v="0.47"/>
    <n v="0.21"/>
    <n v="0.21"/>
    <n v="14"/>
    <n v="40"/>
    <n v="0"/>
    <x v="40"/>
  </r>
  <r>
    <x v="2"/>
    <s v="Ornamental Horticulture"/>
    <s v="OH-290"/>
    <x v="2"/>
    <n v="2"/>
    <n v="14"/>
    <n v="0.47"/>
    <n v="0.26"/>
    <n v="0.26"/>
    <n v="14"/>
    <n v="40"/>
    <n v="0"/>
    <x v="40"/>
  </r>
  <r>
    <x v="2"/>
    <s v="Ornamental Horticulture"/>
    <s v="OH-290"/>
    <x v="3"/>
    <n v="1"/>
    <n v="7"/>
    <n v="0.23"/>
    <n v="0.13"/>
    <n v="0.13"/>
    <n v="7"/>
    <n v="20"/>
    <n v="0"/>
    <x v="40"/>
  </r>
  <r>
    <x v="2"/>
    <s v="Ornamental Horticulture"/>
    <s v="OH-290"/>
    <x v="4"/>
    <n v="1"/>
    <n v="6"/>
    <n v="0.2"/>
    <n v="0.15"/>
    <n v="0.15"/>
    <n v="6"/>
    <n v="20"/>
    <n v="0"/>
    <x v="40"/>
  </r>
  <r>
    <x v="2"/>
    <s v="Ornamental Horticulture"/>
    <s v="OH-290"/>
    <x v="5"/>
    <n v="1"/>
    <n v="2"/>
    <n v="7.0000000000000007E-2"/>
    <n v="0.09"/>
    <n v="0.09"/>
    <n v="2"/>
    <n v="20"/>
    <n v="0"/>
    <x v="40"/>
  </r>
  <r>
    <x v="2"/>
    <s v="Ornamental Horticulture"/>
    <s v="OH-290"/>
    <x v="6"/>
    <n v="1"/>
    <n v="4"/>
    <n v="0.13"/>
    <n v="0.14000000000000001"/>
    <n v="0.14000000000000001"/>
    <n v="4"/>
    <n v="20"/>
    <n v="0"/>
    <x v="40"/>
  </r>
  <r>
    <x v="2"/>
    <s v="Ornamental Horticulture"/>
    <s v="OH-290"/>
    <x v="7"/>
    <n v="1"/>
    <n v="5"/>
    <n v="0.17"/>
    <n v="0.13"/>
    <n v="0.13"/>
    <n v="5"/>
    <n v="20"/>
    <n v="0"/>
    <x v="40"/>
  </r>
  <r>
    <x v="2"/>
    <s v="Ornamental Horticulture"/>
    <s v="OH-290"/>
    <x v="8"/>
    <n v="1"/>
    <n v="5"/>
    <n v="0.17"/>
    <n v="0.09"/>
    <n v="0.09"/>
    <n v="5"/>
    <n v="20"/>
    <n v="0"/>
    <x v="40"/>
  </r>
  <r>
    <x v="2"/>
    <s v="Ornamental Horticulture"/>
    <s v="OH-290"/>
    <x v="9"/>
    <n v="1"/>
    <n v="2"/>
    <n v="7.0000000000000007E-2"/>
    <n v="0.05"/>
    <n v="0.05"/>
    <n v="2"/>
    <n v="20"/>
    <n v="0"/>
    <x v="40"/>
  </r>
  <r>
    <x v="2"/>
    <s v="Paralegal Studies"/>
    <s v="PARA-100"/>
    <x v="0"/>
    <n v="1"/>
    <n v="114"/>
    <n v="3.8"/>
    <n v="0.2"/>
    <n v="0.2"/>
    <n v="38"/>
    <n v="50"/>
    <n v="0"/>
    <x v="41"/>
  </r>
  <r>
    <x v="2"/>
    <s v="Paralegal Studies"/>
    <s v="PARA-100"/>
    <x v="1"/>
    <n v="1"/>
    <n v="114"/>
    <n v="3.8"/>
    <n v="0.2"/>
    <n v="0.2"/>
    <n v="38"/>
    <n v="50"/>
    <n v="0"/>
    <x v="41"/>
  </r>
  <r>
    <x v="2"/>
    <s v="Paralegal Studies"/>
    <s v="PARA-100"/>
    <x v="2"/>
    <n v="1"/>
    <n v="117"/>
    <n v="3.9"/>
    <n v="0.2"/>
    <n v="0.2"/>
    <n v="39"/>
    <n v="50"/>
    <n v="0"/>
    <x v="41"/>
  </r>
  <r>
    <x v="2"/>
    <s v="Paralegal Studies"/>
    <s v="PARA-100"/>
    <x v="3"/>
    <n v="1"/>
    <n v="96"/>
    <n v="3.2"/>
    <n v="0.2"/>
    <n v="0.2"/>
    <n v="32"/>
    <n v="50"/>
    <n v="0"/>
    <x v="41"/>
  </r>
  <r>
    <x v="2"/>
    <s v="Paralegal Studies"/>
    <s v="PARA-100"/>
    <x v="4"/>
    <n v="1"/>
    <n v="93"/>
    <n v="3.1"/>
    <n v="0.2"/>
    <n v="0.2"/>
    <n v="31"/>
    <n v="50"/>
    <n v="0"/>
    <x v="41"/>
  </r>
  <r>
    <x v="2"/>
    <s v="Paralegal Studies"/>
    <s v="PARA-100"/>
    <x v="5"/>
    <n v="1"/>
    <n v="99"/>
    <n v="3.3"/>
    <n v="0.2"/>
    <n v="0.1"/>
    <n v="33"/>
    <n v="50"/>
    <n v="0.1"/>
    <x v="41"/>
  </r>
  <r>
    <x v="2"/>
    <s v="Paralegal Studies"/>
    <s v="PARA-100"/>
    <x v="6"/>
    <n v="1"/>
    <n v="102"/>
    <n v="3.4"/>
    <n v="0.2"/>
    <n v="0.2"/>
    <n v="34"/>
    <n v="40"/>
    <n v="0"/>
    <x v="41"/>
  </r>
  <r>
    <x v="2"/>
    <s v="Paralegal Studies"/>
    <s v="PARA-100"/>
    <x v="7"/>
    <n v="1"/>
    <n v="126"/>
    <n v="4.2"/>
    <n v="0.2"/>
    <n v="0.2"/>
    <n v="42"/>
    <n v="50"/>
    <n v="0"/>
    <x v="41"/>
  </r>
  <r>
    <x v="2"/>
    <s v="Paralegal Studies"/>
    <s v="PARA-100"/>
    <x v="8"/>
    <n v="1"/>
    <n v="87"/>
    <n v="2.9"/>
    <n v="0.2"/>
    <n v="0.2"/>
    <n v="29"/>
    <n v="40"/>
    <n v="0"/>
    <x v="41"/>
  </r>
  <r>
    <x v="2"/>
    <s v="Paralegal Studies"/>
    <s v="PARA-100"/>
    <x v="9"/>
    <n v="1"/>
    <n v="81"/>
    <n v="2.7"/>
    <n v="0.2"/>
    <n v="0.2"/>
    <n v="27"/>
    <n v="40"/>
    <n v="0"/>
    <x v="41"/>
  </r>
  <r>
    <x v="2"/>
    <s v="Paralegal Studies"/>
    <s v="PARA-110"/>
    <x v="2"/>
    <n v="1"/>
    <n v="90"/>
    <n v="3"/>
    <n v="0.2"/>
    <n v="0.2"/>
    <n v="30"/>
    <n v="40"/>
    <n v="0"/>
    <x v="41"/>
  </r>
  <r>
    <x v="2"/>
    <s v="Paralegal Studies"/>
    <s v="PARA-110"/>
    <x v="4"/>
    <n v="1"/>
    <n v="87"/>
    <n v="2.9"/>
    <n v="0.2"/>
    <n v="0.2"/>
    <n v="29"/>
    <n v="40"/>
    <n v="0"/>
    <x v="41"/>
  </r>
  <r>
    <x v="2"/>
    <s v="Paralegal Studies"/>
    <s v="PARA-110"/>
    <x v="6"/>
    <n v="1"/>
    <n v="84"/>
    <n v="2.8"/>
    <n v="0.2"/>
    <n v="0.2"/>
    <n v="28"/>
    <n v="50"/>
    <n v="0"/>
    <x v="41"/>
  </r>
  <r>
    <x v="2"/>
    <s v="Paralegal Studies"/>
    <s v="PARA-110"/>
    <x v="8"/>
    <n v="1"/>
    <n v="93"/>
    <n v="3.1"/>
    <n v="0.2"/>
    <n v="0.2"/>
    <n v="31"/>
    <n v="40"/>
    <n v="0"/>
    <x v="41"/>
  </r>
  <r>
    <x v="2"/>
    <s v="Paralegal Studies"/>
    <s v="PARA-110"/>
    <x v="9"/>
    <n v="1"/>
    <n v="72"/>
    <n v="2.4"/>
    <n v="0.2"/>
    <n v="0.2"/>
    <n v="24"/>
    <n v="40"/>
    <n v="0"/>
    <x v="41"/>
  </r>
  <r>
    <x v="2"/>
    <s v="Paralegal Studies"/>
    <s v="PARA-120"/>
    <x v="0"/>
    <n v="1"/>
    <n v="69.3"/>
    <n v="2.31"/>
    <n v="0.2"/>
    <n v="0.2"/>
    <n v="21"/>
    <n v="40"/>
    <n v="0"/>
    <x v="41"/>
  </r>
  <r>
    <x v="2"/>
    <s v="Paralegal Studies"/>
    <s v="PARA-120"/>
    <x v="4"/>
    <n v="1"/>
    <n v="54"/>
    <n v="1.8"/>
    <n v="0.2"/>
    <n v="0.2"/>
    <n v="18"/>
    <n v="40"/>
    <n v="0"/>
    <x v="41"/>
  </r>
  <r>
    <x v="2"/>
    <s v="Paralegal Studies"/>
    <s v="PARA-120"/>
    <x v="8"/>
    <n v="1"/>
    <n v="69"/>
    <n v="2.2999999999999998"/>
    <n v="0.2"/>
    <n v="0.2"/>
    <n v="23"/>
    <n v="40"/>
    <n v="0"/>
    <x v="41"/>
  </r>
  <r>
    <x v="2"/>
    <s v="Paralegal Studies"/>
    <s v="PARA-120"/>
    <x v="9"/>
    <n v="1"/>
    <n v="60"/>
    <n v="2"/>
    <n v="0.13"/>
    <n v="0.13"/>
    <n v="30"/>
    <n v="50"/>
    <n v="0"/>
    <x v="41"/>
  </r>
  <r>
    <x v="2"/>
    <s v="Paralegal Studies"/>
    <s v="PARA-125"/>
    <x v="1"/>
    <n v="1"/>
    <n v="14"/>
    <n v="0.47"/>
    <n v="7.0000000000000007E-2"/>
    <n v="7.0000000000000007E-2"/>
    <n v="14"/>
    <n v="40"/>
    <n v="0"/>
    <x v="41"/>
  </r>
  <r>
    <x v="2"/>
    <s v="Paralegal Studies"/>
    <s v="PARA-125"/>
    <x v="5"/>
    <n v="1"/>
    <n v="35"/>
    <n v="1.17"/>
    <n v="7.0000000000000007E-2"/>
    <n v="7.0000000000000007E-2"/>
    <n v="35"/>
    <n v="50"/>
    <n v="0"/>
    <x v="41"/>
  </r>
  <r>
    <x v="2"/>
    <s v="Paralegal Studies"/>
    <s v="PARA-125"/>
    <x v="9"/>
    <n v="1"/>
    <n v="31"/>
    <n v="1.03"/>
    <n v="7.0000000000000007E-2"/>
    <n v="7.0000000000000007E-2"/>
    <n v="31"/>
    <n v="50"/>
    <n v="0"/>
    <x v="41"/>
  </r>
  <r>
    <x v="2"/>
    <s v="Paralegal Studies"/>
    <s v="PARA-130"/>
    <x v="0"/>
    <n v="1"/>
    <n v="87"/>
    <n v="2.9"/>
    <n v="0.2"/>
    <n v="0.2"/>
    <n v="29"/>
    <n v="40"/>
    <n v="0"/>
    <x v="41"/>
  </r>
  <r>
    <x v="2"/>
    <s v="Paralegal Studies"/>
    <s v="PARA-130"/>
    <x v="1"/>
    <n v="1"/>
    <n v="79.2"/>
    <n v="2.64"/>
    <n v="0.2"/>
    <n v="0.2"/>
    <n v="24"/>
    <n v="40"/>
    <n v="0"/>
    <x v="41"/>
  </r>
  <r>
    <x v="2"/>
    <s v="Paralegal Studies"/>
    <s v="PARA-130"/>
    <x v="3"/>
    <n v="1"/>
    <n v="72.599999999999994"/>
    <n v="2.42"/>
    <n v="0.2"/>
    <n v="0.2"/>
    <n v="22"/>
    <n v="40"/>
    <n v="0"/>
    <x v="41"/>
  </r>
  <r>
    <x v="2"/>
    <s v="Paralegal Studies"/>
    <s v="PARA-130"/>
    <x v="5"/>
    <n v="1"/>
    <n v="102"/>
    <n v="3.4"/>
    <n v="0.2"/>
    <n v="0.2"/>
    <n v="30"/>
    <n v="40"/>
    <n v="0"/>
    <x v="41"/>
  </r>
  <r>
    <x v="2"/>
    <s v="Paralegal Studies"/>
    <s v="PARA-130"/>
    <x v="7"/>
    <n v="1"/>
    <n v="89.1"/>
    <n v="2.97"/>
    <n v="0.2"/>
    <n v="0.2"/>
    <n v="27"/>
    <n v="40"/>
    <n v="0"/>
    <x v="41"/>
  </r>
  <r>
    <x v="2"/>
    <s v="Paralegal Studies"/>
    <s v="PARA-132"/>
    <x v="2"/>
    <n v="1"/>
    <n v="108.9"/>
    <n v="3.63"/>
    <n v="0.2"/>
    <n v="0.2"/>
    <n v="33"/>
    <n v="32"/>
    <n v="0"/>
    <x v="41"/>
  </r>
  <r>
    <x v="2"/>
    <s v="Paralegal Studies"/>
    <s v="PARA-132"/>
    <x v="4"/>
    <n v="1"/>
    <n v="75.900000000000006"/>
    <n v="2.5299999999999998"/>
    <n v="0.2"/>
    <n v="0.2"/>
    <n v="23"/>
    <n v="32"/>
    <n v="0"/>
    <x v="41"/>
  </r>
  <r>
    <x v="2"/>
    <s v="Paralegal Studies"/>
    <s v="PARA-132"/>
    <x v="6"/>
    <n v="1"/>
    <n v="92.4"/>
    <n v="3.08"/>
    <n v="0.2"/>
    <n v="0.2"/>
    <n v="28"/>
    <n v="32"/>
    <n v="0"/>
    <x v="41"/>
  </r>
  <r>
    <x v="2"/>
    <s v="Paralegal Studies"/>
    <s v="PARA-132"/>
    <x v="8"/>
    <n v="1"/>
    <n v="85.8"/>
    <n v="2.86"/>
    <n v="0.2"/>
    <n v="0.2"/>
    <n v="26"/>
    <n v="32"/>
    <n v="0"/>
    <x v="41"/>
  </r>
  <r>
    <x v="2"/>
    <s v="Paralegal Studies"/>
    <s v="PARA-132"/>
    <x v="9"/>
    <n v="1"/>
    <n v="82.5"/>
    <n v="2.75"/>
    <n v="0.2"/>
    <n v="0.2"/>
    <n v="25"/>
    <n v="32"/>
    <n v="0"/>
    <x v="41"/>
  </r>
  <r>
    <x v="2"/>
    <s v="Paralegal Studies"/>
    <s v="PARA-135"/>
    <x v="0"/>
    <n v="1"/>
    <n v="75.900000000000006"/>
    <n v="2.5299999999999998"/>
    <n v="0.2"/>
    <n v="0.2"/>
    <n v="23"/>
    <n v="40"/>
    <n v="0"/>
    <x v="41"/>
  </r>
  <r>
    <x v="2"/>
    <s v="Paralegal Studies"/>
    <s v="PARA-135"/>
    <x v="1"/>
    <n v="1"/>
    <n v="128.69999999999999"/>
    <n v="4.29"/>
    <n v="0.2"/>
    <n v="0.2"/>
    <n v="39"/>
    <n v="40"/>
    <n v="0"/>
    <x v="41"/>
  </r>
  <r>
    <x v="2"/>
    <s v="Paralegal Studies"/>
    <s v="PARA-135"/>
    <x v="3"/>
    <n v="1"/>
    <n v="85.8"/>
    <n v="2.86"/>
    <n v="0.2"/>
    <n v="0.2"/>
    <n v="26"/>
    <n v="40"/>
    <n v="0"/>
    <x v="41"/>
  </r>
  <r>
    <x v="2"/>
    <s v="Paralegal Studies"/>
    <s v="PARA-135"/>
    <x v="5"/>
    <n v="1"/>
    <n v="112.2"/>
    <n v="3.74"/>
    <n v="0.2"/>
    <n v="0.2"/>
    <n v="34"/>
    <n v="40"/>
    <n v="0"/>
    <x v="41"/>
  </r>
  <r>
    <x v="2"/>
    <s v="Paralegal Studies"/>
    <s v="PARA-135"/>
    <x v="7"/>
    <n v="1"/>
    <n v="46.2"/>
    <n v="1.54"/>
    <n v="0.2"/>
    <n v="0.2"/>
    <n v="14"/>
    <n v="40"/>
    <n v="0"/>
    <x v="41"/>
  </r>
  <r>
    <x v="2"/>
    <s v="Paralegal Studies"/>
    <s v="PARA-140"/>
    <x v="2"/>
    <n v="1"/>
    <n v="99"/>
    <n v="3.3"/>
    <n v="0.2"/>
    <n v="0.2"/>
    <n v="33"/>
    <n v="40"/>
    <n v="0"/>
    <x v="41"/>
  </r>
  <r>
    <x v="2"/>
    <s v="Paralegal Studies"/>
    <s v="PARA-140"/>
    <x v="3"/>
    <n v="1"/>
    <n v="102"/>
    <n v="3.4"/>
    <n v="0.2"/>
    <n v="0.2"/>
    <n v="34"/>
    <n v="40"/>
    <n v="0"/>
    <x v="41"/>
  </r>
  <r>
    <x v="2"/>
    <s v="Paralegal Studies"/>
    <s v="PARA-140"/>
    <x v="7"/>
    <n v="1"/>
    <n v="105"/>
    <n v="3.5"/>
    <n v="0.2"/>
    <n v="0.2"/>
    <n v="35"/>
    <n v="40"/>
    <n v="0"/>
    <x v="41"/>
  </r>
  <r>
    <x v="2"/>
    <s v="Paralegal Studies"/>
    <s v="PARA-145"/>
    <x v="1"/>
    <n v="1"/>
    <n v="51"/>
    <n v="1.7"/>
    <n v="0.2"/>
    <n v="0.2"/>
    <n v="17"/>
    <n v="40"/>
    <n v="0"/>
    <x v="41"/>
  </r>
  <r>
    <x v="2"/>
    <s v="Paralegal Studies"/>
    <s v="PARA-145"/>
    <x v="6"/>
    <n v="1"/>
    <n v="60"/>
    <n v="2"/>
    <n v="0.2"/>
    <n v="0.2"/>
    <n v="20"/>
    <n v="40"/>
    <n v="0"/>
    <x v="41"/>
  </r>
  <r>
    <x v="2"/>
    <s v="Paralegal Studies"/>
    <s v="PARA-145"/>
    <x v="9"/>
    <n v="1"/>
    <n v="40"/>
    <n v="1.33"/>
    <n v="0.13"/>
    <n v="0.13"/>
    <n v="20"/>
    <n v="50"/>
    <n v="0"/>
    <x v="41"/>
  </r>
  <r>
    <x v="2"/>
    <s v="Paralegal Studies"/>
    <s v="PARA-150"/>
    <x v="2"/>
    <n v="1"/>
    <n v="72"/>
    <n v="2.4"/>
    <n v="0.2"/>
    <n v="0.2"/>
    <n v="24"/>
    <n v="40"/>
    <n v="0"/>
    <x v="41"/>
  </r>
  <r>
    <x v="2"/>
    <s v="Paralegal Studies"/>
    <s v="PARA-150"/>
    <x v="4"/>
    <n v="1"/>
    <n v="57"/>
    <n v="1.9"/>
    <n v="0.2"/>
    <n v="0.2"/>
    <n v="19"/>
    <n v="40"/>
    <n v="0"/>
    <x v="41"/>
  </r>
  <r>
    <x v="2"/>
    <s v="Paralegal Studies"/>
    <s v="PARA-150"/>
    <x v="5"/>
    <n v="1"/>
    <n v="75"/>
    <n v="2.5"/>
    <n v="0.2"/>
    <n v="0.2"/>
    <n v="25"/>
    <n v="40"/>
    <n v="0"/>
    <x v="41"/>
  </r>
  <r>
    <x v="2"/>
    <s v="Paralegal Studies"/>
    <s v="PARA-160"/>
    <x v="1"/>
    <n v="1"/>
    <n v="12"/>
    <n v="0.4"/>
    <n v="7.0000000000000007E-2"/>
    <n v="7.0000000000000007E-2"/>
    <n v="12"/>
    <n v="40"/>
    <n v="0"/>
    <x v="41"/>
  </r>
  <r>
    <x v="2"/>
    <s v="Paralegal Studies"/>
    <s v="PARA-160"/>
    <x v="5"/>
    <n v="1"/>
    <n v="30"/>
    <n v="1"/>
    <n v="7.0000000000000007E-2"/>
    <n v="7.0000000000000007E-2"/>
    <n v="30"/>
    <n v="50"/>
    <n v="0"/>
    <x v="41"/>
  </r>
  <r>
    <x v="2"/>
    <s v="Paralegal Studies"/>
    <s v="PARA-170"/>
    <x v="1"/>
    <n v="1"/>
    <n v="10"/>
    <n v="0.33"/>
    <n v="7.0000000000000007E-2"/>
    <n v="7.0000000000000007E-2"/>
    <n v="10"/>
    <n v="40"/>
    <n v="0"/>
    <x v="41"/>
  </r>
  <r>
    <x v="2"/>
    <s v="Paralegal Studies"/>
    <s v="PARA-170"/>
    <x v="5"/>
    <n v="1"/>
    <n v="24"/>
    <n v="0.8"/>
    <n v="7.0000000000000007E-2"/>
    <n v="7.0000000000000007E-2"/>
    <n v="24"/>
    <n v="50"/>
    <n v="0"/>
    <x v="41"/>
  </r>
  <r>
    <x v="2"/>
    <s v="Paralegal Studies"/>
    <s v="PARA-250"/>
    <x v="0"/>
    <n v="1"/>
    <n v="1"/>
    <n v="0.03"/>
    <n v="0.03"/>
    <n v="0.03"/>
    <n v="1"/>
    <n v="20"/>
    <n v="0"/>
    <x v="41"/>
  </r>
  <r>
    <x v="2"/>
    <s v="Paralegal Studies"/>
    <s v="PARA-250"/>
    <x v="1"/>
    <n v="1"/>
    <n v="5"/>
    <n v="0.17"/>
    <n v="0.1"/>
    <n v="0.1"/>
    <n v="5"/>
    <n v="20"/>
    <n v="0"/>
    <x v="41"/>
  </r>
  <r>
    <x v="2"/>
    <s v="Paralegal Studies"/>
    <s v="PARA-250"/>
    <x v="2"/>
    <n v="1"/>
    <n v="0"/>
    <n v="0"/>
    <n v="0.02"/>
    <n v="0.02"/>
    <n v="0"/>
    <n v="20"/>
    <n v="0"/>
    <x v="41"/>
  </r>
  <r>
    <x v="2"/>
    <s v="Paralegal Studies"/>
    <s v="PARA-250"/>
    <x v="4"/>
    <n v="1"/>
    <n v="3"/>
    <n v="0.1"/>
    <n v="0.04"/>
    <n v="0.04"/>
    <n v="3"/>
    <n v="20"/>
    <n v="0"/>
    <x v="41"/>
  </r>
  <r>
    <x v="2"/>
    <s v="Paralegal Studies"/>
    <s v="PARA-250"/>
    <x v="5"/>
    <n v="1"/>
    <n v="2"/>
    <n v="7.0000000000000007E-2"/>
    <n v="0.05"/>
    <n v="0.05"/>
    <n v="2"/>
    <n v="20"/>
    <n v="0"/>
    <x v="41"/>
  </r>
  <r>
    <x v="2"/>
    <s v="Paralegal Studies"/>
    <s v="PARA-250"/>
    <x v="6"/>
    <n v="1"/>
    <n v="2"/>
    <n v="7.0000000000000007E-2"/>
    <n v="0.03"/>
    <n v="0.03"/>
    <n v="2"/>
    <n v="20"/>
    <n v="0"/>
    <x v="41"/>
  </r>
  <r>
    <x v="2"/>
    <s v="Paralegal Studies"/>
    <s v="PARA-250"/>
    <x v="7"/>
    <n v="1"/>
    <n v="1"/>
    <n v="0.03"/>
    <n v="0.01"/>
    <n v="0.01"/>
    <n v="1"/>
    <n v="20"/>
    <n v="0"/>
    <x v="41"/>
  </r>
  <r>
    <x v="2"/>
    <s v="Paralegal Studies"/>
    <s v="PARA-250"/>
    <x v="8"/>
    <n v="1"/>
    <n v="4"/>
    <n v="0.13"/>
    <n v="0.1"/>
    <n v="0.1"/>
    <n v="4"/>
    <n v="20"/>
    <n v="0"/>
    <x v="41"/>
  </r>
  <r>
    <x v="2"/>
    <s v="Paralegal Studies"/>
    <s v="PARA-250"/>
    <x v="9"/>
    <n v="1"/>
    <n v="4"/>
    <n v="0.13"/>
    <n v="0.03"/>
    <n v="0.03"/>
    <n v="4"/>
    <n v="20"/>
    <n v="0"/>
    <x v="41"/>
  </r>
  <r>
    <x v="4"/>
    <s v="Personal Dev Special Services"/>
    <s v="PDSS-081"/>
    <x v="9"/>
    <n v="1"/>
    <n v="5"/>
    <n v="0.17"/>
    <n v="7.0000000000000007E-2"/>
    <n v="7.0000000000000007E-2"/>
    <n v="5"/>
    <n v="50"/>
    <n v="0"/>
    <x v="42"/>
  </r>
  <r>
    <x v="4"/>
    <s v="Personal Dev Special Services"/>
    <s v="PDSS-085"/>
    <x v="2"/>
    <n v="1"/>
    <n v="21.12"/>
    <n v="0.7"/>
    <n v="0"/>
    <n v="0"/>
    <n v="7"/>
    <n v="20"/>
    <n v="0"/>
    <x v="42"/>
  </r>
  <r>
    <x v="4"/>
    <s v="Personal Dev Special Services"/>
    <s v="PDSS-090"/>
    <x v="2"/>
    <n v="1"/>
    <n v="10"/>
    <n v="0.33"/>
    <n v="0"/>
    <n v="0"/>
    <n v="10"/>
    <n v="34"/>
    <n v="0"/>
    <x v="42"/>
  </r>
  <r>
    <x v="4"/>
    <s v="Personal Dev Special Services"/>
    <s v="PDSS-090"/>
    <x v="3"/>
    <n v="1"/>
    <n v="9.26"/>
    <n v="0.31"/>
    <n v="7.0000000000000007E-2"/>
    <n v="7.0000000000000007E-2"/>
    <n v="9"/>
    <n v="34"/>
    <n v="0"/>
    <x v="42"/>
  </r>
  <r>
    <x v="4"/>
    <s v="Personal Dev Special Services"/>
    <s v="PDSS-090C"/>
    <x v="1"/>
    <n v="1"/>
    <n v="13"/>
    <n v="0.43"/>
    <n v="0"/>
    <n v="0"/>
    <n v="13"/>
    <n v="34"/>
    <n v="0"/>
    <x v="42"/>
  </r>
  <r>
    <x v="4"/>
    <s v="Personal Dev Special Services"/>
    <s v="PDSS-090D"/>
    <x v="4"/>
    <n v="1"/>
    <n v="6"/>
    <n v="0.2"/>
    <n v="0"/>
    <n v="0"/>
    <n v="6"/>
    <n v="34"/>
    <n v="0"/>
    <x v="42"/>
  </r>
  <r>
    <x v="4"/>
    <s v="Personal Dev Special Services"/>
    <s v="PDSS-096"/>
    <x v="0"/>
    <n v="1"/>
    <n v="22"/>
    <n v="0.73"/>
    <n v="0"/>
    <n v="0"/>
    <n v="22"/>
    <n v="42"/>
    <n v="0"/>
    <x v="42"/>
  </r>
  <r>
    <x v="4"/>
    <s v="Personal Dev Special Services"/>
    <s v="PDSS-096"/>
    <x v="1"/>
    <n v="1"/>
    <n v="22.1"/>
    <n v="0.74"/>
    <n v="0"/>
    <n v="0"/>
    <n v="17"/>
    <n v="34"/>
    <n v="0"/>
    <x v="42"/>
  </r>
  <r>
    <x v="4"/>
    <s v="Personal Dev Special Services"/>
    <s v="PDSS-096"/>
    <x v="2"/>
    <n v="1"/>
    <n v="26"/>
    <n v="0.87"/>
    <n v="0"/>
    <n v="0"/>
    <n v="26"/>
    <n v="34"/>
    <n v="0"/>
    <x v="42"/>
  </r>
  <r>
    <x v="4"/>
    <s v="Personal Dev Special Services"/>
    <s v="PDSS-096"/>
    <x v="3"/>
    <n v="1"/>
    <n v="36.4"/>
    <n v="1.21"/>
    <n v="7.0000000000000007E-2"/>
    <n v="7.0000000000000007E-2"/>
    <n v="28"/>
    <n v="34"/>
    <n v="0"/>
    <x v="42"/>
  </r>
  <r>
    <x v="4"/>
    <s v="Personal Dev Special Services"/>
    <s v="PDSS-096"/>
    <x v="4"/>
    <n v="1"/>
    <n v="20"/>
    <n v="0.67"/>
    <n v="0"/>
    <n v="0"/>
    <n v="20"/>
    <n v="34"/>
    <n v="0"/>
    <x v="42"/>
  </r>
  <r>
    <x v="4"/>
    <s v="Personal Dev Special Services"/>
    <s v="PDSS-096"/>
    <x v="5"/>
    <n v="1"/>
    <n v="32"/>
    <n v="1.07"/>
    <n v="7.0000000000000007E-2"/>
    <n v="7.0000000000000007E-2"/>
    <n v="32"/>
    <n v="34"/>
    <n v="0"/>
    <x v="42"/>
  </r>
  <r>
    <x v="4"/>
    <s v="Personal Dev Special Services"/>
    <s v="PDSS-096"/>
    <x v="6"/>
    <n v="1"/>
    <n v="28"/>
    <n v="0.93"/>
    <n v="7.0000000000000007E-2"/>
    <n v="7.0000000000000007E-2"/>
    <n v="28"/>
    <n v="34"/>
    <n v="0"/>
    <x v="42"/>
  </r>
  <r>
    <x v="4"/>
    <s v="Personal Dev Special Services"/>
    <s v="PDSS-096"/>
    <x v="7"/>
    <n v="1"/>
    <n v="32"/>
    <n v="1.07"/>
    <n v="7.0000000000000007E-2"/>
    <n v="7.0000000000000007E-2"/>
    <n v="32"/>
    <n v="34"/>
    <n v="0"/>
    <x v="42"/>
  </r>
  <r>
    <x v="4"/>
    <s v="Personal Dev Special Services"/>
    <s v="PDSS-096"/>
    <x v="8"/>
    <n v="1"/>
    <n v="20"/>
    <n v="0.67"/>
    <n v="7.0000000000000007E-2"/>
    <n v="7.0000000000000007E-2"/>
    <n v="20"/>
    <n v="34"/>
    <n v="0"/>
    <x v="42"/>
  </r>
  <r>
    <x v="4"/>
    <s v="Personal Dev Special Services"/>
    <s v="PDSS-096"/>
    <x v="9"/>
    <n v="1"/>
    <n v="27"/>
    <n v="0.9"/>
    <n v="7.0000000000000007E-2"/>
    <n v="7.0000000000000007E-2"/>
    <n v="27"/>
    <n v="34"/>
    <n v="0"/>
    <x v="42"/>
  </r>
  <r>
    <x v="0"/>
    <s v="Philosophy"/>
    <s v="PHIL-110"/>
    <x v="0"/>
    <n v="4"/>
    <n v="456.3"/>
    <n v="15.21"/>
    <n v="0.8"/>
    <n v="0.4"/>
    <n v="150"/>
    <n v="195"/>
    <n v="0.4"/>
    <x v="43"/>
  </r>
  <r>
    <x v="0"/>
    <s v="Philosophy"/>
    <s v="PHIL-110"/>
    <x v="1"/>
    <n v="4"/>
    <n v="408"/>
    <n v="13.6"/>
    <n v="0.8"/>
    <n v="0.6"/>
    <n v="136"/>
    <n v="190"/>
    <n v="0.2"/>
    <x v="43"/>
  </r>
  <r>
    <x v="0"/>
    <s v="Philosophy"/>
    <s v="PHIL-110"/>
    <x v="2"/>
    <n v="4"/>
    <n v="390"/>
    <n v="13"/>
    <n v="0.8"/>
    <n v="0.4"/>
    <n v="130"/>
    <n v="195"/>
    <n v="0.4"/>
    <x v="43"/>
  </r>
  <r>
    <x v="0"/>
    <s v="Philosophy"/>
    <s v="PHIL-110"/>
    <x v="3"/>
    <n v="5"/>
    <n v="432"/>
    <n v="14.4"/>
    <n v="1.2"/>
    <n v="0.8"/>
    <n v="144"/>
    <n v="205"/>
    <n v="0.4"/>
    <x v="43"/>
  </r>
  <r>
    <x v="0"/>
    <s v="Philosophy"/>
    <s v="PHIL-110"/>
    <x v="4"/>
    <n v="5"/>
    <n v="366"/>
    <n v="12.2"/>
    <n v="0.8"/>
    <n v="0.4"/>
    <n v="122"/>
    <n v="206"/>
    <n v="0.4"/>
    <x v="43"/>
  </r>
  <r>
    <x v="0"/>
    <s v="Philosophy"/>
    <s v="PHIL-110"/>
    <x v="5"/>
    <n v="3"/>
    <n v="330"/>
    <n v="11"/>
    <n v="0.6"/>
    <n v="0.4"/>
    <n v="110"/>
    <n v="120"/>
    <n v="0.2"/>
    <x v="43"/>
  </r>
  <r>
    <x v="0"/>
    <s v="Philosophy"/>
    <s v="PHIL-110"/>
    <x v="6"/>
    <n v="4"/>
    <n v="321"/>
    <n v="10.7"/>
    <n v="0.8"/>
    <n v="0.6"/>
    <n v="107"/>
    <n v="155"/>
    <n v="0.2"/>
    <x v="43"/>
  </r>
  <r>
    <x v="0"/>
    <s v="Philosophy"/>
    <s v="PHIL-110"/>
    <x v="7"/>
    <n v="2"/>
    <n v="300"/>
    <n v="10"/>
    <n v="0.4"/>
    <n v="0.2"/>
    <n v="100"/>
    <n v="100"/>
    <n v="0.2"/>
    <x v="43"/>
  </r>
  <r>
    <x v="0"/>
    <s v="Philosophy"/>
    <s v="PHIL-110"/>
    <x v="8"/>
    <n v="3"/>
    <n v="351"/>
    <n v="11.7"/>
    <n v="0.6"/>
    <n v="0.2"/>
    <n v="117"/>
    <n v="135"/>
    <n v="0.4"/>
    <x v="43"/>
  </r>
  <r>
    <x v="0"/>
    <s v="Philosophy"/>
    <s v="PHIL-110"/>
    <x v="9"/>
    <n v="3"/>
    <n v="297"/>
    <n v="9.9"/>
    <n v="0.6"/>
    <n v="0"/>
    <n v="99"/>
    <n v="120"/>
    <n v="0.6"/>
    <x v="43"/>
  </r>
  <r>
    <x v="0"/>
    <s v="Philosophy"/>
    <s v="PHIL-125"/>
    <x v="0"/>
    <n v="1"/>
    <n v="87"/>
    <n v="2.9"/>
    <n v="0.2"/>
    <n v="0.2"/>
    <n v="29"/>
    <n v="35"/>
    <n v="0"/>
    <x v="43"/>
  </r>
  <r>
    <x v="0"/>
    <s v="Philosophy"/>
    <s v="PHIL-125"/>
    <x v="1"/>
    <n v="1"/>
    <n v="105"/>
    <n v="3.5"/>
    <n v="0.2"/>
    <n v="0.2"/>
    <n v="35"/>
    <n v="35"/>
    <n v="0"/>
    <x v="43"/>
  </r>
  <r>
    <x v="0"/>
    <s v="Philosophy"/>
    <s v="PHIL-125"/>
    <x v="2"/>
    <n v="2"/>
    <n v="186"/>
    <n v="6.2"/>
    <n v="0.4"/>
    <n v="0.4"/>
    <n v="62"/>
    <n v="77"/>
    <n v="0"/>
    <x v="43"/>
  </r>
  <r>
    <x v="0"/>
    <s v="Philosophy"/>
    <s v="PHIL-125"/>
    <x v="3"/>
    <n v="1"/>
    <n v="102"/>
    <n v="3.4"/>
    <n v="0.2"/>
    <n v="0.2"/>
    <n v="34"/>
    <n v="35"/>
    <n v="0"/>
    <x v="43"/>
  </r>
  <r>
    <x v="0"/>
    <s v="Philosophy"/>
    <s v="PHIL-125"/>
    <x v="4"/>
    <n v="2"/>
    <n v="147"/>
    <n v="4.9000000000000004"/>
    <n v="0.4"/>
    <n v="0.4"/>
    <n v="49"/>
    <n v="77"/>
    <n v="0"/>
    <x v="43"/>
  </r>
  <r>
    <x v="0"/>
    <s v="Philosophy"/>
    <s v="PHIL-125"/>
    <x v="5"/>
    <n v="1"/>
    <n v="108.8"/>
    <n v="3.63"/>
    <n v="0.2"/>
    <n v="0.2"/>
    <n v="34"/>
    <n v="35"/>
    <n v="0"/>
    <x v="43"/>
  </r>
  <r>
    <x v="0"/>
    <s v="Philosophy"/>
    <s v="PHIL-125"/>
    <x v="6"/>
    <n v="2"/>
    <n v="162"/>
    <n v="5.4"/>
    <n v="0.4"/>
    <n v="0.4"/>
    <n v="54"/>
    <n v="77"/>
    <n v="0"/>
    <x v="43"/>
  </r>
  <r>
    <x v="0"/>
    <s v="Philosophy"/>
    <s v="PHIL-125"/>
    <x v="7"/>
    <n v="2"/>
    <n v="231"/>
    <n v="7.7"/>
    <n v="0.4"/>
    <n v="0.4"/>
    <n v="77"/>
    <n v="85"/>
    <n v="0"/>
    <x v="43"/>
  </r>
  <r>
    <x v="0"/>
    <s v="Philosophy"/>
    <s v="PHIL-125"/>
    <x v="8"/>
    <n v="3"/>
    <n v="294"/>
    <n v="9.8000000000000007"/>
    <n v="0.6"/>
    <n v="0.6"/>
    <n v="98"/>
    <n v="127"/>
    <n v="0"/>
    <x v="43"/>
  </r>
  <r>
    <x v="0"/>
    <s v="Philosophy"/>
    <s v="PHIL-125"/>
    <x v="9"/>
    <n v="2"/>
    <n v="234"/>
    <n v="7.8"/>
    <n v="0.4"/>
    <n v="0.4"/>
    <n v="78"/>
    <n v="85"/>
    <n v="0"/>
    <x v="43"/>
  </r>
  <r>
    <x v="0"/>
    <s v="Philosophy"/>
    <s v="PHIL-130"/>
    <x v="0"/>
    <n v="1"/>
    <n v="159"/>
    <n v="5.3"/>
    <n v="0.2"/>
    <n v="0"/>
    <n v="53"/>
    <n v="75"/>
    <n v="0.2"/>
    <x v="43"/>
  </r>
  <r>
    <x v="0"/>
    <s v="Philosophy"/>
    <s v="PHIL-130"/>
    <x v="1"/>
    <n v="1"/>
    <n v="159"/>
    <n v="5.3"/>
    <n v="0.2"/>
    <n v="0"/>
    <n v="53"/>
    <n v="70"/>
    <n v="0.2"/>
    <x v="43"/>
  </r>
  <r>
    <x v="0"/>
    <s v="Philosophy"/>
    <s v="PHIL-130"/>
    <x v="2"/>
    <n v="2"/>
    <n v="207"/>
    <n v="6.9"/>
    <n v="0.4"/>
    <n v="0.2"/>
    <n v="69"/>
    <n v="100"/>
    <n v="0.2"/>
    <x v="43"/>
  </r>
  <r>
    <x v="0"/>
    <s v="Philosophy"/>
    <s v="PHIL-130"/>
    <x v="3"/>
    <n v="2"/>
    <n v="192"/>
    <n v="6.4"/>
    <n v="0.4"/>
    <n v="0.2"/>
    <n v="64"/>
    <n v="100"/>
    <n v="0.2"/>
    <x v="43"/>
  </r>
  <r>
    <x v="0"/>
    <s v="Philosophy"/>
    <s v="PHIL-130"/>
    <x v="4"/>
    <n v="3"/>
    <n v="237"/>
    <n v="7.9"/>
    <n v="0.4"/>
    <n v="0.2"/>
    <n v="79"/>
    <n v="135"/>
    <n v="0.2"/>
    <x v="43"/>
  </r>
  <r>
    <x v="0"/>
    <s v="Philosophy"/>
    <s v="PHIL-130"/>
    <x v="5"/>
    <n v="2"/>
    <n v="216"/>
    <n v="7.2"/>
    <n v="0.4"/>
    <n v="0"/>
    <n v="72"/>
    <n v="85"/>
    <n v="0.4"/>
    <x v="43"/>
  </r>
  <r>
    <x v="0"/>
    <s v="Philosophy"/>
    <s v="PHIL-130"/>
    <x v="6"/>
    <n v="3"/>
    <n v="201"/>
    <n v="6.7"/>
    <n v="0.6"/>
    <n v="0.2"/>
    <n v="67"/>
    <n v="135"/>
    <n v="0.4"/>
    <x v="43"/>
  </r>
  <r>
    <x v="0"/>
    <s v="Philosophy"/>
    <s v="PHIL-130"/>
    <x v="7"/>
    <n v="1"/>
    <n v="105"/>
    <n v="3.5"/>
    <n v="0.2"/>
    <n v="0"/>
    <n v="35"/>
    <n v="50"/>
    <n v="0.2"/>
    <x v="43"/>
  </r>
  <r>
    <x v="0"/>
    <s v="Philosophy"/>
    <s v="PHIL-130"/>
    <x v="8"/>
    <n v="1"/>
    <n v="123"/>
    <n v="4.0999999999999996"/>
    <n v="0.2"/>
    <n v="0"/>
    <n v="41"/>
    <n v="50"/>
    <n v="0.2"/>
    <x v="43"/>
  </r>
  <r>
    <x v="0"/>
    <s v="Philosophy"/>
    <s v="PHIL-130"/>
    <x v="9"/>
    <n v="1"/>
    <n v="96"/>
    <n v="3.2"/>
    <n v="0.2"/>
    <n v="0"/>
    <n v="32"/>
    <n v="50"/>
    <n v="0.2"/>
    <x v="43"/>
  </r>
  <r>
    <x v="0"/>
    <s v="Philosophy"/>
    <s v="PHIL-140"/>
    <x v="0"/>
    <n v="1"/>
    <n v="129"/>
    <n v="4.3"/>
    <n v="0.2"/>
    <n v="0"/>
    <n v="43"/>
    <n v="50"/>
    <n v="0.2"/>
    <x v="43"/>
  </r>
  <r>
    <x v="0"/>
    <s v="Philosophy"/>
    <s v="PHIL-140"/>
    <x v="1"/>
    <n v="2"/>
    <n v="177"/>
    <n v="5.9"/>
    <n v="0.4"/>
    <n v="0"/>
    <n v="59"/>
    <n v="85"/>
    <n v="0.4"/>
    <x v="43"/>
  </r>
  <r>
    <x v="0"/>
    <s v="Philosophy"/>
    <s v="PHIL-140"/>
    <x v="2"/>
    <n v="1"/>
    <n v="123"/>
    <n v="4.0999999999999996"/>
    <n v="0.2"/>
    <n v="0"/>
    <n v="41"/>
    <n v="50"/>
    <n v="0.2"/>
    <x v="43"/>
  </r>
  <r>
    <x v="0"/>
    <s v="Philosophy"/>
    <s v="PHIL-140"/>
    <x v="3"/>
    <n v="1"/>
    <n v="60"/>
    <n v="2"/>
    <n v="0.2"/>
    <n v="0"/>
    <n v="20"/>
    <n v="50"/>
    <n v="0.2"/>
    <x v="43"/>
  </r>
  <r>
    <x v="0"/>
    <s v="Philosophy"/>
    <s v="PHIL-140"/>
    <x v="4"/>
    <n v="1"/>
    <n v="108"/>
    <n v="3.6"/>
    <n v="0.2"/>
    <n v="0"/>
    <n v="36"/>
    <n v="50"/>
    <n v="0.2"/>
    <x v="43"/>
  </r>
  <r>
    <x v="0"/>
    <s v="Philosophy"/>
    <s v="PHIL-140"/>
    <x v="5"/>
    <n v="1"/>
    <n v="126"/>
    <n v="4.2"/>
    <n v="0.2"/>
    <n v="0"/>
    <n v="42"/>
    <n v="50"/>
    <n v="0.2"/>
    <x v="43"/>
  </r>
  <r>
    <x v="0"/>
    <s v="Philosophy"/>
    <s v="PHIL-140"/>
    <x v="6"/>
    <n v="1"/>
    <n v="141"/>
    <n v="4.7"/>
    <n v="0.2"/>
    <n v="0"/>
    <n v="47"/>
    <n v="50"/>
    <n v="0.2"/>
    <x v="43"/>
  </r>
  <r>
    <x v="0"/>
    <s v="Philosophy"/>
    <s v="PHIL-140"/>
    <x v="7"/>
    <n v="1"/>
    <n v="102"/>
    <n v="3.4"/>
    <n v="0.2"/>
    <n v="0"/>
    <n v="34"/>
    <n v="50"/>
    <n v="0.2"/>
    <x v="43"/>
  </r>
  <r>
    <x v="0"/>
    <s v="Philosophy"/>
    <s v="PHIL-140"/>
    <x v="8"/>
    <n v="1"/>
    <n v="144"/>
    <n v="4.8"/>
    <n v="0.2"/>
    <n v="0"/>
    <n v="48"/>
    <n v="50"/>
    <n v="0.2"/>
    <x v="43"/>
  </r>
  <r>
    <x v="0"/>
    <s v="Philosophy"/>
    <s v="PHIL-140"/>
    <x v="9"/>
    <n v="1"/>
    <n v="108"/>
    <n v="3.6"/>
    <n v="0.2"/>
    <n v="0"/>
    <n v="36"/>
    <n v="50"/>
    <n v="0.2"/>
    <x v="43"/>
  </r>
  <r>
    <x v="1"/>
    <s v="Physics"/>
    <s v="PHYC-130"/>
    <x v="0"/>
    <n v="1"/>
    <n v="186"/>
    <n v="6.2"/>
    <n v="0.35"/>
    <n v="0.35"/>
    <n v="31"/>
    <n v="32"/>
    <n v="0"/>
    <x v="44"/>
  </r>
  <r>
    <x v="1"/>
    <s v="Physics"/>
    <s v="PHYC-130"/>
    <x v="1"/>
    <n v="1"/>
    <n v="168"/>
    <n v="5.6"/>
    <n v="0.35"/>
    <n v="0.35"/>
    <n v="28"/>
    <n v="32"/>
    <n v="0"/>
    <x v="44"/>
  </r>
  <r>
    <x v="1"/>
    <s v="Physics"/>
    <s v="PHYC-130"/>
    <x v="3"/>
    <n v="1"/>
    <n v="168"/>
    <n v="5.6"/>
    <n v="0.35"/>
    <n v="0.35"/>
    <n v="28"/>
    <n v="32"/>
    <n v="0"/>
    <x v="44"/>
  </r>
  <r>
    <x v="1"/>
    <s v="Physics"/>
    <s v="PHYC-130"/>
    <x v="5"/>
    <n v="1"/>
    <n v="186"/>
    <n v="6.2"/>
    <n v="0.35"/>
    <n v="0.35"/>
    <n v="31"/>
    <n v="32"/>
    <n v="0"/>
    <x v="44"/>
  </r>
  <r>
    <x v="1"/>
    <s v="Physics"/>
    <s v="PHYC-130"/>
    <x v="7"/>
    <n v="2"/>
    <n v="300"/>
    <n v="10"/>
    <n v="0.75"/>
    <n v="0"/>
    <n v="50"/>
    <n v="64"/>
    <n v="0.75"/>
    <x v="44"/>
  </r>
  <r>
    <x v="1"/>
    <s v="Physics"/>
    <s v="PHYC-131"/>
    <x v="2"/>
    <n v="1"/>
    <n v="198"/>
    <n v="6.6"/>
    <n v="0.35"/>
    <n v="0.35"/>
    <n v="33"/>
    <n v="30"/>
    <n v="0"/>
    <x v="44"/>
  </r>
  <r>
    <x v="1"/>
    <s v="Physics"/>
    <s v="PHYC-131"/>
    <x v="4"/>
    <n v="1"/>
    <n v="174"/>
    <n v="5.8"/>
    <n v="0.35"/>
    <n v="0.35"/>
    <n v="29"/>
    <n v="30"/>
    <n v="0"/>
    <x v="44"/>
  </r>
  <r>
    <x v="1"/>
    <s v="Physics"/>
    <s v="PHYC-131"/>
    <x v="6"/>
    <n v="1"/>
    <n v="162"/>
    <n v="5.4"/>
    <n v="0.35"/>
    <n v="0.35"/>
    <n v="27"/>
    <n v="30"/>
    <n v="0"/>
    <x v="44"/>
  </r>
  <r>
    <x v="1"/>
    <s v="Physics"/>
    <s v="PHYC-131"/>
    <x v="8"/>
    <n v="1"/>
    <n v="186"/>
    <n v="6.2"/>
    <n v="0.35"/>
    <n v="0"/>
    <n v="31"/>
    <n v="32"/>
    <n v="0.35"/>
    <x v="44"/>
  </r>
  <r>
    <x v="1"/>
    <s v="Physics"/>
    <s v="PHYC-131"/>
    <x v="9"/>
    <n v="2"/>
    <n v="240"/>
    <n v="8"/>
    <n v="0.75"/>
    <n v="0"/>
    <n v="40"/>
    <n v="64"/>
    <n v="0.75"/>
    <x v="44"/>
  </r>
  <r>
    <x v="1"/>
    <s v="Physics"/>
    <s v="PHYC-190"/>
    <x v="0"/>
    <n v="2"/>
    <n v="574"/>
    <n v="19.13"/>
    <n v="0.83"/>
    <n v="0"/>
    <n v="82"/>
    <n v="64"/>
    <n v="0.83"/>
    <x v="44"/>
  </r>
  <r>
    <x v="1"/>
    <s v="Physics"/>
    <s v="PHYC-190"/>
    <x v="1"/>
    <n v="3"/>
    <n v="714"/>
    <n v="23.8"/>
    <n v="1.25"/>
    <n v="0.56999999999999995"/>
    <n v="102"/>
    <n v="96"/>
    <n v="0.68"/>
    <x v="44"/>
  </r>
  <r>
    <x v="1"/>
    <s v="Physics"/>
    <s v="PHYC-190"/>
    <x v="2"/>
    <n v="3"/>
    <n v="637"/>
    <n v="21.23"/>
    <n v="1.25"/>
    <n v="1.25"/>
    <n v="91"/>
    <n v="96"/>
    <n v="0"/>
    <x v="44"/>
  </r>
  <r>
    <x v="1"/>
    <s v="Physics"/>
    <s v="PHYC-190"/>
    <x v="3"/>
    <n v="3"/>
    <n v="595"/>
    <n v="19.829999999999998"/>
    <n v="1.25"/>
    <n v="0.42"/>
    <n v="85"/>
    <n v="96"/>
    <n v="0.83"/>
    <x v="44"/>
  </r>
  <r>
    <x v="1"/>
    <s v="Physics"/>
    <s v="PHYC-190"/>
    <x v="4"/>
    <n v="3"/>
    <n v="539"/>
    <n v="17.97"/>
    <n v="1.25"/>
    <n v="1.25"/>
    <n v="77"/>
    <n v="96"/>
    <n v="0"/>
    <x v="44"/>
  </r>
  <r>
    <x v="1"/>
    <s v="Physics"/>
    <s v="PHYC-190"/>
    <x v="5"/>
    <n v="3"/>
    <n v="562.1"/>
    <n v="18.739999999999998"/>
    <n v="1.25"/>
    <n v="0.42"/>
    <n v="77"/>
    <n v="96"/>
    <n v="0.83"/>
    <x v="44"/>
  </r>
  <r>
    <x v="1"/>
    <s v="Physics"/>
    <s v="PHYC-190"/>
    <x v="6"/>
    <n v="3"/>
    <n v="616"/>
    <n v="20.53"/>
    <n v="1.25"/>
    <n v="1.25"/>
    <n v="88"/>
    <n v="96"/>
    <n v="0"/>
    <x v="44"/>
  </r>
  <r>
    <x v="1"/>
    <s v="Physics"/>
    <s v="PHYC-190"/>
    <x v="7"/>
    <n v="2"/>
    <n v="406"/>
    <n v="13.53"/>
    <n v="0.89"/>
    <n v="0.48"/>
    <n v="58"/>
    <n v="64"/>
    <n v="0.41"/>
    <x v="44"/>
  </r>
  <r>
    <x v="1"/>
    <s v="Physics"/>
    <s v="PHYC-190"/>
    <x v="8"/>
    <n v="3"/>
    <n v="560"/>
    <n v="18.670000000000002"/>
    <n v="1.25"/>
    <n v="0.68"/>
    <n v="80"/>
    <n v="96"/>
    <n v="0.56999999999999995"/>
    <x v="44"/>
  </r>
  <r>
    <x v="1"/>
    <s v="Physics"/>
    <s v="PHYC-190"/>
    <x v="9"/>
    <n v="3"/>
    <n v="553"/>
    <n v="18.43"/>
    <n v="1.33"/>
    <n v="1.1499999999999999"/>
    <n v="79"/>
    <n v="96"/>
    <n v="0.18"/>
    <x v="44"/>
  </r>
  <r>
    <x v="1"/>
    <s v="Physics"/>
    <s v="PHYC-200"/>
    <x v="0"/>
    <n v="2"/>
    <n v="364"/>
    <n v="12.13"/>
    <n v="0.83"/>
    <n v="0.68"/>
    <n v="52"/>
    <n v="64"/>
    <n v="0.15"/>
    <x v="44"/>
  </r>
  <r>
    <x v="1"/>
    <s v="Physics"/>
    <s v="PHYC-200"/>
    <x v="1"/>
    <n v="3"/>
    <n v="518"/>
    <n v="17.27"/>
    <n v="1.25"/>
    <n v="1.1000000000000001"/>
    <n v="74"/>
    <n v="96"/>
    <n v="0.15"/>
    <x v="44"/>
  </r>
  <r>
    <x v="1"/>
    <s v="Physics"/>
    <s v="PHYC-200"/>
    <x v="2"/>
    <n v="2"/>
    <n v="476"/>
    <n v="15.87"/>
    <n v="0.83"/>
    <n v="0"/>
    <n v="68"/>
    <n v="64"/>
    <n v="0.83"/>
    <x v="44"/>
  </r>
  <r>
    <x v="1"/>
    <s v="Physics"/>
    <s v="PHYC-200"/>
    <x v="3"/>
    <n v="3"/>
    <n v="532"/>
    <n v="17.73"/>
    <n v="1.25"/>
    <n v="1.23"/>
    <n v="76"/>
    <n v="96"/>
    <n v="0.02"/>
    <x v="44"/>
  </r>
  <r>
    <x v="1"/>
    <s v="Physics"/>
    <s v="PHYC-200"/>
    <x v="4"/>
    <n v="3"/>
    <n v="581"/>
    <n v="19.37"/>
    <n v="1.25"/>
    <n v="0.42"/>
    <n v="83"/>
    <n v="96"/>
    <n v="0.83"/>
    <x v="44"/>
  </r>
  <r>
    <x v="1"/>
    <s v="Physics"/>
    <s v="PHYC-200"/>
    <x v="5"/>
    <n v="3"/>
    <n v="526.6"/>
    <n v="17.55"/>
    <n v="1.25"/>
    <n v="1.25"/>
    <n v="73"/>
    <n v="96"/>
    <n v="0"/>
    <x v="44"/>
  </r>
  <r>
    <x v="1"/>
    <s v="Physics"/>
    <s v="PHYC-200"/>
    <x v="6"/>
    <n v="3"/>
    <n v="490"/>
    <n v="16.329999999999998"/>
    <n v="1.25"/>
    <n v="0.55000000000000004"/>
    <n v="70"/>
    <n v="96"/>
    <n v="0.7"/>
    <x v="44"/>
  </r>
  <r>
    <x v="1"/>
    <s v="Physics"/>
    <s v="PHYC-200"/>
    <x v="7"/>
    <n v="2"/>
    <n v="420"/>
    <n v="14"/>
    <n v="0.89"/>
    <n v="0.44"/>
    <n v="60"/>
    <n v="64"/>
    <n v="0.44"/>
    <x v="44"/>
  </r>
  <r>
    <x v="1"/>
    <s v="Physics"/>
    <s v="PHYC-200"/>
    <x v="8"/>
    <n v="3"/>
    <n v="511"/>
    <n v="17.03"/>
    <n v="1.25"/>
    <n v="0.42"/>
    <n v="73"/>
    <n v="96"/>
    <n v="0.83"/>
    <x v="44"/>
  </r>
  <r>
    <x v="1"/>
    <s v="Physics"/>
    <s v="PHYC-200"/>
    <x v="9"/>
    <n v="2"/>
    <n v="378"/>
    <n v="12.6"/>
    <n v="0.89"/>
    <n v="0.44"/>
    <n v="54"/>
    <n v="64"/>
    <n v="0.44"/>
    <x v="44"/>
  </r>
  <r>
    <x v="1"/>
    <s v="Physics"/>
    <s v="PHYC-210"/>
    <x v="0"/>
    <n v="1"/>
    <n v="196"/>
    <n v="6.53"/>
    <n v="0.42"/>
    <n v="0"/>
    <n v="28"/>
    <n v="32"/>
    <n v="0.42"/>
    <x v="44"/>
  </r>
  <r>
    <x v="1"/>
    <s v="Physics"/>
    <s v="PHYC-210"/>
    <x v="1"/>
    <n v="1"/>
    <n v="140"/>
    <n v="4.67"/>
    <n v="0.42"/>
    <n v="0"/>
    <n v="20"/>
    <n v="32"/>
    <n v="0.42"/>
    <x v="44"/>
  </r>
  <r>
    <x v="1"/>
    <s v="Physics"/>
    <s v="PHYC-210"/>
    <x v="2"/>
    <n v="1"/>
    <n v="203"/>
    <n v="6.77"/>
    <n v="0.42"/>
    <n v="0"/>
    <n v="29"/>
    <n v="32"/>
    <n v="0.42"/>
    <x v="44"/>
  </r>
  <r>
    <x v="1"/>
    <s v="Physics"/>
    <s v="PHYC-210"/>
    <x v="3"/>
    <n v="1"/>
    <n v="182"/>
    <n v="6.07"/>
    <n v="0.42"/>
    <n v="0"/>
    <n v="26"/>
    <n v="32"/>
    <n v="0.42"/>
    <x v="44"/>
  </r>
  <r>
    <x v="1"/>
    <s v="Physics"/>
    <s v="PHYC-210"/>
    <x v="4"/>
    <n v="1"/>
    <n v="252"/>
    <n v="8.4"/>
    <n v="0.42"/>
    <n v="0.27"/>
    <n v="36"/>
    <n v="32"/>
    <n v="0.15"/>
    <x v="44"/>
  </r>
  <r>
    <x v="1"/>
    <s v="Physics"/>
    <s v="PHYC-210"/>
    <x v="5"/>
    <n v="1"/>
    <n v="168"/>
    <n v="5.6"/>
    <n v="0.42"/>
    <n v="0.42"/>
    <n v="24"/>
    <n v="32"/>
    <n v="0"/>
    <x v="44"/>
  </r>
  <r>
    <x v="1"/>
    <s v="Physics"/>
    <s v="PHYC-210"/>
    <x v="6"/>
    <n v="1"/>
    <n v="224"/>
    <n v="7.47"/>
    <n v="0.42"/>
    <n v="0"/>
    <n v="32"/>
    <n v="32"/>
    <n v="0.42"/>
    <x v="44"/>
  </r>
  <r>
    <x v="1"/>
    <s v="Physics"/>
    <s v="PHYC-210"/>
    <x v="7"/>
    <n v="1"/>
    <n v="140"/>
    <n v="4.67"/>
    <n v="0.44"/>
    <n v="0.18"/>
    <n v="20"/>
    <n v="32"/>
    <n v="0.27"/>
    <x v="44"/>
  </r>
  <r>
    <x v="1"/>
    <s v="Physics"/>
    <s v="PHYC-210"/>
    <x v="8"/>
    <n v="1"/>
    <n v="182"/>
    <n v="6.07"/>
    <n v="0.42"/>
    <n v="0"/>
    <n v="26"/>
    <n v="32"/>
    <n v="0.42"/>
    <x v="44"/>
  </r>
  <r>
    <x v="1"/>
    <s v="Physics"/>
    <s v="PHYC-210"/>
    <x v="9"/>
    <n v="1"/>
    <n v="273"/>
    <n v="9.1"/>
    <n v="0.44"/>
    <n v="0.44"/>
    <n v="39"/>
    <n v="32"/>
    <n v="0"/>
    <x v="44"/>
  </r>
  <r>
    <x v="0"/>
    <s v="Political Science"/>
    <s v="POSC-120"/>
    <x v="0"/>
    <n v="1"/>
    <n v="66"/>
    <n v="2.2000000000000002"/>
    <n v="0.2"/>
    <n v="0.2"/>
    <n v="22"/>
    <n v="35"/>
    <n v="0"/>
    <x v="45"/>
  </r>
  <r>
    <x v="0"/>
    <s v="Political Science"/>
    <s v="POSC-120"/>
    <x v="1"/>
    <n v="1"/>
    <n v="51"/>
    <n v="1.7"/>
    <n v="0.2"/>
    <n v="0.2"/>
    <n v="17"/>
    <n v="42"/>
    <n v="0"/>
    <x v="45"/>
  </r>
  <r>
    <x v="0"/>
    <s v="Political Science"/>
    <s v="POSC-120"/>
    <x v="2"/>
    <n v="1"/>
    <n v="51"/>
    <n v="1.7"/>
    <n v="0.2"/>
    <n v="0.2"/>
    <n v="17"/>
    <n v="49"/>
    <n v="0"/>
    <x v="45"/>
  </r>
  <r>
    <x v="0"/>
    <s v="Political Science"/>
    <s v="POSC-120"/>
    <x v="3"/>
    <n v="1"/>
    <n v="51"/>
    <n v="1.7"/>
    <n v="0.2"/>
    <n v="0.2"/>
    <n v="17"/>
    <n v="42"/>
    <n v="0"/>
    <x v="45"/>
  </r>
  <r>
    <x v="0"/>
    <s v="Political Science"/>
    <s v="POSC-120"/>
    <x v="4"/>
    <n v="2"/>
    <n v="141.43"/>
    <n v="4.71"/>
    <n v="0.4"/>
    <n v="0.4"/>
    <n v="48"/>
    <n v="99"/>
    <n v="0"/>
    <x v="45"/>
  </r>
  <r>
    <x v="0"/>
    <s v="Political Science"/>
    <s v="POSC-120"/>
    <x v="5"/>
    <n v="2"/>
    <n v="172.2"/>
    <n v="5.74"/>
    <n v="0.4"/>
    <n v="0.4"/>
    <n v="53"/>
    <n v="92"/>
    <n v="0"/>
    <x v="45"/>
  </r>
  <r>
    <x v="0"/>
    <s v="Political Science"/>
    <s v="POSC-120"/>
    <x v="6"/>
    <n v="2"/>
    <n v="130.03"/>
    <n v="4.33"/>
    <n v="0.4"/>
    <n v="0.4"/>
    <n v="44"/>
    <n v="82"/>
    <n v="0"/>
    <x v="45"/>
  </r>
  <r>
    <x v="0"/>
    <s v="Political Science"/>
    <s v="POSC-120"/>
    <x v="7"/>
    <n v="1"/>
    <n v="108"/>
    <n v="3.6"/>
    <n v="0.2"/>
    <n v="0"/>
    <n v="36"/>
    <n v="50"/>
    <n v="0.2"/>
    <x v="45"/>
  </r>
  <r>
    <x v="0"/>
    <s v="Political Science"/>
    <s v="POSC-120"/>
    <x v="8"/>
    <n v="2"/>
    <n v="57"/>
    <n v="1.9"/>
    <n v="0.4"/>
    <n v="0"/>
    <n v="19"/>
    <n v="92"/>
    <n v="0.4"/>
    <x v="45"/>
  </r>
  <r>
    <x v="0"/>
    <s v="Political Science"/>
    <s v="POSC-120"/>
    <x v="9"/>
    <n v="1"/>
    <n v="48"/>
    <n v="1.6"/>
    <n v="0.2"/>
    <n v="0.2"/>
    <n v="16"/>
    <n v="35"/>
    <n v="0"/>
    <x v="45"/>
  </r>
  <r>
    <x v="0"/>
    <s v="Political Science"/>
    <s v="POSC-121"/>
    <x v="0"/>
    <n v="3"/>
    <n v="306"/>
    <n v="10.199999999999999"/>
    <n v="0.6"/>
    <n v="0.6"/>
    <n v="102"/>
    <n v="120"/>
    <n v="0"/>
    <x v="45"/>
  </r>
  <r>
    <x v="0"/>
    <s v="Political Science"/>
    <s v="POSC-121"/>
    <x v="1"/>
    <n v="4"/>
    <n v="372"/>
    <n v="12.4"/>
    <n v="0.8"/>
    <n v="0.8"/>
    <n v="124"/>
    <n v="184"/>
    <n v="0"/>
    <x v="45"/>
  </r>
  <r>
    <x v="0"/>
    <s v="Political Science"/>
    <s v="POSC-121"/>
    <x v="2"/>
    <n v="3"/>
    <n v="340.4"/>
    <n v="11.35"/>
    <n v="0.6"/>
    <n v="0.6"/>
    <n v="113"/>
    <n v="142"/>
    <n v="0"/>
    <x v="45"/>
  </r>
  <r>
    <x v="0"/>
    <s v="Political Science"/>
    <s v="POSC-121"/>
    <x v="3"/>
    <n v="4"/>
    <n v="441.6"/>
    <n v="14.72"/>
    <n v="0.8"/>
    <n v="0.8"/>
    <n v="145"/>
    <n v="169"/>
    <n v="0"/>
    <x v="45"/>
  </r>
  <r>
    <x v="0"/>
    <s v="Political Science"/>
    <s v="POSC-121"/>
    <x v="4"/>
    <n v="4"/>
    <n v="401.49"/>
    <n v="13.38"/>
    <n v="0.8"/>
    <n v="0.8"/>
    <n v="134"/>
    <n v="192"/>
    <n v="0"/>
    <x v="45"/>
  </r>
  <r>
    <x v="0"/>
    <s v="Political Science"/>
    <s v="POSC-121"/>
    <x v="5"/>
    <n v="3"/>
    <n v="386.2"/>
    <n v="12.87"/>
    <n v="0.6"/>
    <n v="0.6"/>
    <n v="126"/>
    <n v="134"/>
    <n v="0"/>
    <x v="45"/>
  </r>
  <r>
    <x v="0"/>
    <s v="Political Science"/>
    <s v="POSC-121"/>
    <x v="6"/>
    <n v="4"/>
    <n v="361.9"/>
    <n v="12.06"/>
    <n v="0.8"/>
    <n v="0.8"/>
    <n v="120"/>
    <n v="182"/>
    <n v="0"/>
    <x v="45"/>
  </r>
  <r>
    <x v="0"/>
    <s v="Political Science"/>
    <s v="POSC-121"/>
    <x v="7"/>
    <n v="3"/>
    <n v="342"/>
    <n v="11.4"/>
    <n v="0.6"/>
    <n v="0"/>
    <n v="114"/>
    <n v="162"/>
    <n v="0.6"/>
    <x v="45"/>
  </r>
  <r>
    <x v="0"/>
    <s v="Political Science"/>
    <s v="POSC-121"/>
    <x v="8"/>
    <n v="4"/>
    <n v="258.83999999999997"/>
    <n v="8.6300000000000008"/>
    <n v="0.8"/>
    <n v="0.4"/>
    <n v="87"/>
    <n v="167"/>
    <n v="0.4"/>
    <x v="45"/>
  </r>
  <r>
    <x v="0"/>
    <s v="Political Science"/>
    <s v="POSC-121"/>
    <x v="9"/>
    <n v="4"/>
    <n v="411"/>
    <n v="13.7"/>
    <n v="0.8"/>
    <n v="0.2"/>
    <n v="137"/>
    <n v="220"/>
    <n v="0.6"/>
    <x v="45"/>
  </r>
  <r>
    <x v="0"/>
    <s v="Political Science"/>
    <s v="POSC-124"/>
    <x v="2"/>
    <n v="1"/>
    <n v="39"/>
    <n v="1.3"/>
    <n v="0.2"/>
    <n v="0.2"/>
    <n v="13"/>
    <n v="35"/>
    <n v="0"/>
    <x v="45"/>
  </r>
  <r>
    <x v="0"/>
    <s v="Political Science"/>
    <s v="POSC-124"/>
    <x v="3"/>
    <n v="1"/>
    <n v="75"/>
    <n v="2.5"/>
    <n v="0.2"/>
    <n v="0.2"/>
    <n v="25"/>
    <n v="42"/>
    <n v="0"/>
    <x v="45"/>
  </r>
  <r>
    <x v="0"/>
    <s v="Political Science"/>
    <s v="POSC-124"/>
    <x v="5"/>
    <n v="1"/>
    <n v="44.8"/>
    <n v="1.49"/>
    <n v="0.2"/>
    <n v="0.2"/>
    <n v="14"/>
    <n v="42"/>
    <n v="0"/>
    <x v="45"/>
  </r>
  <r>
    <x v="0"/>
    <s v="Political Science"/>
    <s v="POSC-124"/>
    <x v="7"/>
    <n v="1"/>
    <n v="63"/>
    <n v="2.1"/>
    <n v="0.2"/>
    <n v="0"/>
    <n v="21"/>
    <n v="50"/>
    <n v="0.2"/>
    <x v="45"/>
  </r>
  <r>
    <x v="0"/>
    <s v="Political Science"/>
    <s v="POSC-124"/>
    <x v="9"/>
    <n v="1"/>
    <n v="30"/>
    <n v="1"/>
    <n v="0.2"/>
    <n v="0.2"/>
    <n v="10"/>
    <n v="35"/>
    <n v="0"/>
    <x v="45"/>
  </r>
  <r>
    <x v="0"/>
    <s v="Political Science"/>
    <s v="POSC-130"/>
    <x v="4"/>
    <n v="1"/>
    <n v="99"/>
    <n v="3.3"/>
    <n v="0.2"/>
    <n v="0.2"/>
    <n v="33"/>
    <n v="42"/>
    <n v="0"/>
    <x v="45"/>
  </r>
  <r>
    <x v="0"/>
    <s v="Political Science"/>
    <s v="POSC-130"/>
    <x v="6"/>
    <n v="1"/>
    <n v="72"/>
    <n v="2.4"/>
    <n v="0.2"/>
    <n v="0.2"/>
    <n v="24"/>
    <n v="42"/>
    <n v="0"/>
    <x v="45"/>
  </r>
  <r>
    <x v="0"/>
    <s v="Political Science"/>
    <s v="POSC-130"/>
    <x v="7"/>
    <n v="1"/>
    <n v="48"/>
    <n v="1.6"/>
    <n v="0.2"/>
    <n v="0.2"/>
    <n v="16"/>
    <n v="50"/>
    <n v="0"/>
    <x v="45"/>
  </r>
  <r>
    <x v="0"/>
    <s v="Political Science"/>
    <s v="POSC-130"/>
    <x v="8"/>
    <n v="1"/>
    <n v="36"/>
    <n v="1.2"/>
    <n v="0.2"/>
    <n v="0"/>
    <n v="12"/>
    <n v="35"/>
    <n v="0.2"/>
    <x v="45"/>
  </r>
  <r>
    <x v="0"/>
    <s v="Political Science"/>
    <s v="POSC-130"/>
    <x v="9"/>
    <n v="2"/>
    <n v="120"/>
    <n v="4"/>
    <n v="0.4"/>
    <n v="0.2"/>
    <n v="40"/>
    <n v="85"/>
    <n v="0.2"/>
    <x v="45"/>
  </r>
  <r>
    <x v="0"/>
    <s v="Political Science"/>
    <s v="POSC-140"/>
    <x v="7"/>
    <n v="1"/>
    <n v="42"/>
    <n v="1.4"/>
    <n v="0.2"/>
    <n v="0.2"/>
    <n v="14"/>
    <n v="50"/>
    <n v="0"/>
    <x v="45"/>
  </r>
  <r>
    <x v="0"/>
    <s v="Political Science"/>
    <s v="POSC-170"/>
    <x v="9"/>
    <n v="1"/>
    <n v="15"/>
    <n v="0.5"/>
    <n v="0.2"/>
    <n v="0"/>
    <n v="5"/>
    <n v="32"/>
    <n v="0.2"/>
    <x v="45"/>
  </r>
  <r>
    <x v="0"/>
    <s v="Psychology"/>
    <s v="PSY-120"/>
    <x v="0"/>
    <n v="10"/>
    <n v="1487.1"/>
    <n v="49.57"/>
    <n v="2"/>
    <n v="1.6"/>
    <n v="491"/>
    <n v="557"/>
    <n v="0.4"/>
    <x v="46"/>
  </r>
  <r>
    <x v="0"/>
    <s v="Psychology"/>
    <s v="PSY-120"/>
    <x v="1"/>
    <n v="10"/>
    <n v="1225.4000000000001"/>
    <n v="40.85"/>
    <n v="2"/>
    <n v="2"/>
    <n v="402"/>
    <n v="514"/>
    <n v="0"/>
    <x v="46"/>
  </r>
  <r>
    <x v="0"/>
    <s v="Psychology"/>
    <s v="PSY-120"/>
    <x v="2"/>
    <n v="13"/>
    <n v="1103.1600000000001"/>
    <n v="36.770000000000003"/>
    <n v="2.6"/>
    <n v="2"/>
    <n v="365"/>
    <n v="667"/>
    <n v="0.6"/>
    <x v="46"/>
  </r>
  <r>
    <x v="0"/>
    <s v="Psychology"/>
    <s v="PSY-120"/>
    <x v="3"/>
    <n v="9"/>
    <n v="1048.6099999999999"/>
    <n v="34.950000000000003"/>
    <n v="1.8"/>
    <n v="1.6"/>
    <n v="338"/>
    <n v="413"/>
    <n v="0.2"/>
    <x v="46"/>
  </r>
  <r>
    <x v="0"/>
    <s v="Psychology"/>
    <s v="PSY-120"/>
    <x v="4"/>
    <n v="13"/>
    <n v="1283.0899999999999"/>
    <n v="42.77"/>
    <n v="2.6"/>
    <n v="2"/>
    <n v="409"/>
    <n v="591"/>
    <n v="0.6"/>
    <x v="46"/>
  </r>
  <r>
    <x v="0"/>
    <s v="Psychology"/>
    <s v="PSY-120"/>
    <x v="5"/>
    <n v="8"/>
    <n v="1079.17"/>
    <n v="35.97"/>
    <n v="1.6"/>
    <n v="1.2"/>
    <n v="345"/>
    <n v="377"/>
    <n v="0.4"/>
    <x v="46"/>
  </r>
  <r>
    <x v="0"/>
    <s v="Psychology"/>
    <s v="PSY-120"/>
    <x v="6"/>
    <n v="10"/>
    <n v="1034.6600000000001"/>
    <n v="34.49"/>
    <n v="2"/>
    <n v="1.6"/>
    <n v="345"/>
    <n v="470"/>
    <n v="0.4"/>
    <x v="46"/>
  </r>
  <r>
    <x v="0"/>
    <s v="Psychology"/>
    <s v="PSY-120"/>
    <x v="7"/>
    <n v="8"/>
    <n v="1261.05"/>
    <n v="42.03"/>
    <n v="1.6"/>
    <n v="0.6"/>
    <n v="410"/>
    <n v="420"/>
    <n v="1"/>
    <x v="46"/>
  </r>
  <r>
    <x v="0"/>
    <s v="Psychology"/>
    <s v="PSY-120"/>
    <x v="8"/>
    <n v="9"/>
    <n v="971.3"/>
    <n v="32.380000000000003"/>
    <n v="1.8"/>
    <n v="1.8"/>
    <n v="322"/>
    <n v="406"/>
    <n v="0"/>
    <x v="46"/>
  </r>
  <r>
    <x v="0"/>
    <s v="Psychology"/>
    <s v="PSY-120"/>
    <x v="9"/>
    <n v="9"/>
    <n v="996.53"/>
    <n v="33.22"/>
    <n v="1.8"/>
    <n v="1.2"/>
    <n v="332"/>
    <n v="423"/>
    <n v="0.6"/>
    <x v="46"/>
  </r>
  <r>
    <x v="0"/>
    <s v="Psychology"/>
    <s v="PSY-125"/>
    <x v="7"/>
    <n v="1"/>
    <n v="24"/>
    <n v="0.8"/>
    <n v="0.2"/>
    <n v="0"/>
    <n v="8"/>
    <n v="35"/>
    <n v="0.2"/>
    <x v="46"/>
  </r>
  <r>
    <x v="0"/>
    <s v="Psychology"/>
    <s v="PSY-134"/>
    <x v="0"/>
    <n v="2"/>
    <n v="228"/>
    <n v="7.6"/>
    <n v="0.4"/>
    <n v="0.2"/>
    <n v="76"/>
    <n v="100"/>
    <n v="0.2"/>
    <x v="46"/>
  </r>
  <r>
    <x v="0"/>
    <s v="Psychology"/>
    <s v="PSY-134"/>
    <x v="1"/>
    <n v="2"/>
    <n v="96"/>
    <n v="3.2"/>
    <n v="0.4"/>
    <n v="0.4"/>
    <n v="32"/>
    <n v="92"/>
    <n v="0"/>
    <x v="46"/>
  </r>
  <r>
    <x v="0"/>
    <s v="Psychology"/>
    <s v="PSY-134"/>
    <x v="2"/>
    <n v="1"/>
    <n v="93"/>
    <n v="3.1"/>
    <n v="0.2"/>
    <n v="0.2"/>
    <n v="31"/>
    <n v="35"/>
    <n v="0"/>
    <x v="46"/>
  </r>
  <r>
    <x v="0"/>
    <s v="Psychology"/>
    <s v="PSY-134"/>
    <x v="3"/>
    <n v="1"/>
    <n v="93"/>
    <n v="3.1"/>
    <n v="0.2"/>
    <n v="0"/>
    <n v="31"/>
    <n v="42"/>
    <n v="0.2"/>
    <x v="46"/>
  </r>
  <r>
    <x v="0"/>
    <s v="Psychology"/>
    <s v="PSY-134"/>
    <x v="4"/>
    <n v="1"/>
    <n v="111"/>
    <n v="3.7"/>
    <n v="0.2"/>
    <n v="0"/>
    <n v="37"/>
    <n v="42"/>
    <n v="0.2"/>
    <x v="46"/>
  </r>
  <r>
    <x v="0"/>
    <s v="Psychology"/>
    <s v="PSY-134"/>
    <x v="6"/>
    <n v="1"/>
    <n v="60"/>
    <n v="2"/>
    <n v="0.2"/>
    <n v="0.2"/>
    <n v="20"/>
    <n v="50"/>
    <n v="0"/>
    <x v="46"/>
  </r>
  <r>
    <x v="0"/>
    <s v="Psychology"/>
    <s v="PSY-134"/>
    <x v="9"/>
    <n v="1"/>
    <n v="36"/>
    <n v="1.2"/>
    <n v="0.2"/>
    <n v="0"/>
    <n v="12"/>
    <n v="50"/>
    <n v="0.2"/>
    <x v="46"/>
  </r>
  <r>
    <x v="0"/>
    <s v="Psychology"/>
    <s v="PSY-138"/>
    <x v="0"/>
    <n v="1"/>
    <n v="114"/>
    <n v="3.8"/>
    <n v="0.2"/>
    <n v="0.2"/>
    <n v="38"/>
    <n v="50"/>
    <n v="0"/>
    <x v="46"/>
  </r>
  <r>
    <x v="0"/>
    <s v="Psychology"/>
    <s v="PSY-138"/>
    <x v="1"/>
    <n v="1"/>
    <n v="126"/>
    <n v="4.2"/>
    <n v="0.2"/>
    <n v="0.2"/>
    <n v="42"/>
    <n v="50"/>
    <n v="0"/>
    <x v="46"/>
  </r>
  <r>
    <x v="0"/>
    <s v="Psychology"/>
    <s v="PSY-138"/>
    <x v="2"/>
    <n v="1"/>
    <n v="135"/>
    <n v="4.5"/>
    <n v="0.2"/>
    <n v="0.2"/>
    <n v="45"/>
    <n v="50"/>
    <n v="0"/>
    <x v="46"/>
  </r>
  <r>
    <x v="0"/>
    <s v="Psychology"/>
    <s v="PSY-138"/>
    <x v="3"/>
    <n v="1"/>
    <n v="111"/>
    <n v="3.7"/>
    <n v="0.2"/>
    <n v="0.2"/>
    <n v="37"/>
    <n v="50"/>
    <n v="0"/>
    <x v="46"/>
  </r>
  <r>
    <x v="0"/>
    <s v="Psychology"/>
    <s v="PSY-138"/>
    <x v="4"/>
    <n v="1"/>
    <n v="87"/>
    <n v="2.9"/>
    <n v="0.2"/>
    <n v="0.2"/>
    <n v="29"/>
    <n v="50"/>
    <n v="0"/>
    <x v="46"/>
  </r>
  <r>
    <x v="0"/>
    <s v="Psychology"/>
    <s v="PSY-138"/>
    <x v="5"/>
    <n v="1"/>
    <n v="150"/>
    <n v="5"/>
    <n v="0.2"/>
    <n v="0.2"/>
    <n v="50"/>
    <n v="50"/>
    <n v="0"/>
    <x v="46"/>
  </r>
  <r>
    <x v="0"/>
    <s v="Psychology"/>
    <s v="PSY-138"/>
    <x v="6"/>
    <n v="1"/>
    <n v="108"/>
    <n v="3.6"/>
    <n v="0.2"/>
    <n v="0.2"/>
    <n v="36"/>
    <n v="50"/>
    <n v="0"/>
    <x v="46"/>
  </r>
  <r>
    <x v="0"/>
    <s v="Psychology"/>
    <s v="PSY-138"/>
    <x v="7"/>
    <n v="1"/>
    <n v="66"/>
    <n v="2.2000000000000002"/>
    <n v="0.2"/>
    <n v="0"/>
    <n v="22"/>
    <n v="50"/>
    <n v="0.2"/>
    <x v="46"/>
  </r>
  <r>
    <x v="0"/>
    <s v="Psychology"/>
    <s v="PSY-138"/>
    <x v="8"/>
    <n v="1"/>
    <n v="123"/>
    <n v="4.0999999999999996"/>
    <n v="0.2"/>
    <n v="0.2"/>
    <n v="41"/>
    <n v="50"/>
    <n v="0"/>
    <x v="46"/>
  </r>
  <r>
    <x v="0"/>
    <s v="Psychology"/>
    <s v="PSY-138"/>
    <x v="9"/>
    <n v="1"/>
    <n v="69"/>
    <n v="2.2999999999999998"/>
    <n v="0.2"/>
    <n v="0"/>
    <n v="23"/>
    <n v="42"/>
    <n v="0.2"/>
    <x v="46"/>
  </r>
  <r>
    <x v="0"/>
    <s v="Psychology"/>
    <s v="PSY-140"/>
    <x v="0"/>
    <n v="1"/>
    <n v="96"/>
    <n v="3.2"/>
    <n v="0.2"/>
    <n v="0"/>
    <n v="32"/>
    <n v="35"/>
    <n v="0.2"/>
    <x v="46"/>
  </r>
  <r>
    <x v="0"/>
    <s v="Psychology"/>
    <s v="PSY-140"/>
    <x v="1"/>
    <n v="1"/>
    <n v="96"/>
    <n v="3.2"/>
    <n v="0.2"/>
    <n v="0"/>
    <n v="32"/>
    <n v="42"/>
    <n v="0.2"/>
    <x v="46"/>
  </r>
  <r>
    <x v="0"/>
    <s v="Psychology"/>
    <s v="PSY-140"/>
    <x v="2"/>
    <n v="1"/>
    <n v="105"/>
    <n v="3.5"/>
    <n v="0.2"/>
    <n v="0"/>
    <n v="35"/>
    <n v="49"/>
    <n v="0.2"/>
    <x v="46"/>
  </r>
  <r>
    <x v="0"/>
    <s v="Psychology"/>
    <s v="PSY-140"/>
    <x v="3"/>
    <n v="1"/>
    <n v="102"/>
    <n v="3.4"/>
    <n v="0.2"/>
    <n v="0"/>
    <n v="34"/>
    <n v="42"/>
    <n v="0.2"/>
    <x v="46"/>
  </r>
  <r>
    <x v="0"/>
    <s v="Psychology"/>
    <s v="PSY-140"/>
    <x v="4"/>
    <n v="1"/>
    <n v="114"/>
    <n v="3.8"/>
    <n v="0.2"/>
    <n v="0"/>
    <n v="38"/>
    <n v="49"/>
    <n v="0.2"/>
    <x v="46"/>
  </r>
  <r>
    <x v="0"/>
    <s v="Psychology"/>
    <s v="PSY-140"/>
    <x v="5"/>
    <n v="1"/>
    <n v="126"/>
    <n v="4.2"/>
    <n v="0.2"/>
    <n v="0"/>
    <n v="42"/>
    <n v="42"/>
    <n v="0.2"/>
    <x v="46"/>
  </r>
  <r>
    <x v="0"/>
    <s v="Psychology"/>
    <s v="PSY-140"/>
    <x v="6"/>
    <n v="1"/>
    <n v="75"/>
    <n v="2.5"/>
    <n v="0.2"/>
    <n v="0.2"/>
    <n v="25"/>
    <n v="42"/>
    <n v="0"/>
    <x v="46"/>
  </r>
  <r>
    <x v="0"/>
    <s v="Psychology"/>
    <s v="PSY-140"/>
    <x v="7"/>
    <n v="1"/>
    <n v="69"/>
    <n v="2.2999999999999998"/>
    <n v="0.2"/>
    <n v="0"/>
    <n v="23"/>
    <n v="50"/>
    <n v="0.2"/>
    <x v="46"/>
  </r>
  <r>
    <x v="0"/>
    <s v="Psychology"/>
    <s v="PSY-140"/>
    <x v="8"/>
    <n v="1"/>
    <n v="96"/>
    <n v="3.2"/>
    <n v="0.2"/>
    <n v="0"/>
    <n v="32"/>
    <n v="42"/>
    <n v="0.2"/>
    <x v="46"/>
  </r>
  <r>
    <x v="0"/>
    <s v="Psychology"/>
    <s v="PSY-140"/>
    <x v="9"/>
    <n v="1"/>
    <n v="138"/>
    <n v="4.5999999999999996"/>
    <n v="0.2"/>
    <n v="0"/>
    <n v="46"/>
    <n v="50"/>
    <n v="0.2"/>
    <x v="46"/>
  </r>
  <r>
    <x v="0"/>
    <s v="Psychology"/>
    <s v="PSY-150"/>
    <x v="0"/>
    <n v="1"/>
    <n v="81"/>
    <n v="2.7"/>
    <n v="0.2"/>
    <n v="0.2"/>
    <n v="27"/>
    <n v="35"/>
    <n v="0"/>
    <x v="46"/>
  </r>
  <r>
    <x v="0"/>
    <s v="Psychology"/>
    <s v="PSY-150"/>
    <x v="1"/>
    <n v="2"/>
    <n v="210"/>
    <n v="7"/>
    <n v="0.4"/>
    <n v="0.4"/>
    <n v="70"/>
    <n v="92"/>
    <n v="0"/>
    <x v="46"/>
  </r>
  <r>
    <x v="0"/>
    <s v="Psychology"/>
    <s v="PSY-150"/>
    <x v="2"/>
    <n v="1"/>
    <n v="129"/>
    <n v="4.3"/>
    <n v="0.2"/>
    <n v="0.2"/>
    <n v="43"/>
    <n v="50"/>
    <n v="0"/>
    <x v="46"/>
  </r>
  <r>
    <x v="0"/>
    <s v="Psychology"/>
    <s v="PSY-150"/>
    <x v="3"/>
    <n v="2"/>
    <n v="252"/>
    <n v="8.4"/>
    <n v="0.4"/>
    <n v="0.2"/>
    <n v="84"/>
    <n v="92"/>
    <n v="0.2"/>
    <x v="46"/>
  </r>
  <r>
    <x v="0"/>
    <s v="Psychology"/>
    <s v="PSY-150"/>
    <x v="4"/>
    <n v="2"/>
    <n v="216"/>
    <n v="7.2"/>
    <n v="0.4"/>
    <n v="0.4"/>
    <n v="72"/>
    <n v="92"/>
    <n v="0"/>
    <x v="46"/>
  </r>
  <r>
    <x v="0"/>
    <s v="Psychology"/>
    <s v="PSY-150"/>
    <x v="5"/>
    <n v="2"/>
    <n v="291.8"/>
    <n v="9.73"/>
    <n v="0.4"/>
    <n v="0.2"/>
    <n v="95"/>
    <n v="92"/>
    <n v="0.2"/>
    <x v="46"/>
  </r>
  <r>
    <x v="0"/>
    <s v="Psychology"/>
    <s v="PSY-150"/>
    <x v="6"/>
    <n v="2"/>
    <n v="234"/>
    <n v="7.8"/>
    <n v="0.4"/>
    <n v="0.2"/>
    <n v="78"/>
    <n v="107"/>
    <n v="0.2"/>
    <x v="46"/>
  </r>
  <r>
    <x v="0"/>
    <s v="Psychology"/>
    <s v="PSY-150"/>
    <x v="7"/>
    <n v="2"/>
    <n v="216"/>
    <n v="7.2"/>
    <n v="0.4"/>
    <n v="0.2"/>
    <n v="72"/>
    <n v="110"/>
    <n v="0.2"/>
    <x v="46"/>
  </r>
  <r>
    <x v="0"/>
    <s v="Psychology"/>
    <s v="PSY-150"/>
    <x v="8"/>
    <n v="1"/>
    <n v="183"/>
    <n v="6.1"/>
    <n v="0.2"/>
    <n v="0"/>
    <n v="61"/>
    <n v="50"/>
    <n v="0.2"/>
    <x v="46"/>
  </r>
  <r>
    <x v="0"/>
    <s v="Psychology"/>
    <s v="PSY-150"/>
    <x v="9"/>
    <n v="1"/>
    <n v="204"/>
    <n v="6.8"/>
    <n v="0.2"/>
    <n v="0"/>
    <n v="68"/>
    <n v="60"/>
    <n v="0.2"/>
    <x v="46"/>
  </r>
  <r>
    <x v="0"/>
    <s v="Psychology"/>
    <s v="PSY-170"/>
    <x v="0"/>
    <n v="1"/>
    <n v="108"/>
    <n v="3.6"/>
    <n v="0.2"/>
    <n v="0.2"/>
    <n v="36"/>
    <n v="50"/>
    <n v="0"/>
    <x v="46"/>
  </r>
  <r>
    <x v="0"/>
    <s v="Psychology"/>
    <s v="PSY-170"/>
    <x v="1"/>
    <n v="1"/>
    <n v="102"/>
    <n v="3.4"/>
    <n v="0.2"/>
    <n v="0.2"/>
    <n v="34"/>
    <n v="50"/>
    <n v="0"/>
    <x v="46"/>
  </r>
  <r>
    <x v="0"/>
    <s v="Psychology"/>
    <s v="PSY-170"/>
    <x v="2"/>
    <n v="1"/>
    <n v="52.8"/>
    <n v="1.76"/>
    <n v="0.2"/>
    <n v="0.2"/>
    <n v="16"/>
    <n v="35"/>
    <n v="0"/>
    <x v="46"/>
  </r>
  <r>
    <x v="0"/>
    <s v="Psychology"/>
    <s v="PSY-170"/>
    <x v="3"/>
    <n v="1"/>
    <n v="99"/>
    <n v="3.3"/>
    <n v="0.2"/>
    <n v="0.2"/>
    <n v="33"/>
    <n v="50"/>
    <n v="0"/>
    <x v="46"/>
  </r>
  <r>
    <x v="0"/>
    <s v="Psychology"/>
    <s v="PSY-170"/>
    <x v="4"/>
    <n v="1"/>
    <n v="120"/>
    <n v="4"/>
    <n v="0.2"/>
    <n v="0.2"/>
    <n v="40"/>
    <n v="50"/>
    <n v="0"/>
    <x v="46"/>
  </r>
  <r>
    <x v="0"/>
    <s v="Psychology"/>
    <s v="PSY-170"/>
    <x v="5"/>
    <n v="1"/>
    <n v="123"/>
    <n v="4.0999999999999996"/>
    <n v="0.2"/>
    <n v="0.2"/>
    <n v="41"/>
    <n v="50"/>
    <n v="0"/>
    <x v="46"/>
  </r>
  <r>
    <x v="0"/>
    <s v="Psychology"/>
    <s v="PSY-170"/>
    <x v="6"/>
    <n v="1"/>
    <n v="108"/>
    <n v="3.6"/>
    <n v="0.2"/>
    <n v="0.2"/>
    <n v="36"/>
    <n v="50"/>
    <n v="0"/>
    <x v="46"/>
  </r>
  <r>
    <x v="0"/>
    <s v="Psychology"/>
    <s v="PSY-170"/>
    <x v="7"/>
    <n v="1"/>
    <n v="96"/>
    <n v="3.2"/>
    <n v="0.2"/>
    <n v="0.2"/>
    <n v="32"/>
    <n v="50"/>
    <n v="0"/>
    <x v="46"/>
  </r>
  <r>
    <x v="0"/>
    <s v="Psychology"/>
    <s v="PSY-170"/>
    <x v="8"/>
    <n v="1"/>
    <n v="126"/>
    <n v="4.2"/>
    <n v="0.2"/>
    <n v="0.2"/>
    <n v="42"/>
    <n v="50"/>
    <n v="0"/>
    <x v="46"/>
  </r>
  <r>
    <x v="0"/>
    <s v="Psychology"/>
    <s v="PSY-170"/>
    <x v="9"/>
    <n v="2"/>
    <n v="128.66"/>
    <n v="4.29"/>
    <n v="0.4"/>
    <n v="0.4"/>
    <n v="43"/>
    <n v="90"/>
    <n v="0"/>
    <x v="46"/>
  </r>
  <r>
    <x v="0"/>
    <s v="Psychology"/>
    <s v="PSY-201"/>
    <x v="6"/>
    <n v="1"/>
    <n v="42"/>
    <n v="1.4"/>
    <n v="7.0000000000000007E-2"/>
    <n v="0"/>
    <n v="42"/>
    <n v="50"/>
    <n v="7.0000000000000007E-2"/>
    <x v="46"/>
  </r>
  <r>
    <x v="0"/>
    <s v="Psychology"/>
    <s v="PSY-201"/>
    <x v="8"/>
    <n v="1"/>
    <n v="27"/>
    <n v="0.9"/>
    <n v="7.0000000000000007E-2"/>
    <n v="0"/>
    <n v="27"/>
    <n v="32"/>
    <n v="7.0000000000000007E-2"/>
    <x v="46"/>
  </r>
  <r>
    <x v="0"/>
    <s v="Psychology"/>
    <s v="PSY-201"/>
    <x v="9"/>
    <n v="1"/>
    <n v="22"/>
    <n v="0.73"/>
    <n v="7.0000000000000007E-2"/>
    <n v="7.0000000000000007E-2"/>
    <n v="22"/>
    <n v="39"/>
    <n v="0"/>
    <x v="46"/>
  </r>
  <r>
    <x v="0"/>
    <s v="Psychology"/>
    <s v="PSY-205"/>
    <x v="2"/>
    <n v="1"/>
    <n v="95.7"/>
    <n v="3.19"/>
    <n v="0.2"/>
    <n v="0"/>
    <n v="29"/>
    <n v="32"/>
    <n v="0.2"/>
    <x v="46"/>
  </r>
  <r>
    <x v="0"/>
    <s v="Psychology"/>
    <s v="PSY-205"/>
    <x v="4"/>
    <n v="1"/>
    <n v="92.4"/>
    <n v="3.08"/>
    <n v="0.2"/>
    <n v="0.2"/>
    <n v="28"/>
    <n v="32"/>
    <n v="0"/>
    <x v="46"/>
  </r>
  <r>
    <x v="0"/>
    <s v="Psychology"/>
    <s v="PSY-205"/>
    <x v="6"/>
    <n v="1"/>
    <n v="108.9"/>
    <n v="3.63"/>
    <n v="0.2"/>
    <n v="0.2"/>
    <n v="33"/>
    <n v="32"/>
    <n v="0"/>
    <x v="46"/>
  </r>
  <r>
    <x v="0"/>
    <s v="Psychology"/>
    <s v="PSY-205"/>
    <x v="8"/>
    <n v="1"/>
    <n v="118.8"/>
    <n v="3.96"/>
    <n v="0.2"/>
    <n v="0"/>
    <n v="36"/>
    <n v="32"/>
    <n v="0.2"/>
    <x v="46"/>
  </r>
  <r>
    <x v="0"/>
    <s v="Psychology"/>
    <s v="PSY-205"/>
    <x v="9"/>
    <n v="2"/>
    <n v="154.5"/>
    <n v="5.15"/>
    <n v="0.4"/>
    <n v="0.2"/>
    <n v="49"/>
    <n v="64"/>
    <n v="0.2"/>
    <x v="46"/>
  </r>
  <r>
    <x v="0"/>
    <s v="Psychology"/>
    <s v="PSY-211"/>
    <x v="9"/>
    <n v="1"/>
    <n v="123"/>
    <n v="4.0999999999999996"/>
    <n v="0.2"/>
    <n v="0"/>
    <n v="41"/>
    <n v="50"/>
    <n v="0.2"/>
    <x v="46"/>
  </r>
  <r>
    <x v="0"/>
    <s v="Psychology"/>
    <s v="PSY-215"/>
    <x v="0"/>
    <n v="1"/>
    <n v="160"/>
    <n v="5.33"/>
    <n v="0.28000000000000003"/>
    <n v="0"/>
    <n v="32"/>
    <n v="32"/>
    <n v="0.28000000000000003"/>
    <x v="46"/>
  </r>
  <r>
    <x v="0"/>
    <s v="Psychology"/>
    <s v="PSY-215"/>
    <x v="1"/>
    <n v="1"/>
    <n v="175"/>
    <n v="5.83"/>
    <n v="0.31"/>
    <n v="0"/>
    <n v="35"/>
    <n v="32"/>
    <n v="0.31"/>
    <x v="46"/>
  </r>
  <r>
    <x v="0"/>
    <s v="Psychology"/>
    <s v="PSY-215"/>
    <x v="2"/>
    <n v="1"/>
    <n v="175"/>
    <n v="5.83"/>
    <n v="0.28000000000000003"/>
    <n v="0.28000000000000003"/>
    <n v="35"/>
    <n v="32"/>
    <n v="0"/>
    <x v="46"/>
  </r>
  <r>
    <x v="0"/>
    <s v="Psychology"/>
    <s v="PSY-215"/>
    <x v="3"/>
    <n v="1"/>
    <n v="165"/>
    <n v="5.5"/>
    <n v="0.31"/>
    <n v="0"/>
    <n v="33"/>
    <n v="32"/>
    <n v="0.31"/>
    <x v="46"/>
  </r>
  <r>
    <x v="0"/>
    <s v="Psychology"/>
    <s v="PSY-215"/>
    <x v="4"/>
    <n v="1"/>
    <n v="150"/>
    <n v="5"/>
    <n v="0.31"/>
    <n v="0.31"/>
    <n v="30"/>
    <n v="32"/>
    <n v="0"/>
    <x v="46"/>
  </r>
  <r>
    <x v="0"/>
    <s v="Psychology"/>
    <s v="PSY-215"/>
    <x v="5"/>
    <n v="1"/>
    <n v="163.19999999999999"/>
    <n v="5.44"/>
    <n v="0.31"/>
    <n v="0"/>
    <n v="32"/>
    <n v="32"/>
    <n v="0.31"/>
    <x v="46"/>
  </r>
  <r>
    <x v="0"/>
    <s v="Psychology"/>
    <s v="PSY-215"/>
    <x v="6"/>
    <n v="1"/>
    <n v="175"/>
    <n v="5.83"/>
    <n v="0.31"/>
    <n v="0"/>
    <n v="35"/>
    <n v="32"/>
    <n v="0.31"/>
    <x v="46"/>
  </r>
  <r>
    <x v="0"/>
    <s v="Psychology"/>
    <s v="PSY-215"/>
    <x v="7"/>
    <n v="2"/>
    <n v="235"/>
    <n v="7.83"/>
    <n v="0.64"/>
    <n v="0.32"/>
    <n v="47"/>
    <n v="64"/>
    <n v="0.32"/>
    <x v="46"/>
  </r>
  <r>
    <x v="0"/>
    <s v="Psychology"/>
    <s v="PSY-215"/>
    <x v="8"/>
    <n v="1"/>
    <n v="135"/>
    <n v="4.5"/>
    <n v="0.31"/>
    <n v="0"/>
    <n v="27"/>
    <n v="32"/>
    <n v="0.31"/>
    <x v="46"/>
  </r>
  <r>
    <x v="0"/>
    <s v="Psychology"/>
    <s v="PSY-215"/>
    <x v="9"/>
    <n v="2"/>
    <n v="245"/>
    <n v="8.17"/>
    <n v="0.64"/>
    <n v="0.32"/>
    <n v="49"/>
    <n v="64"/>
    <n v="0.32"/>
    <x v="46"/>
  </r>
  <r>
    <x v="0"/>
    <s v="Psychology"/>
    <s v="PSY-220"/>
    <x v="2"/>
    <n v="1"/>
    <n v="111"/>
    <n v="3.7"/>
    <n v="0.2"/>
    <n v="0.2"/>
    <n v="37"/>
    <n v="35"/>
    <n v="0"/>
    <x v="46"/>
  </r>
  <r>
    <x v="0"/>
    <s v="Psychology"/>
    <s v="PSY-220"/>
    <x v="4"/>
    <n v="1"/>
    <n v="117"/>
    <n v="3.9"/>
    <n v="0.2"/>
    <n v="0.2"/>
    <n v="39"/>
    <n v="42"/>
    <n v="0"/>
    <x v="46"/>
  </r>
  <r>
    <x v="0"/>
    <s v="Psychology"/>
    <s v="PSY-220"/>
    <x v="6"/>
    <n v="1"/>
    <n v="126"/>
    <n v="4.2"/>
    <n v="0.2"/>
    <n v="0.2"/>
    <n v="42"/>
    <n v="42"/>
    <n v="0"/>
    <x v="46"/>
  </r>
  <r>
    <x v="0"/>
    <s v="Psychology"/>
    <s v="PSY-220"/>
    <x v="8"/>
    <n v="1"/>
    <n v="69"/>
    <n v="2.2999999999999998"/>
    <n v="0.2"/>
    <n v="0.2"/>
    <n v="23"/>
    <n v="50"/>
    <n v="0"/>
    <x v="46"/>
  </r>
  <r>
    <x v="2"/>
    <s v="Real Estate"/>
    <s v="RE-190"/>
    <x v="0"/>
    <n v="2"/>
    <n v="222"/>
    <n v="7.4"/>
    <n v="0.4"/>
    <n v="0.4"/>
    <n v="74"/>
    <n v="100"/>
    <n v="0"/>
    <x v="47"/>
  </r>
  <r>
    <x v="2"/>
    <s v="Real Estate"/>
    <s v="RE-190"/>
    <x v="1"/>
    <n v="2"/>
    <n v="207"/>
    <n v="6.9"/>
    <n v="0.4"/>
    <n v="0.4"/>
    <n v="69"/>
    <n v="100"/>
    <n v="0"/>
    <x v="47"/>
  </r>
  <r>
    <x v="2"/>
    <s v="Real Estate"/>
    <s v="RE-190"/>
    <x v="2"/>
    <n v="1"/>
    <n v="138"/>
    <n v="4.5999999999999996"/>
    <n v="0.2"/>
    <n v="0.2"/>
    <n v="46"/>
    <n v="50"/>
    <n v="0"/>
    <x v="47"/>
  </r>
  <r>
    <x v="2"/>
    <s v="Real Estate"/>
    <s v="RE-190"/>
    <x v="3"/>
    <n v="2"/>
    <n v="177"/>
    <n v="5.9"/>
    <n v="0.4"/>
    <n v="0.4"/>
    <n v="59"/>
    <n v="100"/>
    <n v="0"/>
    <x v="47"/>
  </r>
  <r>
    <x v="2"/>
    <s v="Real Estate"/>
    <s v="RE-190"/>
    <x v="4"/>
    <n v="1"/>
    <n v="111"/>
    <n v="3.7"/>
    <n v="0.2"/>
    <n v="0.2"/>
    <n v="37"/>
    <n v="55"/>
    <n v="0"/>
    <x v="47"/>
  </r>
  <r>
    <x v="2"/>
    <s v="Real Estate"/>
    <s v="RE-190"/>
    <x v="5"/>
    <n v="2"/>
    <n v="165"/>
    <n v="5.5"/>
    <n v="0.4"/>
    <n v="0.4"/>
    <n v="55"/>
    <n v="100"/>
    <n v="0"/>
    <x v="47"/>
  </r>
  <r>
    <x v="2"/>
    <s v="Real Estate"/>
    <s v="RE-190"/>
    <x v="6"/>
    <n v="1"/>
    <n v="102"/>
    <n v="3.4"/>
    <n v="0.2"/>
    <n v="0.2"/>
    <n v="34"/>
    <n v="50"/>
    <n v="0"/>
    <x v="47"/>
  </r>
  <r>
    <x v="2"/>
    <s v="Real Estate"/>
    <s v="RE-190"/>
    <x v="7"/>
    <n v="2"/>
    <n v="183"/>
    <n v="6.1"/>
    <n v="0.4"/>
    <n v="0.4"/>
    <n v="61"/>
    <n v="100"/>
    <n v="0"/>
    <x v="47"/>
  </r>
  <r>
    <x v="2"/>
    <s v="Real Estate"/>
    <s v="RE-190"/>
    <x v="8"/>
    <n v="1"/>
    <n v="102"/>
    <n v="3.4"/>
    <n v="0.2"/>
    <n v="0.2"/>
    <n v="34"/>
    <n v="59"/>
    <n v="0"/>
    <x v="47"/>
  </r>
  <r>
    <x v="2"/>
    <s v="Real Estate"/>
    <s v="RE-190"/>
    <x v="9"/>
    <n v="1"/>
    <n v="123"/>
    <n v="4.0999999999999996"/>
    <n v="0.2"/>
    <n v="0.2"/>
    <n v="41"/>
    <n v="50"/>
    <n v="0"/>
    <x v="47"/>
  </r>
  <r>
    <x v="2"/>
    <s v="Real Estate"/>
    <s v="RE-191"/>
    <x v="0"/>
    <n v="1"/>
    <n v="135"/>
    <n v="4.5"/>
    <n v="0.2"/>
    <n v="0.2"/>
    <n v="45"/>
    <n v="50"/>
    <n v="0"/>
    <x v="47"/>
  </r>
  <r>
    <x v="2"/>
    <s v="Real Estate"/>
    <s v="RE-191"/>
    <x v="1"/>
    <n v="1"/>
    <n v="92.4"/>
    <n v="3.08"/>
    <n v="0.2"/>
    <n v="0.2"/>
    <n v="28"/>
    <n v="50"/>
    <n v="0"/>
    <x v="47"/>
  </r>
  <r>
    <x v="2"/>
    <s v="Real Estate"/>
    <s v="RE-191"/>
    <x v="2"/>
    <n v="1"/>
    <n v="135"/>
    <n v="4.5"/>
    <n v="0.2"/>
    <n v="0.2"/>
    <n v="45"/>
    <n v="50"/>
    <n v="0"/>
    <x v="47"/>
  </r>
  <r>
    <x v="2"/>
    <s v="Real Estate"/>
    <s v="RE-191"/>
    <x v="3"/>
    <n v="1"/>
    <n v="85.8"/>
    <n v="2.86"/>
    <n v="0.2"/>
    <n v="0.2"/>
    <n v="26"/>
    <n v="50"/>
    <n v="0"/>
    <x v="47"/>
  </r>
  <r>
    <x v="2"/>
    <s v="Real Estate"/>
    <s v="RE-191"/>
    <x v="4"/>
    <n v="1"/>
    <n v="84"/>
    <n v="2.8"/>
    <n v="0.2"/>
    <n v="0.2"/>
    <n v="28"/>
    <n v="50"/>
    <n v="0"/>
    <x v="47"/>
  </r>
  <r>
    <x v="2"/>
    <s v="Real Estate"/>
    <s v="RE-191"/>
    <x v="5"/>
    <n v="1"/>
    <n v="60"/>
    <n v="2"/>
    <n v="0.2"/>
    <n v="0.2"/>
    <n v="20"/>
    <n v="50"/>
    <n v="0"/>
    <x v="47"/>
  </r>
  <r>
    <x v="2"/>
    <s v="Real Estate"/>
    <s v="RE-191"/>
    <x v="6"/>
    <n v="1"/>
    <n v="93"/>
    <n v="3.1"/>
    <n v="0.2"/>
    <n v="0.2"/>
    <n v="31"/>
    <n v="50"/>
    <n v="0"/>
    <x v="47"/>
  </r>
  <r>
    <x v="2"/>
    <s v="Real Estate"/>
    <s v="RE-191"/>
    <x v="7"/>
    <n v="1"/>
    <n v="129"/>
    <n v="4.3"/>
    <n v="0.2"/>
    <n v="0.2"/>
    <n v="43"/>
    <n v="50"/>
    <n v="0"/>
    <x v="47"/>
  </r>
  <r>
    <x v="2"/>
    <s v="Real Estate"/>
    <s v="RE-191"/>
    <x v="8"/>
    <n v="1"/>
    <n v="87"/>
    <n v="2.9"/>
    <n v="0.2"/>
    <n v="0.2"/>
    <n v="29"/>
    <n v="50"/>
    <n v="0"/>
    <x v="47"/>
  </r>
  <r>
    <x v="2"/>
    <s v="Real Estate"/>
    <s v="RE-191"/>
    <x v="9"/>
    <n v="1"/>
    <n v="87"/>
    <n v="2.9"/>
    <n v="0.2"/>
    <n v="0.2"/>
    <n v="29"/>
    <n v="50"/>
    <n v="0"/>
    <x v="47"/>
  </r>
  <r>
    <x v="2"/>
    <s v="Real Estate"/>
    <s v="RE-192"/>
    <x v="2"/>
    <n v="1"/>
    <n v="87"/>
    <n v="2.9"/>
    <n v="0.2"/>
    <n v="0.2"/>
    <n v="29"/>
    <n v="50"/>
    <n v="0"/>
    <x v="47"/>
  </r>
  <r>
    <x v="2"/>
    <s v="Real Estate"/>
    <s v="RE-192"/>
    <x v="4"/>
    <n v="1"/>
    <n v="114"/>
    <n v="3.8"/>
    <n v="0.2"/>
    <n v="0.2"/>
    <n v="38"/>
    <n v="50"/>
    <n v="0"/>
    <x v="47"/>
  </r>
  <r>
    <x v="2"/>
    <s v="Real Estate"/>
    <s v="RE-192"/>
    <x v="6"/>
    <n v="1"/>
    <n v="102"/>
    <n v="3.4"/>
    <n v="0.2"/>
    <n v="0.2"/>
    <n v="34"/>
    <n v="50"/>
    <n v="0"/>
    <x v="47"/>
  </r>
  <r>
    <x v="2"/>
    <s v="Real Estate"/>
    <s v="RE-192"/>
    <x v="8"/>
    <n v="1"/>
    <n v="51"/>
    <n v="1.7"/>
    <n v="0.2"/>
    <n v="0.2"/>
    <n v="17"/>
    <n v="50"/>
    <n v="0"/>
    <x v="47"/>
  </r>
  <r>
    <x v="2"/>
    <s v="Real Estate"/>
    <s v="RE-192"/>
    <x v="9"/>
    <n v="1"/>
    <n v="114"/>
    <n v="3.8"/>
    <n v="0.2"/>
    <n v="0.2"/>
    <n v="38"/>
    <n v="50"/>
    <n v="0"/>
    <x v="47"/>
  </r>
  <r>
    <x v="2"/>
    <s v="Real Estate"/>
    <s v="RE-193"/>
    <x v="0"/>
    <n v="1"/>
    <n v="122.1"/>
    <n v="4.07"/>
    <n v="0.2"/>
    <n v="0.2"/>
    <n v="37"/>
    <n v="50"/>
    <n v="0"/>
    <x v="47"/>
  </r>
  <r>
    <x v="2"/>
    <s v="Real Estate"/>
    <s v="RE-193"/>
    <x v="1"/>
    <n v="1"/>
    <n v="99"/>
    <n v="3.3"/>
    <n v="0.2"/>
    <n v="0.2"/>
    <n v="30"/>
    <n v="50"/>
    <n v="0"/>
    <x v="47"/>
  </r>
  <r>
    <x v="2"/>
    <s v="Real Estate"/>
    <s v="RE-193"/>
    <x v="3"/>
    <n v="1"/>
    <n v="99"/>
    <n v="3.3"/>
    <n v="0.2"/>
    <n v="0.2"/>
    <n v="30"/>
    <n v="50"/>
    <n v="0"/>
    <x v="47"/>
  </r>
  <r>
    <x v="2"/>
    <s v="Real Estate"/>
    <s v="RE-193"/>
    <x v="5"/>
    <n v="1"/>
    <n v="79.2"/>
    <n v="2.64"/>
    <n v="0.2"/>
    <n v="0.2"/>
    <n v="24"/>
    <n v="50"/>
    <n v="0"/>
    <x v="47"/>
  </r>
  <r>
    <x v="2"/>
    <s v="Real Estate"/>
    <s v="RE-193"/>
    <x v="7"/>
    <n v="1"/>
    <n v="126"/>
    <n v="4.2"/>
    <n v="0.2"/>
    <n v="0.2"/>
    <n v="42"/>
    <n v="50"/>
    <n v="0"/>
    <x v="47"/>
  </r>
  <r>
    <x v="2"/>
    <s v="Real Estate"/>
    <s v="RE-194"/>
    <x v="2"/>
    <n v="1"/>
    <n v="56.1"/>
    <n v="1.87"/>
    <n v="0.2"/>
    <n v="0.2"/>
    <n v="17"/>
    <n v="34"/>
    <n v="0"/>
    <x v="47"/>
  </r>
  <r>
    <x v="2"/>
    <s v="Real Estate"/>
    <s v="RE-194"/>
    <x v="4"/>
    <n v="1"/>
    <n v="82.5"/>
    <n v="2.75"/>
    <n v="0.2"/>
    <n v="0.2"/>
    <n v="25"/>
    <n v="34"/>
    <n v="0"/>
    <x v="47"/>
  </r>
  <r>
    <x v="2"/>
    <s v="Real Estate"/>
    <s v="RE-194"/>
    <x v="6"/>
    <n v="1"/>
    <n v="89.1"/>
    <n v="2.97"/>
    <n v="0.2"/>
    <n v="0.2"/>
    <n v="27"/>
    <n v="50"/>
    <n v="0"/>
    <x v="47"/>
  </r>
  <r>
    <x v="2"/>
    <s v="Real Estate"/>
    <s v="RE-194"/>
    <x v="8"/>
    <n v="1"/>
    <n v="75.900000000000006"/>
    <n v="2.5299999999999998"/>
    <n v="0.2"/>
    <n v="0.2"/>
    <n v="23"/>
    <n v="50"/>
    <n v="0"/>
    <x v="47"/>
  </r>
  <r>
    <x v="2"/>
    <s v="Real Estate"/>
    <s v="RE-194"/>
    <x v="9"/>
    <n v="1"/>
    <n v="123"/>
    <n v="4.0999999999999996"/>
    <n v="0.2"/>
    <n v="0.2"/>
    <n v="41"/>
    <n v="50"/>
    <n v="0"/>
    <x v="47"/>
  </r>
  <r>
    <x v="2"/>
    <s v="Real Estate"/>
    <s v="RE-201"/>
    <x v="2"/>
    <n v="1"/>
    <n v="62.7"/>
    <n v="2.09"/>
    <n v="0.2"/>
    <n v="0.2"/>
    <n v="19"/>
    <n v="50"/>
    <n v="0"/>
    <x v="47"/>
  </r>
  <r>
    <x v="2"/>
    <s v="Real Estate"/>
    <s v="RE-201"/>
    <x v="7"/>
    <n v="1"/>
    <n v="135"/>
    <n v="4.5"/>
    <n v="0.2"/>
    <n v="0.2"/>
    <n v="45"/>
    <n v="50"/>
    <n v="0"/>
    <x v="47"/>
  </r>
  <r>
    <x v="2"/>
    <s v="Real Estate"/>
    <s v="RE-250"/>
    <x v="0"/>
    <n v="1"/>
    <n v="10"/>
    <n v="0.33"/>
    <n v="0.2"/>
    <n v="0.2"/>
    <n v="10"/>
    <n v="20"/>
    <n v="0"/>
    <x v="47"/>
  </r>
  <r>
    <x v="2"/>
    <s v="Real Estate"/>
    <s v="RE-250"/>
    <x v="1"/>
    <n v="1"/>
    <n v="5"/>
    <n v="0.17"/>
    <n v="0.13"/>
    <n v="0.13"/>
    <n v="5"/>
    <n v="20"/>
    <n v="0"/>
    <x v="47"/>
  </r>
  <r>
    <x v="2"/>
    <s v="Real Estate"/>
    <s v="RE-250"/>
    <x v="2"/>
    <n v="1"/>
    <n v="4"/>
    <n v="0.13"/>
    <n v="7.0000000000000007E-2"/>
    <n v="7.0000000000000007E-2"/>
    <n v="4"/>
    <n v="20"/>
    <n v="0"/>
    <x v="47"/>
  </r>
  <r>
    <x v="2"/>
    <s v="Real Estate"/>
    <s v="RE-250"/>
    <x v="3"/>
    <n v="1"/>
    <n v="1"/>
    <n v="0.03"/>
    <n v="0.01"/>
    <n v="0.01"/>
    <n v="1"/>
    <n v="20"/>
    <n v="0"/>
    <x v="47"/>
  </r>
  <r>
    <x v="2"/>
    <s v="Real Estate"/>
    <s v="RE-250"/>
    <x v="4"/>
    <n v="1"/>
    <n v="2"/>
    <n v="7.0000000000000007E-2"/>
    <n v="0.08"/>
    <n v="0.08"/>
    <n v="2"/>
    <n v="20"/>
    <n v="0"/>
    <x v="47"/>
  </r>
  <r>
    <x v="2"/>
    <s v="Real Estate"/>
    <s v="RE-250"/>
    <x v="5"/>
    <n v="1"/>
    <n v="0"/>
    <n v="0"/>
    <n v="0.03"/>
    <n v="0.03"/>
    <n v="0"/>
    <n v="20"/>
    <n v="0"/>
    <x v="47"/>
  </r>
  <r>
    <x v="2"/>
    <s v="Real Estate"/>
    <s v="RE-250"/>
    <x v="6"/>
    <n v="1"/>
    <n v="4"/>
    <n v="0.13"/>
    <n v="7.0000000000000007E-2"/>
    <n v="7.0000000000000007E-2"/>
    <n v="4"/>
    <n v="20"/>
    <n v="0"/>
    <x v="47"/>
  </r>
  <r>
    <x v="2"/>
    <s v="Real Estate"/>
    <s v="RE-250"/>
    <x v="7"/>
    <n v="1"/>
    <n v="1"/>
    <n v="0.03"/>
    <n v="0.01"/>
    <n v="0.01"/>
    <n v="1"/>
    <n v="20"/>
    <n v="0"/>
    <x v="47"/>
  </r>
  <r>
    <x v="2"/>
    <s v="Real Estate"/>
    <s v="RE-250"/>
    <x v="8"/>
    <n v="1"/>
    <n v="3"/>
    <n v="0.1"/>
    <n v="0.03"/>
    <n v="0.03"/>
    <n v="3"/>
    <n v="20"/>
    <n v="0"/>
    <x v="47"/>
  </r>
  <r>
    <x v="2"/>
    <s v="Real Estate"/>
    <s v="RE-250"/>
    <x v="9"/>
    <n v="1"/>
    <n v="2"/>
    <n v="7.0000000000000007E-2"/>
    <n v="7.0000000000000007E-2"/>
    <n v="7.0000000000000007E-2"/>
    <n v="2"/>
    <n v="20"/>
    <n v="0"/>
    <x v="47"/>
  </r>
  <r>
    <x v="0"/>
    <s v="Religious Studies"/>
    <s v="RELG-120"/>
    <x v="0"/>
    <n v="2"/>
    <n v="153"/>
    <n v="5.0999999999999996"/>
    <n v="0.4"/>
    <n v="0.2"/>
    <n v="51"/>
    <n v="70"/>
    <n v="0.2"/>
    <x v="48"/>
  </r>
  <r>
    <x v="0"/>
    <s v="Religious Studies"/>
    <s v="RELG-120"/>
    <x v="1"/>
    <n v="1"/>
    <n v="81"/>
    <n v="2.7"/>
    <n v="0.2"/>
    <n v="0"/>
    <n v="27"/>
    <n v="35"/>
    <n v="0.2"/>
    <x v="48"/>
  </r>
  <r>
    <x v="0"/>
    <s v="Religious Studies"/>
    <s v="RELG-120"/>
    <x v="2"/>
    <n v="2"/>
    <n v="108"/>
    <n v="3.6"/>
    <n v="0.4"/>
    <n v="0"/>
    <n v="36"/>
    <n v="70"/>
    <n v="0.4"/>
    <x v="48"/>
  </r>
  <r>
    <x v="0"/>
    <s v="Religious Studies"/>
    <s v="RELG-120"/>
    <x v="3"/>
    <n v="1"/>
    <n v="108"/>
    <n v="3.6"/>
    <n v="0.2"/>
    <n v="0.2"/>
    <n v="36"/>
    <n v="50"/>
    <n v="0"/>
    <x v="48"/>
  </r>
  <r>
    <x v="0"/>
    <s v="Religious Studies"/>
    <s v="RELG-120"/>
    <x v="4"/>
    <n v="2"/>
    <n v="177"/>
    <n v="5.9"/>
    <n v="0.2"/>
    <n v="0.2"/>
    <n v="59"/>
    <n v="85"/>
    <n v="0"/>
    <x v="48"/>
  </r>
  <r>
    <x v="0"/>
    <s v="Religious Studies"/>
    <s v="RELG-120"/>
    <x v="5"/>
    <n v="2"/>
    <n v="179.4"/>
    <n v="5.98"/>
    <n v="0.4"/>
    <n v="0.4"/>
    <n v="58"/>
    <n v="85"/>
    <n v="0"/>
    <x v="48"/>
  </r>
  <r>
    <x v="0"/>
    <s v="Religious Studies"/>
    <s v="RELG-120"/>
    <x v="6"/>
    <n v="2"/>
    <n v="138"/>
    <n v="4.5999999999999996"/>
    <n v="0.4"/>
    <n v="0.4"/>
    <n v="46"/>
    <n v="85"/>
    <n v="0"/>
    <x v="48"/>
  </r>
  <r>
    <x v="0"/>
    <s v="Religious Studies"/>
    <s v="RELG-120"/>
    <x v="7"/>
    <n v="2"/>
    <n v="114"/>
    <n v="3.8"/>
    <n v="0.4"/>
    <n v="0.4"/>
    <n v="38"/>
    <n v="85"/>
    <n v="0"/>
    <x v="48"/>
  </r>
  <r>
    <x v="0"/>
    <s v="Religious Studies"/>
    <s v="RELG-120"/>
    <x v="8"/>
    <n v="1"/>
    <n v="81"/>
    <n v="2.7"/>
    <n v="0.2"/>
    <n v="0.2"/>
    <n v="27"/>
    <n v="50"/>
    <n v="0"/>
    <x v="48"/>
  </r>
  <r>
    <x v="0"/>
    <s v="Religious Studies"/>
    <s v="RELG-120"/>
    <x v="9"/>
    <n v="2"/>
    <n v="237"/>
    <n v="7.9"/>
    <n v="0.4"/>
    <n v="0.4"/>
    <n v="79"/>
    <n v="100"/>
    <n v="0"/>
    <x v="48"/>
  </r>
  <r>
    <x v="0"/>
    <s v="Religious Studies"/>
    <s v="RELG-170"/>
    <x v="1"/>
    <n v="1"/>
    <n v="45"/>
    <n v="1.5"/>
    <n v="0.2"/>
    <n v="0.2"/>
    <n v="15"/>
    <n v="50"/>
    <n v="0"/>
    <x v="48"/>
  </r>
  <r>
    <x v="0"/>
    <s v="Religious Studies"/>
    <s v="RELG-170"/>
    <x v="4"/>
    <n v="1"/>
    <n v="75"/>
    <n v="2.5"/>
    <n v="0.2"/>
    <n v="0.2"/>
    <n v="25"/>
    <n v="50"/>
    <n v="0"/>
    <x v="48"/>
  </r>
  <r>
    <x v="0"/>
    <s v="Religious Studies"/>
    <s v="RELG-170"/>
    <x v="5"/>
    <n v="1"/>
    <n v="75"/>
    <n v="2.5"/>
    <n v="0.2"/>
    <n v="0.2"/>
    <n v="25"/>
    <n v="50"/>
    <n v="0"/>
    <x v="48"/>
  </r>
  <r>
    <x v="0"/>
    <s v="Religious Studies"/>
    <s v="RELG-170"/>
    <x v="6"/>
    <n v="1"/>
    <n v="45"/>
    <n v="1.5"/>
    <n v="0.2"/>
    <n v="0.2"/>
    <n v="15"/>
    <n v="50"/>
    <n v="0"/>
    <x v="48"/>
  </r>
  <r>
    <x v="0"/>
    <s v="Religious Studies"/>
    <s v="RELG-170"/>
    <x v="8"/>
    <n v="1"/>
    <n v="51"/>
    <n v="1.7"/>
    <n v="0.2"/>
    <n v="0.2"/>
    <n v="17"/>
    <n v="50"/>
    <n v="0"/>
    <x v="48"/>
  </r>
  <r>
    <x v="0"/>
    <s v="Religious Studies"/>
    <s v="RELG-215"/>
    <x v="2"/>
    <n v="1"/>
    <n v="81"/>
    <n v="2.7"/>
    <n v="0.2"/>
    <n v="0.2"/>
    <n v="27"/>
    <n v="50"/>
    <n v="0"/>
    <x v="48"/>
  </r>
  <r>
    <x v="1"/>
    <s v="Science"/>
    <s v="SCI-100"/>
    <x v="3"/>
    <n v="1"/>
    <n v="51"/>
    <n v="1.7"/>
    <n v="0.2"/>
    <n v="0.2"/>
    <n v="17"/>
    <n v="24"/>
    <n v="0"/>
    <x v="49"/>
  </r>
  <r>
    <x v="1"/>
    <s v="Science"/>
    <s v="SCI-100"/>
    <x v="5"/>
    <n v="1"/>
    <n v="66"/>
    <n v="2.2000000000000002"/>
    <n v="0.2"/>
    <n v="0.2"/>
    <n v="22"/>
    <n v="24"/>
    <n v="0"/>
    <x v="49"/>
  </r>
  <r>
    <x v="1"/>
    <s v="Science"/>
    <s v="SCI-100"/>
    <x v="6"/>
    <n v="1"/>
    <n v="30"/>
    <n v="1"/>
    <n v="0.2"/>
    <n v="0.2"/>
    <n v="10"/>
    <n v="24"/>
    <n v="0"/>
    <x v="49"/>
  </r>
  <r>
    <x v="1"/>
    <s v="Science"/>
    <s v="SCI-100"/>
    <x v="8"/>
    <n v="1"/>
    <n v="42"/>
    <n v="1.4"/>
    <n v="0.2"/>
    <n v="0.1"/>
    <n v="14"/>
    <n v="24"/>
    <n v="0.1"/>
    <x v="49"/>
  </r>
  <r>
    <x v="1"/>
    <s v="Science"/>
    <s v="SCI-100"/>
    <x v="9"/>
    <n v="1"/>
    <n v="69"/>
    <n v="2.2999999999999998"/>
    <n v="0.2"/>
    <n v="0.03"/>
    <n v="23"/>
    <n v="24"/>
    <n v="0.17"/>
    <x v="49"/>
  </r>
  <r>
    <x v="0"/>
    <s v="Sociology"/>
    <s v="SOC-114"/>
    <x v="7"/>
    <n v="1"/>
    <n v="24"/>
    <n v="0.8"/>
    <n v="0.2"/>
    <n v="0"/>
    <n v="8"/>
    <n v="33"/>
    <n v="0.2"/>
    <x v="50"/>
  </r>
  <r>
    <x v="0"/>
    <s v="Sociology"/>
    <s v="SOC-120"/>
    <x v="0"/>
    <n v="8"/>
    <n v="984.9"/>
    <n v="32.83"/>
    <n v="1.6"/>
    <n v="0.8"/>
    <n v="327"/>
    <n v="391"/>
    <n v="0.8"/>
    <x v="50"/>
  </r>
  <r>
    <x v="0"/>
    <s v="Sociology"/>
    <s v="SOC-120"/>
    <x v="1"/>
    <n v="6"/>
    <n v="762.8"/>
    <n v="25.43"/>
    <n v="1.2"/>
    <n v="0.6"/>
    <n v="250"/>
    <n v="301"/>
    <n v="0.6"/>
    <x v="50"/>
  </r>
  <r>
    <x v="0"/>
    <s v="Sociology"/>
    <s v="SOC-120"/>
    <x v="2"/>
    <n v="8"/>
    <n v="892.44"/>
    <n v="29.75"/>
    <n v="1.6"/>
    <n v="1.6"/>
    <n v="297"/>
    <n v="450"/>
    <n v="0"/>
    <x v="50"/>
  </r>
  <r>
    <x v="0"/>
    <s v="Sociology"/>
    <s v="SOC-120"/>
    <x v="3"/>
    <n v="6"/>
    <n v="675"/>
    <n v="22.5"/>
    <n v="1.2"/>
    <n v="0.6"/>
    <n v="225"/>
    <n v="282"/>
    <n v="0.6"/>
    <x v="50"/>
  </r>
  <r>
    <x v="0"/>
    <s v="Sociology"/>
    <s v="SOC-120"/>
    <x v="4"/>
    <n v="8"/>
    <n v="768.46"/>
    <n v="25.62"/>
    <n v="1.6"/>
    <n v="0.8"/>
    <n v="256"/>
    <n v="388"/>
    <n v="0.8"/>
    <x v="50"/>
  </r>
  <r>
    <x v="0"/>
    <s v="Sociology"/>
    <s v="SOC-120"/>
    <x v="5"/>
    <n v="6"/>
    <n v="742.4"/>
    <n v="24.75"/>
    <n v="1.2"/>
    <n v="1"/>
    <n v="244"/>
    <n v="300"/>
    <n v="0.2"/>
    <x v="50"/>
  </r>
  <r>
    <x v="0"/>
    <s v="Sociology"/>
    <s v="SOC-120"/>
    <x v="6"/>
    <n v="6"/>
    <n v="582"/>
    <n v="19.399999999999999"/>
    <n v="1.2"/>
    <n v="0.4"/>
    <n v="194"/>
    <n v="300"/>
    <n v="0.8"/>
    <x v="50"/>
  </r>
  <r>
    <x v="0"/>
    <s v="Sociology"/>
    <s v="SOC-120"/>
    <x v="7"/>
    <n v="6"/>
    <n v="639"/>
    <n v="21.3"/>
    <n v="1.2"/>
    <n v="1"/>
    <n v="213"/>
    <n v="266"/>
    <n v="0.2"/>
    <x v="50"/>
  </r>
  <r>
    <x v="0"/>
    <s v="Sociology"/>
    <s v="SOC-120"/>
    <x v="8"/>
    <n v="6"/>
    <n v="609"/>
    <n v="20.3"/>
    <n v="1.2"/>
    <n v="1"/>
    <n v="203"/>
    <n v="274"/>
    <n v="0.2"/>
    <x v="50"/>
  </r>
  <r>
    <x v="0"/>
    <s v="Sociology"/>
    <s v="SOC-120"/>
    <x v="9"/>
    <n v="6"/>
    <n v="603"/>
    <n v="20.100000000000001"/>
    <n v="1.2"/>
    <n v="1"/>
    <n v="201"/>
    <n v="284"/>
    <n v="0.2"/>
    <x v="50"/>
  </r>
  <r>
    <x v="0"/>
    <s v="Sociology"/>
    <s v="SOC-125"/>
    <x v="0"/>
    <n v="1"/>
    <n v="114"/>
    <n v="3.8"/>
    <n v="0.2"/>
    <n v="0.2"/>
    <n v="38"/>
    <n v="50"/>
    <n v="0"/>
    <x v="50"/>
  </r>
  <r>
    <x v="0"/>
    <s v="Sociology"/>
    <s v="SOC-125"/>
    <x v="1"/>
    <n v="1"/>
    <n v="144"/>
    <n v="4.8"/>
    <n v="0.2"/>
    <n v="0.2"/>
    <n v="48"/>
    <n v="50"/>
    <n v="0"/>
    <x v="50"/>
  </r>
  <r>
    <x v="0"/>
    <s v="Sociology"/>
    <s v="SOC-125"/>
    <x v="2"/>
    <n v="2"/>
    <n v="192"/>
    <n v="6.4"/>
    <n v="0.4"/>
    <n v="0.4"/>
    <n v="64"/>
    <n v="67"/>
    <n v="0"/>
    <x v="50"/>
  </r>
  <r>
    <x v="0"/>
    <s v="Sociology"/>
    <s v="SOC-125"/>
    <x v="3"/>
    <n v="1"/>
    <n v="120"/>
    <n v="4"/>
    <n v="0.2"/>
    <n v="0.2"/>
    <n v="40"/>
    <n v="50"/>
    <n v="0"/>
    <x v="50"/>
  </r>
  <r>
    <x v="0"/>
    <s v="Sociology"/>
    <s v="SOC-125"/>
    <x v="4"/>
    <n v="2"/>
    <n v="174.29"/>
    <n v="5.81"/>
    <n v="0.4"/>
    <n v="0.4"/>
    <n v="58"/>
    <n v="72"/>
    <n v="0"/>
    <x v="50"/>
  </r>
  <r>
    <x v="0"/>
    <s v="Sociology"/>
    <s v="SOC-125"/>
    <x v="5"/>
    <n v="1"/>
    <n v="132"/>
    <n v="4.4000000000000004"/>
    <n v="0.2"/>
    <n v="0.2"/>
    <n v="44"/>
    <n v="50"/>
    <n v="0"/>
    <x v="50"/>
  </r>
  <r>
    <x v="0"/>
    <s v="Sociology"/>
    <s v="SOC-125"/>
    <x v="6"/>
    <n v="2"/>
    <n v="174.24"/>
    <n v="5.81"/>
    <n v="0.4"/>
    <n v="0.4"/>
    <n v="58"/>
    <n v="86"/>
    <n v="0"/>
    <x v="50"/>
  </r>
  <r>
    <x v="0"/>
    <s v="Sociology"/>
    <s v="SOC-125"/>
    <x v="7"/>
    <n v="1"/>
    <n v="129"/>
    <n v="4.3"/>
    <n v="0.2"/>
    <n v="0.2"/>
    <n v="43"/>
    <n v="50"/>
    <n v="0"/>
    <x v="50"/>
  </r>
  <r>
    <x v="0"/>
    <s v="Sociology"/>
    <s v="SOC-125"/>
    <x v="8"/>
    <n v="1"/>
    <n v="120"/>
    <n v="4"/>
    <n v="0.2"/>
    <n v="0.2"/>
    <n v="40"/>
    <n v="50"/>
    <n v="0"/>
    <x v="50"/>
  </r>
  <r>
    <x v="0"/>
    <s v="Sociology"/>
    <s v="SOC-125"/>
    <x v="9"/>
    <n v="1"/>
    <n v="126"/>
    <n v="4.2"/>
    <n v="0.2"/>
    <n v="0.2"/>
    <n v="42"/>
    <n v="50"/>
    <n v="0"/>
    <x v="50"/>
  </r>
  <r>
    <x v="0"/>
    <s v="Sociology"/>
    <s v="SOC-130"/>
    <x v="0"/>
    <n v="1"/>
    <n v="105"/>
    <n v="3.5"/>
    <n v="0.2"/>
    <n v="0"/>
    <n v="35"/>
    <n v="50"/>
    <n v="0.2"/>
    <x v="50"/>
  </r>
  <r>
    <x v="0"/>
    <s v="Sociology"/>
    <s v="SOC-130"/>
    <x v="1"/>
    <n v="2"/>
    <n v="111"/>
    <n v="3.7"/>
    <n v="0.4"/>
    <n v="0"/>
    <n v="37"/>
    <n v="100"/>
    <n v="0.4"/>
    <x v="50"/>
  </r>
  <r>
    <x v="0"/>
    <s v="Sociology"/>
    <s v="SOC-130"/>
    <x v="2"/>
    <n v="2"/>
    <n v="117"/>
    <n v="3.9"/>
    <n v="0.4"/>
    <n v="0.4"/>
    <n v="39"/>
    <n v="100"/>
    <n v="0"/>
    <x v="50"/>
  </r>
  <r>
    <x v="0"/>
    <s v="Sociology"/>
    <s v="SOC-130"/>
    <x v="3"/>
    <n v="1"/>
    <n v="102"/>
    <n v="3.4"/>
    <n v="0.2"/>
    <n v="0"/>
    <n v="34"/>
    <n v="42"/>
    <n v="0.2"/>
    <x v="50"/>
  </r>
  <r>
    <x v="0"/>
    <s v="Sociology"/>
    <s v="SOC-130"/>
    <x v="4"/>
    <n v="2"/>
    <n v="126"/>
    <n v="4.2"/>
    <n v="0.4"/>
    <n v="0.2"/>
    <n v="42"/>
    <n v="100"/>
    <n v="0.2"/>
    <x v="50"/>
  </r>
  <r>
    <x v="0"/>
    <s v="Sociology"/>
    <s v="SOC-130"/>
    <x v="5"/>
    <n v="1"/>
    <n v="86.4"/>
    <n v="2.88"/>
    <n v="0.2"/>
    <n v="0"/>
    <n v="27"/>
    <n v="50"/>
    <n v="0.2"/>
    <x v="50"/>
  </r>
  <r>
    <x v="0"/>
    <s v="Sociology"/>
    <s v="SOC-130"/>
    <x v="6"/>
    <n v="1"/>
    <n v="48"/>
    <n v="1.6"/>
    <n v="0.2"/>
    <n v="0"/>
    <n v="16"/>
    <n v="40"/>
    <n v="0.2"/>
    <x v="50"/>
  </r>
  <r>
    <x v="0"/>
    <s v="Sociology"/>
    <s v="SOC-130"/>
    <x v="7"/>
    <n v="1"/>
    <n v="72"/>
    <n v="2.4"/>
    <n v="0.2"/>
    <n v="0"/>
    <n v="24"/>
    <n v="42"/>
    <n v="0.2"/>
    <x v="50"/>
  </r>
  <r>
    <x v="0"/>
    <s v="Sociology"/>
    <s v="SOC-130"/>
    <x v="8"/>
    <n v="1"/>
    <n v="54"/>
    <n v="1.8"/>
    <n v="0.2"/>
    <n v="0"/>
    <n v="18"/>
    <n v="42"/>
    <n v="0.2"/>
    <x v="50"/>
  </r>
  <r>
    <x v="0"/>
    <s v="Sociology"/>
    <s v="SOC-130"/>
    <x v="9"/>
    <n v="1"/>
    <n v="48"/>
    <n v="1.6"/>
    <n v="0.2"/>
    <n v="0"/>
    <n v="16"/>
    <n v="40"/>
    <n v="0.2"/>
    <x v="50"/>
  </r>
  <r>
    <x v="0"/>
    <s v="Sociology"/>
    <s v="SOC-140"/>
    <x v="9"/>
    <n v="1"/>
    <n v="39"/>
    <n v="1.3"/>
    <n v="0.2"/>
    <n v="0"/>
    <n v="13"/>
    <n v="40"/>
    <n v="0.2"/>
    <x v="50"/>
  </r>
  <r>
    <x v="0"/>
    <s v="Spanish"/>
    <s v="SPAN-120"/>
    <x v="0"/>
    <n v="7"/>
    <n v="885"/>
    <n v="29.5"/>
    <n v="2.33"/>
    <n v="2.33"/>
    <n v="177"/>
    <n v="210"/>
    <n v="0"/>
    <x v="51"/>
  </r>
  <r>
    <x v="0"/>
    <s v="Spanish"/>
    <s v="SPAN-120"/>
    <x v="1"/>
    <n v="8"/>
    <n v="938.23"/>
    <n v="31.27"/>
    <n v="2.67"/>
    <n v="2.33"/>
    <n v="198"/>
    <n v="240"/>
    <n v="0.33"/>
    <x v="51"/>
  </r>
  <r>
    <x v="0"/>
    <s v="Spanish"/>
    <s v="SPAN-120"/>
    <x v="2"/>
    <n v="6"/>
    <n v="660"/>
    <n v="22"/>
    <n v="2"/>
    <n v="2"/>
    <n v="132"/>
    <n v="180"/>
    <n v="0"/>
    <x v="51"/>
  </r>
  <r>
    <x v="0"/>
    <s v="Spanish"/>
    <s v="SPAN-120"/>
    <x v="3"/>
    <n v="6"/>
    <n v="670"/>
    <n v="22.33"/>
    <n v="2"/>
    <n v="1.67"/>
    <n v="134"/>
    <n v="180"/>
    <n v="0.33"/>
    <x v="51"/>
  </r>
  <r>
    <x v="0"/>
    <s v="Spanish"/>
    <s v="SPAN-120"/>
    <x v="4"/>
    <n v="7"/>
    <n v="700"/>
    <n v="23.33"/>
    <n v="2.33"/>
    <n v="1.33"/>
    <n v="140"/>
    <n v="210"/>
    <n v="1"/>
    <x v="51"/>
  </r>
  <r>
    <x v="0"/>
    <s v="Spanish"/>
    <s v="SPAN-120"/>
    <x v="5"/>
    <n v="5"/>
    <n v="665.4"/>
    <n v="22.18"/>
    <n v="1.67"/>
    <n v="1.67"/>
    <n v="131"/>
    <n v="150"/>
    <n v="0"/>
    <x v="51"/>
  </r>
  <r>
    <x v="0"/>
    <s v="Spanish"/>
    <s v="SPAN-120"/>
    <x v="6"/>
    <n v="6"/>
    <n v="660"/>
    <n v="22"/>
    <n v="2"/>
    <n v="1"/>
    <n v="132"/>
    <n v="180"/>
    <n v="1"/>
    <x v="51"/>
  </r>
  <r>
    <x v="0"/>
    <s v="Spanish"/>
    <s v="SPAN-120"/>
    <x v="7"/>
    <n v="5"/>
    <n v="660"/>
    <n v="22"/>
    <n v="1.67"/>
    <n v="1.33"/>
    <n v="132"/>
    <n v="150"/>
    <n v="0.33"/>
    <x v="51"/>
  </r>
  <r>
    <x v="0"/>
    <s v="Spanish"/>
    <s v="SPAN-120"/>
    <x v="8"/>
    <n v="5"/>
    <n v="530"/>
    <n v="17.670000000000002"/>
    <n v="1.67"/>
    <n v="1.67"/>
    <n v="106"/>
    <n v="150"/>
    <n v="0"/>
    <x v="51"/>
  </r>
  <r>
    <x v="0"/>
    <s v="Spanish"/>
    <s v="SPAN-120"/>
    <x v="9"/>
    <n v="5"/>
    <n v="535"/>
    <n v="17.829999999999998"/>
    <n v="1.67"/>
    <n v="1.67"/>
    <n v="107"/>
    <n v="150"/>
    <n v="0"/>
    <x v="51"/>
  </r>
  <r>
    <x v="0"/>
    <s v="Spanish"/>
    <s v="SPAN-121"/>
    <x v="0"/>
    <n v="3"/>
    <n v="330"/>
    <n v="11"/>
    <n v="1"/>
    <n v="0.67"/>
    <n v="66"/>
    <n v="90"/>
    <n v="0.33"/>
    <x v="51"/>
  </r>
  <r>
    <x v="0"/>
    <s v="Spanish"/>
    <s v="SPAN-121"/>
    <x v="1"/>
    <n v="2"/>
    <n v="205"/>
    <n v="6.83"/>
    <n v="0.67"/>
    <n v="0.67"/>
    <n v="41"/>
    <n v="60"/>
    <n v="0"/>
    <x v="51"/>
  </r>
  <r>
    <x v="0"/>
    <s v="Spanish"/>
    <s v="SPAN-121"/>
    <x v="2"/>
    <n v="3"/>
    <n v="295"/>
    <n v="9.83"/>
    <n v="1"/>
    <n v="1"/>
    <n v="59"/>
    <n v="90"/>
    <n v="0"/>
    <x v="51"/>
  </r>
  <r>
    <x v="0"/>
    <s v="Spanish"/>
    <s v="SPAN-121"/>
    <x v="3"/>
    <n v="4"/>
    <n v="380"/>
    <n v="12.67"/>
    <n v="1.33"/>
    <n v="0.33"/>
    <n v="76"/>
    <n v="120"/>
    <n v="1"/>
    <x v="51"/>
  </r>
  <r>
    <x v="0"/>
    <s v="Spanish"/>
    <s v="SPAN-121"/>
    <x v="4"/>
    <n v="3"/>
    <n v="300"/>
    <n v="10"/>
    <n v="1"/>
    <n v="0.33"/>
    <n v="60"/>
    <n v="90"/>
    <n v="0.67"/>
    <x v="51"/>
  </r>
  <r>
    <x v="0"/>
    <s v="Spanish"/>
    <s v="SPAN-121"/>
    <x v="5"/>
    <n v="2"/>
    <n v="245"/>
    <n v="8.17"/>
    <n v="0.67"/>
    <n v="0.33"/>
    <n v="49"/>
    <n v="60"/>
    <n v="0.33"/>
    <x v="51"/>
  </r>
  <r>
    <x v="0"/>
    <s v="Spanish"/>
    <s v="SPAN-121"/>
    <x v="6"/>
    <n v="3"/>
    <n v="280"/>
    <n v="9.33"/>
    <n v="1"/>
    <n v="0.33"/>
    <n v="56"/>
    <n v="90"/>
    <n v="0.67"/>
    <x v="51"/>
  </r>
  <r>
    <x v="0"/>
    <s v="Spanish"/>
    <s v="SPAN-121"/>
    <x v="7"/>
    <n v="1"/>
    <n v="100"/>
    <n v="3.33"/>
    <n v="0.33"/>
    <n v="0.33"/>
    <n v="20"/>
    <n v="30"/>
    <n v="0"/>
    <x v="51"/>
  </r>
  <r>
    <x v="0"/>
    <s v="Spanish"/>
    <s v="SPAN-121"/>
    <x v="8"/>
    <n v="2"/>
    <n v="200"/>
    <n v="6.67"/>
    <n v="0.67"/>
    <n v="0.67"/>
    <n v="40"/>
    <n v="60"/>
    <n v="0"/>
    <x v="51"/>
  </r>
  <r>
    <x v="0"/>
    <s v="Spanish"/>
    <s v="SPAN-121"/>
    <x v="9"/>
    <n v="2"/>
    <n v="245"/>
    <n v="8.17"/>
    <n v="0.67"/>
    <n v="0.33"/>
    <n v="49"/>
    <n v="55"/>
    <n v="0.33"/>
    <x v="51"/>
  </r>
  <r>
    <x v="0"/>
    <s v="Spanish"/>
    <s v="SPAN-220"/>
    <x v="0"/>
    <n v="1"/>
    <n v="125"/>
    <n v="4.17"/>
    <n v="0.33"/>
    <n v="0"/>
    <n v="25"/>
    <n v="30"/>
    <n v="0.33"/>
    <x v="51"/>
  </r>
  <r>
    <x v="0"/>
    <s v="Spanish"/>
    <s v="SPAN-220"/>
    <x v="1"/>
    <n v="1"/>
    <n v="140"/>
    <n v="4.67"/>
    <n v="0.33"/>
    <n v="0"/>
    <n v="28"/>
    <n v="30"/>
    <n v="0.33"/>
    <x v="51"/>
  </r>
  <r>
    <x v="0"/>
    <s v="Spanish"/>
    <s v="SPAN-220"/>
    <x v="2"/>
    <n v="1"/>
    <n v="105"/>
    <n v="3.5"/>
    <n v="0.33"/>
    <n v="0.33"/>
    <n v="21"/>
    <n v="30"/>
    <n v="0"/>
    <x v="51"/>
  </r>
  <r>
    <x v="0"/>
    <s v="Spanish"/>
    <s v="SPAN-220"/>
    <x v="3"/>
    <n v="1"/>
    <n v="100"/>
    <n v="3.33"/>
    <n v="0.33"/>
    <n v="0"/>
    <n v="20"/>
    <n v="30"/>
    <n v="0.33"/>
    <x v="51"/>
  </r>
  <r>
    <x v="0"/>
    <s v="Spanish"/>
    <s v="SPAN-220"/>
    <x v="4"/>
    <n v="1"/>
    <n v="125"/>
    <n v="4.17"/>
    <n v="0.33"/>
    <n v="0.33"/>
    <n v="25"/>
    <n v="30"/>
    <n v="0"/>
    <x v="51"/>
  </r>
  <r>
    <x v="0"/>
    <s v="Spanish"/>
    <s v="SPAN-220"/>
    <x v="5"/>
    <n v="1"/>
    <n v="78"/>
    <n v="2.6"/>
    <n v="0.33"/>
    <n v="0"/>
    <n v="15"/>
    <n v="30"/>
    <n v="0.33"/>
    <x v="51"/>
  </r>
  <r>
    <x v="0"/>
    <s v="Spanish"/>
    <s v="SPAN-220"/>
    <x v="6"/>
    <n v="1"/>
    <n v="145"/>
    <n v="4.83"/>
    <n v="0.33"/>
    <n v="0"/>
    <n v="29"/>
    <n v="30"/>
    <n v="0.33"/>
    <x v="51"/>
  </r>
  <r>
    <x v="0"/>
    <s v="Spanish"/>
    <s v="SPAN-220"/>
    <x v="7"/>
    <n v="1"/>
    <n v="65"/>
    <n v="2.17"/>
    <n v="0.33"/>
    <n v="0"/>
    <n v="13"/>
    <n v="30"/>
    <n v="0.33"/>
    <x v="51"/>
  </r>
  <r>
    <x v="0"/>
    <s v="Spanish"/>
    <s v="SPAN-220"/>
    <x v="8"/>
    <n v="1"/>
    <n v="115"/>
    <n v="3.83"/>
    <n v="0.33"/>
    <n v="0"/>
    <n v="23"/>
    <n v="30"/>
    <n v="0.33"/>
    <x v="51"/>
  </r>
  <r>
    <x v="0"/>
    <s v="Spanish"/>
    <s v="SPAN-220"/>
    <x v="9"/>
    <n v="1"/>
    <n v="85"/>
    <n v="2.83"/>
    <n v="0.33"/>
    <n v="0.33"/>
    <n v="17"/>
    <n v="30"/>
    <n v="0"/>
    <x v="51"/>
  </r>
  <r>
    <x v="0"/>
    <s v="Spanish"/>
    <s v="SPAN-221"/>
    <x v="2"/>
    <n v="1"/>
    <n v="50"/>
    <n v="1.67"/>
    <n v="0.33"/>
    <n v="0.33"/>
    <n v="10"/>
    <n v="25"/>
    <n v="0"/>
    <x v="51"/>
  </r>
  <r>
    <x v="0"/>
    <s v="Spanish"/>
    <s v="SPAN-221"/>
    <x v="4"/>
    <n v="1"/>
    <n v="75"/>
    <n v="2.5"/>
    <n v="0.33"/>
    <n v="0.33"/>
    <n v="15"/>
    <n v="25"/>
    <n v="0"/>
    <x v="51"/>
  </r>
  <r>
    <x v="0"/>
    <s v="Spanish"/>
    <s v="SPAN-221"/>
    <x v="6"/>
    <n v="1"/>
    <n v="40"/>
    <n v="1.33"/>
    <n v="0.33"/>
    <n v="0.33"/>
    <n v="8"/>
    <n v="25"/>
    <n v="0"/>
    <x v="51"/>
  </r>
  <r>
    <x v="0"/>
    <s v="Spanish"/>
    <s v="SPAN-221"/>
    <x v="8"/>
    <n v="1"/>
    <n v="70"/>
    <n v="2.33"/>
    <n v="0.33"/>
    <n v="0"/>
    <n v="14"/>
    <n v="25"/>
    <n v="0.33"/>
    <x v="51"/>
  </r>
  <r>
    <x v="0"/>
    <s v="Spanish"/>
    <s v="SPAN-221"/>
    <x v="9"/>
    <n v="1"/>
    <n v="45"/>
    <n v="1.5"/>
    <n v="0.33"/>
    <n v="0"/>
    <n v="9"/>
    <n v="25"/>
    <n v="0.33"/>
    <x v="51"/>
  </r>
  <r>
    <x v="0"/>
    <s v="Spanish"/>
    <s v="SPAN-250"/>
    <x v="0"/>
    <n v="1"/>
    <n v="39.6"/>
    <n v="1.32"/>
    <n v="0.2"/>
    <n v="0.2"/>
    <n v="12"/>
    <n v="20"/>
    <n v="0"/>
    <x v="51"/>
  </r>
  <r>
    <x v="0"/>
    <s v="Spanish"/>
    <s v="SPAN-250"/>
    <x v="1"/>
    <n v="1"/>
    <n v="20.399999999999999"/>
    <n v="0.68"/>
    <n v="0.2"/>
    <n v="0.2"/>
    <n v="6"/>
    <n v="20"/>
    <n v="0"/>
    <x v="51"/>
  </r>
  <r>
    <x v="0"/>
    <s v="Spanish"/>
    <s v="SPAN-250"/>
    <x v="2"/>
    <n v="1"/>
    <n v="3.3"/>
    <n v="0.11"/>
    <n v="0.2"/>
    <n v="0.2"/>
    <n v="1"/>
    <n v="20"/>
    <n v="0"/>
    <x v="51"/>
  </r>
  <r>
    <x v="0"/>
    <s v="Spanish"/>
    <s v="SPAN-250"/>
    <x v="3"/>
    <n v="1"/>
    <n v="20.399999999999999"/>
    <n v="0.68"/>
    <n v="0.2"/>
    <n v="0.2"/>
    <n v="6"/>
    <n v="20"/>
    <n v="0"/>
    <x v="51"/>
  </r>
  <r>
    <x v="0"/>
    <s v="Spanish"/>
    <s v="SPAN-250"/>
    <x v="4"/>
    <n v="1"/>
    <n v="26.4"/>
    <n v="0.88"/>
    <n v="0.2"/>
    <n v="0.2"/>
    <n v="8"/>
    <n v="20"/>
    <n v="0"/>
    <x v="51"/>
  </r>
  <r>
    <x v="0"/>
    <s v="Spanish"/>
    <s v="SPAN-250"/>
    <x v="5"/>
    <n v="1"/>
    <n v="27"/>
    <n v="0.9"/>
    <n v="0.2"/>
    <n v="0.2"/>
    <n v="9"/>
    <n v="20"/>
    <n v="0"/>
    <x v="51"/>
  </r>
  <r>
    <x v="0"/>
    <s v="Spanish"/>
    <s v="SPAN-250"/>
    <x v="6"/>
    <n v="1"/>
    <n v="6.6"/>
    <n v="0.22"/>
    <n v="0.2"/>
    <n v="0.2"/>
    <n v="2"/>
    <n v="20"/>
    <n v="0"/>
    <x v="51"/>
  </r>
  <r>
    <x v="0"/>
    <s v="Spanish"/>
    <s v="SPAN-250"/>
    <x v="7"/>
    <n v="1"/>
    <n v="30"/>
    <n v="1"/>
    <n v="0.2"/>
    <n v="0.2"/>
    <n v="10"/>
    <n v="20"/>
    <n v="0"/>
    <x v="51"/>
  </r>
  <r>
    <x v="0"/>
    <s v="Spanish"/>
    <s v="SPAN-250"/>
    <x v="8"/>
    <n v="1"/>
    <n v="36"/>
    <n v="1.2"/>
    <n v="0.2"/>
    <n v="0.2"/>
    <n v="12"/>
    <n v="20"/>
    <n v="0"/>
    <x v="51"/>
  </r>
  <r>
    <x v="0"/>
    <s v="Spanish"/>
    <s v="SPAN-250"/>
    <x v="9"/>
    <n v="1"/>
    <n v="24"/>
    <n v="0.8"/>
    <n v="0.2"/>
    <n v="0.2"/>
    <n v="8"/>
    <n v="20"/>
    <n v="0"/>
    <x v="51"/>
  </r>
  <r>
    <x v="2"/>
    <s v="Surveying"/>
    <s v="SURV-218"/>
    <x v="1"/>
    <n v="1"/>
    <n v="69.599999999999994"/>
    <n v="2.3199999999999998"/>
    <n v="0.43"/>
    <n v="0.43"/>
    <n v="8"/>
    <n v="48"/>
    <n v="0"/>
    <x v="52"/>
  </r>
  <r>
    <x v="2"/>
    <s v="Surveying"/>
    <s v="SURV-218"/>
    <x v="2"/>
    <n v="1"/>
    <n v="99.6"/>
    <n v="3.32"/>
    <n v="0.43"/>
    <n v="0.43"/>
    <n v="12"/>
    <n v="48"/>
    <n v="0"/>
    <x v="52"/>
  </r>
  <r>
    <x v="2"/>
    <s v="Surveying"/>
    <s v="SURV-218"/>
    <x v="4"/>
    <n v="1"/>
    <n v="83"/>
    <n v="2.77"/>
    <n v="0.43"/>
    <n v="0.43"/>
    <n v="10"/>
    <n v="48"/>
    <n v="0"/>
    <x v="52"/>
  </r>
  <r>
    <x v="2"/>
    <s v="Surveying"/>
    <s v="SURV-218"/>
    <x v="6"/>
    <n v="1"/>
    <n v="33.6"/>
    <n v="1.1200000000000001"/>
    <n v="0.43"/>
    <n v="0.43"/>
    <n v="4"/>
    <n v="48"/>
    <n v="0"/>
    <x v="52"/>
  </r>
  <r>
    <x v="2"/>
    <s v="Surveying"/>
    <s v="SURV-218"/>
    <x v="8"/>
    <n v="1"/>
    <n v="100.8"/>
    <n v="3.36"/>
    <n v="0.43"/>
    <n v="0.43"/>
    <n v="12"/>
    <n v="48"/>
    <n v="0"/>
    <x v="52"/>
  </r>
  <r>
    <x v="2"/>
    <s v="Surveying"/>
    <s v="SURV-218"/>
    <x v="9"/>
    <n v="1"/>
    <n v="176.4"/>
    <n v="5.88"/>
    <n v="0.49"/>
    <n v="0.49"/>
    <n v="21"/>
    <n v="59"/>
    <n v="0"/>
    <x v="52"/>
  </r>
  <r>
    <x v="2"/>
    <s v="Surveying"/>
    <s v="SURV-220"/>
    <x v="1"/>
    <n v="1"/>
    <n v="57.8"/>
    <n v="1.93"/>
    <n v="0.2"/>
    <n v="0.2"/>
    <n v="17"/>
    <n v="48"/>
    <n v="0"/>
    <x v="52"/>
  </r>
  <r>
    <x v="2"/>
    <s v="Surveying"/>
    <s v="SURV-220"/>
    <x v="2"/>
    <n v="1"/>
    <n v="13.2"/>
    <n v="0.44"/>
    <n v="0"/>
    <n v="0"/>
    <n v="4"/>
    <n v="49"/>
    <n v="0"/>
    <x v="52"/>
  </r>
  <r>
    <x v="2"/>
    <s v="Surveying"/>
    <s v="SURV-220"/>
    <x v="4"/>
    <n v="1"/>
    <n v="19.8"/>
    <n v="0.66"/>
    <n v="0"/>
    <n v="0"/>
    <n v="6"/>
    <n v="49"/>
    <n v="0"/>
    <x v="52"/>
  </r>
  <r>
    <x v="2"/>
    <s v="Surveying"/>
    <s v="SURV-220"/>
    <x v="8"/>
    <n v="1"/>
    <n v="19.8"/>
    <n v="0.66"/>
    <n v="0"/>
    <n v="0"/>
    <n v="6"/>
    <n v="49"/>
    <n v="0"/>
    <x v="52"/>
  </r>
  <r>
    <x v="2"/>
    <s v="Surveying"/>
    <s v="SURV-220"/>
    <x v="9"/>
    <n v="1"/>
    <n v="26.4"/>
    <n v="0.88"/>
    <n v="0.2"/>
    <n v="0.2"/>
    <n v="8"/>
    <n v="49"/>
    <n v="0"/>
    <x v="52"/>
  </r>
  <r>
    <x v="2"/>
    <s v="Surveying"/>
    <s v="SURV-240"/>
    <x v="2"/>
    <n v="1"/>
    <n v="44.1"/>
    <n v="1.47"/>
    <n v="0.35"/>
    <n v="0.35"/>
    <n v="7"/>
    <n v="49"/>
    <n v="0"/>
    <x v="52"/>
  </r>
  <r>
    <x v="2"/>
    <s v="Surveying"/>
    <s v="SURV-240"/>
    <x v="4"/>
    <n v="1"/>
    <n v="94.5"/>
    <n v="3.15"/>
    <n v="0.35"/>
    <n v="0.35"/>
    <n v="15"/>
    <n v="49"/>
    <n v="0"/>
    <x v="52"/>
  </r>
  <r>
    <x v="2"/>
    <s v="Surveying"/>
    <s v="SURV-240"/>
    <x v="8"/>
    <n v="1"/>
    <n v="31.5"/>
    <n v="1.05"/>
    <n v="0.35"/>
    <n v="0.35"/>
    <n v="5"/>
    <n v="49"/>
    <n v="0"/>
    <x v="52"/>
  </r>
  <r>
    <x v="2"/>
    <s v="Surveying"/>
    <s v="SURV-240"/>
    <x v="9"/>
    <n v="1"/>
    <n v="37.799999999999997"/>
    <n v="1.26"/>
    <n v="0.38"/>
    <n v="0.38"/>
    <n v="6"/>
    <n v="49"/>
    <n v="0"/>
    <x v="52"/>
  </r>
  <r>
    <x v="0"/>
    <s v="Social Work"/>
    <s v="SW-110"/>
    <x v="0"/>
    <n v="1"/>
    <n v="162"/>
    <n v="5.4"/>
    <n v="0.2"/>
    <n v="0.2"/>
    <n v="54"/>
    <n v="50"/>
    <n v="0"/>
    <x v="53"/>
  </r>
  <r>
    <x v="0"/>
    <s v="Social Work"/>
    <s v="SW-110"/>
    <x v="1"/>
    <n v="1"/>
    <n v="183"/>
    <n v="6.1"/>
    <n v="0.2"/>
    <n v="0.2"/>
    <n v="61"/>
    <n v="50"/>
    <n v="0"/>
    <x v="53"/>
  </r>
  <r>
    <x v="0"/>
    <s v="Social Work"/>
    <s v="SW-110"/>
    <x v="2"/>
    <n v="1"/>
    <n v="186"/>
    <n v="6.2"/>
    <n v="0.2"/>
    <n v="0.2"/>
    <n v="62"/>
    <n v="64"/>
    <n v="0"/>
    <x v="53"/>
  </r>
  <r>
    <x v="0"/>
    <s v="Social Work"/>
    <s v="SW-110"/>
    <x v="3"/>
    <n v="2"/>
    <n v="177"/>
    <n v="5.9"/>
    <n v="0.4"/>
    <n v="0.4"/>
    <n v="59"/>
    <n v="100"/>
    <n v="0"/>
    <x v="53"/>
  </r>
  <r>
    <x v="0"/>
    <s v="Social Work"/>
    <s v="SW-110"/>
    <x v="4"/>
    <n v="1"/>
    <n v="135"/>
    <n v="4.5"/>
    <n v="0.2"/>
    <n v="0.2"/>
    <n v="45"/>
    <n v="50"/>
    <n v="0"/>
    <x v="53"/>
  </r>
  <r>
    <x v="0"/>
    <s v="Social Work"/>
    <s v="SW-110"/>
    <x v="5"/>
    <n v="1"/>
    <n v="138"/>
    <n v="4.5999999999999996"/>
    <n v="0.2"/>
    <n v="0.2"/>
    <n v="46"/>
    <n v="50"/>
    <n v="0"/>
    <x v="53"/>
  </r>
  <r>
    <x v="0"/>
    <s v="Social Work"/>
    <s v="SW-110"/>
    <x v="6"/>
    <n v="2"/>
    <n v="156"/>
    <n v="5.2"/>
    <n v="0.4"/>
    <n v="0.4"/>
    <n v="52"/>
    <n v="92"/>
    <n v="0"/>
    <x v="53"/>
  </r>
  <r>
    <x v="0"/>
    <s v="Social Work"/>
    <s v="SW-110"/>
    <x v="7"/>
    <n v="1"/>
    <n v="153"/>
    <n v="5.0999999999999996"/>
    <n v="0.2"/>
    <n v="0.2"/>
    <n v="51"/>
    <n v="60"/>
    <n v="0"/>
    <x v="53"/>
  </r>
  <r>
    <x v="0"/>
    <s v="Social Work"/>
    <s v="SW-110"/>
    <x v="8"/>
    <n v="2"/>
    <n v="165"/>
    <n v="5.5"/>
    <n v="0.4"/>
    <n v="0.4"/>
    <n v="55"/>
    <n v="90"/>
    <n v="0"/>
    <x v="53"/>
  </r>
  <r>
    <x v="0"/>
    <s v="Social Work"/>
    <s v="SW-110"/>
    <x v="9"/>
    <n v="2"/>
    <n v="201"/>
    <n v="6.7"/>
    <n v="0.4"/>
    <n v="0.4"/>
    <n v="67"/>
    <n v="100"/>
    <n v="0"/>
    <x v="53"/>
  </r>
  <r>
    <x v="0"/>
    <s v="Social Work"/>
    <s v="SW-120"/>
    <x v="0"/>
    <n v="1"/>
    <n v="135"/>
    <n v="4.5"/>
    <n v="0.2"/>
    <n v="0.2"/>
    <n v="45"/>
    <n v="50"/>
    <n v="0"/>
    <x v="53"/>
  </r>
  <r>
    <x v="0"/>
    <s v="Social Work"/>
    <s v="SW-120"/>
    <x v="1"/>
    <n v="1"/>
    <n v="150"/>
    <n v="5"/>
    <n v="0.2"/>
    <n v="0.2"/>
    <n v="50"/>
    <n v="50"/>
    <n v="0"/>
    <x v="53"/>
  </r>
  <r>
    <x v="0"/>
    <s v="Social Work"/>
    <s v="SW-120"/>
    <x v="2"/>
    <n v="2"/>
    <n v="198.29"/>
    <n v="6.61"/>
    <n v="0.4"/>
    <n v="0.4"/>
    <n v="66"/>
    <n v="85"/>
    <n v="0"/>
    <x v="53"/>
  </r>
  <r>
    <x v="0"/>
    <s v="Social Work"/>
    <s v="SW-120"/>
    <x v="3"/>
    <n v="1"/>
    <n v="141"/>
    <n v="4.7"/>
    <n v="0.2"/>
    <n v="0.2"/>
    <n v="47"/>
    <n v="50"/>
    <n v="0"/>
    <x v="53"/>
  </r>
  <r>
    <x v="0"/>
    <s v="Social Work"/>
    <s v="SW-120"/>
    <x v="4"/>
    <n v="1"/>
    <n v="177"/>
    <n v="5.9"/>
    <n v="0.2"/>
    <n v="0.2"/>
    <n v="59"/>
    <n v="50"/>
    <n v="0"/>
    <x v="53"/>
  </r>
  <r>
    <x v="0"/>
    <s v="Social Work"/>
    <s v="SW-120"/>
    <x v="5"/>
    <n v="1"/>
    <n v="120"/>
    <n v="4"/>
    <n v="0.2"/>
    <n v="0.2"/>
    <n v="40"/>
    <n v="42"/>
    <n v="0"/>
    <x v="53"/>
  </r>
  <r>
    <x v="0"/>
    <s v="Social Work"/>
    <s v="SW-120"/>
    <x v="6"/>
    <n v="1"/>
    <n v="111"/>
    <n v="3.7"/>
    <n v="0.2"/>
    <n v="0.2"/>
    <n v="37"/>
    <n v="50"/>
    <n v="0"/>
    <x v="53"/>
  </r>
  <r>
    <x v="0"/>
    <s v="Social Work"/>
    <s v="SW-120"/>
    <x v="7"/>
    <n v="2"/>
    <n v="228"/>
    <n v="7.6"/>
    <n v="0.4"/>
    <n v="0.4"/>
    <n v="76"/>
    <n v="102"/>
    <n v="0"/>
    <x v="53"/>
  </r>
  <r>
    <x v="0"/>
    <s v="Social Work"/>
    <s v="SW-120"/>
    <x v="8"/>
    <n v="1"/>
    <n v="138"/>
    <n v="4.5999999999999996"/>
    <n v="0.2"/>
    <n v="0.2"/>
    <n v="46"/>
    <n v="50"/>
    <n v="0"/>
    <x v="53"/>
  </r>
  <r>
    <x v="0"/>
    <s v="Social Work"/>
    <s v="SW-120"/>
    <x v="9"/>
    <n v="1"/>
    <n v="144"/>
    <n v="4.8"/>
    <n v="0.2"/>
    <n v="0.2"/>
    <n v="48"/>
    <n v="50"/>
    <n v="0"/>
    <x v="53"/>
  </r>
  <r>
    <x v="0"/>
    <s v="Theater Arts"/>
    <s v="THTR-110"/>
    <x v="0"/>
    <n v="1"/>
    <n v="75"/>
    <n v="2.5"/>
    <n v="0.2"/>
    <n v="0.2"/>
    <n v="25"/>
    <n v="44"/>
    <n v="0"/>
    <x v="54"/>
  </r>
  <r>
    <x v="0"/>
    <s v="Theater Arts"/>
    <s v="THTR-110"/>
    <x v="1"/>
    <n v="1"/>
    <n v="60"/>
    <n v="2"/>
    <n v="0.2"/>
    <n v="0.2"/>
    <n v="20"/>
    <n v="44"/>
    <n v="0"/>
    <x v="54"/>
  </r>
  <r>
    <x v="0"/>
    <s v="Theater Arts"/>
    <s v="THTR-110"/>
    <x v="2"/>
    <n v="1"/>
    <n v="60"/>
    <n v="2"/>
    <n v="0.2"/>
    <n v="0.2"/>
    <n v="20"/>
    <n v="44"/>
    <n v="0"/>
    <x v="54"/>
  </r>
  <r>
    <x v="0"/>
    <s v="Theater Arts"/>
    <s v="THTR-110"/>
    <x v="3"/>
    <n v="1"/>
    <n v="81"/>
    <n v="2.7"/>
    <n v="0.2"/>
    <n v="0.2"/>
    <n v="27"/>
    <n v="44"/>
    <n v="0"/>
    <x v="54"/>
  </r>
  <r>
    <x v="0"/>
    <s v="Theater Arts"/>
    <s v="THTR-110"/>
    <x v="4"/>
    <n v="1"/>
    <n v="51"/>
    <n v="1.7"/>
    <n v="0.2"/>
    <n v="0.2"/>
    <n v="17"/>
    <n v="44"/>
    <n v="0"/>
    <x v="54"/>
  </r>
  <r>
    <x v="0"/>
    <s v="Theater Arts"/>
    <s v="THTR-110"/>
    <x v="5"/>
    <n v="1"/>
    <n v="84"/>
    <n v="2.8"/>
    <n v="0.2"/>
    <n v="0.2"/>
    <n v="28"/>
    <n v="44"/>
    <n v="0"/>
    <x v="54"/>
  </r>
  <r>
    <x v="0"/>
    <s v="Theater Arts"/>
    <s v="THTR-110"/>
    <x v="6"/>
    <n v="1"/>
    <n v="57"/>
    <n v="1.9"/>
    <n v="0.2"/>
    <n v="0.2"/>
    <n v="19"/>
    <n v="44"/>
    <n v="0"/>
    <x v="54"/>
  </r>
  <r>
    <x v="0"/>
    <s v="Theater Arts"/>
    <s v="THTR-110"/>
    <x v="8"/>
    <n v="1"/>
    <n v="33"/>
    <n v="1.1000000000000001"/>
    <n v="0.2"/>
    <n v="0.2"/>
    <n v="11"/>
    <n v="44"/>
    <n v="0"/>
    <x v="54"/>
  </r>
  <r>
    <x v="0"/>
    <s v="Theater Arts"/>
    <s v="THTR-110"/>
    <x v="9"/>
    <n v="1"/>
    <n v="90"/>
    <n v="3"/>
    <n v="0.2"/>
    <n v="0.2"/>
    <n v="30"/>
    <n v="44"/>
    <n v="0"/>
    <x v="54"/>
  </r>
  <r>
    <x v="4"/>
    <s v="Work Experience"/>
    <s v="WEX-110"/>
    <x v="0"/>
    <n v="1"/>
    <n v="5"/>
    <n v="0.17"/>
    <n v="0.28999999999999998"/>
    <n v="0.28999999999999998"/>
    <n v="5"/>
    <n v="20"/>
    <n v="0"/>
    <x v="55"/>
  </r>
  <r>
    <x v="4"/>
    <s v="Work Experience"/>
    <s v="WEX-110"/>
    <x v="1"/>
    <n v="1"/>
    <n v="9"/>
    <n v="0.3"/>
    <n v="0.11"/>
    <n v="0.11"/>
    <n v="9"/>
    <n v="20"/>
    <n v="0"/>
    <x v="55"/>
  </r>
  <r>
    <x v="4"/>
    <s v="Work Experience"/>
    <s v="WEX-110"/>
    <x v="2"/>
    <n v="1"/>
    <n v="10"/>
    <n v="0.33"/>
    <n v="0.36"/>
    <n v="0.36"/>
    <n v="10"/>
    <n v="20"/>
    <n v="0"/>
    <x v="55"/>
  </r>
  <r>
    <x v="4"/>
    <s v="Work Experience"/>
    <s v="WEX-110"/>
    <x v="3"/>
    <n v="3"/>
    <n v="65"/>
    <n v="2.17"/>
    <n v="0.33"/>
    <n v="0.33"/>
    <n v="31"/>
    <n v="60"/>
    <n v="0"/>
    <x v="55"/>
  </r>
  <r>
    <x v="4"/>
    <s v="Work Experience"/>
    <s v="WEX-110"/>
    <x v="4"/>
    <n v="1"/>
    <n v="11"/>
    <n v="0.37"/>
    <n v="0.13"/>
    <n v="0.13"/>
    <n v="11"/>
    <n v="20"/>
    <n v="0"/>
    <x v="55"/>
  </r>
  <r>
    <x v="4"/>
    <s v="Work Experience"/>
    <s v="WEX-110"/>
    <x v="5"/>
    <n v="4"/>
    <n v="209"/>
    <n v="6.97"/>
    <n v="0.94"/>
    <n v="0.94"/>
    <n v="86"/>
    <n v="80"/>
    <n v="0"/>
    <x v="55"/>
  </r>
  <r>
    <x v="4"/>
    <s v="Work Experience"/>
    <s v="WEX-110"/>
    <x v="6"/>
    <n v="3"/>
    <n v="124"/>
    <n v="4.13"/>
    <n v="0.6"/>
    <n v="0.6"/>
    <n v="55"/>
    <n v="60"/>
    <n v="0"/>
    <x v="55"/>
  </r>
  <r>
    <x v="4"/>
    <s v="Work Experience"/>
    <s v="WEX-110"/>
    <x v="7"/>
    <n v="8"/>
    <n v="360"/>
    <n v="12"/>
    <n v="1.71"/>
    <n v="1.71"/>
    <n v="159"/>
    <n v="160"/>
    <n v="0"/>
    <x v="55"/>
  </r>
  <r>
    <x v="4"/>
    <s v="Work Experience"/>
    <s v="WEX-110"/>
    <x v="8"/>
    <n v="4"/>
    <n v="238"/>
    <n v="7.93"/>
    <n v="1.1299999999999999"/>
    <n v="1.1299999999999999"/>
    <n v="104"/>
    <n v="80"/>
    <n v="0"/>
    <x v="55"/>
  </r>
  <r>
    <x v="4"/>
    <s v="Work Experience"/>
    <s v="WEX-110"/>
    <x v="9"/>
    <n v="12"/>
    <n v="654"/>
    <n v="21.8"/>
    <n v="2.68"/>
    <n v="2.68"/>
    <n v="252"/>
    <n v="240"/>
    <n v="0"/>
    <x v="55"/>
  </r>
  <r>
    <x v="2"/>
    <s v="Center for Water Studies"/>
    <s v="CWS-101"/>
    <x v="0"/>
    <n v="1"/>
    <n v="87"/>
    <n v="2.9"/>
    <n v="0.2"/>
    <n v="0"/>
    <n v="29"/>
    <n v="50"/>
    <n v="0.2"/>
    <x v="18"/>
  </r>
  <r>
    <x v="2"/>
    <s v="Center for Water Studies"/>
    <s v="CWS-101"/>
    <x v="1"/>
    <n v="1"/>
    <n v="102"/>
    <n v="3.4"/>
    <n v="0.2"/>
    <n v="0"/>
    <n v="34"/>
    <n v="50"/>
    <n v="0.2"/>
    <x v="18"/>
  </r>
  <r>
    <x v="2"/>
    <s v="Center for Water Studies"/>
    <s v="CWS-101"/>
    <x v="2"/>
    <n v="1"/>
    <n v="105"/>
    <n v="3.5"/>
    <n v="0.2"/>
    <n v="0"/>
    <n v="35"/>
    <n v="50"/>
    <n v="0.2"/>
    <x v="18"/>
  </r>
  <r>
    <x v="2"/>
    <s v="Center for Water Studies"/>
    <s v="CWS-101"/>
    <x v="3"/>
    <n v="1"/>
    <n v="96"/>
    <n v="3.2"/>
    <n v="0.2"/>
    <n v="0"/>
    <n v="32"/>
    <n v="50"/>
    <n v="0.2"/>
    <x v="18"/>
  </r>
  <r>
    <x v="2"/>
    <s v="Center for Water Studies"/>
    <s v="CWS-101"/>
    <x v="4"/>
    <n v="1"/>
    <n v="129"/>
    <n v="4.3"/>
    <n v="0.2"/>
    <n v="0"/>
    <n v="43"/>
    <n v="50"/>
    <n v="0.2"/>
    <x v="18"/>
  </r>
  <r>
    <x v="2"/>
    <s v="Center for Water Studies"/>
    <s v="CWS-101"/>
    <x v="5"/>
    <n v="1"/>
    <n v="63"/>
    <n v="2.1"/>
    <n v="0.2"/>
    <n v="0"/>
    <n v="21"/>
    <n v="50"/>
    <n v="0.2"/>
    <x v="18"/>
  </r>
  <r>
    <x v="2"/>
    <s v="Center for Water Studies"/>
    <s v="CWS-101"/>
    <x v="6"/>
    <n v="1"/>
    <n v="102"/>
    <n v="3.4"/>
    <n v="0.2"/>
    <n v="0"/>
    <n v="34"/>
    <n v="50"/>
    <n v="0.2"/>
    <x v="18"/>
  </r>
  <r>
    <x v="2"/>
    <s v="Center for Water Studies"/>
    <s v="CWS-102"/>
    <x v="0"/>
    <n v="1"/>
    <n v="75"/>
    <n v="2.5"/>
    <n v="0.2"/>
    <n v="0"/>
    <n v="25"/>
    <n v="50"/>
    <n v="0.2"/>
    <x v="18"/>
  </r>
  <r>
    <x v="2"/>
    <s v="Center for Water Studies"/>
    <s v="CWS-102"/>
    <x v="1"/>
    <n v="1"/>
    <n v="99"/>
    <n v="3.3"/>
    <n v="0.2"/>
    <n v="0"/>
    <n v="33"/>
    <n v="50"/>
    <n v="0.2"/>
    <x v="18"/>
  </r>
  <r>
    <x v="2"/>
    <s v="Center for Water Studies"/>
    <s v="CWS-102"/>
    <x v="2"/>
    <n v="2"/>
    <n v="132.69"/>
    <n v="4.42"/>
    <n v="0.4"/>
    <n v="0"/>
    <n v="44"/>
    <n v="100"/>
    <n v="0.4"/>
    <x v="18"/>
  </r>
  <r>
    <x v="2"/>
    <s v="Center for Water Studies"/>
    <s v="CWS-102"/>
    <x v="3"/>
    <n v="1"/>
    <n v="87.5"/>
    <n v="2.92"/>
    <n v="0.2"/>
    <n v="0"/>
    <n v="29"/>
    <n v="50"/>
    <n v="0.2"/>
    <x v="18"/>
  </r>
  <r>
    <x v="2"/>
    <s v="Center for Water Studies"/>
    <s v="CWS-102"/>
    <x v="4"/>
    <n v="1"/>
    <n v="126.72"/>
    <n v="4.22"/>
    <n v="0.2"/>
    <n v="0"/>
    <n v="42"/>
    <n v="50"/>
    <n v="0.2"/>
    <x v="18"/>
  </r>
  <r>
    <x v="2"/>
    <s v="Center for Water Studies"/>
    <s v="CWS-102"/>
    <x v="5"/>
    <n v="1"/>
    <n v="72.41"/>
    <n v="2.41"/>
    <n v="0.2"/>
    <n v="0"/>
    <n v="24"/>
    <n v="50"/>
    <n v="0.2"/>
    <x v="18"/>
  </r>
  <r>
    <x v="2"/>
    <s v="Center for Water Studies"/>
    <s v="CWS-102"/>
    <x v="6"/>
    <n v="1"/>
    <n v="96.55"/>
    <n v="3.22"/>
    <n v="0.2"/>
    <n v="0"/>
    <n v="32"/>
    <n v="50"/>
    <n v="0.2"/>
    <x v="18"/>
  </r>
  <r>
    <x v="2"/>
    <s v="Center for Water Studies"/>
    <s v="CWS-103"/>
    <x v="2"/>
    <n v="1"/>
    <n v="96.55"/>
    <n v="3.22"/>
    <n v="0.2"/>
    <n v="0.2"/>
    <n v="32"/>
    <n v="34"/>
    <n v="0"/>
    <x v="18"/>
  </r>
  <r>
    <x v="2"/>
    <s v="Center for Water Studies"/>
    <s v="CWS-103"/>
    <x v="4"/>
    <n v="1"/>
    <n v="48.27"/>
    <n v="1.61"/>
    <n v="0.2"/>
    <n v="0.2"/>
    <n v="16"/>
    <n v="34"/>
    <n v="0"/>
    <x v="18"/>
  </r>
  <r>
    <x v="2"/>
    <s v="Center for Water Studies"/>
    <s v="CWS-103"/>
    <x v="6"/>
    <n v="1"/>
    <n v="81.459999999999994"/>
    <n v="2.72"/>
    <n v="0.2"/>
    <n v="0.2"/>
    <n v="27"/>
    <n v="34"/>
    <n v="0"/>
    <x v="18"/>
  </r>
  <r>
    <x v="2"/>
    <s v="Center for Water Studies"/>
    <s v="CWS-104"/>
    <x v="2"/>
    <n v="1"/>
    <n v="129.74"/>
    <n v="4.32"/>
    <n v="0.2"/>
    <n v="0"/>
    <n v="43"/>
    <n v="50"/>
    <n v="0.2"/>
    <x v="18"/>
  </r>
  <r>
    <x v="2"/>
    <s v="Center for Water Studies"/>
    <s v="CWS-104"/>
    <x v="4"/>
    <n v="1"/>
    <n v="96.55"/>
    <n v="3.22"/>
    <n v="0.2"/>
    <n v="0"/>
    <n v="32"/>
    <n v="50"/>
    <n v="0.2"/>
    <x v="18"/>
  </r>
  <r>
    <x v="2"/>
    <s v="Center for Water Studies"/>
    <s v="CWS-104"/>
    <x v="6"/>
    <n v="1"/>
    <n v="120.69"/>
    <n v="4.0199999999999996"/>
    <n v="0.2"/>
    <n v="0"/>
    <n v="40"/>
    <n v="50"/>
    <n v="0.2"/>
    <x v="18"/>
  </r>
  <r>
    <x v="2"/>
    <s v="Center for Water Studies"/>
    <s v="CWS-105"/>
    <x v="0"/>
    <n v="1"/>
    <n v="69.39"/>
    <n v="2.31"/>
    <n v="0.2"/>
    <n v="0.2"/>
    <n v="23"/>
    <n v="50"/>
    <n v="0"/>
    <x v="18"/>
  </r>
  <r>
    <x v="2"/>
    <s v="Center for Water Studies"/>
    <s v="CWS-105"/>
    <x v="1"/>
    <n v="1"/>
    <n v="45.26"/>
    <n v="1.51"/>
    <n v="0.2"/>
    <n v="0.2"/>
    <n v="15"/>
    <n v="50"/>
    <n v="0"/>
    <x v="18"/>
  </r>
  <r>
    <x v="2"/>
    <s v="Center for Water Studies"/>
    <s v="CWS-105"/>
    <x v="3"/>
    <n v="1"/>
    <n v="60.34"/>
    <n v="2.0099999999999998"/>
    <n v="0.2"/>
    <n v="0.2"/>
    <n v="20"/>
    <n v="50"/>
    <n v="0"/>
    <x v="18"/>
  </r>
  <r>
    <x v="2"/>
    <s v="Center for Water Studies"/>
    <s v="CWS-105"/>
    <x v="5"/>
    <n v="1"/>
    <n v="48"/>
    <n v="1.6"/>
    <n v="0.2"/>
    <n v="0.2"/>
    <n v="16"/>
    <n v="50"/>
    <n v="0"/>
    <x v="18"/>
  </r>
  <r>
    <x v="2"/>
    <s v="Center for Water Studies"/>
    <s v="CWS-110"/>
    <x v="0"/>
    <n v="1"/>
    <n v="84.48"/>
    <n v="2.82"/>
    <n v="0.2"/>
    <n v="0.2"/>
    <n v="28"/>
    <n v="50"/>
    <n v="0"/>
    <x v="18"/>
  </r>
  <r>
    <x v="2"/>
    <s v="Center for Water Studies"/>
    <s v="CWS-110"/>
    <x v="1"/>
    <n v="1"/>
    <n v="66.38"/>
    <n v="2.21"/>
    <n v="0.2"/>
    <n v="0.2"/>
    <n v="22"/>
    <n v="50"/>
    <n v="0"/>
    <x v="18"/>
  </r>
  <r>
    <x v="2"/>
    <s v="Center for Water Studies"/>
    <s v="CWS-110"/>
    <x v="3"/>
    <n v="1"/>
    <n v="96"/>
    <n v="3.2"/>
    <n v="0.2"/>
    <n v="0.2"/>
    <n v="32"/>
    <n v="50"/>
    <n v="0"/>
    <x v="18"/>
  </r>
  <r>
    <x v="2"/>
    <s v="Center for Water Studies"/>
    <s v="CWS-110"/>
    <x v="5"/>
    <n v="1"/>
    <n v="48"/>
    <n v="1.6"/>
    <n v="0.2"/>
    <n v="0.2"/>
    <n v="16"/>
    <n v="47"/>
    <n v="0"/>
    <x v="18"/>
  </r>
  <r>
    <x v="2"/>
    <s v="Center for Water Studies"/>
    <s v="CWS-112"/>
    <x v="0"/>
    <n v="1"/>
    <n v="120"/>
    <n v="4"/>
    <n v="0.2"/>
    <n v="0.2"/>
    <n v="40"/>
    <n v="36"/>
    <n v="0"/>
    <x v="18"/>
  </r>
  <r>
    <x v="2"/>
    <s v="Center for Water Studies"/>
    <s v="CWS-112"/>
    <x v="1"/>
    <n v="1"/>
    <n v="105"/>
    <n v="3.5"/>
    <n v="0.2"/>
    <n v="0.2"/>
    <n v="35"/>
    <n v="36"/>
    <n v="0"/>
    <x v="18"/>
  </r>
  <r>
    <x v="2"/>
    <s v="Center for Water Studies"/>
    <s v="CWS-112"/>
    <x v="3"/>
    <n v="1"/>
    <n v="120.69"/>
    <n v="4.0199999999999996"/>
    <n v="0.2"/>
    <n v="0.2"/>
    <n v="40"/>
    <n v="36"/>
    <n v="0"/>
    <x v="18"/>
  </r>
  <r>
    <x v="2"/>
    <s v="Center for Water Studies"/>
    <s v="CWS-112"/>
    <x v="5"/>
    <n v="1"/>
    <n v="102"/>
    <n v="3.4"/>
    <n v="0.2"/>
    <n v="0.2"/>
    <n v="34"/>
    <n v="50"/>
    <n v="0"/>
    <x v="18"/>
  </r>
  <r>
    <x v="2"/>
    <s v="Center for Water Studies"/>
    <s v="CWS-114"/>
    <x v="0"/>
    <n v="1"/>
    <n v="57"/>
    <n v="1.9"/>
    <n v="0.2"/>
    <n v="0.2"/>
    <n v="19"/>
    <n v="36"/>
    <n v="0"/>
    <x v="18"/>
  </r>
  <r>
    <x v="2"/>
    <s v="Center for Water Studies"/>
    <s v="CWS-114"/>
    <x v="1"/>
    <n v="1"/>
    <n v="90"/>
    <n v="3"/>
    <n v="0.2"/>
    <n v="0.2"/>
    <n v="30"/>
    <n v="36"/>
    <n v="0"/>
    <x v="18"/>
  </r>
  <r>
    <x v="2"/>
    <s v="Center for Water Studies"/>
    <s v="CWS-114"/>
    <x v="3"/>
    <n v="1"/>
    <n v="75"/>
    <n v="2.5"/>
    <n v="0.2"/>
    <n v="0.2"/>
    <n v="25"/>
    <n v="36"/>
    <n v="0"/>
    <x v="18"/>
  </r>
  <r>
    <x v="2"/>
    <s v="Center for Water Studies"/>
    <s v="CWS-114"/>
    <x v="5"/>
    <n v="1"/>
    <n v="63"/>
    <n v="2.1"/>
    <n v="0.2"/>
    <n v="0.2"/>
    <n v="21"/>
    <n v="36"/>
    <n v="0"/>
    <x v="18"/>
  </r>
  <r>
    <x v="2"/>
    <s v="Center for Water Studies"/>
    <s v="CWS-115"/>
    <x v="2"/>
    <n v="1"/>
    <n v="69"/>
    <n v="2.2999999999999998"/>
    <n v="0.2"/>
    <n v="0.2"/>
    <n v="23"/>
    <n v="36"/>
    <n v="0"/>
    <x v="18"/>
  </r>
  <r>
    <x v="2"/>
    <s v="Center for Water Studies"/>
    <s v="CWS-115"/>
    <x v="4"/>
    <n v="1"/>
    <n v="36"/>
    <n v="1.2"/>
    <n v="0.2"/>
    <n v="0.2"/>
    <n v="12"/>
    <n v="36"/>
    <n v="0"/>
    <x v="18"/>
  </r>
  <r>
    <x v="2"/>
    <s v="Center for Water Studies"/>
    <s v="CWS-115"/>
    <x v="6"/>
    <n v="1"/>
    <n v="99"/>
    <n v="3.3"/>
    <n v="0.2"/>
    <n v="0.2"/>
    <n v="33"/>
    <n v="36"/>
    <n v="0"/>
    <x v="18"/>
  </r>
  <r>
    <x v="2"/>
    <s v="Center for Water Studies"/>
    <s v="CWS-117"/>
    <x v="2"/>
    <n v="1"/>
    <n v="75.430000000000007"/>
    <n v="2.5099999999999998"/>
    <n v="0.2"/>
    <n v="0.2"/>
    <n v="25"/>
    <n v="36"/>
    <n v="0"/>
    <x v="18"/>
  </r>
  <r>
    <x v="2"/>
    <s v="Center for Water Studies"/>
    <s v="CWS-117"/>
    <x v="4"/>
    <n v="1"/>
    <n v="54.31"/>
    <n v="1.81"/>
    <n v="0.2"/>
    <n v="0.2"/>
    <n v="18"/>
    <n v="36"/>
    <n v="0"/>
    <x v="18"/>
  </r>
  <r>
    <x v="2"/>
    <s v="Center for Water Studies"/>
    <s v="CWS-117"/>
    <x v="6"/>
    <n v="1"/>
    <n v="27.15"/>
    <n v="0.91"/>
    <n v="0.2"/>
    <n v="0.2"/>
    <n v="9"/>
    <n v="36"/>
    <n v="0"/>
    <x v="18"/>
  </r>
  <r>
    <x v="2"/>
    <s v="Center for Water Studies"/>
    <s v="CWS-120"/>
    <x v="2"/>
    <n v="1"/>
    <n v="24.14"/>
    <n v="0.8"/>
    <n v="0.2"/>
    <n v="0.2"/>
    <n v="8"/>
    <n v="36"/>
    <n v="0"/>
    <x v="18"/>
  </r>
  <r>
    <x v="2"/>
    <s v="Center for Water Studies"/>
    <s v="CWS-120"/>
    <x v="4"/>
    <n v="1"/>
    <n v="48.27"/>
    <n v="1.61"/>
    <n v="0.2"/>
    <n v="0.2"/>
    <n v="16"/>
    <n v="36"/>
    <n v="0"/>
    <x v="18"/>
  </r>
  <r>
    <x v="2"/>
    <s v="Center for Water Studies"/>
    <s v="CWS-120"/>
    <x v="6"/>
    <n v="1"/>
    <n v="36.21"/>
    <n v="1.21"/>
    <n v="0.2"/>
    <n v="0.2"/>
    <n v="12"/>
    <n v="36"/>
    <n v="0"/>
    <x v="18"/>
  </r>
  <r>
    <x v="2"/>
    <s v="Center for Water Studies"/>
    <s v="CWS-130"/>
    <x v="0"/>
    <n v="1"/>
    <n v="96.55"/>
    <n v="3.22"/>
    <n v="0.2"/>
    <n v="0"/>
    <n v="32"/>
    <n v="50"/>
    <n v="0.2"/>
    <x v="18"/>
  </r>
  <r>
    <x v="2"/>
    <s v="Center for Water Studies"/>
    <s v="CWS-130"/>
    <x v="1"/>
    <n v="1"/>
    <n v="87.5"/>
    <n v="2.92"/>
    <n v="0.2"/>
    <n v="0"/>
    <n v="29"/>
    <n v="50"/>
    <n v="0.2"/>
    <x v="18"/>
  </r>
  <r>
    <x v="2"/>
    <s v="Center for Water Studies"/>
    <s v="CWS-130"/>
    <x v="2"/>
    <n v="1"/>
    <n v="168.96"/>
    <n v="5.63"/>
    <n v="0.2"/>
    <n v="0"/>
    <n v="56"/>
    <n v="50"/>
    <n v="0.2"/>
    <x v="18"/>
  </r>
  <r>
    <x v="2"/>
    <s v="Center for Water Studies"/>
    <s v="CWS-130"/>
    <x v="3"/>
    <n v="1"/>
    <n v="132.75"/>
    <n v="4.43"/>
    <n v="0.2"/>
    <n v="0"/>
    <n v="44"/>
    <n v="50"/>
    <n v="0.2"/>
    <x v="18"/>
  </r>
  <r>
    <x v="2"/>
    <s v="Center for Water Studies"/>
    <s v="CWS-130"/>
    <x v="4"/>
    <n v="1"/>
    <n v="184.04"/>
    <n v="6.13"/>
    <n v="0.2"/>
    <n v="0"/>
    <n v="61"/>
    <n v="50"/>
    <n v="0.2"/>
    <x v="18"/>
  </r>
  <r>
    <x v="2"/>
    <s v="Center for Water Studies"/>
    <s v="CWS-130"/>
    <x v="5"/>
    <n v="1"/>
    <n v="102"/>
    <n v="3.4"/>
    <n v="0.2"/>
    <n v="0"/>
    <n v="34"/>
    <n v="50"/>
    <n v="0.2"/>
    <x v="18"/>
  </r>
  <r>
    <x v="2"/>
    <s v="Center for Water Studies"/>
    <s v="CWS-130"/>
    <x v="6"/>
    <n v="1"/>
    <n v="141.81"/>
    <n v="4.7300000000000004"/>
    <n v="0.2"/>
    <n v="0"/>
    <n v="47"/>
    <n v="50"/>
    <n v="0.2"/>
    <x v="18"/>
  </r>
  <r>
    <x v="2"/>
    <s v="Center for Water Studies"/>
    <s v="CWS-132"/>
    <x v="0"/>
    <n v="1"/>
    <n v="66.38"/>
    <n v="2.21"/>
    <n v="0.2"/>
    <n v="0.2"/>
    <n v="22"/>
    <n v="36"/>
    <n v="0"/>
    <x v="18"/>
  </r>
  <r>
    <x v="2"/>
    <s v="Center for Water Studies"/>
    <s v="CWS-132"/>
    <x v="2"/>
    <n v="1"/>
    <n v="33.19"/>
    <n v="1.1100000000000001"/>
    <n v="0.2"/>
    <n v="0.2"/>
    <n v="11"/>
    <n v="34"/>
    <n v="0"/>
    <x v="18"/>
  </r>
  <r>
    <x v="2"/>
    <s v="Center for Water Studies"/>
    <s v="CWS-132"/>
    <x v="4"/>
    <n v="1"/>
    <n v="57.33"/>
    <n v="1.91"/>
    <n v="0.2"/>
    <n v="0.2"/>
    <n v="19"/>
    <n v="34"/>
    <n v="0"/>
    <x v="18"/>
  </r>
  <r>
    <x v="2"/>
    <s v="Center for Water Studies"/>
    <s v="CWS-132"/>
    <x v="5"/>
    <n v="1"/>
    <n v="36.21"/>
    <n v="1.21"/>
    <n v="0.2"/>
    <n v="0.2"/>
    <n v="12"/>
    <n v="36"/>
    <n v="0"/>
    <x v="18"/>
  </r>
  <r>
    <x v="2"/>
    <s v="Center for Water Studies"/>
    <s v="CWS-132"/>
    <x v="6"/>
    <n v="1"/>
    <n v="39.22"/>
    <n v="1.31"/>
    <n v="0.2"/>
    <n v="0.2"/>
    <n v="13"/>
    <n v="34"/>
    <n v="0"/>
    <x v="18"/>
  </r>
  <r>
    <x v="2"/>
    <s v="Center for Water Studies"/>
    <s v="CWS-134"/>
    <x v="0"/>
    <n v="1"/>
    <n v="87"/>
    <n v="2.9"/>
    <n v="0.2"/>
    <n v="0.2"/>
    <n v="29"/>
    <n v="50"/>
    <n v="0"/>
    <x v="18"/>
  </r>
  <r>
    <x v="2"/>
    <s v="Center for Water Studies"/>
    <s v="CWS-134"/>
    <x v="1"/>
    <n v="1"/>
    <n v="57"/>
    <n v="1.9"/>
    <n v="0.2"/>
    <n v="0.2"/>
    <n v="19"/>
    <n v="50"/>
    <n v="0"/>
    <x v="18"/>
  </r>
  <r>
    <x v="2"/>
    <s v="Center for Water Studies"/>
    <s v="CWS-134"/>
    <x v="3"/>
    <n v="1"/>
    <n v="57"/>
    <n v="1.9"/>
    <n v="0.2"/>
    <n v="0.2"/>
    <n v="19"/>
    <n v="50"/>
    <n v="0"/>
    <x v="18"/>
  </r>
  <r>
    <x v="2"/>
    <s v="Center for Water Studies"/>
    <s v="CWS-134"/>
    <x v="5"/>
    <n v="1"/>
    <n v="45"/>
    <n v="1.5"/>
    <n v="0.2"/>
    <n v="0.2"/>
    <n v="15"/>
    <n v="47"/>
    <n v="0"/>
    <x v="18"/>
  </r>
  <r>
    <x v="2"/>
    <s v="Center for Water Studies"/>
    <s v="CWS-265"/>
    <x v="0"/>
    <n v="1"/>
    <n v="75.430000000000007"/>
    <n v="2.5099999999999998"/>
    <n v="0.2"/>
    <n v="0"/>
    <n v="25"/>
    <n v="36"/>
    <n v="0.2"/>
    <x v="18"/>
  </r>
  <r>
    <x v="2"/>
    <s v="Center for Water Studies"/>
    <s v="CWS-265"/>
    <x v="1"/>
    <n v="1"/>
    <n v="69.39"/>
    <n v="2.31"/>
    <n v="0.2"/>
    <n v="0"/>
    <n v="23"/>
    <n v="36"/>
    <n v="0.2"/>
    <x v="18"/>
  </r>
  <r>
    <x v="2"/>
    <s v="Center for Water Studies"/>
    <s v="CWS-265"/>
    <x v="3"/>
    <n v="1"/>
    <n v="87"/>
    <n v="2.9"/>
    <n v="0.2"/>
    <n v="0"/>
    <n v="29"/>
    <n v="36"/>
    <n v="0.2"/>
    <x v="18"/>
  </r>
  <r>
    <x v="2"/>
    <s v="Center for Water Studies"/>
    <s v="CWS-265"/>
    <x v="5"/>
    <n v="1"/>
    <n v="51"/>
    <n v="1.7"/>
    <n v="0.2"/>
    <n v="0"/>
    <n v="17"/>
    <n v="36"/>
    <n v="0.2"/>
    <x v="18"/>
  </r>
  <r>
    <x v="2"/>
    <s v="Center for Water Studies"/>
    <s v="CWS-267"/>
    <x v="1"/>
    <n v="1"/>
    <n v="18.100000000000001"/>
    <n v="0.6"/>
    <n v="0.2"/>
    <n v="0.2"/>
    <n v="6"/>
    <n v="36"/>
    <n v="0"/>
    <x v="18"/>
  </r>
  <r>
    <x v="2"/>
    <s v="Center for Water Studies"/>
    <s v="CWS-267"/>
    <x v="3"/>
    <n v="1"/>
    <n v="21.12"/>
    <n v="0.7"/>
    <n v="0.2"/>
    <n v="0.2"/>
    <n v="7"/>
    <n v="36"/>
    <n v="0"/>
    <x v="18"/>
  </r>
  <r>
    <x v="2"/>
    <s v="Center for Water Studies"/>
    <s v="CWS-268"/>
    <x v="2"/>
    <n v="1"/>
    <n v="27.15"/>
    <n v="0.91"/>
    <n v="0.2"/>
    <n v="0.2"/>
    <n v="9"/>
    <n v="36"/>
    <n v="0"/>
    <x v="18"/>
  </r>
  <r>
    <x v="2"/>
    <s v="Center for Water Studies"/>
    <s v="CWS-268"/>
    <x v="4"/>
    <n v="1"/>
    <n v="24.14"/>
    <n v="0.8"/>
    <n v="0.2"/>
    <n v="0.2"/>
    <n v="8"/>
    <n v="36"/>
    <n v="0"/>
    <x v="18"/>
  </r>
  <r>
    <x v="2"/>
    <s v="Center for Water Studies"/>
    <s v="CWS-280"/>
    <x v="0"/>
    <n v="1"/>
    <n v="66"/>
    <n v="2.2000000000000002"/>
    <n v="0.18"/>
    <n v="0.18"/>
    <n v="22"/>
    <n v="30"/>
    <n v="0"/>
    <x v="18"/>
  </r>
  <r>
    <x v="2"/>
    <s v="Center for Water Studies"/>
    <s v="CWS-280"/>
    <x v="1"/>
    <n v="2"/>
    <n v="159.46"/>
    <n v="5.32"/>
    <n v="0.35"/>
    <n v="0.35"/>
    <n v="53"/>
    <n v="60"/>
    <n v="0"/>
    <x v="18"/>
  </r>
  <r>
    <x v="2"/>
    <s v="Center for Water Studies"/>
    <s v="CWS-280"/>
    <x v="2"/>
    <n v="1"/>
    <n v="77.14"/>
    <n v="2.57"/>
    <n v="0.18"/>
    <n v="0.18"/>
    <n v="25"/>
    <n v="30"/>
    <n v="0"/>
    <x v="18"/>
  </r>
  <r>
    <x v="2"/>
    <s v="Center for Water Studies"/>
    <s v="CWS-280"/>
    <x v="3"/>
    <n v="2"/>
    <n v="129.24"/>
    <n v="4.3099999999999996"/>
    <n v="0.35"/>
    <n v="0.35"/>
    <n v="43"/>
    <n v="60"/>
    <n v="0"/>
    <x v="18"/>
  </r>
  <r>
    <x v="2"/>
    <s v="Center for Water Studies"/>
    <s v="CWS-280"/>
    <x v="4"/>
    <n v="1"/>
    <n v="86.4"/>
    <n v="2.88"/>
    <n v="0.18"/>
    <n v="0.18"/>
    <n v="28"/>
    <n v="30"/>
    <n v="0"/>
    <x v="18"/>
  </r>
  <r>
    <x v="2"/>
    <s v="Center for Water Studies"/>
    <s v="CWS-280"/>
    <x v="5"/>
    <n v="1"/>
    <n v="66"/>
    <n v="2.2000000000000002"/>
    <n v="0.18"/>
    <n v="0.18"/>
    <n v="22"/>
    <n v="46"/>
    <n v="0"/>
    <x v="18"/>
  </r>
  <r>
    <x v="2"/>
    <s v="Center for Water Studies"/>
    <s v="CWS-280"/>
    <x v="6"/>
    <n v="1"/>
    <n v="30.17"/>
    <n v="1.01"/>
    <n v="0.18"/>
    <n v="0.18"/>
    <n v="10"/>
    <n v="45"/>
    <n v="0"/>
    <x v="18"/>
  </r>
  <r>
    <x v="2"/>
    <s v="Center for Water Studies"/>
    <s v="CWS-282"/>
    <x v="0"/>
    <n v="1"/>
    <n v="48.27"/>
    <n v="1.61"/>
    <n v="0.2"/>
    <n v="0.2"/>
    <n v="16"/>
    <n v="50"/>
    <n v="0"/>
    <x v="18"/>
  </r>
  <r>
    <x v="2"/>
    <s v="Center for Water Studies"/>
    <s v="CWS-282"/>
    <x v="1"/>
    <n v="1"/>
    <n v="60.34"/>
    <n v="2.0099999999999998"/>
    <n v="0.2"/>
    <n v="0.2"/>
    <n v="20"/>
    <n v="50"/>
    <n v="0"/>
    <x v="18"/>
  </r>
  <r>
    <x v="2"/>
    <s v="Center for Water Studies"/>
    <s v="CWS-282"/>
    <x v="5"/>
    <n v="1"/>
    <n v="36"/>
    <n v="1.2"/>
    <n v="0.2"/>
    <n v="0.2"/>
    <n v="12"/>
    <n v="46"/>
    <n v="0"/>
    <x v="18"/>
  </r>
  <r>
    <x v="2"/>
    <s v="Center for Water Studies"/>
    <s v="CWS-284"/>
    <x v="2"/>
    <n v="1"/>
    <n v="63.36"/>
    <n v="2.11"/>
    <n v="0.2"/>
    <n v="0.2"/>
    <n v="21"/>
    <n v="34"/>
    <n v="0"/>
    <x v="18"/>
  </r>
  <r>
    <x v="2"/>
    <s v="Center for Water Studies"/>
    <s v="CWS-284"/>
    <x v="4"/>
    <n v="1"/>
    <n v="45.26"/>
    <n v="1.51"/>
    <n v="0.2"/>
    <n v="0.2"/>
    <n v="15"/>
    <n v="34"/>
    <n v="0"/>
    <x v="18"/>
  </r>
  <r>
    <x v="2"/>
    <s v="Center for Water Studies"/>
    <s v="CWS-290"/>
    <x v="0"/>
    <n v="1"/>
    <n v="1"/>
    <n v="0.03"/>
    <n v="0.04"/>
    <n v="0.04"/>
    <n v="1"/>
    <n v="20"/>
    <n v="0"/>
    <x v="18"/>
  </r>
  <r>
    <x v="2"/>
    <s v="Center for Water Studies"/>
    <s v="CWS-290"/>
    <x v="1"/>
    <n v="1"/>
    <n v="0"/>
    <n v="0"/>
    <n v="0.05"/>
    <n v="0.05"/>
    <n v="0"/>
    <n v="20"/>
    <n v="0"/>
    <x v="18"/>
  </r>
  <r>
    <x v="2"/>
    <s v="Center for Water Studies"/>
    <s v="CWS-290"/>
    <x v="2"/>
    <n v="1"/>
    <n v="0"/>
    <n v="0"/>
    <n v="7.0000000000000007E-2"/>
    <n v="7.0000000000000007E-2"/>
    <n v="0"/>
    <n v="20"/>
    <n v="0"/>
    <x v="18"/>
  </r>
  <r>
    <x v="2"/>
    <s v="Center for Water Studies"/>
    <s v="CWS-290"/>
    <x v="3"/>
    <n v="1"/>
    <n v="2"/>
    <n v="7.0000000000000007E-2"/>
    <n v="0.04"/>
    <n v="0.04"/>
    <n v="2"/>
    <n v="20"/>
    <n v="0"/>
    <x v="18"/>
  </r>
  <r>
    <x v="2"/>
    <s v="Center for Water Studies"/>
    <s v="CWS-290"/>
    <x v="4"/>
    <n v="1"/>
    <n v="0"/>
    <n v="0"/>
    <n v="0.01"/>
    <n v="0.01"/>
    <n v="0"/>
    <n v="20"/>
    <n v="0"/>
    <x v="18"/>
  </r>
  <r>
    <x v="2"/>
    <s v="Center for Water Studies"/>
    <s v="CWS-290"/>
    <x v="5"/>
    <n v="1"/>
    <n v="2"/>
    <n v="7.0000000000000007E-2"/>
    <n v="0.04"/>
    <n v="0.04"/>
    <n v="2"/>
    <n v="20"/>
    <n v="0"/>
    <x v="18"/>
  </r>
  <r>
    <x v="2"/>
    <s v="Center for Water Studies"/>
    <s v="CWS-290"/>
    <x v="6"/>
    <n v="1"/>
    <n v="0"/>
    <n v="0"/>
    <n v="0.03"/>
    <n v="0.03"/>
    <n v="0"/>
    <n v="20"/>
    <n v="0"/>
    <x v="18"/>
  </r>
  <r>
    <x v="0"/>
    <s v="Anthropology"/>
    <s v="ANTH-120"/>
    <x v="10"/>
    <n v="1"/>
    <n v="90"/>
    <n v="3"/>
    <n v="0.2"/>
    <n v="0.2"/>
    <n v="30"/>
    <n v="35"/>
    <n v="0"/>
    <x v="0"/>
  </r>
  <r>
    <x v="0"/>
    <s v="Anthropology"/>
    <s v="ANTH-130"/>
    <x v="10"/>
    <n v="1"/>
    <n v="144"/>
    <n v="4.8"/>
    <n v="0.2"/>
    <n v="0.2"/>
    <n v="48"/>
    <n v="50"/>
    <n v="0"/>
    <x v="0"/>
  </r>
  <r>
    <x v="0"/>
    <s v="Arabic"/>
    <s v="ARBC-120"/>
    <x v="10"/>
    <n v="7"/>
    <n v="1124.9995499999998"/>
    <n v="37.499984999999995"/>
    <n v="2.3331"/>
    <n v="2.3331"/>
    <n v="225"/>
    <n v="210"/>
    <n v="0"/>
    <x v="2"/>
  </r>
  <r>
    <x v="0"/>
    <s v="Arabic"/>
    <s v="ARBC-121"/>
    <x v="10"/>
    <n v="3"/>
    <n v="414.99983399999996"/>
    <n v="13.833327799999999"/>
    <n v="0.99990000000000001"/>
    <n v="0.33329999999999999"/>
    <n v="83"/>
    <n v="90"/>
    <n v="0.66659999999999997"/>
    <x v="2"/>
  </r>
  <r>
    <x v="0"/>
    <s v="Arabic"/>
    <s v="ARBC-122"/>
    <x v="10"/>
    <n v="2"/>
    <n v="284.999886"/>
    <n v="9.4999962"/>
    <n v="0.66659999999999997"/>
    <n v="0.44119999999999998"/>
    <n v="57"/>
    <n v="60"/>
    <n v="0.22539999999999999"/>
    <x v="2"/>
  </r>
  <r>
    <x v="0"/>
    <s v="Arabic"/>
    <s v="ARBC-123"/>
    <x v="10"/>
    <n v="1"/>
    <n v="129.99994800000002"/>
    <n v="4.3333316000000002"/>
    <n v="0.33329999999999999"/>
    <n v="0.33329999999999999"/>
    <n v="26"/>
    <n v="30"/>
    <n v="0"/>
    <x v="2"/>
  </r>
  <r>
    <x v="0"/>
    <s v="Arabic"/>
    <s v="ARBC-145"/>
    <x v="10"/>
    <n v="4"/>
    <n v="506.99999999999994"/>
    <n v="16.899999999999999"/>
    <n v="0.8"/>
    <n v="0.8"/>
    <n v="169"/>
    <n v="200"/>
    <n v="0"/>
    <x v="2"/>
  </r>
  <r>
    <x v="0"/>
    <s v="Arabic"/>
    <s v="ARBC-220"/>
    <x v="10"/>
    <n v="1"/>
    <n v="174.99993000000001"/>
    <n v="5.8333310000000003"/>
    <n v="0.33329999999999999"/>
    <n v="0.16089999999999999"/>
    <n v="35"/>
    <n v="30"/>
    <n v="0.1724"/>
    <x v="2"/>
  </r>
  <r>
    <x v="0"/>
    <s v="Arabic"/>
    <s v="ARBC-221"/>
    <x v="10"/>
    <n v="1"/>
    <n v="99.999960000000002"/>
    <n v="3.333332"/>
    <n v="0.33329999999999999"/>
    <n v="0.33329999999999999"/>
    <n v="20"/>
    <n v="25"/>
    <n v="0"/>
    <x v="2"/>
  </r>
  <r>
    <x v="0"/>
    <s v="Arabic"/>
    <s v="ARBC-250"/>
    <x v="10"/>
    <n v="2"/>
    <n v="111"/>
    <n v="3.7"/>
    <n v="0.4"/>
    <n v="0.4"/>
    <n v="37"/>
    <n v="40"/>
    <n v="0"/>
    <x v="2"/>
  </r>
  <r>
    <x v="0"/>
    <s v="Arabic"/>
    <s v="ARBC-251"/>
    <x v="10"/>
    <n v="1"/>
    <n v="60"/>
    <n v="2"/>
    <n v="0.2"/>
    <n v="0.2"/>
    <n v="20"/>
    <n v="20"/>
    <n v="0"/>
    <x v="2"/>
  </r>
  <r>
    <x v="0"/>
    <s v="Arabic"/>
    <s v="ARBC-254"/>
    <x v="10"/>
    <n v="2"/>
    <n v="105"/>
    <n v="3.5"/>
    <n v="0.4"/>
    <n v="0.4"/>
    <n v="35"/>
    <n v="40"/>
    <n v="0"/>
    <x v="2"/>
  </r>
  <r>
    <x v="0"/>
    <s v="Art"/>
    <s v="ART-100"/>
    <x v="10"/>
    <n v="7"/>
    <n v="930"/>
    <n v="31"/>
    <n v="1.4"/>
    <n v="1.4"/>
    <n v="310"/>
    <n v="377"/>
    <n v="0"/>
    <x v="3"/>
  </r>
  <r>
    <x v="0"/>
    <s v="Art"/>
    <s v="ART-120"/>
    <x v="10"/>
    <n v="2"/>
    <n v="234"/>
    <n v="7.8"/>
    <n v="0.73719999999999997"/>
    <n v="0.73719999999999997"/>
    <n v="39"/>
    <n v="50"/>
    <n v="0"/>
    <x v="3"/>
  </r>
  <r>
    <x v="0"/>
    <s v="Art"/>
    <s v="ART-121"/>
    <x v="10"/>
    <n v="1"/>
    <n v="78"/>
    <n v="2.6"/>
    <n v="0.36859999999999998"/>
    <n v="0.36859999999999998"/>
    <n v="13"/>
    <n v="25"/>
    <n v="0"/>
    <x v="3"/>
  </r>
  <r>
    <x v="0"/>
    <s v="Art"/>
    <s v="ART-124"/>
    <x v="10"/>
    <n v="3"/>
    <n v="355.79999999999995"/>
    <n v="11.86"/>
    <n v="1.1057999999999999"/>
    <n v="1.1057999999999999"/>
    <n v="58"/>
    <n v="75"/>
    <n v="0"/>
    <x v="3"/>
  </r>
  <r>
    <x v="0"/>
    <s v="Art"/>
    <s v="ART-135"/>
    <x v="10"/>
    <n v="1"/>
    <n v="108"/>
    <n v="3.6"/>
    <n v="0.36859999999999998"/>
    <n v="0.36859999999999998"/>
    <n v="18"/>
    <n v="25"/>
    <n v="0"/>
    <x v="3"/>
  </r>
  <r>
    <x v="0"/>
    <s v="Art"/>
    <s v="ART-140"/>
    <x v="10"/>
    <n v="1"/>
    <n v="138"/>
    <n v="4.5999999999999996"/>
    <n v="0.2"/>
    <n v="0.2"/>
    <n v="46"/>
    <n v="50"/>
    <n v="0"/>
    <x v="3"/>
  </r>
  <r>
    <x v="0"/>
    <s v="Art"/>
    <s v="ART-143"/>
    <x v="10"/>
    <n v="1"/>
    <n v="126"/>
    <n v="4.2"/>
    <n v="0.2"/>
    <n v="0.2"/>
    <n v="42"/>
    <n v="50"/>
    <n v="0"/>
    <x v="3"/>
  </r>
  <r>
    <x v="0"/>
    <s v="Art"/>
    <s v="ART-230"/>
    <x v="10"/>
    <n v="1"/>
    <n v="72"/>
    <n v="2.4"/>
    <n v="0.36859999999999998"/>
    <n v="0.36859999999999998"/>
    <n v="12"/>
    <n v="25"/>
    <n v="0"/>
    <x v="3"/>
  </r>
  <r>
    <x v="0"/>
    <s v="American Sign Language"/>
    <s v="ASL-120"/>
    <x v="10"/>
    <n v="5"/>
    <n v="583.99985400000003"/>
    <n v="19.466661800000001"/>
    <n v="1.3334999999999999"/>
    <n v="0.53339999999999999"/>
    <n v="146"/>
    <n v="150"/>
    <n v="0.80010000000000003"/>
    <x v="4"/>
  </r>
  <r>
    <x v="0"/>
    <s v="American Sign Language"/>
    <s v="ASL-121"/>
    <x v="10"/>
    <n v="1"/>
    <n v="123.99996900000001"/>
    <n v="4.1333323000000002"/>
    <n v="0.26669999999999999"/>
    <n v="0"/>
    <n v="31"/>
    <n v="30"/>
    <n v="0.26669999999999999"/>
    <x v="4"/>
  </r>
  <r>
    <x v="0"/>
    <s v="American Sign Language"/>
    <s v="ASL-220"/>
    <x v="10"/>
    <n v="1"/>
    <n v="27.999993"/>
    <n v="0.93333310000000003"/>
    <n v="0.26669999999999999"/>
    <n v="0.26669999999999999"/>
    <n v="7"/>
    <n v="30"/>
    <n v="0"/>
    <x v="4"/>
  </r>
  <r>
    <x v="1"/>
    <s v="Astronomy"/>
    <s v="ASTR-110"/>
    <x v="10"/>
    <n v="4"/>
    <n v="459"/>
    <n v="15.3"/>
    <n v="0.8"/>
    <n v="0"/>
    <n v="153"/>
    <n v="186"/>
    <n v="0.8"/>
    <x v="5"/>
  </r>
  <r>
    <x v="1"/>
    <s v="Astronomy"/>
    <s v="ASTR-112"/>
    <x v="10"/>
    <n v="2"/>
    <n v="132.30000000000001"/>
    <n v="4.41"/>
    <n v="0.35299999999999998"/>
    <n v="0"/>
    <n v="42"/>
    <n v="72"/>
    <n v="0.35299999999999998"/>
    <x v="5"/>
  </r>
  <r>
    <x v="2"/>
    <s v="Automotive"/>
    <s v="AUTO-099"/>
    <x v="10"/>
    <n v="1"/>
    <n v="129"/>
    <n v="4.3"/>
    <n v="0.2"/>
    <n v="0"/>
    <n v="43"/>
    <n v="50"/>
    <n v="0.2"/>
    <x v="6"/>
  </r>
  <r>
    <x v="2"/>
    <s v="Automotive"/>
    <s v="AUTO-100"/>
    <x v="10"/>
    <n v="1"/>
    <n v="75.899999999999991"/>
    <n v="2.5299999999999998"/>
    <n v="0.17649999999999999"/>
    <n v="0"/>
    <n v="23"/>
    <n v="28"/>
    <n v="0.17649999999999999"/>
    <x v="6"/>
  </r>
  <r>
    <x v="2"/>
    <s v="Automotive"/>
    <s v="AUTO-191A"/>
    <x v="10"/>
    <n v="1"/>
    <n v="4.9999950000000002"/>
    <n v="0.1666665"/>
    <n v="6.6699999999999995E-2"/>
    <n v="6.6699999999999995E-2"/>
    <n v="5"/>
    <n v="50"/>
    <n v="0"/>
    <x v="6"/>
  </r>
  <r>
    <x v="2"/>
    <s v="Automotive"/>
    <s v="AUTO-191B"/>
    <x v="10"/>
    <n v="1"/>
    <n v="7.5"/>
    <n v="0.25"/>
    <n v="8.8200000000000001E-2"/>
    <n v="0"/>
    <n v="5"/>
    <n v="50"/>
    <n v="8.8200000000000001E-2"/>
    <x v="6"/>
  </r>
  <r>
    <x v="2"/>
    <s v="Automotive"/>
    <s v="AUTO-191C"/>
    <x v="10"/>
    <n v="1"/>
    <n v="7.5"/>
    <n v="0.25"/>
    <n v="0.1"/>
    <n v="0.1"/>
    <n v="5"/>
    <n v="50"/>
    <n v="0"/>
    <x v="6"/>
  </r>
  <r>
    <x v="2"/>
    <s v="Automotive"/>
    <s v="AUTO-191D"/>
    <x v="10"/>
    <n v="1"/>
    <n v="3.9999960000000003"/>
    <n v="0.13333320000000001"/>
    <n v="6.6699999999999995E-2"/>
    <n v="6.6699999999999995E-2"/>
    <n v="4"/>
    <n v="50"/>
    <n v="0"/>
    <x v="6"/>
  </r>
  <r>
    <x v="2"/>
    <s v="Automotive"/>
    <s v="AUTO-191E"/>
    <x v="10"/>
    <n v="1"/>
    <n v="1.999992"/>
    <n v="6.6666400000000001E-2"/>
    <n v="3.3300000000000003E-2"/>
    <n v="3.3300000000000003E-2"/>
    <n v="4"/>
    <n v="50"/>
    <n v="0"/>
    <x v="6"/>
  </r>
  <r>
    <x v="2"/>
    <s v="Automotive"/>
    <s v="AUTO-192A"/>
    <x v="10"/>
    <n v="1"/>
    <n v="27.999972"/>
    <n v="0.93333239999999995"/>
    <n v="0.1333"/>
    <n v="0"/>
    <n v="14"/>
    <n v="28"/>
    <n v="0.1333"/>
    <x v="6"/>
  </r>
  <r>
    <x v="2"/>
    <s v="Automotive"/>
    <s v="AUTO-192B"/>
    <x v="10"/>
    <n v="1"/>
    <n v="21"/>
    <n v="0.7"/>
    <n v="8.8200000000000001E-2"/>
    <n v="0"/>
    <n v="14"/>
    <n v="50"/>
    <n v="8.8200000000000001E-2"/>
    <x v="6"/>
  </r>
  <r>
    <x v="2"/>
    <s v="Automotive"/>
    <s v="AUTO-192C"/>
    <x v="10"/>
    <n v="1"/>
    <n v="27.999972"/>
    <n v="0.93333239999999995"/>
    <n v="0.1333"/>
    <n v="0"/>
    <n v="14"/>
    <n v="28"/>
    <n v="0.1333"/>
    <x v="6"/>
  </r>
  <r>
    <x v="2"/>
    <s v="Automotive"/>
    <s v="AUTO-192D"/>
    <x v="10"/>
    <n v="1"/>
    <n v="14.999984999999999"/>
    <n v="0.49999949999999999"/>
    <n v="6.6699999999999995E-2"/>
    <n v="0"/>
    <n v="15"/>
    <n v="28"/>
    <n v="6.6699999999999995E-2"/>
    <x v="6"/>
  </r>
  <r>
    <x v="2"/>
    <s v="Automotive"/>
    <s v="AUTO-193A"/>
    <x v="10"/>
    <n v="1"/>
    <n v="17.999981999999999"/>
    <n v="0.59999939999999996"/>
    <n v="0.1333"/>
    <n v="0.1333"/>
    <n v="9"/>
    <n v="50"/>
    <n v="0"/>
    <x v="6"/>
  </r>
  <r>
    <x v="2"/>
    <s v="Automotive"/>
    <s v="AUTO-193B"/>
    <x v="10"/>
    <n v="1"/>
    <n v="7.5"/>
    <n v="0.25"/>
    <n v="8.8200000000000001E-2"/>
    <n v="0"/>
    <n v="5"/>
    <n v="50"/>
    <n v="8.8200000000000001E-2"/>
    <x v="6"/>
  </r>
  <r>
    <x v="2"/>
    <s v="Automotive"/>
    <s v="AUTO-193C"/>
    <x v="10"/>
    <n v="1"/>
    <n v="5.999994"/>
    <n v="0.19999980000000001"/>
    <n v="0.1333"/>
    <n v="0.1333"/>
    <n v="3"/>
    <n v="50"/>
    <n v="0"/>
    <x v="6"/>
  </r>
  <r>
    <x v="2"/>
    <s v="Automotive"/>
    <s v="AUTO-195A"/>
    <x v="10"/>
    <n v="1"/>
    <n v="6"/>
    <n v="0.2"/>
    <n v="0.1"/>
    <n v="0"/>
    <n v="4"/>
    <n v="50"/>
    <n v="0.1"/>
    <x v="6"/>
  </r>
  <r>
    <x v="2"/>
    <s v="Automotive"/>
    <s v="AUTO-195B"/>
    <x v="10"/>
    <n v="1"/>
    <n v="4.5"/>
    <n v="0.15"/>
    <n v="8.8200000000000001E-2"/>
    <n v="0"/>
    <n v="3"/>
    <n v="50"/>
    <n v="8.8200000000000001E-2"/>
    <x v="6"/>
  </r>
  <r>
    <x v="2"/>
    <s v="Automotive"/>
    <s v="AUTO-195C"/>
    <x v="10"/>
    <n v="1"/>
    <n v="7.5"/>
    <n v="0.25"/>
    <n v="0.1"/>
    <n v="0.1"/>
    <n v="5"/>
    <n v="50"/>
    <n v="0"/>
    <x v="6"/>
  </r>
  <r>
    <x v="2"/>
    <s v="Automotive"/>
    <s v="AUTO-195D"/>
    <x v="10"/>
    <n v="1"/>
    <n v="4.5"/>
    <n v="0.15"/>
    <n v="0.1"/>
    <n v="0.1"/>
    <n v="3"/>
    <n v="50"/>
    <n v="0"/>
    <x v="6"/>
  </r>
  <r>
    <x v="2"/>
    <s v="Automotive"/>
    <s v="AUTO-196A"/>
    <x v="10"/>
    <n v="1"/>
    <n v="25.999974000000002"/>
    <n v="0.86666580000000004"/>
    <n v="0.1333"/>
    <n v="0.1333"/>
    <n v="13"/>
    <n v="28"/>
    <n v="0"/>
    <x v="6"/>
  </r>
  <r>
    <x v="2"/>
    <s v="Automotive"/>
    <s v="AUTO-196B"/>
    <x v="10"/>
    <n v="1"/>
    <n v="15"/>
    <n v="0.5"/>
    <n v="8.8200000000000001E-2"/>
    <n v="0"/>
    <n v="10"/>
    <n v="28"/>
    <n v="8.8200000000000001E-2"/>
    <x v="6"/>
  </r>
  <r>
    <x v="2"/>
    <s v="Automotive"/>
    <s v="AUTO-196C"/>
    <x v="10"/>
    <n v="1"/>
    <n v="15.999984000000001"/>
    <n v="0.53333280000000005"/>
    <n v="0.1333"/>
    <n v="0.1333"/>
    <n v="8"/>
    <n v="28"/>
    <n v="0"/>
    <x v="6"/>
  </r>
  <r>
    <x v="2"/>
    <s v="Automotive"/>
    <s v="AUTO-196D"/>
    <x v="10"/>
    <n v="1"/>
    <n v="7.9999920000000007"/>
    <n v="0.26666640000000003"/>
    <n v="6.6699999999999995E-2"/>
    <n v="6.6699999999999995E-2"/>
    <n v="8"/>
    <n v="28"/>
    <n v="0"/>
    <x v="6"/>
  </r>
  <r>
    <x v="2"/>
    <s v="Automotive"/>
    <s v="AUTO-197"/>
    <x v="10"/>
    <n v="1"/>
    <n v="57"/>
    <n v="1.9"/>
    <n v="0.20710000000000001"/>
    <n v="0.20710000000000001"/>
    <n v="19"/>
    <n v="20"/>
    <n v="0"/>
    <x v="6"/>
  </r>
  <r>
    <x v="1"/>
    <s v="Biology"/>
    <s v="BIO-122"/>
    <x v="10"/>
    <n v="1"/>
    <n v="162"/>
    <n v="5.4"/>
    <n v="0.3765"/>
    <n v="0"/>
    <n v="27"/>
    <n v="32"/>
    <n v="0.3765"/>
    <x v="7"/>
  </r>
  <r>
    <x v="1"/>
    <s v="Biology"/>
    <s v="BIO-130"/>
    <x v="10"/>
    <n v="10"/>
    <n v="1326"/>
    <n v="44.2"/>
    <n v="1.9999999999999998"/>
    <n v="1.9999999999999998"/>
    <n v="442"/>
    <n v="500"/>
    <n v="0"/>
    <x v="7"/>
  </r>
  <r>
    <x v="1"/>
    <s v="Biology"/>
    <s v="BIO-131"/>
    <x v="10"/>
    <n v="7"/>
    <n v="570.60000000000014"/>
    <n v="19.020000000000003"/>
    <n v="1.2355"/>
    <n v="1.0589999999999999"/>
    <n v="180"/>
    <n v="224"/>
    <n v="0.17649999999999999"/>
    <x v="7"/>
  </r>
  <r>
    <x v="1"/>
    <s v="Biology"/>
    <s v="BIO-133"/>
    <x v="10"/>
    <n v="1"/>
    <n v="89.100000000000009"/>
    <n v="2.97"/>
    <n v="0.2"/>
    <n v="0"/>
    <n v="27"/>
    <n v="32"/>
    <n v="0.2"/>
    <x v="7"/>
  </r>
  <r>
    <x v="1"/>
    <s v="Biology"/>
    <s v="BIO-140"/>
    <x v="10"/>
    <n v="8"/>
    <n v="1962.0000000000002"/>
    <n v="65.400000000000006"/>
    <n v="4.4232000000000005"/>
    <n v="1.8586999999999998"/>
    <n v="218"/>
    <n v="228"/>
    <n v="2.5644999999999998"/>
    <x v="7"/>
  </r>
  <r>
    <x v="1"/>
    <s v="Biology"/>
    <s v="BIO-141"/>
    <x v="10"/>
    <n v="1"/>
    <n v="147"/>
    <n v="4.9000000000000004"/>
    <n v="0.2"/>
    <n v="0"/>
    <n v="49"/>
    <n v="50"/>
    <n v="0.2"/>
    <x v="7"/>
  </r>
  <r>
    <x v="1"/>
    <s v="Biology"/>
    <s v="BIO-141L"/>
    <x v="10"/>
    <n v="1"/>
    <n v="93"/>
    <n v="3.1"/>
    <n v="0.17649999999999999"/>
    <n v="0"/>
    <n v="31"/>
    <n v="32"/>
    <n v="0.17649999999999999"/>
    <x v="7"/>
  </r>
  <r>
    <x v="1"/>
    <s v="Biology"/>
    <s v="BIO-230"/>
    <x v="10"/>
    <n v="1"/>
    <n v="114"/>
    <n v="3.8"/>
    <n v="0.3765"/>
    <n v="0.3765"/>
    <n v="19"/>
    <n v="24"/>
    <n v="0"/>
    <x v="7"/>
  </r>
  <r>
    <x v="1"/>
    <s v="Biology"/>
    <s v="BIO-240"/>
    <x v="10"/>
    <n v="2"/>
    <n v="461.999934"/>
    <n v="15.3999978"/>
    <n v="0.88639999999999997"/>
    <n v="0"/>
    <n v="66"/>
    <n v="64"/>
    <n v="0.88639999999999997"/>
    <x v="7"/>
  </r>
  <r>
    <x v="2"/>
    <s v="Business Office Technology"/>
    <s v="BOT-100"/>
    <x v="10"/>
    <n v="1"/>
    <n v="99"/>
    <n v="3.3"/>
    <n v="0.17649999999999999"/>
    <n v="0.17649999999999999"/>
    <n v="33"/>
    <n v="59"/>
    <n v="0"/>
    <x v="8"/>
  </r>
  <r>
    <x v="2"/>
    <s v="Business Office Technology"/>
    <s v="BOT-102A"/>
    <x v="10"/>
    <n v="1"/>
    <n v="33"/>
    <n v="1.1000000000000001"/>
    <n v="0.1633"/>
    <n v="0.1633"/>
    <n v="22"/>
    <n v="50"/>
    <n v="0"/>
    <x v="8"/>
  </r>
  <r>
    <x v="2"/>
    <s v="Business Office Technology"/>
    <s v="BOT-102B"/>
    <x v="10"/>
    <n v="1"/>
    <n v="33"/>
    <n v="1.1000000000000001"/>
    <n v="0.1633"/>
    <n v="0.1633"/>
    <n v="22"/>
    <n v="50"/>
    <n v="0"/>
    <x v="8"/>
  </r>
  <r>
    <x v="2"/>
    <s v="Business Office Technology"/>
    <s v="BOT-103A"/>
    <x v="10"/>
    <n v="1"/>
    <n v="3"/>
    <n v="0.1"/>
    <n v="8.8200000000000001E-2"/>
    <n v="8.8200000000000001E-2"/>
    <n v="2"/>
    <n v="50"/>
    <n v="0"/>
    <x v="8"/>
  </r>
  <r>
    <x v="2"/>
    <s v="Business Office Technology"/>
    <s v="BOT-103B"/>
    <x v="10"/>
    <n v="1"/>
    <n v="9"/>
    <n v="0.3"/>
    <n v="0"/>
    <n v="0"/>
    <n v="6"/>
    <n v="50"/>
    <n v="0"/>
    <x v="8"/>
  </r>
  <r>
    <x v="2"/>
    <s v="Business Office Technology"/>
    <s v="BOT-103C"/>
    <x v="10"/>
    <n v="1"/>
    <n v="9"/>
    <n v="0.3"/>
    <n v="0"/>
    <n v="0"/>
    <n v="6"/>
    <n v="50"/>
    <n v="0"/>
    <x v="8"/>
  </r>
  <r>
    <x v="2"/>
    <s v="Business Office Technology"/>
    <s v="BOT-114"/>
    <x v="10"/>
    <n v="1"/>
    <n v="19.999999980000002"/>
    <n v="0.66666666600000002"/>
    <n v="0.1215"/>
    <n v="0.1215"/>
    <n v="10"/>
    <n v="50"/>
    <n v="0"/>
    <x v="8"/>
  </r>
  <r>
    <x v="2"/>
    <s v="Business Office Technology"/>
    <s v="BOT-116"/>
    <x v="10"/>
    <n v="1"/>
    <n v="21.999999977999998"/>
    <n v="0.7333333326"/>
    <n v="0.1215"/>
    <n v="0.1215"/>
    <n v="11"/>
    <n v="50"/>
    <n v="0"/>
    <x v="8"/>
  </r>
  <r>
    <x v="2"/>
    <s v="Business Office Technology"/>
    <s v="BOT-119"/>
    <x v="10"/>
    <n v="1"/>
    <n v="25.999974000000002"/>
    <n v="0.86666580000000004"/>
    <n v="0.1333"/>
    <n v="0.1333"/>
    <n v="13"/>
    <n v="50"/>
    <n v="0"/>
    <x v="8"/>
  </r>
  <r>
    <x v="2"/>
    <s v="Business Office Technology"/>
    <s v="BOT-120"/>
    <x v="10"/>
    <n v="1"/>
    <n v="55.999999944000002"/>
    <n v="1.8666666648000001"/>
    <n v="0.1215"/>
    <n v="0.1215"/>
    <n v="28"/>
    <n v="50"/>
    <n v="0"/>
    <x v="8"/>
  </r>
  <r>
    <x v="2"/>
    <s v="Business Office Technology"/>
    <s v="BOT-121"/>
    <x v="10"/>
    <n v="1"/>
    <n v="47.999999951999996"/>
    <n v="1.5999999984"/>
    <n v="0.1215"/>
    <n v="0.1215"/>
    <n v="24"/>
    <n v="50"/>
    <n v="0"/>
    <x v="8"/>
  </r>
  <r>
    <x v="2"/>
    <s v="Business Office Technology"/>
    <s v="BOT-122"/>
    <x v="10"/>
    <n v="1"/>
    <n v="57.999999942000002"/>
    <n v="1.9333333314000001"/>
    <n v="0.1215"/>
    <n v="0.1215"/>
    <n v="29"/>
    <n v="50"/>
    <n v="0"/>
    <x v="8"/>
  </r>
  <r>
    <x v="2"/>
    <s v="Business Office Technology"/>
    <s v="BOT-123"/>
    <x v="10"/>
    <n v="1"/>
    <n v="43.999999955999996"/>
    <n v="1.4666666652"/>
    <n v="0.1215"/>
    <n v="0.1215"/>
    <n v="22"/>
    <n v="50"/>
    <n v="0"/>
    <x v="8"/>
  </r>
  <r>
    <x v="2"/>
    <s v="Business Office Technology"/>
    <s v="BOT-124"/>
    <x v="10"/>
    <n v="1"/>
    <n v="33.999999966000004"/>
    <n v="1.1333333322000001"/>
    <n v="0.1215"/>
    <n v="0.1215"/>
    <n v="17"/>
    <n v="50"/>
    <n v="0"/>
    <x v="8"/>
  </r>
  <r>
    <x v="2"/>
    <s v="Business Office Technology"/>
    <s v="BOT-125"/>
    <x v="10"/>
    <n v="1"/>
    <n v="29.999999970000001"/>
    <n v="0.99999999900000003"/>
    <n v="0.1215"/>
    <n v="0.1215"/>
    <n v="15"/>
    <n v="50"/>
    <n v="0"/>
    <x v="8"/>
  </r>
  <r>
    <x v="2"/>
    <s v="Business Office Technology"/>
    <s v="BOT-129"/>
    <x v="10"/>
    <n v="1"/>
    <n v="15.999999983999999"/>
    <n v="0.53333333279999995"/>
    <n v="0.1215"/>
    <n v="0.1215"/>
    <n v="8"/>
    <n v="50"/>
    <n v="0"/>
    <x v="8"/>
  </r>
  <r>
    <x v="2"/>
    <s v="Business Office Technology"/>
    <s v="BOT-130"/>
    <x v="10"/>
    <n v="1"/>
    <n v="9.9999999900000009"/>
    <n v="0.33333333300000001"/>
    <n v="0"/>
    <n v="0"/>
    <n v="5"/>
    <n v="50"/>
    <n v="0"/>
    <x v="8"/>
  </r>
  <r>
    <x v="2"/>
    <s v="Business Office Technology"/>
    <s v="BOT-174"/>
    <x v="10"/>
    <n v="1"/>
    <n v="56.1"/>
    <n v="1.87"/>
    <n v="0.2"/>
    <n v="0.2"/>
    <n v="17"/>
    <n v="50"/>
    <n v="0"/>
    <x v="8"/>
  </r>
  <r>
    <x v="2"/>
    <s v="CADD Technology"/>
    <s v="CADD-115"/>
    <x v="10"/>
    <n v="1"/>
    <n v="132"/>
    <n v="4.4000000000000004"/>
    <n v="0.36859999999999998"/>
    <n v="0.1333"/>
    <n v="22"/>
    <n v="26"/>
    <n v="0.23530000000000001"/>
    <x v="11"/>
  </r>
  <r>
    <x v="2"/>
    <s v="CADD Technology"/>
    <s v="CADD-120"/>
    <x v="10"/>
    <n v="1"/>
    <n v="90"/>
    <n v="3"/>
    <n v="0.36859999999999998"/>
    <n v="0"/>
    <n v="15"/>
    <n v="26"/>
    <n v="0.36859999999999998"/>
    <x v="11"/>
  </r>
  <r>
    <x v="2"/>
    <s v="CADD Technology"/>
    <s v="CADD-125"/>
    <x v="10"/>
    <n v="1"/>
    <n v="72"/>
    <n v="2.4"/>
    <n v="0.36859999999999998"/>
    <n v="0"/>
    <n v="12"/>
    <n v="26"/>
    <n v="0.36859999999999998"/>
    <x v="11"/>
  </r>
  <r>
    <x v="2"/>
    <s v="CADD Technology"/>
    <s v="CADD-127"/>
    <x v="10"/>
    <n v="1"/>
    <n v="69.3"/>
    <n v="2.31"/>
    <n v="0.36859999999999998"/>
    <n v="0.36859999999999998"/>
    <n v="11"/>
    <n v="26"/>
    <n v="0"/>
    <x v="11"/>
  </r>
  <r>
    <x v="2"/>
    <s v="Child Development"/>
    <s v="CD-106"/>
    <x v="10"/>
    <n v="1"/>
    <n v="74.999999942999992"/>
    <n v="2.4999999980999998"/>
    <n v="0.17649999999999999"/>
    <n v="0.17649999999999999"/>
    <n v="33"/>
    <n v="25"/>
    <n v="0"/>
    <x v="12"/>
  </r>
  <r>
    <x v="2"/>
    <s v="Child Development"/>
    <s v="CD-123"/>
    <x v="10"/>
    <n v="1"/>
    <n v="156"/>
    <n v="5.2"/>
    <n v="0.2"/>
    <n v="0"/>
    <n v="52"/>
    <n v="50"/>
    <n v="0.2"/>
    <x v="12"/>
  </r>
  <r>
    <x v="2"/>
    <s v="Child Development"/>
    <s v="CD-124"/>
    <x v="10"/>
    <n v="1"/>
    <n v="141"/>
    <n v="4.7"/>
    <n v="0.2"/>
    <n v="0"/>
    <n v="47"/>
    <n v="50"/>
    <n v="0.2"/>
    <x v="12"/>
  </r>
  <r>
    <x v="2"/>
    <s v="Child Development"/>
    <s v="CD-125"/>
    <x v="10"/>
    <n v="3"/>
    <n v="333.00000000000006"/>
    <n v="11.100000000000001"/>
    <n v="0.60000000000000009"/>
    <n v="0.60000000000000009"/>
    <n v="111"/>
    <n v="150"/>
    <n v="0"/>
    <x v="12"/>
  </r>
  <r>
    <x v="2"/>
    <s v="Child Development"/>
    <s v="CD-126"/>
    <x v="10"/>
    <n v="1"/>
    <n v="141"/>
    <n v="4.7"/>
    <n v="0.2"/>
    <n v="0"/>
    <n v="47"/>
    <n v="50"/>
    <n v="0.2"/>
    <x v="12"/>
  </r>
  <r>
    <x v="2"/>
    <s v="Child Development"/>
    <s v="CD-127"/>
    <x v="10"/>
    <n v="1"/>
    <n v="141"/>
    <n v="4.7"/>
    <n v="0.2"/>
    <n v="0.2"/>
    <n v="47"/>
    <n v="50"/>
    <n v="0"/>
    <x v="12"/>
  </r>
  <r>
    <x v="2"/>
    <s v="Child Development"/>
    <s v="CD-128"/>
    <x v="10"/>
    <n v="2"/>
    <n v="249.00000000000003"/>
    <n v="8.3000000000000007"/>
    <n v="0.4"/>
    <n v="0.2"/>
    <n v="83"/>
    <n v="100"/>
    <n v="0.2"/>
    <x v="12"/>
  </r>
  <r>
    <x v="2"/>
    <s v="Child Development"/>
    <s v="CD-129"/>
    <x v="10"/>
    <n v="1"/>
    <n v="141"/>
    <n v="4.7"/>
    <n v="0.2"/>
    <n v="0.2"/>
    <n v="47"/>
    <n v="50"/>
    <n v="0"/>
    <x v="12"/>
  </r>
  <r>
    <x v="2"/>
    <s v="Child Development"/>
    <s v="CD-130"/>
    <x v="10"/>
    <n v="1"/>
    <n v="156"/>
    <n v="5.2"/>
    <n v="0.2"/>
    <n v="0"/>
    <n v="52"/>
    <n v="50"/>
    <n v="0.2"/>
    <x v="12"/>
  </r>
  <r>
    <x v="2"/>
    <s v="Child Development"/>
    <s v="CD-131"/>
    <x v="10"/>
    <n v="2"/>
    <n v="237"/>
    <n v="7.9"/>
    <n v="0.4"/>
    <n v="0"/>
    <n v="79"/>
    <n v="100"/>
    <n v="0.4"/>
    <x v="12"/>
  </r>
  <r>
    <x v="2"/>
    <s v="Child Development"/>
    <s v="CD-132"/>
    <x v="10"/>
    <n v="1"/>
    <n v="57"/>
    <n v="1.9"/>
    <n v="0.2"/>
    <n v="0.2"/>
    <n v="19"/>
    <n v="20"/>
    <n v="0"/>
    <x v="12"/>
  </r>
  <r>
    <x v="2"/>
    <s v="Child Development"/>
    <s v="CD-133"/>
    <x v="10"/>
    <n v="1"/>
    <n v="37.999961999999996"/>
    <n v="1.2666653999999999"/>
    <n v="0.20710000000000001"/>
    <n v="0.20710000000000001"/>
    <n v="19"/>
    <n v="20"/>
    <n v="0"/>
    <x v="12"/>
  </r>
  <r>
    <x v="2"/>
    <s v="Child Development"/>
    <s v="CD-134"/>
    <x v="10"/>
    <n v="2"/>
    <n v="245.99999999999997"/>
    <n v="8.1999999999999993"/>
    <n v="0.4"/>
    <n v="0.4"/>
    <n v="82"/>
    <n v="100"/>
    <n v="0"/>
    <x v="12"/>
  </r>
  <r>
    <x v="2"/>
    <s v="Child Development"/>
    <s v="CD-141"/>
    <x v="10"/>
    <n v="1"/>
    <n v="141"/>
    <n v="4.7"/>
    <n v="0.2"/>
    <n v="0"/>
    <n v="47"/>
    <n v="50"/>
    <n v="0.2"/>
    <x v="12"/>
  </r>
  <r>
    <x v="2"/>
    <s v="Child Development"/>
    <s v="CD-153"/>
    <x v="10"/>
    <n v="1"/>
    <n v="122.99999999999999"/>
    <n v="4.0999999999999996"/>
    <n v="0.2"/>
    <n v="0.2"/>
    <n v="41"/>
    <n v="50"/>
    <n v="0"/>
    <x v="12"/>
  </r>
  <r>
    <x v="1"/>
    <s v="Chemistry"/>
    <s v="CHEM-102"/>
    <x v="10"/>
    <n v="3"/>
    <n v="566.99991899999998"/>
    <n v="18.899997299999999"/>
    <n v="1.3295999999999999"/>
    <n v="1.3295999999999999"/>
    <n v="81"/>
    <n v="88"/>
    <n v="0"/>
    <x v="13"/>
  </r>
  <r>
    <x v="1"/>
    <s v="Chemistry"/>
    <s v="CHEM-120"/>
    <x v="10"/>
    <n v="2"/>
    <n v="336"/>
    <n v="11.2"/>
    <n v="0.753"/>
    <n v="0.753"/>
    <n v="56"/>
    <n v="64"/>
    <n v="0"/>
    <x v="13"/>
  </r>
  <r>
    <x v="1"/>
    <s v="Chemistry"/>
    <s v="CHEM-141"/>
    <x v="10"/>
    <n v="2"/>
    <n v="576"/>
    <n v="19.2"/>
    <n v="1.1057999999999999"/>
    <n v="0.90579999999999994"/>
    <n v="64"/>
    <n v="64"/>
    <n v="0.2"/>
    <x v="13"/>
  </r>
  <r>
    <x v="1"/>
    <s v="Chemistry"/>
    <s v="CHEM-142"/>
    <x v="10"/>
    <n v="2"/>
    <n v="576"/>
    <n v="19.2"/>
    <n v="1.1057999999999999"/>
    <n v="0.55289999999999995"/>
    <n v="64"/>
    <n v="64"/>
    <n v="0.55289999999999995"/>
    <x v="13"/>
  </r>
  <r>
    <x v="1"/>
    <s v="Chemistry"/>
    <s v="CHEM-231"/>
    <x v="10"/>
    <n v="1"/>
    <n v="198"/>
    <n v="6.6"/>
    <n v="0.55289999999999995"/>
    <n v="0"/>
    <n v="22"/>
    <n v="24"/>
    <n v="0.55289999999999995"/>
    <x v="13"/>
  </r>
  <r>
    <x v="2"/>
    <s v="Computer &amp; Information Science"/>
    <s v="CIS-110"/>
    <x v="10"/>
    <n v="3"/>
    <n v="738"/>
    <n v="24.6"/>
    <n v="1.1294999999999999"/>
    <n v="1.1294999999999999"/>
    <n v="123"/>
    <n v="150"/>
    <n v="0"/>
    <x v="14"/>
  </r>
  <r>
    <x v="2"/>
    <s v="Computer &amp; Information Science"/>
    <s v="CIS-120"/>
    <x v="10"/>
    <n v="1"/>
    <n v="159.99999993600002"/>
    <n v="5.3333333312000004"/>
    <n v="0.30980000000000002"/>
    <n v="0"/>
    <n v="32"/>
    <n v="50"/>
    <n v="0.30980000000000002"/>
    <x v="14"/>
  </r>
  <r>
    <x v="2"/>
    <s v="Computer &amp; Information Science"/>
    <s v="CIS-121"/>
    <x v="10"/>
    <n v="1"/>
    <n v="69.999999971999998"/>
    <n v="2.3333333324000001"/>
    <n v="0.30980000000000002"/>
    <n v="0"/>
    <n v="14"/>
    <n v="32"/>
    <n v="0.30980000000000002"/>
    <x v="14"/>
  </r>
  <r>
    <x v="2"/>
    <s v="Computer &amp; Information Science"/>
    <s v="CIS-125"/>
    <x v="10"/>
    <n v="1"/>
    <n v="119.999999952"/>
    <n v="3.9999999983999999"/>
    <n v="0.30980000000000002"/>
    <n v="0"/>
    <n v="24"/>
    <n v="50"/>
    <n v="0.30980000000000002"/>
    <x v="14"/>
  </r>
  <r>
    <x v="2"/>
    <s v="Computer &amp; Information Science"/>
    <s v="CIS-140"/>
    <x v="10"/>
    <n v="1"/>
    <n v="119.99995199999999"/>
    <n v="3.9999984"/>
    <n v="0.30980000000000002"/>
    <n v="0.18160000000000001"/>
    <n v="24"/>
    <n v="32"/>
    <n v="0.12820000000000001"/>
    <x v="14"/>
  </r>
  <r>
    <x v="2"/>
    <s v="Computer &amp; Information Science"/>
    <s v="CIS-190"/>
    <x v="10"/>
    <n v="1"/>
    <n v="89.999999963999997"/>
    <n v="2.9999999987999999"/>
    <n v="0.30980000000000002"/>
    <n v="0.30980000000000002"/>
    <n v="18"/>
    <n v="50"/>
    <n v="0"/>
    <x v="14"/>
  </r>
  <r>
    <x v="2"/>
    <s v="Computer &amp; Information Science"/>
    <s v="CIS-201"/>
    <x v="10"/>
    <n v="1"/>
    <n v="39.999983999999998"/>
    <n v="1.3333328"/>
    <n v="0"/>
    <n v="0"/>
    <n v="8"/>
    <n v="32"/>
    <n v="0"/>
    <x v="14"/>
  </r>
  <r>
    <x v="2"/>
    <s v="Computer &amp; Information Science"/>
    <s v="CIS-202"/>
    <x v="10"/>
    <n v="1"/>
    <n v="24.99999"/>
    <n v="0.83333299999999999"/>
    <n v="0.30980000000000002"/>
    <n v="0"/>
    <n v="5"/>
    <n v="32"/>
    <n v="0.30980000000000002"/>
    <x v="14"/>
  </r>
  <r>
    <x v="2"/>
    <s v="Computer &amp; Information Science"/>
    <s v="CIS-203"/>
    <x v="10"/>
    <n v="1"/>
    <n v="44.999982000000003"/>
    <n v="1.4999994000000001"/>
    <n v="0"/>
    <n v="0"/>
    <n v="9"/>
    <n v="32"/>
    <n v="0"/>
    <x v="14"/>
  </r>
  <r>
    <x v="2"/>
    <s v="Computer &amp; Information Science"/>
    <s v="CIS-211"/>
    <x v="10"/>
    <n v="1"/>
    <n v="159.99993599999999"/>
    <n v="5.3333311999999999"/>
    <n v="0.30980000000000002"/>
    <n v="0"/>
    <n v="32"/>
    <n v="50"/>
    <n v="0.30980000000000002"/>
    <x v="14"/>
  </r>
  <r>
    <x v="2"/>
    <s v="Computer &amp; Information Science"/>
    <s v="CIS-219"/>
    <x v="10"/>
    <n v="1"/>
    <n v="59.999975999999997"/>
    <n v="1.9999992"/>
    <n v="0.30980000000000002"/>
    <n v="0.30980000000000002"/>
    <n v="12"/>
    <n v="50"/>
    <n v="0"/>
    <x v="14"/>
  </r>
  <r>
    <x v="2"/>
    <s v="Computer &amp; Information Science"/>
    <s v="CIS-263"/>
    <x v="10"/>
    <n v="1"/>
    <n v="99.999960000000002"/>
    <n v="3.333332"/>
    <n v="0.30980000000000002"/>
    <n v="0.30980000000000002"/>
    <n v="20"/>
    <n v="50"/>
    <n v="0"/>
    <x v="14"/>
  </r>
  <r>
    <x v="2"/>
    <s v="Computer &amp; Information Science"/>
    <s v="CIS-271"/>
    <x v="10"/>
    <n v="1"/>
    <n v="158.99994000000001"/>
    <n v="5.2999980000000004"/>
    <n v="0.30980000000000002"/>
    <n v="0.30980000000000002"/>
    <n v="30"/>
    <n v="50"/>
    <n v="0"/>
    <x v="14"/>
  </r>
  <r>
    <x v="0"/>
    <s v="Communication"/>
    <s v="COMM-110"/>
    <x v="10"/>
    <n v="1"/>
    <n v="87"/>
    <n v="2.9"/>
    <n v="0.2"/>
    <n v="0.2"/>
    <n v="29"/>
    <n v="30"/>
    <n v="0"/>
    <x v="15"/>
  </r>
  <r>
    <x v="0"/>
    <s v="Communication"/>
    <s v="COMM-120"/>
    <x v="10"/>
    <n v="6"/>
    <n v="552.00000000000011"/>
    <n v="18.400000000000002"/>
    <n v="1.2"/>
    <n v="0.8"/>
    <n v="184"/>
    <n v="180"/>
    <n v="0.4"/>
    <x v="15"/>
  </r>
  <r>
    <x v="0"/>
    <s v="Communication"/>
    <s v="COMM-122"/>
    <x v="10"/>
    <n v="8"/>
    <n v="693.6"/>
    <n v="23.12"/>
    <n v="1.5999999999999999"/>
    <n v="0.8"/>
    <n v="226"/>
    <n v="240"/>
    <n v="0.8"/>
    <x v="15"/>
  </r>
  <r>
    <x v="0"/>
    <s v="Communication"/>
    <s v="COMM-124"/>
    <x v="10"/>
    <n v="1"/>
    <n v="93"/>
    <n v="3.1"/>
    <n v="0.2"/>
    <n v="0"/>
    <n v="31"/>
    <n v="30"/>
    <n v="0.2"/>
    <x v="15"/>
  </r>
  <r>
    <x v="0"/>
    <s v="Communication"/>
    <s v="COMM-137"/>
    <x v="10"/>
    <n v="1"/>
    <n v="87"/>
    <n v="2.9"/>
    <n v="0.2"/>
    <n v="0"/>
    <n v="29"/>
    <n v="30"/>
    <n v="0.2"/>
    <x v="15"/>
  </r>
  <r>
    <x v="0"/>
    <s v="Communication"/>
    <s v="COMM-145"/>
    <x v="10"/>
    <n v="1"/>
    <n v="78"/>
    <n v="2.6"/>
    <n v="0"/>
    <n v="0"/>
    <n v="26"/>
    <n v="30"/>
    <n v="0"/>
    <x v="15"/>
  </r>
  <r>
    <x v="4"/>
    <s v="Counseling"/>
    <s v="COUN-095"/>
    <x v="10"/>
    <n v="4"/>
    <n v="40.499838000000004"/>
    <n v="1.3499946"/>
    <n v="0.13320000000000001"/>
    <n v="0.13320000000000001"/>
    <n v="81"/>
    <n v="200"/>
    <n v="0"/>
    <x v="16"/>
  </r>
  <r>
    <x v="4"/>
    <s v="Counseling"/>
    <s v="COUN-120"/>
    <x v="10"/>
    <n v="13"/>
    <n v="1186.4228570820001"/>
    <n v="39.547428569400005"/>
    <n v="2.6"/>
    <n v="1.8"/>
    <n v="409"/>
    <n v="626"/>
    <n v="0.8"/>
    <x v="16"/>
  </r>
  <r>
    <x v="4"/>
    <s v="Counseling"/>
    <s v="COUN-140"/>
    <x v="10"/>
    <n v="1"/>
    <n v="84"/>
    <n v="2.8"/>
    <n v="0.2"/>
    <n v="0.2"/>
    <n v="28"/>
    <n v="50"/>
    <n v="0"/>
    <x v="16"/>
  </r>
  <r>
    <x v="2"/>
    <s v="Computer Science"/>
    <s v="CS-119"/>
    <x v="10"/>
    <n v="2"/>
    <n v="153"/>
    <n v="5.0999999999999996"/>
    <n v="0.4"/>
    <n v="0.4"/>
    <n v="51"/>
    <n v="82"/>
    <n v="0"/>
    <x v="17"/>
  </r>
  <r>
    <x v="2"/>
    <s v="Computer Science"/>
    <s v="CS-119L"/>
    <x v="10"/>
    <n v="2"/>
    <n v="153"/>
    <n v="5.0999999999999996"/>
    <n v="0.35299999999999998"/>
    <n v="0.35299999999999998"/>
    <n v="51"/>
    <n v="82"/>
    <n v="0"/>
    <x v="17"/>
  </r>
  <r>
    <x v="2"/>
    <s v="Computer Science"/>
    <s v="CS-181"/>
    <x v="10"/>
    <n v="2"/>
    <n v="288.00000000000006"/>
    <n v="9.6000000000000014"/>
    <n v="0.753"/>
    <n v="0.753"/>
    <n v="48"/>
    <n v="82"/>
    <n v="0"/>
    <x v="17"/>
  </r>
  <r>
    <x v="2"/>
    <s v="Computer Science"/>
    <s v="CS-182"/>
    <x v="10"/>
    <n v="1"/>
    <n v="108"/>
    <n v="3.6"/>
    <n v="0.3765"/>
    <n v="0.3765"/>
    <n v="18"/>
    <n v="32"/>
    <n v="0"/>
    <x v="17"/>
  </r>
  <r>
    <x v="2"/>
    <s v="Computer Science"/>
    <s v="CS-281"/>
    <x v="10"/>
    <n v="1"/>
    <n v="78"/>
    <n v="2.6"/>
    <n v="0.3765"/>
    <n v="0.3765"/>
    <n v="13"/>
    <n v="50"/>
    <n v="0"/>
    <x v="17"/>
  </r>
  <r>
    <x v="2"/>
    <s v="Center for Water Studies"/>
    <s v="CWS-100"/>
    <x v="10"/>
    <n v="1"/>
    <n v="57"/>
    <n v="1.9"/>
    <n v="0.2"/>
    <n v="0.2"/>
    <n v="19"/>
    <n v="30"/>
    <n v="0"/>
    <x v="18"/>
  </r>
  <r>
    <x v="2"/>
    <s v="Center for Water Studies"/>
    <s v="CWS-101"/>
    <x v="10"/>
    <n v="1"/>
    <n v="42"/>
    <n v="1.4"/>
    <n v="0.2"/>
    <n v="0"/>
    <n v="14"/>
    <n v="45"/>
    <n v="0.2"/>
    <x v="18"/>
  </r>
  <r>
    <x v="2"/>
    <s v="Center for Water Studies"/>
    <s v="CWS-102"/>
    <x v="10"/>
    <n v="1"/>
    <n v="93.531030000000001"/>
    <n v="3.1177009999999998"/>
    <n v="0.2"/>
    <n v="0"/>
    <n v="31"/>
    <n v="45"/>
    <n v="0.2"/>
    <x v="18"/>
  </r>
  <r>
    <x v="2"/>
    <s v="Center for Water Studies"/>
    <s v="CWS-105"/>
    <x v="10"/>
    <n v="1"/>
    <n v="18.102779999999999"/>
    <n v="0.60342600000000002"/>
    <n v="0.2"/>
    <n v="0.2"/>
    <n v="6"/>
    <n v="45"/>
    <n v="0"/>
    <x v="18"/>
  </r>
  <r>
    <x v="2"/>
    <s v="Center for Water Studies"/>
    <s v="CWS-107"/>
    <x v="10"/>
    <n v="1"/>
    <n v="42.239820000000002"/>
    <n v="1.407994"/>
    <n v="0.2"/>
    <n v="0.2"/>
    <n v="14"/>
    <n v="23"/>
    <n v="0"/>
    <x v="18"/>
  </r>
  <r>
    <x v="2"/>
    <s v="Center for Water Studies"/>
    <s v="CWS-112"/>
    <x v="10"/>
    <n v="1"/>
    <n v="117"/>
    <n v="3.9"/>
    <n v="0.2"/>
    <n v="0.2"/>
    <n v="39"/>
    <n v="45"/>
    <n v="0"/>
    <x v="18"/>
  </r>
  <r>
    <x v="2"/>
    <s v="Center for Water Studies"/>
    <s v="CWS-115"/>
    <x v="10"/>
    <n v="1"/>
    <n v="21.119910000000001"/>
    <n v="0.70399699999999998"/>
    <n v="0.2"/>
    <n v="0.2"/>
    <n v="7"/>
    <n v="23"/>
    <n v="0"/>
    <x v="18"/>
  </r>
  <r>
    <x v="2"/>
    <s v="Center for Water Studies"/>
    <s v="CWS-130"/>
    <x v="10"/>
    <n v="1"/>
    <n v="132.75372000000002"/>
    <n v="4.4251240000000003"/>
    <n v="0.2"/>
    <n v="0"/>
    <n v="44"/>
    <n v="45"/>
    <n v="0.2"/>
    <x v="18"/>
  </r>
  <r>
    <x v="2"/>
    <s v="Center for Water Studies"/>
    <s v="CWS-230"/>
    <x v="10"/>
    <n v="1"/>
    <n v="30"/>
    <n v="1"/>
    <n v="0.2"/>
    <n v="0"/>
    <n v="10"/>
    <n v="45"/>
    <n v="0.2"/>
    <x v="18"/>
  </r>
  <r>
    <x v="2"/>
    <s v="Center for Water Studies"/>
    <s v="CWS-282"/>
    <x v="10"/>
    <n v="1"/>
    <n v="21"/>
    <n v="0.7"/>
    <n v="0.2"/>
    <n v="0.2"/>
    <n v="7"/>
    <n v="23"/>
    <n v="0"/>
    <x v="18"/>
  </r>
  <r>
    <x v="2"/>
    <s v="Economics"/>
    <s v="ECON-120"/>
    <x v="10"/>
    <n v="4"/>
    <n v="468"/>
    <n v="15.6"/>
    <n v="0.8"/>
    <n v="0.60000000000000009"/>
    <n v="156"/>
    <n v="199"/>
    <n v="0.2"/>
    <x v="19"/>
  </r>
  <r>
    <x v="2"/>
    <s v="Economics"/>
    <s v="ECON-121"/>
    <x v="10"/>
    <n v="3"/>
    <n v="393"/>
    <n v="13.1"/>
    <n v="0.60000000000000009"/>
    <n v="0.60000000000000009"/>
    <n v="131"/>
    <n v="159"/>
    <n v="0"/>
    <x v="19"/>
  </r>
  <r>
    <x v="2"/>
    <s v="Education"/>
    <s v="ED-200"/>
    <x v="10"/>
    <n v="2"/>
    <n v="174.00000000000003"/>
    <n v="5.8000000000000007"/>
    <n v="0.4"/>
    <n v="0.4"/>
    <n v="58"/>
    <n v="100"/>
    <n v="0"/>
    <x v="20"/>
  </r>
  <r>
    <x v="2"/>
    <s v="Environmental Hlth/ Safety Mgt"/>
    <s v="EHSM-100"/>
    <x v="10"/>
    <n v="1"/>
    <n v="103.99997399999999"/>
    <n v="3.4666657999999999"/>
    <n v="0.26669999999999999"/>
    <n v="0"/>
    <n v="26"/>
    <n v="50"/>
    <n v="0.26669999999999999"/>
    <x v="21"/>
  </r>
  <r>
    <x v="2"/>
    <s v="Environmental Hlth/ Safety Mgt"/>
    <s v="EHSM-110"/>
    <x v="10"/>
    <n v="1"/>
    <n v="69"/>
    <n v="2.2999999999999998"/>
    <n v="0.2"/>
    <n v="0.2"/>
    <n v="23"/>
    <n v="50"/>
    <n v="0"/>
    <x v="21"/>
  </r>
  <r>
    <x v="2"/>
    <s v="Environmental Hlth/ Safety Mgt"/>
    <s v="EHSM-130"/>
    <x v="10"/>
    <n v="1"/>
    <n v="42"/>
    <n v="1.4"/>
    <n v="0.2"/>
    <n v="0"/>
    <n v="14"/>
    <n v="50"/>
    <n v="0.2"/>
    <x v="21"/>
  </r>
  <r>
    <x v="2"/>
    <s v="Environmental Hlth/ Safety Mgt"/>
    <s v="EHSM-135"/>
    <x v="10"/>
    <n v="1"/>
    <n v="63"/>
    <n v="2.1"/>
    <n v="0.2"/>
    <n v="0"/>
    <n v="21"/>
    <n v="50"/>
    <n v="0.2"/>
    <x v="21"/>
  </r>
  <r>
    <x v="2"/>
    <s v="Environmental Hlth/ Safety Mgt"/>
    <s v="EHSM-205"/>
    <x v="10"/>
    <n v="1"/>
    <n v="63.999983999999998"/>
    <n v="2.1333327999999998"/>
    <n v="0.26669999999999999"/>
    <n v="0.26669999999999999"/>
    <n v="16"/>
    <n v="50"/>
    <n v="0"/>
    <x v="21"/>
  </r>
  <r>
    <x v="2"/>
    <s v="Environmental Hlth/ Safety Mgt"/>
    <s v="EHSM-210"/>
    <x v="10"/>
    <n v="1"/>
    <n v="39.999990000000004"/>
    <n v="1.3333330000000001"/>
    <n v="0.26669999999999999"/>
    <n v="0"/>
    <n v="10"/>
    <n v="50"/>
    <n v="0.26669999999999999"/>
    <x v="21"/>
  </r>
  <r>
    <x v="2"/>
    <s v="Environmental Hlth/ Safety Mgt"/>
    <s v="EHSM-230"/>
    <x v="10"/>
    <n v="1"/>
    <n v="44.999999955"/>
    <n v="1.4999999985000001"/>
    <n v="0.2"/>
    <n v="0.2"/>
    <n v="27"/>
    <n v="34"/>
    <n v="0"/>
    <x v="21"/>
  </r>
  <r>
    <x v="2"/>
    <s v="Environmental Hlth/ Safety Mgt"/>
    <s v="EHSM-240"/>
    <x v="10"/>
    <n v="1"/>
    <n v="1.9999980000000002"/>
    <n v="6.6666600000000006E-2"/>
    <n v="3.27E-2"/>
    <n v="3.27E-2"/>
    <n v="2"/>
    <n v="20"/>
    <n v="0"/>
    <x v="21"/>
  </r>
  <r>
    <x v="0"/>
    <s v="English"/>
    <s v="ENGL-020"/>
    <x v="10"/>
    <n v="12"/>
    <n v="377.99962199999993"/>
    <n v="12.599987399999998"/>
    <n v="0.80039999999999989"/>
    <n v="0.40019999999999994"/>
    <n v="378"/>
    <n v="420"/>
    <n v="0.40019999999999994"/>
    <x v="22"/>
  </r>
  <r>
    <x v="0"/>
    <s v="English"/>
    <s v="ENGL-120"/>
    <x v="10"/>
    <n v="28"/>
    <n v="3519.9992169030002"/>
    <n v="117.3333072301"/>
    <n v="8.3999999999999986"/>
    <n v="3.899999999999999"/>
    <n v="880"/>
    <n v="980"/>
    <n v="4.4999999999999991"/>
    <x v="22"/>
  </r>
  <r>
    <x v="0"/>
    <s v="English"/>
    <s v="ENGL-122"/>
    <x v="10"/>
    <n v="2"/>
    <n v="249.00000000000003"/>
    <n v="8.3000000000000007"/>
    <n v="0.4"/>
    <n v="0"/>
    <n v="83"/>
    <n v="90"/>
    <n v="0.4"/>
    <x v="22"/>
  </r>
  <r>
    <x v="0"/>
    <s v="English"/>
    <s v="ENGL-124"/>
    <x v="10"/>
    <n v="9"/>
    <n v="1151.9997649469999"/>
    <n v="38.399992164899999"/>
    <n v="2.6999999999999997"/>
    <n v="1.2"/>
    <n v="288"/>
    <n v="315"/>
    <n v="1.5"/>
    <x v="22"/>
  </r>
  <r>
    <x v="0"/>
    <s v="English"/>
    <s v="ENGL-202"/>
    <x v="10"/>
    <n v="1"/>
    <n v="69"/>
    <n v="2.2999999999999998"/>
    <n v="0.2"/>
    <n v="0.2"/>
    <n v="23"/>
    <n v="45"/>
    <n v="0"/>
    <x v="22"/>
  </r>
  <r>
    <x v="0"/>
    <s v="English"/>
    <s v="ENGL-231"/>
    <x v="10"/>
    <n v="1"/>
    <n v="45"/>
    <n v="1.5"/>
    <n v="0.2"/>
    <n v="0.2"/>
    <n v="15"/>
    <n v="45"/>
    <n v="0"/>
    <x v="22"/>
  </r>
  <r>
    <x v="1"/>
    <s v="Engineering"/>
    <s v="ENGR-100"/>
    <x v="10"/>
    <n v="2"/>
    <n v="414"/>
    <n v="13.8"/>
    <n v="0.753"/>
    <n v="0.3765"/>
    <n v="69"/>
    <n v="60"/>
    <n v="0.3765"/>
    <x v="23"/>
  </r>
  <r>
    <x v="1"/>
    <s v="Engineering"/>
    <s v="ENGR-120"/>
    <x v="10"/>
    <n v="1"/>
    <n v="269.99989200000005"/>
    <n v="8.9999964000000006"/>
    <n v="0.30980000000000002"/>
    <n v="0"/>
    <n v="54"/>
    <n v="50"/>
    <n v="0.30980000000000002"/>
    <x v="23"/>
  </r>
  <r>
    <x v="1"/>
    <s v="Engineering"/>
    <s v="ENGR-200"/>
    <x v="10"/>
    <n v="2"/>
    <n v="183"/>
    <n v="6.1"/>
    <n v="0.4"/>
    <n v="0.2"/>
    <n v="61"/>
    <n v="84"/>
    <n v="0.2"/>
    <x v="23"/>
  </r>
  <r>
    <x v="1"/>
    <s v="Engineering"/>
    <s v="ENGR-210"/>
    <x v="10"/>
    <n v="1"/>
    <n v="60"/>
    <n v="2"/>
    <n v="0.3765"/>
    <n v="0"/>
    <n v="10"/>
    <n v="30"/>
    <n v="0.3765"/>
    <x v="23"/>
  </r>
  <r>
    <x v="1"/>
    <s v="Engineering"/>
    <s v="ENGR-220"/>
    <x v="10"/>
    <n v="1"/>
    <n v="36"/>
    <n v="1.2"/>
    <n v="0.2"/>
    <n v="0"/>
    <n v="12"/>
    <n v="40"/>
    <n v="0.2"/>
    <x v="23"/>
  </r>
  <r>
    <x v="1"/>
    <s v="Engineering"/>
    <s v="ENGR-260"/>
    <x v="10"/>
    <n v="1"/>
    <n v="81"/>
    <n v="2.7"/>
    <n v="0.2"/>
    <n v="0.2"/>
    <n v="27"/>
    <n v="40"/>
    <n v="0"/>
    <x v="23"/>
  </r>
  <r>
    <x v="1"/>
    <s v="Engineering"/>
    <s v="ENGR-270"/>
    <x v="10"/>
    <n v="1"/>
    <n v="198"/>
    <n v="6.6"/>
    <n v="0.3765"/>
    <n v="0"/>
    <n v="33"/>
    <n v="30"/>
    <n v="0.3765"/>
    <x v="23"/>
  </r>
  <r>
    <x v="5"/>
    <s v="Exercise Science"/>
    <s v="ES-001"/>
    <x v="10"/>
    <n v="2"/>
    <n v="75.999923999999993"/>
    <n v="2.5333307999999999"/>
    <n v="0.251"/>
    <n v="0.251"/>
    <n v="38"/>
    <n v="40"/>
    <n v="0"/>
    <x v="24"/>
  </r>
  <r>
    <x v="5"/>
    <s v="Exercise Science"/>
    <s v="ES-009A"/>
    <x v="10"/>
    <n v="1"/>
    <n v="47.999952"/>
    <n v="1.5999984"/>
    <n v="0.1255"/>
    <n v="0.1255"/>
    <n v="24"/>
    <n v="30"/>
    <n v="0"/>
    <x v="24"/>
  </r>
  <r>
    <x v="5"/>
    <s v="Exercise Science"/>
    <s v="ES-010"/>
    <x v="10"/>
    <n v="2"/>
    <n v="150"/>
    <n v="5"/>
    <n v="0.35299999999999998"/>
    <n v="0.35299999999999998"/>
    <n v="50"/>
    <n v="100"/>
    <n v="0"/>
    <x v="24"/>
  </r>
  <r>
    <x v="5"/>
    <s v="Exercise Science"/>
    <s v="ES-019A"/>
    <x v="10"/>
    <n v="2"/>
    <n v="114"/>
    <n v="3.8"/>
    <n v="0.36859999999999998"/>
    <n v="0.18429999999999999"/>
    <n v="38"/>
    <n v="80"/>
    <n v="0.18429999999999999"/>
    <x v="24"/>
  </r>
  <r>
    <x v="5"/>
    <s v="Exercise Science"/>
    <s v="ES-024A"/>
    <x v="10"/>
    <n v="1"/>
    <n v="27.999972"/>
    <n v="0.93333239999999995"/>
    <n v="0.1255"/>
    <n v="0.1255"/>
    <n v="14"/>
    <n v="30"/>
    <n v="0"/>
    <x v="24"/>
  </r>
  <r>
    <x v="5"/>
    <s v="Exercise Science"/>
    <s v="ES-028A"/>
    <x v="10"/>
    <n v="4"/>
    <n v="276"/>
    <n v="9.1999999999999993"/>
    <n v="0.73719999999999997"/>
    <n v="0"/>
    <n v="92"/>
    <n v="120"/>
    <n v="0.73719999999999997"/>
    <x v="24"/>
  </r>
  <r>
    <x v="5"/>
    <s v="Exercise Science"/>
    <s v="ES-170A"/>
    <x v="10"/>
    <n v="1"/>
    <n v="49.999949999999998"/>
    <n v="1.6666650000000001"/>
    <n v="0.1255"/>
    <n v="0"/>
    <n v="25"/>
    <n v="50"/>
    <n v="0.1255"/>
    <x v="24"/>
  </r>
  <r>
    <x v="5"/>
    <s v="Exercise Science"/>
    <s v="ES-175A"/>
    <x v="10"/>
    <n v="1"/>
    <n v="31.999968000000003"/>
    <n v="1.0666656000000001"/>
    <n v="0.1255"/>
    <n v="0.1255"/>
    <n v="16"/>
    <n v="50"/>
    <n v="0"/>
    <x v="24"/>
  </r>
  <r>
    <x v="5"/>
    <s v="Exercise Science"/>
    <s v="ES-209"/>
    <x v="10"/>
    <n v="2"/>
    <n v="289.99997099999996"/>
    <n v="9.6666656999999994"/>
    <n v="1.1666000000000001"/>
    <n v="1.1666000000000001"/>
    <n v="29"/>
    <n v="100"/>
    <n v="0"/>
    <x v="24"/>
  </r>
  <r>
    <x v="5"/>
    <s v="Exercise Science"/>
    <s v="ES-213"/>
    <x v="10"/>
    <n v="1"/>
    <n v="139.99998600000001"/>
    <n v="4.6666661999999999"/>
    <n v="0.58330000000000004"/>
    <n v="0.58330000000000004"/>
    <n v="14"/>
    <n v="50"/>
    <n v="0"/>
    <x v="24"/>
  </r>
  <r>
    <x v="5"/>
    <s v="Exercise Science"/>
    <s v="ES-249"/>
    <x v="10"/>
    <n v="6"/>
    <n v="790.78838055000006"/>
    <n v="26.359612685000002"/>
    <n v="2.5177999999999998"/>
    <n v="1.6784999999999999"/>
    <n v="102"/>
    <n v="278"/>
    <n v="0.83929999999999993"/>
    <x v="24"/>
  </r>
  <r>
    <x v="5"/>
    <s v="Exercise Science"/>
    <s v="ES-250"/>
    <x v="10"/>
    <n v="1"/>
    <n v="159"/>
    <n v="5.3"/>
    <n v="0.2"/>
    <n v="0.2"/>
    <n v="53"/>
    <n v="59"/>
    <n v="0"/>
    <x v="24"/>
  </r>
  <r>
    <x v="5"/>
    <s v="Exercise Science"/>
    <s v="ES-271"/>
    <x v="10"/>
    <n v="1"/>
    <n v="29.999969999999998"/>
    <n v="0.99999899999999997"/>
    <n v="6.6699999999999995E-2"/>
    <n v="6.6699999999999995E-2"/>
    <n v="30"/>
    <n v="50"/>
    <n v="0"/>
    <x v="24"/>
  </r>
  <r>
    <x v="5"/>
    <s v="Exercise Science"/>
    <s v="ES-272"/>
    <x v="10"/>
    <n v="2"/>
    <n v="48.999951000000003"/>
    <n v="1.6333317000000001"/>
    <n v="0.13339999999999999"/>
    <n v="0.13339999999999999"/>
    <n v="49"/>
    <n v="100"/>
    <n v="0"/>
    <x v="24"/>
  </r>
  <r>
    <x v="0"/>
    <s v="English As a Second Language"/>
    <s v="ESL-010"/>
    <x v="10"/>
    <n v="2"/>
    <n v="129.00000000000003"/>
    <n v="4.3000000000000007"/>
    <n v="0.4"/>
    <n v="0.4"/>
    <n v="43"/>
    <n v="50"/>
    <n v="0"/>
    <x v="25"/>
  </r>
  <r>
    <x v="0"/>
    <s v="English As a Second Language"/>
    <s v="ESL-020"/>
    <x v="10"/>
    <n v="2"/>
    <n v="108"/>
    <n v="3.6"/>
    <n v="0.4"/>
    <n v="0.4"/>
    <n v="36"/>
    <n v="50"/>
    <n v="0"/>
    <x v="25"/>
  </r>
  <r>
    <x v="0"/>
    <s v="English As a Second Language"/>
    <s v="ESL-050"/>
    <x v="10"/>
    <n v="5"/>
    <n v="571.77120000000002"/>
    <n v="19.05904"/>
    <n v="2"/>
    <n v="1.2000000000000002"/>
    <n v="95"/>
    <n v="125"/>
    <n v="0.8"/>
    <x v="25"/>
  </r>
  <r>
    <x v="0"/>
    <s v="English As a Second Language"/>
    <s v="ESL-050G"/>
    <x v="10"/>
    <n v="5"/>
    <n v="258.17130000000003"/>
    <n v="8.6057100000000002"/>
    <n v="1"/>
    <n v="0.60000000000000009"/>
    <n v="86"/>
    <n v="125"/>
    <n v="0.4"/>
    <x v="25"/>
  </r>
  <r>
    <x v="0"/>
    <s v="English As a Second Language"/>
    <s v="ESL-1A"/>
    <x v="10"/>
    <n v="5"/>
    <n v="510"/>
    <n v="17"/>
    <n v="2.25"/>
    <n v="2.25"/>
    <n v="85"/>
    <n v="125"/>
    <n v="0"/>
    <x v="25"/>
  </r>
  <r>
    <x v="0"/>
    <s v="English As a Second Language"/>
    <s v="ESL-1AG"/>
    <x v="10"/>
    <n v="5"/>
    <n v="228"/>
    <n v="7.6"/>
    <n v="1"/>
    <n v="1"/>
    <n v="76"/>
    <n v="125"/>
    <n v="0"/>
    <x v="25"/>
  </r>
  <r>
    <x v="0"/>
    <s v="English As a Second Language"/>
    <s v="ESL-2A"/>
    <x v="10"/>
    <n v="6"/>
    <n v="456.01003500000002"/>
    <n v="15.2003345"/>
    <n v="2.7"/>
    <n v="2.25"/>
    <n v="76"/>
    <n v="150"/>
    <n v="0.45"/>
    <x v="25"/>
  </r>
  <r>
    <x v="0"/>
    <s v="English As a Second Language"/>
    <s v="ESL-2AG"/>
    <x v="10"/>
    <n v="2"/>
    <n v="107.99999999999999"/>
    <n v="3.5999999999999996"/>
    <n v="0.4"/>
    <n v="0.2"/>
    <n v="36"/>
    <n v="50"/>
    <n v="0.2"/>
    <x v="25"/>
  </r>
  <r>
    <x v="0"/>
    <s v="English As a Second Language"/>
    <s v="ESL-2B"/>
    <x v="10"/>
    <n v="1"/>
    <n v="36"/>
    <n v="1.2"/>
    <n v="0"/>
    <n v="0"/>
    <n v="6"/>
    <n v="25"/>
    <n v="0"/>
    <x v="25"/>
  </r>
  <r>
    <x v="2"/>
    <s v="Electronics Technology"/>
    <s v="ET-110"/>
    <x v="10"/>
    <n v="4"/>
    <n v="546"/>
    <n v="18.2"/>
    <n v="1.506"/>
    <n v="0"/>
    <n v="91"/>
    <n v="112"/>
    <n v="1.506"/>
    <x v="26"/>
  </r>
  <r>
    <x v="2"/>
    <s v="Graphic Design"/>
    <s v="GD-105"/>
    <x v="10"/>
    <n v="2"/>
    <n v="324.99986999999999"/>
    <n v="10.833328999999999"/>
    <n v="0.61960000000000004"/>
    <n v="0.61960000000000004"/>
    <n v="65"/>
    <n v="80"/>
    <n v="0"/>
    <x v="28"/>
  </r>
  <r>
    <x v="2"/>
    <s v="Graphic Design"/>
    <s v="GD-110"/>
    <x v="10"/>
    <n v="1"/>
    <n v="99.999960000000002"/>
    <n v="3.333332"/>
    <n v="0.30980000000000002"/>
    <n v="0.30980000000000002"/>
    <n v="20"/>
    <n v="50"/>
    <n v="0"/>
    <x v="28"/>
  </r>
  <r>
    <x v="2"/>
    <s v="Graphic Design"/>
    <s v="GD-126"/>
    <x v="10"/>
    <n v="1"/>
    <n v="139.999944"/>
    <n v="4.6666648000000004"/>
    <n v="0.30980000000000002"/>
    <n v="0.30980000000000002"/>
    <n v="28"/>
    <n v="50"/>
    <n v="0"/>
    <x v="28"/>
  </r>
  <r>
    <x v="2"/>
    <s v="Graphic Design"/>
    <s v="GD-129"/>
    <x v="10"/>
    <n v="1"/>
    <n v="84.999966000000001"/>
    <n v="2.8333322000000001"/>
    <n v="0.30980000000000002"/>
    <n v="0.30980000000000002"/>
    <n v="17"/>
    <n v="30"/>
    <n v="0"/>
    <x v="28"/>
  </r>
  <r>
    <x v="2"/>
    <s v="Graphic Design"/>
    <s v="GD-210"/>
    <x v="10"/>
    <n v="1"/>
    <n v="79.499970000000005"/>
    <n v="2.6499990000000002"/>
    <n v="0.30980000000000002"/>
    <n v="0.30980000000000002"/>
    <n v="15"/>
    <n v="30"/>
    <n v="0"/>
    <x v="28"/>
  </r>
  <r>
    <x v="2"/>
    <s v="Graphic Design"/>
    <s v="GD-217"/>
    <x v="10"/>
    <n v="1"/>
    <n v="114.999954"/>
    <n v="3.8333317999999998"/>
    <n v="0.30980000000000002"/>
    <n v="0.30980000000000002"/>
    <n v="23"/>
    <n v="50"/>
    <n v="0"/>
    <x v="28"/>
  </r>
  <r>
    <x v="2"/>
    <s v="Graphic Design"/>
    <s v="GD-225"/>
    <x v="10"/>
    <n v="1"/>
    <n v="44.999982000000003"/>
    <n v="1.4999994000000001"/>
    <n v="0.30980000000000002"/>
    <n v="0.30980000000000002"/>
    <n v="9"/>
    <n v="30"/>
    <n v="0"/>
    <x v="28"/>
  </r>
  <r>
    <x v="2"/>
    <s v="Graphic Design"/>
    <s v="GD-230"/>
    <x v="10"/>
    <n v="1"/>
    <n v="0.99999900000000008"/>
    <n v="3.3333300000000003E-2"/>
    <n v="2.18E-2"/>
    <n v="2.18E-2"/>
    <n v="1"/>
    <n v="20"/>
    <n v="0"/>
    <x v="28"/>
  </r>
  <r>
    <x v="1"/>
    <s v="Geology"/>
    <s v="GEOL-104"/>
    <x v="10"/>
    <n v="1"/>
    <n v="51"/>
    <n v="1.7"/>
    <n v="0.2"/>
    <n v="0.2"/>
    <n v="17"/>
    <n v="32"/>
    <n v="0"/>
    <x v="30"/>
  </r>
  <r>
    <x v="5"/>
    <s v="Health Education"/>
    <s v="HED-105"/>
    <x v="10"/>
    <n v="2"/>
    <n v="35.999963999999999"/>
    <n v="1.1999987999999999"/>
    <n v="0.13339999999999999"/>
    <n v="0.13339999999999999"/>
    <n v="36"/>
    <n v="100"/>
    <n v="0"/>
    <x v="31"/>
  </r>
  <r>
    <x v="5"/>
    <s v="Health Education"/>
    <s v="HED-120"/>
    <x v="10"/>
    <n v="7"/>
    <n v="999.00000000000011"/>
    <n v="33.300000000000004"/>
    <n v="1.4"/>
    <n v="1.2000000000000002"/>
    <n v="333"/>
    <n v="393"/>
    <n v="0.2"/>
    <x v="31"/>
  </r>
  <r>
    <x v="5"/>
    <s v="Health Education"/>
    <s v="HED-201"/>
    <x v="10"/>
    <n v="4"/>
    <n v="336"/>
    <n v="11.2"/>
    <n v="0.8"/>
    <n v="0.8"/>
    <n v="112"/>
    <n v="227"/>
    <n v="0"/>
    <x v="31"/>
  </r>
  <r>
    <x v="5"/>
    <s v="Health Education"/>
    <s v="HED-202"/>
    <x v="10"/>
    <n v="3"/>
    <n v="417.00000000000006"/>
    <n v="13.900000000000002"/>
    <n v="0.60000000000000009"/>
    <n v="0.2"/>
    <n v="139"/>
    <n v="168"/>
    <n v="0.4"/>
    <x v="31"/>
  </r>
  <r>
    <x v="5"/>
    <s v="Health Education"/>
    <s v="HED-203"/>
    <x v="10"/>
    <n v="1"/>
    <n v="111"/>
    <n v="3.7"/>
    <n v="0.2"/>
    <n v="0.2"/>
    <n v="37"/>
    <n v="50"/>
    <n v="0"/>
    <x v="31"/>
  </r>
  <r>
    <x v="5"/>
    <s v="Health Education"/>
    <s v="HED-204"/>
    <x v="10"/>
    <n v="2"/>
    <n v="207"/>
    <n v="6.9"/>
    <n v="0.4"/>
    <n v="0.4"/>
    <n v="69"/>
    <n v="109"/>
    <n v="0"/>
    <x v="31"/>
  </r>
  <r>
    <x v="0"/>
    <s v="History"/>
    <s v="HIST-100"/>
    <x v="10"/>
    <n v="3"/>
    <n v="369"/>
    <n v="12.3"/>
    <n v="0.60000000000000009"/>
    <n v="0.2"/>
    <n v="123"/>
    <n v="160"/>
    <n v="0.4"/>
    <x v="32"/>
  </r>
  <r>
    <x v="0"/>
    <s v="History"/>
    <s v="HIST-101"/>
    <x v="10"/>
    <n v="2"/>
    <n v="231"/>
    <n v="7.7"/>
    <n v="0.4"/>
    <n v="0.2"/>
    <n v="77"/>
    <n v="105"/>
    <n v="0.2"/>
    <x v="32"/>
  </r>
  <r>
    <x v="0"/>
    <s v="History"/>
    <s v="HIST-105"/>
    <x v="10"/>
    <n v="1"/>
    <n v="141"/>
    <n v="4.7"/>
    <n v="0.2"/>
    <n v="0"/>
    <n v="47"/>
    <n v="50"/>
    <n v="0.2"/>
    <x v="32"/>
  </r>
  <r>
    <x v="0"/>
    <s v="History"/>
    <s v="HIST-108"/>
    <x v="10"/>
    <n v="4"/>
    <n v="593.99999999999989"/>
    <n v="19.799999999999997"/>
    <n v="0.8"/>
    <n v="0.60000000000000009"/>
    <n v="198"/>
    <n v="218"/>
    <n v="0.2"/>
    <x v="32"/>
  </r>
  <r>
    <x v="0"/>
    <s v="History"/>
    <s v="HIST-109"/>
    <x v="10"/>
    <n v="6"/>
    <n v="603"/>
    <n v="20.100000000000001"/>
    <n v="1.2"/>
    <n v="1"/>
    <n v="201"/>
    <n v="284"/>
    <n v="0.2"/>
    <x v="32"/>
  </r>
  <r>
    <x v="0"/>
    <s v="History"/>
    <s v="HIST-114"/>
    <x v="10"/>
    <n v="1"/>
    <n v="54"/>
    <n v="1.8"/>
    <n v="0.2"/>
    <n v="0"/>
    <n v="18"/>
    <n v="35"/>
    <n v="0.2"/>
    <x v="32"/>
  </r>
  <r>
    <x v="0"/>
    <s v="History"/>
    <s v="HIST-118"/>
    <x v="10"/>
    <n v="1"/>
    <n v="96"/>
    <n v="3.2"/>
    <n v="0.2"/>
    <n v="0.2"/>
    <n v="32"/>
    <n v="35"/>
    <n v="0"/>
    <x v="32"/>
  </r>
  <r>
    <x v="0"/>
    <s v="History"/>
    <s v="HIST-122"/>
    <x v="10"/>
    <n v="1"/>
    <n v="81"/>
    <n v="2.7"/>
    <n v="0.2"/>
    <n v="0"/>
    <n v="27"/>
    <n v="34"/>
    <n v="0.2"/>
    <x v="32"/>
  </r>
  <r>
    <x v="0"/>
    <s v="History"/>
    <s v="HIST-132"/>
    <x v="10"/>
    <n v="1"/>
    <n v="108.89999999999999"/>
    <n v="3.63"/>
    <n v="0.2"/>
    <n v="0.2"/>
    <n v="33"/>
    <n v="30"/>
    <n v="0"/>
    <x v="32"/>
  </r>
  <r>
    <x v="0"/>
    <s v="History"/>
    <s v="HIST-180"/>
    <x v="10"/>
    <n v="1"/>
    <n v="99"/>
    <n v="3.3"/>
    <n v="0.2"/>
    <n v="0.2"/>
    <n v="33"/>
    <n v="34"/>
    <n v="0"/>
    <x v="32"/>
  </r>
  <r>
    <x v="0"/>
    <s v="Humanities"/>
    <s v="HUM-110"/>
    <x v="10"/>
    <n v="2"/>
    <n v="240"/>
    <n v="8"/>
    <n v="0.4"/>
    <n v="0.4"/>
    <n v="80"/>
    <n v="85"/>
    <n v="0"/>
    <x v="33"/>
  </r>
  <r>
    <x v="0"/>
    <s v="Humanities"/>
    <s v="HUM-116"/>
    <x v="10"/>
    <n v="1"/>
    <n v="63"/>
    <n v="2.1"/>
    <n v="0.2"/>
    <n v="0"/>
    <n v="21"/>
    <n v="35"/>
    <n v="0.2"/>
    <x v="33"/>
  </r>
  <r>
    <x v="0"/>
    <s v="Humanities"/>
    <s v="HUM-155"/>
    <x v="10"/>
    <n v="1"/>
    <n v="108"/>
    <n v="3.6"/>
    <n v="0.2"/>
    <n v="0.2"/>
    <n v="36"/>
    <n v="50"/>
    <n v="0"/>
    <x v="33"/>
  </r>
  <r>
    <x v="1"/>
    <s v="Math"/>
    <s v="MATH-020"/>
    <x v="10"/>
    <n v="1"/>
    <n v="33.999966000000001"/>
    <n v="1.1333321999999999"/>
    <n v="6.6699999999999995E-2"/>
    <n v="0"/>
    <n v="34"/>
    <n v="42"/>
    <n v="6.6699999999999995E-2"/>
    <x v="35"/>
  </r>
  <r>
    <x v="1"/>
    <s v="Math"/>
    <s v="MATH-060"/>
    <x v="10"/>
    <n v="6"/>
    <n v="352.18243200000001"/>
    <n v="11.739414399999999"/>
    <n v="0.79979999999999996"/>
    <n v="0.17319999999999999"/>
    <n v="176"/>
    <n v="230"/>
    <n v="0.62659999999999993"/>
    <x v="35"/>
  </r>
  <r>
    <x v="1"/>
    <s v="Math"/>
    <s v="MATH-076"/>
    <x v="10"/>
    <n v="2"/>
    <n v="131.99986800000002"/>
    <n v="4.3999956000000005"/>
    <n v="0.2666"/>
    <n v="0.1333"/>
    <n v="66"/>
    <n v="84"/>
    <n v="0.1333"/>
    <x v="35"/>
  </r>
  <r>
    <x v="1"/>
    <s v="Math"/>
    <s v="MATH-078"/>
    <x v="10"/>
    <n v="1"/>
    <n v="37.999961999999996"/>
    <n v="1.2666653999999999"/>
    <n v="0.1333"/>
    <n v="0"/>
    <n v="19"/>
    <n v="42"/>
    <n v="0.1333"/>
    <x v="35"/>
  </r>
  <r>
    <x v="1"/>
    <s v="Math"/>
    <s v="MATH-110"/>
    <x v="10"/>
    <n v="2"/>
    <n v="374.99984999999992"/>
    <n v="12.499994999999998"/>
    <n v="0.66659999999999997"/>
    <n v="0.66659999999999997"/>
    <n v="75"/>
    <n v="87"/>
    <n v="0"/>
    <x v="35"/>
  </r>
  <r>
    <x v="1"/>
    <s v="Math"/>
    <s v="MATH-120"/>
    <x v="10"/>
    <n v="3"/>
    <n v="282"/>
    <n v="9.4"/>
    <n v="0.60000000000000009"/>
    <n v="0.60000000000000009"/>
    <n v="94"/>
    <n v="122"/>
    <n v="0"/>
    <x v="35"/>
  </r>
  <r>
    <x v="1"/>
    <s v="Math"/>
    <s v="MATH-125"/>
    <x v="10"/>
    <n v="1"/>
    <n v="143.99996400000001"/>
    <n v="4.7999988"/>
    <n v="0.25879999999999997"/>
    <n v="0.25879999999999997"/>
    <n v="36"/>
    <n v="42"/>
    <n v="0"/>
    <x v="35"/>
  </r>
  <r>
    <x v="1"/>
    <s v="Math"/>
    <s v="MATH-160"/>
    <x v="10"/>
    <n v="18"/>
    <n v="2549.4497729999998"/>
    <n v="84.981659099999987"/>
    <n v="4.8006000000000011"/>
    <n v="2.1820999999999997"/>
    <n v="637"/>
    <n v="755"/>
    <n v="2.6185"/>
    <x v="35"/>
  </r>
  <r>
    <x v="1"/>
    <s v="Math"/>
    <s v="MATH-170"/>
    <x v="10"/>
    <n v="2"/>
    <n v="144"/>
    <n v="4.8"/>
    <n v="0.4"/>
    <n v="0.4"/>
    <n v="48"/>
    <n v="87"/>
    <n v="0"/>
    <x v="35"/>
  </r>
  <r>
    <x v="1"/>
    <s v="Math"/>
    <s v="MATH-176"/>
    <x v="10"/>
    <n v="6"/>
    <n v="1236"/>
    <n v="41.2"/>
    <n v="2.4"/>
    <n v="0.8"/>
    <n v="206"/>
    <n v="246"/>
    <n v="1.6"/>
    <x v="35"/>
  </r>
  <r>
    <x v="1"/>
    <s v="Math"/>
    <s v="MATH-178"/>
    <x v="10"/>
    <n v="3"/>
    <n v="223.999944"/>
    <n v="7.4666648000000002"/>
    <n v="0.80010000000000003"/>
    <n v="0.53339999999999999"/>
    <n v="56"/>
    <n v="126"/>
    <n v="0.26669999999999999"/>
    <x v="35"/>
  </r>
  <r>
    <x v="1"/>
    <s v="Math"/>
    <s v="MATH-180"/>
    <x v="10"/>
    <n v="4"/>
    <n v="714.99971400000004"/>
    <n v="23.833323800000002"/>
    <n v="1.3331999999999999"/>
    <n v="0"/>
    <n v="143"/>
    <n v="171"/>
    <n v="1.3331999999999999"/>
    <x v="35"/>
  </r>
  <r>
    <x v="1"/>
    <s v="Math"/>
    <s v="MATH-245"/>
    <x v="10"/>
    <n v="1"/>
    <n v="51"/>
    <n v="1.7"/>
    <n v="0"/>
    <n v="0"/>
    <n v="17"/>
    <n v="40"/>
    <n v="0"/>
    <x v="35"/>
  </r>
  <r>
    <x v="1"/>
    <s v="Math"/>
    <s v="MATH-280"/>
    <x v="10"/>
    <n v="3"/>
    <n v="503.99987400000003"/>
    <n v="16.799995800000001"/>
    <n v="0.80010000000000003"/>
    <n v="0.53339999999999999"/>
    <n v="126"/>
    <n v="130"/>
    <n v="0.26669999999999999"/>
    <x v="35"/>
  </r>
  <r>
    <x v="1"/>
    <s v="Math"/>
    <s v="MATH-281"/>
    <x v="10"/>
    <n v="2"/>
    <n v="351.99991199999999"/>
    <n v="11.7333304"/>
    <n v="0.53339999999999999"/>
    <n v="0"/>
    <n v="88"/>
    <n v="85"/>
    <n v="0.53339999999999999"/>
    <x v="35"/>
  </r>
  <r>
    <x v="1"/>
    <s v="Math"/>
    <s v="MATH-284"/>
    <x v="10"/>
    <n v="2"/>
    <n v="207"/>
    <n v="6.9"/>
    <n v="0.4"/>
    <n v="0.2"/>
    <n v="69"/>
    <n v="82"/>
    <n v="0.2"/>
    <x v="35"/>
  </r>
  <r>
    <x v="1"/>
    <s v="Math"/>
    <s v="MATH-285"/>
    <x v="10"/>
    <n v="1"/>
    <n v="117"/>
    <n v="3.9"/>
    <n v="0.2"/>
    <n v="0"/>
    <n v="39"/>
    <n v="40"/>
    <n v="0.2"/>
    <x v="35"/>
  </r>
  <r>
    <x v="0"/>
    <s v="Music"/>
    <s v="MUS-001"/>
    <x v="10"/>
    <n v="1"/>
    <n v="47.999988000000002"/>
    <n v="1.5999996000000001"/>
    <n v="0.26669999999999999"/>
    <n v="0.26669999999999999"/>
    <n v="12"/>
    <n v="24"/>
    <n v="0"/>
    <x v="36"/>
  </r>
  <r>
    <x v="0"/>
    <s v="Music"/>
    <s v="MUS-090"/>
    <x v="10"/>
    <n v="1"/>
    <n v="0"/>
    <n v="0"/>
    <n v="8.8200000000000001E-2"/>
    <n v="8.8200000000000001E-2"/>
    <n v="1"/>
    <n v="32"/>
    <n v="0"/>
    <x v="36"/>
  </r>
  <r>
    <x v="0"/>
    <s v="Music"/>
    <s v="MUS-104"/>
    <x v="10"/>
    <n v="1"/>
    <n v="51"/>
    <n v="1.7"/>
    <n v="0.2"/>
    <n v="0.2"/>
    <n v="17"/>
    <n v="40"/>
    <n v="0"/>
    <x v="36"/>
  </r>
  <r>
    <x v="0"/>
    <s v="Music"/>
    <s v="MUS-106"/>
    <x v="10"/>
    <n v="1"/>
    <n v="66"/>
    <n v="2.2000000000000002"/>
    <n v="0.36670000000000003"/>
    <n v="0"/>
    <n v="11"/>
    <n v="32"/>
    <n v="0.36670000000000003"/>
    <x v="36"/>
  </r>
  <r>
    <x v="0"/>
    <s v="Music"/>
    <s v="MUS-108"/>
    <x v="10"/>
    <n v="1"/>
    <n v="9.9"/>
    <n v="0.33"/>
    <n v="0.29170000000000001"/>
    <n v="0"/>
    <n v="3"/>
    <n v="20"/>
    <n v="0.29170000000000001"/>
    <x v="36"/>
  </r>
  <r>
    <x v="0"/>
    <s v="Music"/>
    <s v="MUS-110"/>
    <x v="10"/>
    <n v="4"/>
    <n v="426"/>
    <n v="14.2"/>
    <n v="0.8"/>
    <n v="0.4"/>
    <n v="142"/>
    <n v="188"/>
    <n v="0.4"/>
    <x v="36"/>
  </r>
  <r>
    <x v="0"/>
    <s v="Music"/>
    <s v="MUS-111"/>
    <x v="10"/>
    <n v="3"/>
    <n v="243"/>
    <n v="8.1"/>
    <n v="0.60000000000000009"/>
    <n v="0.60000000000000009"/>
    <n v="81"/>
    <n v="150"/>
    <n v="0"/>
    <x v="36"/>
  </r>
  <r>
    <x v="0"/>
    <s v="Music"/>
    <s v="MUS-115"/>
    <x v="10"/>
    <n v="4"/>
    <n v="366"/>
    <n v="12.2"/>
    <n v="0.8"/>
    <n v="0.8"/>
    <n v="122"/>
    <n v="182"/>
    <n v="0"/>
    <x v="36"/>
  </r>
  <r>
    <x v="0"/>
    <s v="Music"/>
    <s v="MUS-116"/>
    <x v="10"/>
    <n v="2"/>
    <n v="264"/>
    <n v="8.8000000000000007"/>
    <n v="0.4"/>
    <n v="0.4"/>
    <n v="88"/>
    <n v="100"/>
    <n v="0"/>
    <x v="36"/>
  </r>
  <r>
    <x v="0"/>
    <s v="Music"/>
    <s v="MUS-117"/>
    <x v="10"/>
    <n v="1"/>
    <n v="29.7"/>
    <n v="0.99"/>
    <n v="0.2"/>
    <n v="0"/>
    <n v="9"/>
    <n v="50"/>
    <n v="0.2"/>
    <x v="36"/>
  </r>
  <r>
    <x v="0"/>
    <s v="Music"/>
    <s v="MUS-119"/>
    <x v="10"/>
    <n v="1"/>
    <n v="0.99999900000000008"/>
    <n v="3.3333300000000003E-2"/>
    <n v="2.18E-2"/>
    <n v="2.18E-2"/>
    <n v="1"/>
    <n v="20"/>
    <n v="0"/>
    <x v="36"/>
  </r>
  <r>
    <x v="0"/>
    <s v="Music"/>
    <s v="MUS-121"/>
    <x v="10"/>
    <n v="1"/>
    <n v="9.657142845000001"/>
    <n v="0.32190476150000003"/>
    <n v="0.17649999999999999"/>
    <n v="7.6499999999999999E-2"/>
    <n v="5"/>
    <n v="32"/>
    <n v="0.1"/>
    <x v="36"/>
  </r>
  <r>
    <x v="0"/>
    <s v="Music"/>
    <s v="MUS-126"/>
    <x v="10"/>
    <n v="1"/>
    <n v="13.999986"/>
    <n v="0.46666619999999998"/>
    <n v="0.1333"/>
    <n v="0.1333"/>
    <n v="7"/>
    <n v="44"/>
    <n v="0"/>
    <x v="36"/>
  </r>
  <r>
    <x v="0"/>
    <s v="Music"/>
    <s v="MUS-132"/>
    <x v="10"/>
    <n v="1"/>
    <n v="12"/>
    <n v="0.4"/>
    <n v="0.2"/>
    <n v="0.2"/>
    <n v="4"/>
    <n v="24"/>
    <n v="0"/>
    <x v="36"/>
  </r>
  <r>
    <x v="0"/>
    <s v="Music"/>
    <s v="MUS-133"/>
    <x v="10"/>
    <n v="1"/>
    <n v="18"/>
    <n v="0.6"/>
    <n v="0.2"/>
    <n v="0.2"/>
    <n v="6"/>
    <n v="24"/>
    <n v="0"/>
    <x v="36"/>
  </r>
  <r>
    <x v="0"/>
    <s v="Music"/>
    <s v="MUS-161"/>
    <x v="10"/>
    <n v="1"/>
    <n v="0.99999900000000008"/>
    <n v="3.3333300000000003E-2"/>
    <n v="1.09E-2"/>
    <n v="1.09E-2"/>
    <n v="1"/>
    <n v="20"/>
    <n v="0"/>
    <x v="36"/>
  </r>
  <r>
    <x v="0"/>
    <s v="Native American Languages"/>
    <s v="NAKY-120"/>
    <x v="10"/>
    <n v="1"/>
    <n v="119.99996999999999"/>
    <n v="3.9999989999999999"/>
    <n v="0.26669999999999999"/>
    <n v="0"/>
    <n v="30"/>
    <n v="30"/>
    <n v="0.26669999999999999"/>
    <x v="37"/>
  </r>
  <r>
    <x v="0"/>
    <s v="Native American Languages"/>
    <s v="NAKY-121"/>
    <x v="10"/>
    <n v="1"/>
    <n v="63.999983999999998"/>
    <n v="2.1333327999999998"/>
    <n v="0.26669999999999999"/>
    <n v="0"/>
    <n v="16"/>
    <n v="30"/>
    <n v="0.26669999999999999"/>
    <x v="37"/>
  </r>
  <r>
    <x v="5"/>
    <s v="Nutrition"/>
    <s v="NUTR-155"/>
    <x v="10"/>
    <n v="2"/>
    <n v="225"/>
    <n v="7.5"/>
    <n v="0.4"/>
    <n v="0.4"/>
    <n v="75"/>
    <n v="100"/>
    <n v="0"/>
    <x v="38"/>
  </r>
  <r>
    <x v="5"/>
    <s v="Nutrition"/>
    <s v="NUTR-158"/>
    <x v="10"/>
    <n v="1"/>
    <n v="117"/>
    <n v="3.9"/>
    <n v="0.2"/>
    <n v="0.2"/>
    <n v="39"/>
    <n v="50"/>
    <n v="0"/>
    <x v="38"/>
  </r>
  <r>
    <x v="1"/>
    <s v="Oceanography"/>
    <s v="OCEA-112"/>
    <x v="10"/>
    <n v="2"/>
    <n v="264"/>
    <n v="8.8000000000000007"/>
    <n v="0.4"/>
    <n v="0.4"/>
    <n v="88"/>
    <n v="82"/>
    <n v="0"/>
    <x v="39"/>
  </r>
  <r>
    <x v="1"/>
    <s v="Oceanography"/>
    <s v="OCEA-113"/>
    <x v="10"/>
    <n v="1"/>
    <n v="85.8"/>
    <n v="2.86"/>
    <n v="0.17649999999999999"/>
    <n v="0.17649999999999999"/>
    <n v="26"/>
    <n v="32"/>
    <n v="0"/>
    <x v="39"/>
  </r>
  <r>
    <x v="2"/>
    <s v="Ornamental Horticulture"/>
    <s v="OH-102"/>
    <x v="10"/>
    <n v="1"/>
    <n v="65.999933999999996"/>
    <n v="2.1999977999999998"/>
    <n v="0.1333"/>
    <n v="0"/>
    <n v="33"/>
    <n v="32"/>
    <n v="0.1333"/>
    <x v="40"/>
  </r>
  <r>
    <x v="2"/>
    <s v="Ornamental Horticulture"/>
    <s v="OH-120"/>
    <x v="10"/>
    <n v="1"/>
    <n v="112.428571332"/>
    <n v="3.7476190443999999"/>
    <n v="0.30980000000000002"/>
    <n v="0"/>
    <n v="37"/>
    <n v="24"/>
    <n v="0.30980000000000002"/>
    <x v="40"/>
  </r>
  <r>
    <x v="2"/>
    <s v="Ornamental Horticulture"/>
    <s v="OH-170"/>
    <x v="10"/>
    <n v="1"/>
    <n v="79.2"/>
    <n v="2.64"/>
    <n v="0.2"/>
    <n v="0.2"/>
    <n v="24"/>
    <n v="32"/>
    <n v="0"/>
    <x v="40"/>
  </r>
  <r>
    <x v="2"/>
    <s v="Ornamental Horticulture"/>
    <s v="OH-200"/>
    <x v="10"/>
    <n v="1"/>
    <n v="49.999980000000001"/>
    <n v="1.666666"/>
    <n v="0.30980000000000002"/>
    <n v="0.30980000000000002"/>
    <n v="10"/>
    <n v="26"/>
    <n v="0"/>
    <x v="40"/>
  </r>
  <r>
    <x v="2"/>
    <s v="Ornamental Horticulture"/>
    <s v="OH-235"/>
    <x v="10"/>
    <n v="1"/>
    <n v="85.999979999999994"/>
    <n v="2.8666659999999999"/>
    <n v="0.26669999999999999"/>
    <n v="0.26669999999999999"/>
    <n v="20"/>
    <n v="24"/>
    <n v="0"/>
    <x v="40"/>
  </r>
  <r>
    <x v="2"/>
    <s v="Ornamental Horticulture"/>
    <s v="OH-255"/>
    <x v="10"/>
    <n v="1"/>
    <n v="31.999968000000003"/>
    <n v="1.0666656000000001"/>
    <n v="0.1333"/>
    <n v="0"/>
    <n v="16"/>
    <n v="32"/>
    <n v="0.1333"/>
    <x v="40"/>
  </r>
  <r>
    <x v="2"/>
    <s v="Ornamental Horticulture"/>
    <s v="OH-263"/>
    <x v="10"/>
    <n v="1"/>
    <n v="17.914285704000001"/>
    <n v="0.59714285680000001"/>
    <n v="9.6100000000000005E-2"/>
    <n v="0"/>
    <n v="17"/>
    <n v="24"/>
    <n v="9.6100000000000005E-2"/>
    <x v="40"/>
  </r>
  <r>
    <x v="2"/>
    <s v="Ornamental Horticulture"/>
    <s v="OH-290"/>
    <x v="10"/>
    <n v="1"/>
    <n v="3.9999960000000003"/>
    <n v="0.13333320000000001"/>
    <n v="4.36E-2"/>
    <n v="4.36E-2"/>
    <n v="4"/>
    <n v="20"/>
    <n v="0"/>
    <x v="40"/>
  </r>
  <r>
    <x v="2"/>
    <s v="Paralegal Studies"/>
    <s v="PARA-100"/>
    <x v="10"/>
    <n v="1"/>
    <n v="102"/>
    <n v="3.4"/>
    <n v="0.2"/>
    <n v="0.19999999999999998"/>
    <n v="34"/>
    <n v="50"/>
    <n v="0"/>
    <x v="41"/>
  </r>
  <r>
    <x v="2"/>
    <s v="Paralegal Studies"/>
    <s v="PARA-121"/>
    <x v="10"/>
    <n v="1"/>
    <n v="24.999974999999999"/>
    <n v="0.83333250000000003"/>
    <n v="6.6699999999999995E-2"/>
    <n v="6.6699999999999995E-2"/>
    <n v="25"/>
    <n v="50"/>
    <n v="0"/>
    <x v="41"/>
  </r>
  <r>
    <x v="2"/>
    <s v="Paralegal Studies"/>
    <s v="PARA-130"/>
    <x v="10"/>
    <n v="1"/>
    <n v="84"/>
    <n v="2.8"/>
    <n v="0.2"/>
    <n v="0.2"/>
    <n v="28"/>
    <n v="40"/>
    <n v="0"/>
    <x v="41"/>
  </r>
  <r>
    <x v="2"/>
    <s v="Paralegal Studies"/>
    <s v="PARA-135"/>
    <x v="10"/>
    <n v="1"/>
    <n v="102.30000000000001"/>
    <n v="3.41"/>
    <n v="0.2"/>
    <n v="0.2"/>
    <n v="31"/>
    <n v="40"/>
    <n v="0"/>
    <x v="41"/>
  </r>
  <r>
    <x v="2"/>
    <s v="Paralegal Studies"/>
    <s v="PARA-146"/>
    <x v="10"/>
    <n v="1"/>
    <n v="13.999986"/>
    <n v="0.46666619999999998"/>
    <n v="6.6699999999999995E-2"/>
    <n v="6.6699999999999995E-2"/>
    <n v="14"/>
    <n v="50"/>
    <n v="0"/>
    <x v="41"/>
  </r>
  <r>
    <x v="2"/>
    <s v="Paralegal Studies"/>
    <s v="PARA-150"/>
    <x v="10"/>
    <n v="1"/>
    <n v="53.999946000000001"/>
    <n v="1.7999982000000001"/>
    <n v="0.1333"/>
    <n v="0.1333"/>
    <n v="27"/>
    <n v="50"/>
    <n v="0"/>
    <x v="41"/>
  </r>
  <r>
    <x v="0"/>
    <s v="Philosophy"/>
    <s v="PHIL-110"/>
    <x v="10"/>
    <n v="2"/>
    <n v="252"/>
    <n v="8.4"/>
    <n v="0.4"/>
    <n v="0"/>
    <n v="84"/>
    <n v="100"/>
    <n v="0.4"/>
    <x v="43"/>
  </r>
  <r>
    <x v="0"/>
    <s v="Philosophy"/>
    <s v="PHIL-125"/>
    <x v="10"/>
    <n v="2"/>
    <n v="237"/>
    <n v="7.9"/>
    <n v="0.4"/>
    <n v="0.4"/>
    <n v="79"/>
    <n v="85"/>
    <n v="0"/>
    <x v="43"/>
  </r>
  <r>
    <x v="0"/>
    <s v="Philosophy"/>
    <s v="PHIL-130"/>
    <x v="10"/>
    <n v="1"/>
    <n v="117"/>
    <n v="3.9"/>
    <n v="0.2"/>
    <n v="0"/>
    <n v="39"/>
    <n v="50"/>
    <n v="0.2"/>
    <x v="43"/>
  </r>
  <r>
    <x v="0"/>
    <s v="Philosophy"/>
    <s v="PHIL-140"/>
    <x v="10"/>
    <n v="1"/>
    <n v="99"/>
    <n v="3.3"/>
    <n v="0.2"/>
    <n v="0"/>
    <n v="33"/>
    <n v="50"/>
    <n v="0.2"/>
    <x v="43"/>
  </r>
  <r>
    <x v="0"/>
    <s v="Philosophy"/>
    <s v="PHIL-141"/>
    <x v="10"/>
    <n v="1"/>
    <n v="63"/>
    <n v="2.1"/>
    <n v="0.2"/>
    <n v="0"/>
    <n v="21"/>
    <n v="50"/>
    <n v="0.2"/>
    <x v="43"/>
  </r>
  <r>
    <x v="1"/>
    <s v="Physics"/>
    <s v="PHYC-130"/>
    <x v="10"/>
    <n v="3"/>
    <n v="762.00000000000011"/>
    <n v="25.400000000000002"/>
    <n v="1.1294999999999999"/>
    <n v="0.2"/>
    <n v="127"/>
    <n v="150"/>
    <n v="0.92949999999999999"/>
    <x v="44"/>
  </r>
  <r>
    <x v="1"/>
    <s v="Physics"/>
    <s v="PHYC-190"/>
    <x v="10"/>
    <n v="1"/>
    <n v="132.99998100000002"/>
    <n v="4.4333327000000002"/>
    <n v="0.44319999999999998"/>
    <n v="0.44319999999999998"/>
    <n v="19"/>
    <n v="32"/>
    <n v="0"/>
    <x v="44"/>
  </r>
  <r>
    <x v="1"/>
    <s v="Physics"/>
    <s v="PHYC-200"/>
    <x v="10"/>
    <n v="2"/>
    <n v="559.99991999999997"/>
    <n v="18.666664000000001"/>
    <n v="0.88639999999999997"/>
    <n v="0.88639999999999997"/>
    <n v="80"/>
    <n v="82"/>
    <n v="0"/>
    <x v="44"/>
  </r>
  <r>
    <x v="1"/>
    <s v="Physics"/>
    <s v="PHYC-210"/>
    <x v="10"/>
    <n v="1"/>
    <n v="167.999976"/>
    <n v="5.5999992000000001"/>
    <n v="0.44319999999999998"/>
    <n v="0.26669999999999999"/>
    <n v="24"/>
    <n v="32"/>
    <n v="0.17649999999999999"/>
    <x v="44"/>
  </r>
  <r>
    <x v="0"/>
    <s v="Political Science"/>
    <s v="POSC-120"/>
    <x v="10"/>
    <n v="2"/>
    <n v="245.99999999999997"/>
    <n v="8.1999999999999993"/>
    <n v="0.4"/>
    <n v="0.2"/>
    <n v="82"/>
    <n v="100"/>
    <n v="0.2"/>
    <x v="45"/>
  </r>
  <r>
    <x v="0"/>
    <s v="Political Science"/>
    <s v="POSC-121"/>
    <x v="10"/>
    <n v="3"/>
    <n v="446.99999999999994"/>
    <n v="14.899999999999999"/>
    <n v="0.60000000000000009"/>
    <n v="0"/>
    <n v="149"/>
    <n v="150"/>
    <n v="0.60000000000000009"/>
    <x v="45"/>
  </r>
  <r>
    <x v="0"/>
    <s v="Political Science"/>
    <s v="POSC-130"/>
    <x v="10"/>
    <n v="1"/>
    <n v="144"/>
    <n v="4.8"/>
    <n v="0.2"/>
    <n v="0"/>
    <n v="48"/>
    <n v="50"/>
    <n v="0.2"/>
    <x v="45"/>
  </r>
  <r>
    <x v="0"/>
    <s v="Psychology"/>
    <s v="PSY-120"/>
    <x v="10"/>
    <n v="9"/>
    <n v="1276.2622799999999"/>
    <n v="42.542075999999994"/>
    <n v="1.7999999999999998"/>
    <n v="1"/>
    <n v="431"/>
    <n v="477"/>
    <n v="0.8"/>
    <x v="46"/>
  </r>
  <r>
    <x v="0"/>
    <s v="Psychology"/>
    <s v="PSY-138"/>
    <x v="10"/>
    <n v="2"/>
    <n v="195"/>
    <n v="6.5"/>
    <n v="0.4"/>
    <n v="0"/>
    <n v="65"/>
    <n v="100"/>
    <n v="0.4"/>
    <x v="46"/>
  </r>
  <r>
    <x v="0"/>
    <s v="Psychology"/>
    <s v="PSY-140"/>
    <x v="10"/>
    <n v="1"/>
    <n v="93"/>
    <n v="3.1"/>
    <n v="0.2"/>
    <n v="0"/>
    <n v="31"/>
    <n v="50"/>
    <n v="0.2"/>
    <x v="46"/>
  </r>
  <r>
    <x v="0"/>
    <s v="Psychology"/>
    <s v="PSY-150"/>
    <x v="10"/>
    <n v="2"/>
    <n v="261"/>
    <n v="8.6999999999999993"/>
    <n v="0.4"/>
    <n v="0.2"/>
    <n v="87"/>
    <n v="100"/>
    <n v="0.2"/>
    <x v="46"/>
  </r>
  <r>
    <x v="0"/>
    <s v="Psychology"/>
    <s v="PSY-170"/>
    <x v="10"/>
    <n v="1"/>
    <n v="132"/>
    <n v="4.4000000000000004"/>
    <n v="0.2"/>
    <n v="0.2"/>
    <n v="44"/>
    <n v="50"/>
    <n v="0"/>
    <x v="46"/>
  </r>
  <r>
    <x v="0"/>
    <s v="Psychology"/>
    <s v="PSY-201"/>
    <x v="10"/>
    <n v="1"/>
    <n v="23.999976"/>
    <n v="0.79999920000000002"/>
    <n v="6.6699999999999995E-2"/>
    <n v="6.6699999999999995E-2"/>
    <n v="24"/>
    <n v="50"/>
    <n v="0"/>
    <x v="46"/>
  </r>
  <r>
    <x v="0"/>
    <s v="Psychology"/>
    <s v="PSY-215"/>
    <x v="10"/>
    <n v="1"/>
    <n v="119.99995199999999"/>
    <n v="3.9999984"/>
    <n v="0.32150000000000001"/>
    <n v="0"/>
    <n v="24"/>
    <n v="25"/>
    <n v="0.32150000000000001"/>
    <x v="46"/>
  </r>
  <r>
    <x v="0"/>
    <s v="Psychology"/>
    <s v="PSY-220"/>
    <x v="10"/>
    <n v="1"/>
    <n v="51"/>
    <n v="1.7"/>
    <n v="0.2"/>
    <n v="0"/>
    <n v="17"/>
    <n v="42"/>
    <n v="0.2"/>
    <x v="46"/>
  </r>
  <r>
    <x v="2"/>
    <s v="Real Estate"/>
    <s v="RE-190"/>
    <x v="10"/>
    <n v="2"/>
    <n v="225"/>
    <n v="7.5"/>
    <n v="0.4"/>
    <n v="0.4"/>
    <n v="75"/>
    <n v="100"/>
    <n v="0"/>
    <x v="47"/>
  </r>
  <r>
    <x v="2"/>
    <s v="Real Estate"/>
    <s v="RE-191"/>
    <x v="10"/>
    <n v="1"/>
    <n v="171"/>
    <n v="5.7"/>
    <n v="0.2"/>
    <n v="0.2"/>
    <n v="57"/>
    <n v="59"/>
    <n v="0"/>
    <x v="47"/>
  </r>
  <r>
    <x v="2"/>
    <s v="Real Estate"/>
    <s v="RE-193"/>
    <x v="10"/>
    <n v="1"/>
    <n v="132"/>
    <n v="4.4000000000000004"/>
    <n v="0.2"/>
    <n v="0.2"/>
    <n v="44"/>
    <n v="50"/>
    <n v="0"/>
    <x v="47"/>
  </r>
  <r>
    <x v="2"/>
    <s v="Real Estate"/>
    <s v="RE-201"/>
    <x v="10"/>
    <n v="1"/>
    <n v="111"/>
    <n v="3.7"/>
    <n v="0.2"/>
    <n v="0.2"/>
    <n v="37"/>
    <n v="50"/>
    <n v="0"/>
    <x v="47"/>
  </r>
  <r>
    <x v="0"/>
    <s v="Religious Studies"/>
    <s v="RELG-120"/>
    <x v="10"/>
    <n v="1"/>
    <n v="147"/>
    <n v="4.9000000000000004"/>
    <n v="0.2"/>
    <n v="0.2"/>
    <n v="49"/>
    <n v="59"/>
    <n v="0"/>
    <x v="48"/>
  </r>
  <r>
    <x v="0"/>
    <s v="Sociology"/>
    <s v="SOC-120"/>
    <x v="10"/>
    <n v="7"/>
    <n v="806.7"/>
    <n v="26.89"/>
    <n v="1.4"/>
    <n v="1"/>
    <n v="266"/>
    <n v="350"/>
    <n v="0.4"/>
    <x v="50"/>
  </r>
  <r>
    <x v="0"/>
    <s v="Sociology"/>
    <s v="SOC-125"/>
    <x v="10"/>
    <n v="1"/>
    <n v="96"/>
    <n v="3.2"/>
    <n v="0.2"/>
    <n v="0.2"/>
    <n v="32"/>
    <n v="50"/>
    <n v="0"/>
    <x v="50"/>
  </r>
  <r>
    <x v="0"/>
    <s v="Sociology"/>
    <s v="SOC-130"/>
    <x v="10"/>
    <n v="1"/>
    <n v="63"/>
    <n v="2.1"/>
    <n v="0"/>
    <n v="0"/>
    <n v="21"/>
    <n v="50"/>
    <n v="0"/>
    <x v="50"/>
  </r>
  <r>
    <x v="0"/>
    <s v="Spanish"/>
    <s v="SPAN-120"/>
    <x v="10"/>
    <n v="5"/>
    <n v="664.99973399999988"/>
    <n v="22.166657799999996"/>
    <n v="1.6664999999999999"/>
    <n v="1.3331999999999999"/>
    <n v="133"/>
    <n v="150"/>
    <n v="0.33329999999999999"/>
    <x v="51"/>
  </r>
  <r>
    <x v="0"/>
    <s v="Spanish"/>
    <s v="SPAN-121"/>
    <x v="10"/>
    <n v="1"/>
    <n v="144.99994199999998"/>
    <n v="4.8333313999999996"/>
    <n v="0.33329999999999999"/>
    <n v="0.33329999999999999"/>
    <n v="29"/>
    <n v="30"/>
    <n v="0"/>
    <x v="51"/>
  </r>
  <r>
    <x v="0"/>
    <s v="Spanish"/>
    <s v="SPAN-220"/>
    <x v="10"/>
    <n v="1"/>
    <n v="139.999944"/>
    <n v="4.6666648000000004"/>
    <n v="0.33329999999999999"/>
    <n v="0.33329999999999999"/>
    <n v="28"/>
    <n v="30"/>
    <n v="0"/>
    <x v="51"/>
  </r>
  <r>
    <x v="0"/>
    <s v="Spanish"/>
    <s v="SPAN-250"/>
    <x v="10"/>
    <n v="1"/>
    <n v="45"/>
    <n v="1.5"/>
    <n v="0.2"/>
    <n v="0"/>
    <n v="15"/>
    <n v="20"/>
    <n v="0.2"/>
    <x v="51"/>
  </r>
  <r>
    <x v="0"/>
    <s v="Social Work"/>
    <s v="SW-110"/>
    <x v="10"/>
    <n v="2"/>
    <n v="230.99999999999997"/>
    <n v="7.6999999999999993"/>
    <n v="0.4"/>
    <n v="0.4"/>
    <n v="77"/>
    <n v="91"/>
    <n v="0"/>
    <x v="53"/>
  </r>
  <r>
    <x v="0"/>
    <s v="Social Work"/>
    <s v="SW-120"/>
    <x v="10"/>
    <n v="2"/>
    <n v="291"/>
    <n v="9.6999999999999993"/>
    <n v="0.4"/>
    <n v="0.4"/>
    <n v="97"/>
    <n v="109"/>
    <n v="0"/>
    <x v="53"/>
  </r>
  <r>
    <x v="0"/>
    <s v="Theater Arts"/>
    <s v="THTR-110"/>
    <x v="10"/>
    <n v="1"/>
    <n v="51"/>
    <n v="1.7"/>
    <n v="0.2"/>
    <n v="0.2"/>
    <n v="17"/>
    <n v="44"/>
    <n v="0"/>
    <x v="54"/>
  </r>
  <r>
    <x v="4"/>
    <s v="Work Experience"/>
    <s v="WEX-110"/>
    <x v="10"/>
    <n v="9"/>
    <n v="338.99994600000002"/>
    <n v="11.299998200000001"/>
    <n v="1.4388000000000001"/>
    <n v="1.4387999999999999"/>
    <n v="134"/>
    <n v="180"/>
    <n v="0"/>
    <x v="55"/>
  </r>
  <r>
    <x v="2"/>
    <s v="Accounting"/>
    <s v="BUS-109"/>
    <x v="10"/>
    <n v="1"/>
    <n v="66"/>
    <n v="2.2000000000000002"/>
    <n v="0"/>
    <n v="0"/>
    <n v="20"/>
    <n v="40"/>
    <n v="0"/>
    <x v="9"/>
  </r>
  <r>
    <x v="2"/>
    <s v="Accounting"/>
    <s v="BUS-120"/>
    <x v="10"/>
    <n v="5"/>
    <n v="931.99976700000002"/>
    <n v="31.0666589"/>
    <n v="1.3334999999999999"/>
    <n v="0.53339999999999999"/>
    <n v="233"/>
    <n v="259"/>
    <n v="0.80010000000000003"/>
    <x v="9"/>
  </r>
  <r>
    <x v="2"/>
    <s v="Accounting"/>
    <s v="BUS-121"/>
    <x v="10"/>
    <n v="3"/>
    <n v="615.99984599999993"/>
    <n v="20.5333282"/>
    <n v="0.80010000000000003"/>
    <n v="0.80010000000000003"/>
    <n v="154"/>
    <n v="159"/>
    <n v="0"/>
    <x v="9"/>
  </r>
  <r>
    <x v="2"/>
    <s v="Accounting"/>
    <s v="BUS-122"/>
    <x v="10"/>
    <n v="1"/>
    <n v="75.999980999999991"/>
    <n v="2.5333326999999999"/>
    <n v="0.26669999999999999"/>
    <n v="0.26669999999999999"/>
    <n v="19"/>
    <n v="50"/>
    <n v="0"/>
    <x v="9"/>
  </r>
  <r>
    <x v="2"/>
    <s v="Accounting"/>
    <s v="BUS-129"/>
    <x v="10"/>
    <n v="1"/>
    <n v="49.999949999999998"/>
    <n v="1.6666650000000001"/>
    <n v="0.1333"/>
    <n v="0.1333"/>
    <n v="25"/>
    <n v="50"/>
    <n v="0"/>
    <x v="9"/>
  </r>
  <r>
    <x v="2"/>
    <s v="Accounting"/>
    <s v="BUS-150"/>
    <x v="10"/>
    <n v="1"/>
    <n v="66"/>
    <n v="2.2000000000000002"/>
    <n v="0.2"/>
    <n v="0"/>
    <n v="20"/>
    <n v="50"/>
    <n v="0.2"/>
    <x v="9"/>
  </r>
  <r>
    <x v="2"/>
    <s v="Business"/>
    <s v="BUS-110"/>
    <x v="10"/>
    <n v="2"/>
    <n v="245.99999999999997"/>
    <n v="8.1999999999999993"/>
    <n v="0.4"/>
    <n v="0.2"/>
    <n v="82"/>
    <n v="90"/>
    <n v="0.2"/>
    <x v="10"/>
  </r>
  <r>
    <x v="2"/>
    <s v="Business"/>
    <s v="BUS-111"/>
    <x v="10"/>
    <n v="1"/>
    <n v="102.30000000000001"/>
    <n v="3.41"/>
    <n v="0.2"/>
    <n v="0.2"/>
    <n v="31"/>
    <n v="40"/>
    <n v="0"/>
    <x v="10"/>
  </r>
  <r>
    <x v="2"/>
    <s v="Business"/>
    <s v="BUS-113"/>
    <x v="10"/>
    <n v="1"/>
    <n v="37.999961999999996"/>
    <n v="1.2666653999999999"/>
    <n v="0.1333"/>
    <n v="0.1333"/>
    <n v="19"/>
    <n v="50"/>
    <n v="0"/>
    <x v="10"/>
  </r>
  <r>
    <x v="2"/>
    <s v="Business"/>
    <s v="BUS-125"/>
    <x v="10"/>
    <n v="3"/>
    <n v="393"/>
    <n v="13.1"/>
    <n v="0.60000000000000009"/>
    <n v="0.2"/>
    <n v="131"/>
    <n v="168"/>
    <n v="0.4"/>
    <x v="10"/>
  </r>
  <r>
    <x v="2"/>
    <s v="Business"/>
    <s v="BUS-128"/>
    <x v="10"/>
    <n v="5"/>
    <n v="456"/>
    <n v="15.2"/>
    <n v="1.25"/>
    <n v="1"/>
    <n v="152"/>
    <n v="175"/>
    <n v="0.25"/>
    <x v="10"/>
  </r>
  <r>
    <x v="2"/>
    <s v="Business"/>
    <s v="BUS-155"/>
    <x v="10"/>
    <n v="1"/>
    <n v="57"/>
    <n v="1.9"/>
    <n v="0.2"/>
    <n v="0"/>
    <n v="19"/>
    <n v="50"/>
    <n v="0.2"/>
    <x v="10"/>
  </r>
  <r>
    <x v="2"/>
    <s v="Business"/>
    <s v="BUS-195"/>
    <x v="10"/>
    <n v="1"/>
    <n v="90"/>
    <n v="3"/>
    <n v="0.2"/>
    <n v="0.2"/>
    <n v="30"/>
    <n v="50"/>
    <n v="0"/>
    <x v="10"/>
  </r>
  <r>
    <x v="0"/>
    <s v="Anthropology"/>
    <s v="ANTH-120"/>
    <x v="11"/>
    <n v="1"/>
    <n v="51"/>
    <n v="1.7"/>
    <n v="0.2"/>
    <n v="0.2"/>
    <n v="17"/>
    <n v="50"/>
    <n v="0"/>
    <x v="0"/>
  </r>
  <r>
    <x v="0"/>
    <s v="Anthropology"/>
    <s v="ANTH-130"/>
    <x v="11"/>
    <n v="1"/>
    <n v="99"/>
    <n v="3.3"/>
    <n v="0.2"/>
    <n v="0.2"/>
    <n v="33"/>
    <n v="50"/>
    <n v="0"/>
    <x v="0"/>
  </r>
  <r>
    <x v="0"/>
    <s v="Arabic"/>
    <s v="ARBC-120"/>
    <x v="11"/>
    <n v="6"/>
    <n v="1004.999598"/>
    <n v="33.4999866"/>
    <n v="1.9997999999999998"/>
    <n v="1.9997999999999998"/>
    <n v="201"/>
    <n v="180"/>
    <n v="0"/>
    <x v="2"/>
  </r>
  <r>
    <x v="0"/>
    <s v="Arabic"/>
    <s v="ARBC-121"/>
    <x v="11"/>
    <n v="4"/>
    <n v="639.99974399999996"/>
    <n v="21.3333248"/>
    <n v="1.3331999999999999"/>
    <n v="0.99990000000000001"/>
    <n v="128"/>
    <n v="120"/>
    <n v="0.33329999999999999"/>
    <x v="2"/>
  </r>
  <r>
    <x v="0"/>
    <s v="Arabic"/>
    <s v="ARBC-122"/>
    <x v="11"/>
    <n v="2"/>
    <n v="304.99987799999997"/>
    <n v="10.166662599999999"/>
    <n v="0.66659999999999997"/>
    <n v="0.33329999999999999"/>
    <n v="61"/>
    <n v="60"/>
    <n v="0.33329999999999999"/>
    <x v="2"/>
  </r>
  <r>
    <x v="0"/>
    <s v="Arabic"/>
    <s v="ARBC-123"/>
    <x v="11"/>
    <n v="1"/>
    <n v="139.999944"/>
    <n v="4.6666648000000004"/>
    <n v="0.33329999999999999"/>
    <n v="0.33329999999999999"/>
    <n v="28"/>
    <n v="30"/>
    <n v="0"/>
    <x v="2"/>
  </r>
  <r>
    <x v="0"/>
    <s v="Arabic"/>
    <s v="ARBC-145"/>
    <x v="11"/>
    <n v="4"/>
    <n v="549"/>
    <n v="18.3"/>
    <n v="0.8"/>
    <n v="0.8"/>
    <n v="183"/>
    <n v="200"/>
    <n v="0"/>
    <x v="2"/>
  </r>
  <r>
    <x v="0"/>
    <s v="Arabic"/>
    <s v="ARBC-220"/>
    <x v="11"/>
    <n v="2"/>
    <n v="254.99989799999997"/>
    <n v="8.4999965999999993"/>
    <n v="0.66659999999999997"/>
    <n v="0.33329999999999999"/>
    <n v="51"/>
    <n v="60"/>
    <n v="0.33329999999999999"/>
    <x v="2"/>
  </r>
  <r>
    <x v="0"/>
    <s v="Arabic"/>
    <s v="ARBC-221"/>
    <x v="11"/>
    <n v="1"/>
    <n v="119.99995199999999"/>
    <n v="3.9999984"/>
    <n v="0.33329999999999999"/>
    <n v="0.33329999999999999"/>
    <n v="24"/>
    <n v="25"/>
    <n v="0"/>
    <x v="2"/>
  </r>
  <r>
    <x v="0"/>
    <s v="Arabic"/>
    <s v="ARBC-250"/>
    <x v="11"/>
    <n v="3"/>
    <n v="144.00000000000003"/>
    <n v="4.8000000000000007"/>
    <n v="0.60000000000000009"/>
    <n v="0.60000000000000009"/>
    <n v="48"/>
    <n v="60"/>
    <n v="0"/>
    <x v="2"/>
  </r>
  <r>
    <x v="0"/>
    <s v="Arabic"/>
    <s v="ARBC-251"/>
    <x v="11"/>
    <n v="2"/>
    <n v="135"/>
    <n v="4.5"/>
    <n v="0.4"/>
    <n v="0.4"/>
    <n v="45"/>
    <n v="40"/>
    <n v="0"/>
    <x v="2"/>
  </r>
  <r>
    <x v="0"/>
    <s v="Arabic"/>
    <s v="ARBC-254"/>
    <x v="11"/>
    <n v="2"/>
    <n v="153"/>
    <n v="5.0999999999999996"/>
    <n v="0.4"/>
    <n v="0.4"/>
    <n v="51"/>
    <n v="40"/>
    <n v="0"/>
    <x v="2"/>
  </r>
  <r>
    <x v="0"/>
    <s v="Art"/>
    <s v="ART-100"/>
    <x v="11"/>
    <n v="10"/>
    <n v="1164"/>
    <n v="38.799999999999997"/>
    <n v="1.9999999999999998"/>
    <n v="1.9999999999999998"/>
    <n v="388"/>
    <n v="500"/>
    <n v="0"/>
    <x v="3"/>
  </r>
  <r>
    <x v="0"/>
    <s v="Art"/>
    <s v="ART-120"/>
    <x v="11"/>
    <n v="2"/>
    <n v="228.00000000000003"/>
    <n v="7.6000000000000005"/>
    <n v="0.73719999999999997"/>
    <n v="0.73719999999999997"/>
    <n v="38"/>
    <n v="50"/>
    <n v="0"/>
    <x v="3"/>
  </r>
  <r>
    <x v="0"/>
    <s v="Art"/>
    <s v="ART-121"/>
    <x v="11"/>
    <n v="1"/>
    <n v="72"/>
    <n v="2.4"/>
    <n v="0.36859999999999998"/>
    <n v="0.36859999999999998"/>
    <n v="12"/>
    <n v="25"/>
    <n v="0"/>
    <x v="3"/>
  </r>
  <r>
    <x v="0"/>
    <s v="Art"/>
    <s v="ART-124"/>
    <x v="11"/>
    <n v="3"/>
    <n v="222"/>
    <n v="7.4"/>
    <n v="1.1057999999999999"/>
    <n v="1.1057999999999999"/>
    <n v="37"/>
    <n v="75"/>
    <n v="0"/>
    <x v="3"/>
  </r>
  <r>
    <x v="0"/>
    <s v="Art"/>
    <s v="ART-141"/>
    <x v="11"/>
    <n v="1"/>
    <n v="75"/>
    <n v="2.5"/>
    <n v="0.2"/>
    <n v="0.2"/>
    <n v="25"/>
    <n v="50"/>
    <n v="0"/>
    <x v="3"/>
  </r>
  <r>
    <x v="0"/>
    <s v="Art"/>
    <s v="ART-143"/>
    <x v="11"/>
    <n v="1"/>
    <n v="132"/>
    <n v="4.4000000000000004"/>
    <n v="0.2"/>
    <n v="0.2"/>
    <n v="44"/>
    <n v="50"/>
    <n v="0"/>
    <x v="3"/>
  </r>
  <r>
    <x v="0"/>
    <s v="Art"/>
    <s v="ART-230"/>
    <x v="11"/>
    <n v="1"/>
    <n v="48"/>
    <n v="1.6"/>
    <n v="0.36859999999999998"/>
    <n v="0.36859999999999998"/>
    <n v="8"/>
    <n v="25"/>
    <n v="0"/>
    <x v="3"/>
  </r>
  <r>
    <x v="0"/>
    <s v="American Sign Language"/>
    <s v="ASL-120"/>
    <x v="11"/>
    <n v="5"/>
    <n v="535.999866"/>
    <n v="17.8666622"/>
    <n v="1.3334999999999999"/>
    <n v="1.3334999999999999"/>
    <n v="134"/>
    <n v="150"/>
    <n v="0"/>
    <x v="4"/>
  </r>
  <r>
    <x v="0"/>
    <s v="American Sign Language"/>
    <s v="ASL-121"/>
    <x v="11"/>
    <n v="3"/>
    <n v="183.999954"/>
    <n v="6.1333318000000006"/>
    <n v="0.80010000000000003"/>
    <n v="0.80010000000000003"/>
    <n v="46"/>
    <n v="90"/>
    <n v="0"/>
    <x v="4"/>
  </r>
  <r>
    <x v="0"/>
    <s v="American Sign Language"/>
    <s v="ASL-125"/>
    <x v="11"/>
    <n v="1"/>
    <n v="20.999979"/>
    <n v="0.69999929999999999"/>
    <n v="6.6699999999999995E-2"/>
    <n v="6.6699999999999995E-2"/>
    <n v="21"/>
    <n v="30"/>
    <n v="0"/>
    <x v="4"/>
  </r>
  <r>
    <x v="0"/>
    <s v="American Sign Language"/>
    <s v="ASL-126"/>
    <x v="11"/>
    <n v="1"/>
    <n v="19.999980000000001"/>
    <n v="0.66666599999999998"/>
    <n v="6.6699999999999995E-2"/>
    <n v="6.6699999999999995E-2"/>
    <n v="20"/>
    <n v="30"/>
    <n v="0"/>
    <x v="4"/>
  </r>
  <r>
    <x v="0"/>
    <s v="American Sign Language"/>
    <s v="ASL-130"/>
    <x v="11"/>
    <n v="1"/>
    <n v="72"/>
    <n v="2.4"/>
    <n v="0.2"/>
    <n v="0.2"/>
    <n v="24"/>
    <n v="30"/>
    <n v="0"/>
    <x v="4"/>
  </r>
  <r>
    <x v="0"/>
    <s v="American Sign Language"/>
    <s v="ASL-140"/>
    <x v="11"/>
    <n v="1"/>
    <n v="36"/>
    <n v="1.2"/>
    <n v="0.2"/>
    <n v="0"/>
    <n v="12"/>
    <n v="30"/>
    <n v="0.2"/>
    <x v="4"/>
  </r>
  <r>
    <x v="0"/>
    <s v="American Sign Language"/>
    <s v="ASL-221"/>
    <x v="11"/>
    <n v="1"/>
    <n v="55.999986"/>
    <n v="1.8666662000000001"/>
    <n v="0.26669999999999999"/>
    <n v="0.26669999999999999"/>
    <n v="14"/>
    <n v="25"/>
    <n v="0"/>
    <x v="4"/>
  </r>
  <r>
    <x v="1"/>
    <s v="Astronomy"/>
    <s v="ASTR-110"/>
    <x v="11"/>
    <n v="3"/>
    <n v="438.00000000000006"/>
    <n v="14.600000000000001"/>
    <n v="0.60000000000000009"/>
    <n v="0"/>
    <n v="146"/>
    <n v="150"/>
    <n v="0.60000000000000009"/>
    <x v="5"/>
  </r>
  <r>
    <x v="1"/>
    <s v="Astronomy"/>
    <s v="ASTR-112"/>
    <x v="11"/>
    <n v="2"/>
    <n v="156.6"/>
    <n v="5.22"/>
    <n v="0.35299999999999998"/>
    <n v="0"/>
    <n v="50"/>
    <n v="72"/>
    <n v="0.35299999999999998"/>
    <x v="5"/>
  </r>
  <r>
    <x v="2"/>
    <s v="Automotive"/>
    <s v="AUTO-099"/>
    <x v="11"/>
    <n v="1"/>
    <n v="117"/>
    <n v="3.9"/>
    <n v="0.2"/>
    <n v="0"/>
    <n v="39"/>
    <n v="50"/>
    <n v="0.2"/>
    <x v="6"/>
  </r>
  <r>
    <x v="2"/>
    <s v="Automotive"/>
    <s v="AUTO-100"/>
    <x v="11"/>
    <n v="1"/>
    <n v="46.2"/>
    <n v="1.54"/>
    <n v="0.17649999999999999"/>
    <n v="0.17649999999999999"/>
    <n v="14"/>
    <n v="22"/>
    <n v="0"/>
    <x v="6"/>
  </r>
  <r>
    <x v="2"/>
    <s v="Automotive"/>
    <s v="AUTO-122"/>
    <x v="11"/>
    <n v="1"/>
    <n v="288"/>
    <n v="9.6"/>
    <n v="0.55289999999999995"/>
    <n v="0.35289999999999999"/>
    <n v="32"/>
    <n v="50"/>
    <n v="0.2"/>
    <x v="6"/>
  </r>
  <r>
    <x v="2"/>
    <s v="Automotive"/>
    <s v="AUTO-130"/>
    <x v="11"/>
    <n v="1"/>
    <n v="135"/>
    <n v="4.5"/>
    <n v="0.55289999999999995"/>
    <n v="0.35289999999999999"/>
    <n v="15"/>
    <n v="28"/>
    <n v="0.2"/>
    <x v="6"/>
  </r>
  <r>
    <x v="2"/>
    <s v="Automotive"/>
    <s v="AUTO-142"/>
    <x v="11"/>
    <n v="1"/>
    <n v="28.56"/>
    <n v="0.95199999999999996"/>
    <n v="0.2432"/>
    <n v="0.2432"/>
    <n v="7"/>
    <n v="22"/>
    <n v="0"/>
    <x v="6"/>
  </r>
  <r>
    <x v="2"/>
    <s v="Automotive"/>
    <s v="AUTO-180"/>
    <x v="11"/>
    <n v="1"/>
    <n v="14.399999999999999"/>
    <n v="0.48"/>
    <n v="6.6699999999999995E-2"/>
    <n v="6.6699999999999995E-2"/>
    <n v="12"/>
    <n v="50"/>
    <n v="0"/>
    <x v="6"/>
  </r>
  <r>
    <x v="2"/>
    <s v="Automotive"/>
    <s v="AUTO-191A"/>
    <x v="11"/>
    <n v="1"/>
    <n v="2.2856999999999998"/>
    <n v="7.6189999999999994E-2"/>
    <n v="6.6699999999999995E-2"/>
    <n v="6.6699999999999995E-2"/>
    <n v="5"/>
    <n v="28"/>
    <n v="0"/>
    <x v="6"/>
  </r>
  <r>
    <x v="2"/>
    <s v="Automotive"/>
    <s v="AUTO-191B"/>
    <x v="11"/>
    <n v="1"/>
    <n v="2.4999899999999999"/>
    <n v="8.3333000000000004E-2"/>
    <n v="8.8200000000000001E-2"/>
    <n v="8.8200000000000001E-2"/>
    <n v="5"/>
    <n v="28"/>
    <n v="0"/>
    <x v="6"/>
  </r>
  <r>
    <x v="2"/>
    <s v="Automotive"/>
    <s v="AUTO-191C"/>
    <x v="11"/>
    <n v="1"/>
    <n v="6.0342000000000002"/>
    <n v="0.20114000000000001"/>
    <n v="0.1"/>
    <n v="0.1"/>
    <n v="4"/>
    <n v="28"/>
    <n v="0"/>
    <x v="6"/>
  </r>
  <r>
    <x v="2"/>
    <s v="Automotive"/>
    <s v="AUTO-191D"/>
    <x v="11"/>
    <n v="1"/>
    <n v="3.19998"/>
    <n v="0.106666"/>
    <n v="6.6699999999999995E-2"/>
    <n v="6.6699999999999995E-2"/>
    <n v="7"/>
    <n v="28"/>
    <n v="0"/>
    <x v="6"/>
  </r>
  <r>
    <x v="2"/>
    <s v="Automotive"/>
    <s v="AUTO-191E"/>
    <x v="11"/>
    <n v="1"/>
    <n v="0.91427999999999998"/>
    <n v="3.0476E-2"/>
    <n v="3.3300000000000003E-2"/>
    <n v="3.3300000000000003E-2"/>
    <n v="4"/>
    <n v="28"/>
    <n v="0"/>
    <x v="6"/>
  </r>
  <r>
    <x v="2"/>
    <s v="Automotive"/>
    <s v="AUTO-193A"/>
    <x v="11"/>
    <n v="1"/>
    <n v="8.4114000000000004"/>
    <n v="0.28038000000000002"/>
    <n v="0.1333"/>
    <n v="0.1333"/>
    <n v="4"/>
    <n v="50"/>
    <n v="0"/>
    <x v="6"/>
  </r>
  <r>
    <x v="2"/>
    <s v="Automotive"/>
    <s v="AUTO-193B"/>
    <x v="11"/>
    <n v="1"/>
    <n v="4.5"/>
    <n v="0.15"/>
    <n v="8.8200000000000001E-2"/>
    <n v="8.8200000000000001E-2"/>
    <n v="3"/>
    <n v="50"/>
    <n v="0"/>
    <x v="6"/>
  </r>
  <r>
    <x v="2"/>
    <s v="Automotive"/>
    <s v="AUTO-193C"/>
    <x v="11"/>
    <n v="1"/>
    <n v="24.1371"/>
    <n v="0.80457000000000001"/>
    <n v="0.1333"/>
    <n v="0.1333"/>
    <n v="6"/>
    <n v="50"/>
    <n v="0"/>
    <x v="6"/>
  </r>
  <r>
    <x v="2"/>
    <s v="Automotive"/>
    <s v="AUTO-195A"/>
    <x v="11"/>
    <n v="1"/>
    <n v="28.5"/>
    <n v="0.95"/>
    <n v="0.1"/>
    <n v="0"/>
    <n v="19"/>
    <n v="50"/>
    <n v="0.1"/>
    <x v="6"/>
  </r>
  <r>
    <x v="2"/>
    <s v="Automotive"/>
    <s v="AUTO-195B"/>
    <x v="11"/>
    <n v="1"/>
    <n v="31.5"/>
    <n v="1.05"/>
    <n v="8.8200000000000001E-2"/>
    <n v="0"/>
    <n v="21"/>
    <n v="50"/>
    <n v="8.8200000000000001E-2"/>
    <x v="6"/>
  </r>
  <r>
    <x v="2"/>
    <s v="Automotive"/>
    <s v="AUTO-195C"/>
    <x v="11"/>
    <n v="1"/>
    <n v="28.5"/>
    <n v="0.95"/>
    <n v="0.1"/>
    <n v="0"/>
    <n v="19"/>
    <n v="50"/>
    <n v="0.1"/>
    <x v="6"/>
  </r>
  <r>
    <x v="2"/>
    <s v="Automotive"/>
    <s v="AUTO-195D"/>
    <x v="11"/>
    <n v="1"/>
    <n v="31.5"/>
    <n v="1.05"/>
    <n v="0.1"/>
    <n v="0"/>
    <n v="21"/>
    <n v="50"/>
    <n v="0.1"/>
    <x v="6"/>
  </r>
  <r>
    <x v="2"/>
    <s v="Automotive"/>
    <s v="AUTO-196A"/>
    <x v="11"/>
    <n v="1"/>
    <n v="23.999639999999999"/>
    <n v="0.79998800000000003"/>
    <n v="0.1333"/>
    <n v="0.1333"/>
    <n v="14"/>
    <n v="50"/>
    <n v="0"/>
    <x v="6"/>
  </r>
  <r>
    <x v="2"/>
    <s v="Automotive"/>
    <s v="AUTO-196B"/>
    <x v="11"/>
    <n v="1"/>
    <n v="19.5"/>
    <n v="0.65"/>
    <n v="8.8200000000000001E-2"/>
    <n v="8.8200000000000001E-2"/>
    <n v="13"/>
    <n v="50"/>
    <n v="0"/>
    <x v="6"/>
  </r>
  <r>
    <x v="2"/>
    <s v="Automotive"/>
    <s v="AUTO-196C"/>
    <x v="11"/>
    <n v="1"/>
    <n v="20.114159999999998"/>
    <n v="0.67047199999999996"/>
    <n v="0.1333"/>
    <n v="0.1333"/>
    <n v="11"/>
    <n v="50"/>
    <n v="0"/>
    <x v="6"/>
  </r>
  <r>
    <x v="2"/>
    <s v="Automotive"/>
    <s v="AUTO-196D"/>
    <x v="11"/>
    <n v="1"/>
    <n v="5.4856799999999994"/>
    <n v="0.18285599999999999"/>
    <n v="6.6699999999999995E-2"/>
    <n v="6.6699999999999995E-2"/>
    <n v="12"/>
    <n v="50"/>
    <n v="0"/>
    <x v="6"/>
  </r>
  <r>
    <x v="2"/>
    <s v="Automotive"/>
    <s v="AUTO-197"/>
    <x v="11"/>
    <n v="1"/>
    <n v="60"/>
    <n v="2"/>
    <n v="0.25069999999999998"/>
    <n v="0.25069999999999998"/>
    <n v="20"/>
    <n v="20"/>
    <n v="0"/>
    <x v="6"/>
  </r>
  <r>
    <x v="1"/>
    <s v="Biology"/>
    <s v="BIO-122"/>
    <x v="11"/>
    <n v="1"/>
    <n v="156"/>
    <n v="5.2"/>
    <n v="0.3765"/>
    <n v="0.3765"/>
    <n v="26"/>
    <n v="32"/>
    <n v="0"/>
    <x v="7"/>
  </r>
  <r>
    <x v="1"/>
    <s v="Biology"/>
    <s v="BIO-130"/>
    <x v="11"/>
    <n v="10"/>
    <n v="1185"/>
    <n v="39.5"/>
    <n v="1.9999999999999998"/>
    <n v="1.9999999999999998"/>
    <n v="395"/>
    <n v="500"/>
    <n v="0"/>
    <x v="7"/>
  </r>
  <r>
    <x v="1"/>
    <s v="Biology"/>
    <s v="BIO-131"/>
    <x v="11"/>
    <n v="7"/>
    <n v="648.79994999999997"/>
    <n v="21.626664999999999"/>
    <n v="1.2355"/>
    <n v="1.0589999999999999"/>
    <n v="209"/>
    <n v="224"/>
    <n v="0.17649999999999999"/>
    <x v="7"/>
  </r>
  <r>
    <x v="1"/>
    <s v="Biology"/>
    <s v="BIO-134"/>
    <x v="11"/>
    <n v="1"/>
    <n v="87"/>
    <n v="2.9"/>
    <n v="0.2"/>
    <n v="0"/>
    <n v="29"/>
    <n v="32"/>
    <n v="0.2"/>
    <x v="7"/>
  </r>
  <r>
    <x v="1"/>
    <s v="Biology"/>
    <s v="BIO-135"/>
    <x v="11"/>
    <n v="1"/>
    <n v="66"/>
    <n v="2.2000000000000002"/>
    <n v="0.17649999999999999"/>
    <n v="0"/>
    <n v="22"/>
    <n v="32"/>
    <n v="0.17649999999999999"/>
    <x v="7"/>
  </r>
  <r>
    <x v="1"/>
    <s v="Biology"/>
    <s v="BIO-140"/>
    <x v="11"/>
    <n v="8"/>
    <n v="2142"/>
    <n v="71.400000000000006"/>
    <n v="4.4232000000000005"/>
    <n v="2.0115999999999996"/>
    <n v="238"/>
    <n v="228"/>
    <n v="2.4116"/>
    <x v="7"/>
  </r>
  <r>
    <x v="1"/>
    <s v="Biology"/>
    <s v="BIO-141"/>
    <x v="11"/>
    <n v="1"/>
    <n v="135"/>
    <n v="4.5"/>
    <n v="0.2"/>
    <n v="0.2"/>
    <n v="45"/>
    <n v="50"/>
    <n v="0"/>
    <x v="7"/>
  </r>
  <r>
    <x v="1"/>
    <s v="Biology"/>
    <s v="BIO-141L"/>
    <x v="11"/>
    <n v="1"/>
    <n v="93"/>
    <n v="3.1"/>
    <n v="0.17649999999999999"/>
    <n v="0.17649999999999999"/>
    <n v="31"/>
    <n v="32"/>
    <n v="0"/>
    <x v="7"/>
  </r>
  <r>
    <x v="1"/>
    <s v="Biology"/>
    <s v="BIO-230"/>
    <x v="11"/>
    <n v="1"/>
    <n v="144"/>
    <n v="4.8"/>
    <n v="0.3765"/>
    <n v="0.3765"/>
    <n v="24"/>
    <n v="24"/>
    <n v="0"/>
    <x v="7"/>
  </r>
  <r>
    <x v="1"/>
    <s v="Biology"/>
    <s v="BIO-240"/>
    <x v="11"/>
    <n v="2"/>
    <n v="475.99993200000006"/>
    <n v="15.866664400000001"/>
    <n v="0.88639999999999997"/>
    <n v="0.44319999999999998"/>
    <n v="68"/>
    <n v="64"/>
    <n v="0.44319999999999998"/>
    <x v="7"/>
  </r>
  <r>
    <x v="2"/>
    <s v="Business Office Technology"/>
    <s v="BOT-100"/>
    <x v="11"/>
    <n v="1"/>
    <n v="37.999961999999996"/>
    <n v="1.2666653999999999"/>
    <n v="0.17649999999999999"/>
    <n v="0.17649999999999999"/>
    <n v="38"/>
    <n v="50"/>
    <n v="0"/>
    <x v="8"/>
  </r>
  <r>
    <x v="2"/>
    <s v="Business Office Technology"/>
    <s v="BOT-101A"/>
    <x v="11"/>
    <n v="1"/>
    <n v="31.5"/>
    <n v="1.05"/>
    <n v="0.1633"/>
    <n v="0.1633"/>
    <n v="21"/>
    <n v="50"/>
    <n v="0"/>
    <x v="8"/>
  </r>
  <r>
    <x v="2"/>
    <s v="Business Office Technology"/>
    <s v="BOT-101B"/>
    <x v="11"/>
    <n v="1"/>
    <n v="22.5"/>
    <n v="0.75"/>
    <n v="0.1633"/>
    <n v="0.1633"/>
    <n v="15"/>
    <n v="50"/>
    <n v="0"/>
    <x v="8"/>
  </r>
  <r>
    <x v="2"/>
    <s v="Business Office Technology"/>
    <s v="BOT-103A"/>
    <x v="11"/>
    <n v="1"/>
    <n v="13.5"/>
    <n v="0.45"/>
    <n v="8.8200000000000001E-2"/>
    <n v="8.8200000000000001E-2"/>
    <n v="9"/>
    <n v="50"/>
    <n v="0"/>
    <x v="8"/>
  </r>
  <r>
    <x v="2"/>
    <s v="Business Office Technology"/>
    <s v="BOT-103B"/>
    <x v="11"/>
    <n v="1"/>
    <n v="13.5"/>
    <n v="0.45"/>
    <n v="0"/>
    <n v="0"/>
    <n v="9"/>
    <n v="50"/>
    <n v="0"/>
    <x v="8"/>
  </r>
  <r>
    <x v="2"/>
    <s v="Business Office Technology"/>
    <s v="BOT-103C"/>
    <x v="11"/>
    <n v="1"/>
    <n v="6"/>
    <n v="0.2"/>
    <n v="0"/>
    <n v="0"/>
    <n v="4"/>
    <n v="50"/>
    <n v="0"/>
    <x v="8"/>
  </r>
  <r>
    <x v="2"/>
    <s v="Business Office Technology"/>
    <s v="BOT-104"/>
    <x v="11"/>
    <n v="1"/>
    <n v="35.999999964000004"/>
    <n v="1.1999999988000001"/>
    <n v="0.1215"/>
    <n v="0.1215"/>
    <n v="18"/>
    <n v="50"/>
    <n v="0"/>
    <x v="8"/>
  </r>
  <r>
    <x v="2"/>
    <s v="Business Office Technology"/>
    <s v="BOT-115"/>
    <x v="11"/>
    <n v="1"/>
    <n v="45.999999953999996"/>
    <n v="1.5333333318"/>
    <n v="0.1215"/>
    <n v="0.1215"/>
    <n v="23"/>
    <n v="50"/>
    <n v="0"/>
    <x v="8"/>
  </r>
  <r>
    <x v="2"/>
    <s v="Business Office Technology"/>
    <s v="BOT-117"/>
    <x v="11"/>
    <n v="1"/>
    <n v="25.999999973999998"/>
    <n v="0.86666666579999996"/>
    <n v="0.1215"/>
    <n v="0.1215"/>
    <n v="13"/>
    <n v="50"/>
    <n v="0"/>
    <x v="8"/>
  </r>
  <r>
    <x v="2"/>
    <s v="Business Office Technology"/>
    <s v="BOT-118"/>
    <x v="11"/>
    <n v="1"/>
    <n v="57"/>
    <n v="1.9"/>
    <n v="0.17649999999999999"/>
    <n v="0.17649999999999999"/>
    <n v="19"/>
    <n v="50"/>
    <n v="0"/>
    <x v="8"/>
  </r>
  <r>
    <x v="2"/>
    <s v="Business Office Technology"/>
    <s v="BOT-120"/>
    <x v="11"/>
    <n v="1"/>
    <n v="37.999999962000004"/>
    <n v="1.2666666654000001"/>
    <n v="0.1215"/>
    <n v="0.1215"/>
    <n v="19"/>
    <n v="50"/>
    <n v="0"/>
    <x v="8"/>
  </r>
  <r>
    <x v="2"/>
    <s v="Business Office Technology"/>
    <s v="BOT-121"/>
    <x v="11"/>
    <n v="1"/>
    <n v="31.999999967999997"/>
    <n v="1.0666666655999999"/>
    <n v="0.1215"/>
    <n v="0.1215"/>
    <n v="16"/>
    <n v="50"/>
    <n v="0"/>
    <x v="8"/>
  </r>
  <r>
    <x v="2"/>
    <s v="Business Office Technology"/>
    <s v="BOT-126"/>
    <x v="11"/>
    <n v="1"/>
    <n v="21.999999977999998"/>
    <n v="0.7333333326"/>
    <n v="0.1215"/>
    <n v="0.1215"/>
    <n v="11"/>
    <n v="50"/>
    <n v="0"/>
    <x v="8"/>
  </r>
  <r>
    <x v="2"/>
    <s v="Business Office Technology"/>
    <s v="BOT-127"/>
    <x v="11"/>
    <n v="1"/>
    <n v="39.999999960000004"/>
    <n v="1.333333332"/>
    <n v="0.1215"/>
    <n v="0.1215"/>
    <n v="20"/>
    <n v="50"/>
    <n v="0"/>
    <x v="8"/>
  </r>
  <r>
    <x v="2"/>
    <s v="Business Office Technology"/>
    <s v="BOT-128"/>
    <x v="11"/>
    <n v="1"/>
    <n v="17.999999982000002"/>
    <n v="0.59999999940000004"/>
    <n v="0.1215"/>
    <n v="0.1215"/>
    <n v="9"/>
    <n v="50"/>
    <n v="0"/>
    <x v="8"/>
  </r>
  <r>
    <x v="2"/>
    <s v="Business Office Technology"/>
    <s v="BOT-132"/>
    <x v="11"/>
    <n v="1"/>
    <n v="81"/>
    <n v="2.7"/>
    <n v="0.2"/>
    <n v="0.2"/>
    <n v="27"/>
    <n v="50"/>
    <n v="0"/>
    <x v="8"/>
  </r>
  <r>
    <x v="2"/>
    <s v="Business Office Technology"/>
    <s v="BOT-151"/>
    <x v="11"/>
    <n v="1"/>
    <n v="2.742857136"/>
    <n v="9.1428571200000003E-2"/>
    <n v="0.1215"/>
    <n v="0.1215"/>
    <n v="24"/>
    <n v="50"/>
    <n v="0"/>
    <x v="8"/>
  </r>
  <r>
    <x v="2"/>
    <s v="CADD Technology"/>
    <s v="CADD-115"/>
    <x v="11"/>
    <n v="1"/>
    <n v="156"/>
    <n v="5.2"/>
    <n v="0.36859999999999998"/>
    <n v="0.36859999999999998"/>
    <n v="26"/>
    <n v="26"/>
    <n v="0"/>
    <x v="11"/>
  </r>
  <r>
    <x v="2"/>
    <s v="CADD Technology"/>
    <s v="CADD-120"/>
    <x v="11"/>
    <n v="1"/>
    <n v="30"/>
    <n v="1"/>
    <n v="0.36859999999999998"/>
    <n v="0"/>
    <n v="5"/>
    <n v="26"/>
    <n v="0.36859999999999998"/>
    <x v="11"/>
  </r>
  <r>
    <x v="2"/>
    <s v="CADD Technology"/>
    <s v="CADD-128"/>
    <x v="11"/>
    <n v="1"/>
    <n v="27"/>
    <n v="0.9"/>
    <n v="0.2"/>
    <n v="0"/>
    <n v="9"/>
    <n v="26"/>
    <n v="0.2"/>
    <x v="11"/>
  </r>
  <r>
    <x v="2"/>
    <s v="CADD Technology"/>
    <s v="CADD-129"/>
    <x v="11"/>
    <n v="1"/>
    <n v="60"/>
    <n v="2"/>
    <n v="0.36859999999999998"/>
    <n v="0"/>
    <n v="10"/>
    <n v="26"/>
    <n v="0.36859999999999998"/>
    <x v="11"/>
  </r>
  <r>
    <x v="2"/>
    <s v="CADD Technology"/>
    <s v="CADD-131"/>
    <x v="11"/>
    <n v="1"/>
    <n v="48"/>
    <n v="1.6"/>
    <n v="0.36859999999999998"/>
    <n v="0.36859999999999998"/>
    <n v="8"/>
    <n v="26"/>
    <n v="0"/>
    <x v="11"/>
  </r>
  <r>
    <x v="2"/>
    <s v="Child Development"/>
    <s v="CD-115"/>
    <x v="11"/>
    <n v="1"/>
    <n v="138"/>
    <n v="4.5999999999999996"/>
    <n v="0.2"/>
    <n v="0.2"/>
    <n v="46"/>
    <n v="50"/>
    <n v="0"/>
    <x v="12"/>
  </r>
  <r>
    <x v="2"/>
    <s v="Child Development"/>
    <s v="CD-123"/>
    <x v="11"/>
    <n v="1"/>
    <n v="147"/>
    <n v="4.9000000000000004"/>
    <n v="0.2"/>
    <n v="0"/>
    <n v="49"/>
    <n v="50"/>
    <n v="0.2"/>
    <x v="12"/>
  </r>
  <r>
    <x v="2"/>
    <s v="Child Development"/>
    <s v="CD-125"/>
    <x v="11"/>
    <n v="3"/>
    <n v="423.00000000000006"/>
    <n v="14.100000000000001"/>
    <n v="0.60000000000000009"/>
    <n v="0.60000000000000009"/>
    <n v="141"/>
    <n v="150"/>
    <n v="0"/>
    <x v="12"/>
  </r>
  <r>
    <x v="2"/>
    <s v="Child Development"/>
    <s v="CD-126"/>
    <x v="11"/>
    <n v="1"/>
    <n v="117"/>
    <n v="3.9"/>
    <n v="0.2"/>
    <n v="0.2"/>
    <n v="39"/>
    <n v="50"/>
    <n v="0"/>
    <x v="12"/>
  </r>
  <r>
    <x v="2"/>
    <s v="Child Development"/>
    <s v="CD-127"/>
    <x v="11"/>
    <n v="1"/>
    <n v="129"/>
    <n v="4.3"/>
    <n v="0.2"/>
    <n v="0.2"/>
    <n v="43"/>
    <n v="50"/>
    <n v="0"/>
    <x v="12"/>
  </r>
  <r>
    <x v="2"/>
    <s v="Child Development"/>
    <s v="CD-128"/>
    <x v="11"/>
    <n v="1"/>
    <n v="138"/>
    <n v="4.5999999999999996"/>
    <n v="0.2"/>
    <n v="0.2"/>
    <n v="46"/>
    <n v="50"/>
    <n v="0"/>
    <x v="12"/>
  </r>
  <r>
    <x v="2"/>
    <s v="Child Development"/>
    <s v="CD-129"/>
    <x v="11"/>
    <n v="1"/>
    <n v="150"/>
    <n v="5"/>
    <n v="0.2"/>
    <n v="0.2"/>
    <n v="50"/>
    <n v="50"/>
    <n v="0"/>
    <x v="12"/>
  </r>
  <r>
    <x v="2"/>
    <s v="Child Development"/>
    <s v="CD-130"/>
    <x v="11"/>
    <n v="2"/>
    <n v="225"/>
    <n v="7.5"/>
    <n v="0.4"/>
    <n v="0.4"/>
    <n v="75"/>
    <n v="100"/>
    <n v="0"/>
    <x v="12"/>
  </r>
  <r>
    <x v="2"/>
    <s v="Child Development"/>
    <s v="CD-131"/>
    <x v="11"/>
    <n v="1"/>
    <n v="138"/>
    <n v="4.5999999999999996"/>
    <n v="0.2"/>
    <n v="0"/>
    <n v="46"/>
    <n v="50"/>
    <n v="0.2"/>
    <x v="12"/>
  </r>
  <r>
    <x v="2"/>
    <s v="Child Development"/>
    <s v="CD-134"/>
    <x v="11"/>
    <n v="2"/>
    <n v="243"/>
    <n v="8.1"/>
    <n v="0.4"/>
    <n v="0.4"/>
    <n v="81"/>
    <n v="100"/>
    <n v="0"/>
    <x v="12"/>
  </r>
  <r>
    <x v="2"/>
    <s v="Child Development"/>
    <s v="CD-136"/>
    <x v="11"/>
    <n v="1"/>
    <n v="81"/>
    <n v="2.7"/>
    <n v="0.2"/>
    <n v="0"/>
    <n v="27"/>
    <n v="50"/>
    <n v="0.2"/>
    <x v="12"/>
  </r>
  <r>
    <x v="2"/>
    <s v="Child Development"/>
    <s v="CD-138"/>
    <x v="11"/>
    <n v="1"/>
    <n v="63"/>
    <n v="2.1"/>
    <n v="0.2"/>
    <n v="0.2"/>
    <n v="21"/>
    <n v="50"/>
    <n v="0"/>
    <x v="12"/>
  </r>
  <r>
    <x v="2"/>
    <s v="Child Development"/>
    <s v="CD-143"/>
    <x v="11"/>
    <n v="1"/>
    <n v="81"/>
    <n v="2.7"/>
    <n v="0.2"/>
    <n v="0.2"/>
    <n v="27"/>
    <n v="50"/>
    <n v="0"/>
    <x v="12"/>
  </r>
  <r>
    <x v="2"/>
    <s v="Child Development"/>
    <s v="CD-153"/>
    <x v="11"/>
    <n v="2"/>
    <n v="270"/>
    <n v="9"/>
    <n v="0.4"/>
    <n v="0.4"/>
    <n v="90"/>
    <n v="100"/>
    <n v="0"/>
    <x v="12"/>
  </r>
  <r>
    <x v="2"/>
    <s v="Child Development"/>
    <s v="CD-210"/>
    <x v="11"/>
    <n v="1"/>
    <n v="141"/>
    <n v="4.7"/>
    <n v="0.2"/>
    <n v="0.2"/>
    <n v="47"/>
    <n v="50"/>
    <n v="0"/>
    <x v="12"/>
  </r>
  <r>
    <x v="1"/>
    <s v="Chemistry"/>
    <s v="CHEM-102"/>
    <x v="11"/>
    <n v="3"/>
    <n v="594.99991499999999"/>
    <n v="19.833330499999999"/>
    <n v="1.3295999999999999"/>
    <n v="1.3295999999999999"/>
    <n v="85"/>
    <n v="96"/>
    <n v="0"/>
    <x v="13"/>
  </r>
  <r>
    <x v="1"/>
    <s v="Chemistry"/>
    <s v="CHEM-120"/>
    <x v="11"/>
    <n v="2"/>
    <n v="360"/>
    <n v="12"/>
    <n v="0.753"/>
    <n v="0.753"/>
    <n v="60"/>
    <n v="64"/>
    <n v="0"/>
    <x v="13"/>
  </r>
  <r>
    <x v="1"/>
    <s v="Chemistry"/>
    <s v="CHEM-141"/>
    <x v="11"/>
    <n v="2"/>
    <n v="567"/>
    <n v="18.899999999999999"/>
    <n v="1.1057999999999999"/>
    <n v="0.55289999999999995"/>
    <n v="63"/>
    <n v="64"/>
    <n v="0.55289999999999995"/>
    <x v="13"/>
  </r>
  <r>
    <x v="1"/>
    <s v="Chemistry"/>
    <s v="CHEM-142"/>
    <x v="11"/>
    <n v="2"/>
    <n v="593.99999999999989"/>
    <n v="19.799999999999997"/>
    <n v="1.1057999999999999"/>
    <n v="0.55289999999999995"/>
    <n v="66"/>
    <n v="64"/>
    <n v="0.55289999999999995"/>
    <x v="13"/>
  </r>
  <r>
    <x v="1"/>
    <s v="Chemistry"/>
    <s v="CHEM-232"/>
    <x v="11"/>
    <n v="1"/>
    <n v="216"/>
    <n v="7.2"/>
    <n v="0.55289999999999995"/>
    <n v="0"/>
    <n v="24"/>
    <n v="24"/>
    <n v="0.55289999999999995"/>
    <x v="13"/>
  </r>
  <r>
    <x v="2"/>
    <s v="Computer &amp; Information Science"/>
    <s v="CIS-110"/>
    <x v="11"/>
    <n v="4"/>
    <n v="732"/>
    <n v="24.4"/>
    <n v="1.506"/>
    <n v="1.506"/>
    <n v="122"/>
    <n v="182"/>
    <n v="0"/>
    <x v="14"/>
  </r>
  <r>
    <x v="2"/>
    <s v="Computer &amp; Information Science"/>
    <s v="CIS-120"/>
    <x v="11"/>
    <n v="2"/>
    <n v="124.99999995"/>
    <n v="4.1666666650000002"/>
    <n v="0.61960000000000004"/>
    <n v="0"/>
    <n v="25"/>
    <n v="82"/>
    <n v="0.61960000000000004"/>
    <x v="14"/>
  </r>
  <r>
    <x v="2"/>
    <s v="Computer &amp; Information Science"/>
    <s v="CIS-121"/>
    <x v="11"/>
    <n v="1"/>
    <n v="29.999999987999999"/>
    <n v="0.99999999959999997"/>
    <n v="0.30980000000000002"/>
    <n v="0"/>
    <n v="6"/>
    <n v="32"/>
    <n v="0.30980000000000002"/>
    <x v="14"/>
  </r>
  <r>
    <x v="2"/>
    <s v="Computer &amp; Information Science"/>
    <s v="CIS-125"/>
    <x v="11"/>
    <n v="1"/>
    <n v="114.999999954"/>
    <n v="3.8333333318"/>
    <n v="0.30980000000000002"/>
    <n v="0"/>
    <n v="23"/>
    <n v="50"/>
    <n v="0.30980000000000002"/>
    <x v="14"/>
  </r>
  <r>
    <x v="2"/>
    <s v="Computer &amp; Information Science"/>
    <s v="CIS-191"/>
    <x v="11"/>
    <n v="1"/>
    <n v="64.999974000000009"/>
    <n v="2.1666658000000001"/>
    <n v="0.30980000000000002"/>
    <n v="0.30980000000000002"/>
    <n v="13"/>
    <n v="50"/>
    <n v="0"/>
    <x v="14"/>
  </r>
  <r>
    <x v="2"/>
    <s v="Computer &amp; Information Science"/>
    <s v="CIS-201"/>
    <x v="11"/>
    <n v="1"/>
    <n v="99.999960000000002"/>
    <n v="3.333332"/>
    <n v="0.30980000000000002"/>
    <n v="0"/>
    <n v="20"/>
    <n v="32"/>
    <n v="0.30980000000000002"/>
    <x v="14"/>
  </r>
  <r>
    <x v="2"/>
    <s v="Computer &amp; Information Science"/>
    <s v="CIS-202"/>
    <x v="11"/>
    <n v="1"/>
    <n v="19.999991999999999"/>
    <n v="0.66666639999999999"/>
    <n v="0"/>
    <n v="0"/>
    <n v="4"/>
    <n v="32"/>
    <n v="0"/>
    <x v="14"/>
  </r>
  <r>
    <x v="2"/>
    <s v="Computer &amp; Information Science"/>
    <s v="CIS-203"/>
    <x v="11"/>
    <n v="1"/>
    <n v="19.999991999999999"/>
    <n v="0.66666639999999999"/>
    <n v="0"/>
    <n v="0"/>
    <n v="4"/>
    <n v="32"/>
    <n v="0"/>
    <x v="14"/>
  </r>
  <r>
    <x v="2"/>
    <s v="Computer &amp; Information Science"/>
    <s v="CIS-211"/>
    <x v="11"/>
    <n v="1"/>
    <n v="134.99994600000002"/>
    <n v="4.4999982000000003"/>
    <n v="0.30980000000000002"/>
    <n v="0.30980000000000002"/>
    <n v="27"/>
    <n v="50"/>
    <n v="0"/>
    <x v="14"/>
  </r>
  <r>
    <x v="2"/>
    <s v="Computer &amp; Information Science"/>
    <s v="CIS-213"/>
    <x v="11"/>
    <n v="1"/>
    <n v="64.999974000000009"/>
    <n v="2.1666658000000001"/>
    <n v="0.30980000000000002"/>
    <n v="0.30980000000000002"/>
    <n v="13"/>
    <n v="50"/>
    <n v="0"/>
    <x v="14"/>
  </r>
  <r>
    <x v="2"/>
    <s v="Computer &amp; Information Science"/>
    <s v="CIS-215"/>
    <x v="11"/>
    <n v="1"/>
    <n v="99.999960000000002"/>
    <n v="3.333332"/>
    <n v="0.30980000000000002"/>
    <n v="0.30980000000000002"/>
    <n v="20"/>
    <n v="50"/>
    <n v="0"/>
    <x v="14"/>
  </r>
  <r>
    <x v="2"/>
    <s v="Computer &amp; Information Science"/>
    <s v="CIS-267"/>
    <x v="11"/>
    <n v="1"/>
    <n v="0.99999900000000008"/>
    <n v="3.3333300000000003E-2"/>
    <n v="3.27E-2"/>
    <n v="3.27E-2"/>
    <n v="1"/>
    <n v="20"/>
    <n v="0"/>
    <x v="14"/>
  </r>
  <r>
    <x v="2"/>
    <s v="Computer &amp; Information Science"/>
    <s v="CIS-270"/>
    <x v="11"/>
    <n v="1"/>
    <n v="134.99994600000002"/>
    <n v="4.4999982000000003"/>
    <n v="0.30980000000000002"/>
    <n v="0.30980000000000002"/>
    <n v="27"/>
    <n v="32"/>
    <n v="0"/>
    <x v="14"/>
  </r>
  <r>
    <x v="2"/>
    <s v="Computer &amp; Information Science"/>
    <s v="CIS-271"/>
    <x v="11"/>
    <n v="1"/>
    <n v="134.99994600000002"/>
    <n v="4.4999982000000003"/>
    <n v="0.30980000000000002"/>
    <n v="0.30980000000000002"/>
    <n v="27"/>
    <n v="32"/>
    <n v="0"/>
    <x v="14"/>
  </r>
  <r>
    <x v="2"/>
    <s v="Computer &amp; Information Science"/>
    <s v="CIS-290"/>
    <x v="11"/>
    <n v="1"/>
    <n v="51.999999987000002"/>
    <n v="1.7333333329"/>
    <n v="0.2432"/>
    <n v="0.2432"/>
    <n v="13"/>
    <n v="50"/>
    <n v="0"/>
    <x v="14"/>
  </r>
  <r>
    <x v="2"/>
    <s v="Computer &amp; Information Science"/>
    <s v="CIS-294"/>
    <x v="11"/>
    <n v="1"/>
    <n v="59.999984999999995"/>
    <n v="1.9999994999999999"/>
    <n v="0.2432"/>
    <n v="0.2432"/>
    <n v="15"/>
    <n v="50"/>
    <n v="0"/>
    <x v="14"/>
  </r>
  <r>
    <x v="0"/>
    <s v="Communication"/>
    <s v="COMM-110"/>
    <x v="11"/>
    <n v="3"/>
    <n v="245.99999999999997"/>
    <n v="8.1999999999999993"/>
    <n v="0.60000000000000009"/>
    <n v="0.60000000000000009"/>
    <n v="82"/>
    <n v="90"/>
    <n v="0"/>
    <x v="15"/>
  </r>
  <r>
    <x v="0"/>
    <s v="Communication"/>
    <s v="COMM-120"/>
    <x v="11"/>
    <n v="10"/>
    <n v="912.51971999999989"/>
    <n v="30.417323999999997"/>
    <n v="1.9999999999999998"/>
    <n v="1.5999999999999999"/>
    <n v="301"/>
    <n v="300"/>
    <n v="0.4"/>
    <x v="15"/>
  </r>
  <r>
    <x v="0"/>
    <s v="Communication"/>
    <s v="COMM-122"/>
    <x v="11"/>
    <n v="7"/>
    <n v="546.85664999999995"/>
    <n v="18.228555"/>
    <n v="1.4"/>
    <n v="0.4"/>
    <n v="181"/>
    <n v="210"/>
    <n v="1"/>
    <x v="15"/>
  </r>
  <r>
    <x v="0"/>
    <s v="Communication"/>
    <s v="COMM-124"/>
    <x v="11"/>
    <n v="1"/>
    <n v="75"/>
    <n v="2.5"/>
    <n v="0"/>
    <n v="0"/>
    <n v="25"/>
    <n v="30"/>
    <n v="0"/>
    <x v="15"/>
  </r>
  <r>
    <x v="0"/>
    <s v="Communication"/>
    <s v="COMM-137"/>
    <x v="11"/>
    <n v="1"/>
    <n v="81"/>
    <n v="2.7"/>
    <n v="0.2"/>
    <n v="0"/>
    <n v="27"/>
    <n v="30"/>
    <n v="0.2"/>
    <x v="15"/>
  </r>
  <r>
    <x v="4"/>
    <s v="Counseling"/>
    <s v="COUN-095"/>
    <x v="11"/>
    <n v="3"/>
    <n v="21.999912000000002"/>
    <n v="0.73333040000000005"/>
    <n v="9.9900000000000017E-2"/>
    <n v="9.9900000000000017E-2"/>
    <n v="44"/>
    <n v="132"/>
    <n v="0"/>
    <x v="16"/>
  </r>
  <r>
    <x v="4"/>
    <s v="Counseling"/>
    <s v="COUN-120"/>
    <x v="11"/>
    <n v="8"/>
    <n v="897"/>
    <n v="29.9"/>
    <n v="1.5999999999999999"/>
    <n v="1"/>
    <n v="299"/>
    <n v="400"/>
    <n v="0.60000000000000009"/>
    <x v="16"/>
  </r>
  <r>
    <x v="4"/>
    <s v="Counseling"/>
    <s v="COUN-140"/>
    <x v="11"/>
    <n v="1"/>
    <n v="90"/>
    <n v="3"/>
    <n v="0.2"/>
    <n v="0.2"/>
    <n v="30"/>
    <n v="50"/>
    <n v="0"/>
    <x v="16"/>
  </r>
  <r>
    <x v="4"/>
    <s v="Counseling"/>
    <s v="COUN-150"/>
    <x v="11"/>
    <n v="4"/>
    <n v="68.999552999999992"/>
    <n v="2.2999850999999998"/>
    <n v="0.26679999999999998"/>
    <n v="0.26679999999999998"/>
    <n v="69"/>
    <n v="190"/>
    <n v="0"/>
    <x v="16"/>
  </r>
  <r>
    <x v="2"/>
    <s v="Computer Science"/>
    <s v="CS-119"/>
    <x v="11"/>
    <n v="2"/>
    <n v="93"/>
    <n v="3.1"/>
    <n v="0.4"/>
    <n v="0.4"/>
    <n v="31"/>
    <n v="82"/>
    <n v="0"/>
    <x v="17"/>
  </r>
  <r>
    <x v="2"/>
    <s v="Computer Science"/>
    <s v="CS-119L"/>
    <x v="11"/>
    <n v="2"/>
    <n v="93"/>
    <n v="3.1"/>
    <n v="0.35299999999999998"/>
    <n v="0.35299999999999998"/>
    <n v="31"/>
    <n v="82"/>
    <n v="0"/>
    <x v="17"/>
  </r>
  <r>
    <x v="2"/>
    <s v="Computer Science"/>
    <s v="CS-181"/>
    <x v="11"/>
    <n v="1"/>
    <n v="150"/>
    <n v="5"/>
    <n v="0.3765"/>
    <n v="0.3765"/>
    <n v="25"/>
    <n v="50"/>
    <n v="0"/>
    <x v="17"/>
  </r>
  <r>
    <x v="2"/>
    <s v="Computer Science"/>
    <s v="CS-182"/>
    <x v="11"/>
    <n v="1"/>
    <n v="216"/>
    <n v="7.2"/>
    <n v="0.3765"/>
    <n v="0.3765"/>
    <n v="36"/>
    <n v="50"/>
    <n v="0"/>
    <x v="17"/>
  </r>
  <r>
    <x v="2"/>
    <s v="Computer Science"/>
    <s v="CS-281"/>
    <x v="11"/>
    <n v="1"/>
    <n v="120"/>
    <n v="4"/>
    <n v="0.3765"/>
    <n v="0.3765"/>
    <n v="20"/>
    <n v="32"/>
    <n v="0"/>
    <x v="17"/>
  </r>
  <r>
    <x v="2"/>
    <s v="Center for Water Studies"/>
    <s v="CWS-100"/>
    <x v="11"/>
    <n v="1"/>
    <n v="45"/>
    <n v="1.5"/>
    <n v="0.2"/>
    <n v="0.2"/>
    <n v="15"/>
    <n v="23"/>
    <n v="0"/>
    <x v="18"/>
  </r>
  <r>
    <x v="2"/>
    <s v="Center for Water Studies"/>
    <s v="CWS-101"/>
    <x v="11"/>
    <n v="1"/>
    <n v="24"/>
    <n v="0.8"/>
    <n v="0.2"/>
    <n v="0"/>
    <n v="8"/>
    <n v="45"/>
    <n v="0.2"/>
    <x v="18"/>
  </r>
  <r>
    <x v="2"/>
    <s v="Center for Water Studies"/>
    <s v="CWS-102"/>
    <x v="11"/>
    <n v="1"/>
    <n v="48.274079999999998"/>
    <n v="1.6091359999999999"/>
    <n v="0.2"/>
    <n v="0"/>
    <n v="16"/>
    <n v="45"/>
    <n v="0.2"/>
    <x v="18"/>
  </r>
  <r>
    <x v="2"/>
    <s v="Center for Water Studies"/>
    <s v="CWS-103"/>
    <x v="11"/>
    <n v="1"/>
    <n v="15.999899999999998"/>
    <n v="0.53332999999999997"/>
    <n v="0.2"/>
    <n v="0.2"/>
    <n v="5"/>
    <n v="23"/>
    <n v="0"/>
    <x v="18"/>
  </r>
  <r>
    <x v="2"/>
    <s v="Center for Water Studies"/>
    <s v="CWS-105"/>
    <x v="11"/>
    <n v="1"/>
    <n v="15.085650000000001"/>
    <n v="0.50285500000000005"/>
    <n v="0.2"/>
    <n v="0.2"/>
    <n v="5"/>
    <n v="23"/>
    <n v="0"/>
    <x v="18"/>
  </r>
  <r>
    <x v="2"/>
    <s v="Center for Water Studies"/>
    <s v="CWS-107"/>
    <x v="11"/>
    <n v="1"/>
    <n v="27.154170000000001"/>
    <n v="0.90513900000000003"/>
    <n v="0.2"/>
    <n v="0.2"/>
    <n v="9"/>
    <n v="23"/>
    <n v="0"/>
    <x v="18"/>
  </r>
  <r>
    <x v="2"/>
    <s v="Center for Water Studies"/>
    <s v="CWS-114"/>
    <x v="11"/>
    <n v="1"/>
    <n v="72"/>
    <n v="2.4"/>
    <n v="0.2"/>
    <n v="0.2"/>
    <n v="24"/>
    <n v="23"/>
    <n v="0"/>
    <x v="18"/>
  </r>
  <r>
    <x v="2"/>
    <s v="Center for Water Studies"/>
    <s v="CWS-115"/>
    <x v="11"/>
    <n v="1"/>
    <n v="18"/>
    <n v="0.6"/>
    <n v="0.2"/>
    <n v="0.2"/>
    <n v="6"/>
    <n v="23"/>
    <n v="0"/>
    <x v="18"/>
  </r>
  <r>
    <x v="2"/>
    <s v="Center for Water Studies"/>
    <s v="CWS-130"/>
    <x v="11"/>
    <n v="1"/>
    <n v="95.999400000000009"/>
    <n v="3.19998"/>
    <n v="0.2"/>
    <n v="0"/>
    <n v="30"/>
    <n v="45"/>
    <n v="0.2"/>
    <x v="18"/>
  </r>
  <r>
    <x v="2"/>
    <s v="Center for Water Studies"/>
    <s v="CWS-134"/>
    <x v="11"/>
    <n v="1"/>
    <n v="39.22269"/>
    <n v="1.307423"/>
    <n v="0.2"/>
    <n v="0.2"/>
    <n v="13"/>
    <n v="23"/>
    <n v="0"/>
    <x v="18"/>
  </r>
  <r>
    <x v="2"/>
    <s v="Center for Water Studies"/>
    <s v="CWS-204"/>
    <x v="11"/>
    <n v="1"/>
    <n v="39.22269"/>
    <n v="1.307423"/>
    <n v="0.2"/>
    <n v="0"/>
    <n v="13"/>
    <n v="45"/>
    <n v="0.2"/>
    <x v="18"/>
  </r>
  <r>
    <x v="2"/>
    <s v="Center for Water Studies"/>
    <s v="CWS-212"/>
    <x v="11"/>
    <n v="1"/>
    <n v="24.137039999999999"/>
    <n v="0.80456799999999995"/>
    <n v="0.2"/>
    <n v="0.2"/>
    <n v="8"/>
    <n v="45"/>
    <n v="0"/>
    <x v="18"/>
  </r>
  <r>
    <x v="2"/>
    <s v="Center for Water Studies"/>
    <s v="CWS-214"/>
    <x v="11"/>
    <n v="1"/>
    <n v="35.199780000000004"/>
    <n v="1.1733260000000001"/>
    <n v="0.2"/>
    <n v="0.2"/>
    <n v="11"/>
    <n v="45"/>
    <n v="0"/>
    <x v="18"/>
  </r>
  <r>
    <x v="2"/>
    <s v="Center for Water Studies"/>
    <s v="CWS-282"/>
    <x v="11"/>
    <n v="1"/>
    <n v="18.102779999999999"/>
    <n v="0.60342600000000002"/>
    <n v="0.2"/>
    <n v="0.2"/>
    <n v="6"/>
    <n v="23"/>
    <n v="0"/>
    <x v="18"/>
  </r>
  <r>
    <x v="2"/>
    <s v="Center for Water Studies"/>
    <s v="CWS-284"/>
    <x v="11"/>
    <n v="1"/>
    <n v="18.102779999999999"/>
    <n v="0.60342600000000002"/>
    <n v="0.2"/>
    <n v="0.2"/>
    <n v="6"/>
    <n v="23"/>
    <n v="0"/>
    <x v="18"/>
  </r>
  <r>
    <x v="2"/>
    <s v="Economics"/>
    <s v="ECON-110"/>
    <x v="11"/>
    <n v="1"/>
    <n v="153"/>
    <n v="5.0999999999999996"/>
    <n v="0.2"/>
    <n v="0.2"/>
    <n v="51"/>
    <n v="50"/>
    <n v="0"/>
    <x v="19"/>
  </r>
  <r>
    <x v="2"/>
    <s v="Economics"/>
    <s v="ECON-120"/>
    <x v="11"/>
    <n v="3"/>
    <n v="453.00000000000006"/>
    <n v="15.100000000000001"/>
    <n v="0.60000000000000009"/>
    <n v="0.60000000000000009"/>
    <n v="151"/>
    <n v="150"/>
    <n v="0"/>
    <x v="19"/>
  </r>
  <r>
    <x v="2"/>
    <s v="Economics"/>
    <s v="ECON-121"/>
    <x v="11"/>
    <n v="4"/>
    <n v="405"/>
    <n v="13.5"/>
    <n v="0.8"/>
    <n v="0.8"/>
    <n v="135"/>
    <n v="190"/>
    <n v="0"/>
    <x v="19"/>
  </r>
  <r>
    <x v="2"/>
    <s v="Environmental Hlth/ Safety Mgt"/>
    <s v="EHSM-100"/>
    <x v="11"/>
    <n v="1"/>
    <n v="55.999986"/>
    <n v="1.8666662000000001"/>
    <n v="0.26669999999999999"/>
    <n v="0"/>
    <n v="14"/>
    <n v="50"/>
    <n v="0.26669999999999999"/>
    <x v="21"/>
  </r>
  <r>
    <x v="2"/>
    <s v="Environmental Hlth/ Safety Mgt"/>
    <s v="EHSM-145"/>
    <x v="11"/>
    <n v="1"/>
    <n v="51"/>
    <n v="1.7"/>
    <n v="0.2"/>
    <n v="0.2"/>
    <n v="17"/>
    <n v="50"/>
    <n v="0"/>
    <x v="21"/>
  </r>
  <r>
    <x v="2"/>
    <s v="Environmental Hlth/ Safety Mgt"/>
    <s v="EHSM-150"/>
    <x v="11"/>
    <n v="1"/>
    <n v="43.999988999999999"/>
    <n v="1.4666663"/>
    <n v="0.26669999999999999"/>
    <n v="0"/>
    <n v="11"/>
    <n v="50"/>
    <n v="0.26669999999999999"/>
    <x v="21"/>
  </r>
  <r>
    <x v="2"/>
    <s v="Environmental Hlth/ Safety Mgt"/>
    <s v="EHSM-200"/>
    <x v="11"/>
    <n v="1"/>
    <n v="67.999983"/>
    <n v="2.2666661000000001"/>
    <n v="0.26669999999999999"/>
    <n v="0"/>
    <n v="17"/>
    <n v="50"/>
    <n v="0.26669999999999999"/>
    <x v="21"/>
  </r>
  <r>
    <x v="2"/>
    <s v="Environmental Hlth/ Safety Mgt"/>
    <s v="EHSM-201"/>
    <x v="11"/>
    <n v="1"/>
    <n v="29.999999289000002"/>
    <n v="0.99999997630000004"/>
    <n v="0.3765"/>
    <n v="0.3765"/>
    <n v="19"/>
    <n v="34"/>
    <n v="0"/>
    <x v="21"/>
  </r>
  <r>
    <x v="2"/>
    <s v="Environmental Hlth/ Safety Mgt"/>
    <s v="EHSM-215"/>
    <x v="11"/>
    <n v="1"/>
    <n v="36"/>
    <n v="1.2"/>
    <n v="0.2"/>
    <n v="0.2"/>
    <n v="12"/>
    <n v="50"/>
    <n v="0"/>
    <x v="21"/>
  </r>
  <r>
    <x v="2"/>
    <s v="Environmental Hlth/ Safety Mgt"/>
    <s v="EHSM-230"/>
    <x v="11"/>
    <n v="1"/>
    <n v="63.333331776000009"/>
    <n v="2.1111110592000002"/>
    <n v="0.2"/>
    <n v="0.2"/>
    <n v="39"/>
    <n v="34"/>
    <n v="0"/>
    <x v="21"/>
  </r>
  <r>
    <x v="2"/>
    <s v="Environmental Hlth/ Safety Mgt"/>
    <s v="EHSM-240"/>
    <x v="11"/>
    <n v="1"/>
    <n v="5.999994"/>
    <n v="0.19999980000000001"/>
    <n v="9.8100000000000007E-2"/>
    <n v="9.8100000000000007E-2"/>
    <n v="6"/>
    <n v="20"/>
    <n v="0"/>
    <x v="21"/>
  </r>
  <r>
    <x v="0"/>
    <s v="English"/>
    <s v="ENGL-020"/>
    <x v="11"/>
    <n v="8"/>
    <n v="219.828353424"/>
    <n v="7.3276117807999999"/>
    <n v="0.53359999999999996"/>
    <n v="0.26679999999999998"/>
    <n v="250"/>
    <n v="280"/>
    <n v="0.26679999999999998"/>
    <x v="22"/>
  </r>
  <r>
    <x v="0"/>
    <s v="English"/>
    <s v="ENGL-120"/>
    <x v="11"/>
    <n v="17"/>
    <n v="1964.3416719480003"/>
    <n v="65.478055731600008"/>
    <n v="5.0999999999999988"/>
    <n v="2.4"/>
    <n v="492"/>
    <n v="595"/>
    <n v="2.6999999999999997"/>
    <x v="22"/>
  </r>
  <r>
    <x v="0"/>
    <s v="English"/>
    <s v="ENGL-122"/>
    <x v="11"/>
    <n v="2"/>
    <n v="240"/>
    <n v="8"/>
    <n v="0.4"/>
    <n v="0.2"/>
    <n v="80"/>
    <n v="90"/>
    <n v="0.2"/>
    <x v="22"/>
  </r>
  <r>
    <x v="0"/>
    <s v="English"/>
    <s v="ENGL-124"/>
    <x v="11"/>
    <n v="15"/>
    <n v="1566.7422399689995"/>
    <n v="52.224741332299985"/>
    <n v="4.4999999999999991"/>
    <n v="2.1"/>
    <n v="392"/>
    <n v="525"/>
    <n v="2.4"/>
    <x v="22"/>
  </r>
  <r>
    <x v="0"/>
    <s v="English"/>
    <s v="ENGL-126"/>
    <x v="11"/>
    <n v="1"/>
    <n v="69"/>
    <n v="2.2999999999999998"/>
    <n v="0.25"/>
    <n v="0"/>
    <n v="23"/>
    <n v="35"/>
    <n v="0.25"/>
    <x v="22"/>
  </r>
  <r>
    <x v="0"/>
    <s v="English"/>
    <s v="ENGL-232"/>
    <x v="11"/>
    <n v="1"/>
    <n v="54"/>
    <n v="1.8"/>
    <n v="0.2"/>
    <n v="0.2"/>
    <n v="18"/>
    <n v="42"/>
    <n v="0"/>
    <x v="22"/>
  </r>
  <r>
    <x v="0"/>
    <s v="English"/>
    <s v="ENGL-238"/>
    <x v="11"/>
    <n v="1"/>
    <n v="75"/>
    <n v="2.5"/>
    <n v="0.2"/>
    <n v="0"/>
    <n v="25"/>
    <n v="45"/>
    <n v="0.2"/>
    <x v="22"/>
  </r>
  <r>
    <x v="1"/>
    <s v="Engineering"/>
    <s v="ENGR-100"/>
    <x v="11"/>
    <n v="2"/>
    <n v="384"/>
    <n v="12.8"/>
    <n v="0.753"/>
    <n v="0.57650000000000001"/>
    <n v="64"/>
    <n v="60"/>
    <n v="0.17649999999999999"/>
    <x v="23"/>
  </r>
  <r>
    <x v="1"/>
    <s v="Engineering"/>
    <s v="ENGR-119"/>
    <x v="11"/>
    <n v="1"/>
    <n v="60"/>
    <n v="2"/>
    <n v="0"/>
    <n v="0"/>
    <n v="10"/>
    <n v="26"/>
    <n v="0"/>
    <x v="23"/>
  </r>
  <r>
    <x v="1"/>
    <s v="Engineering"/>
    <s v="ENGR-120"/>
    <x v="11"/>
    <n v="1"/>
    <n v="159"/>
    <n v="5.3"/>
    <n v="0.30980000000000002"/>
    <n v="0"/>
    <n v="53"/>
    <n v="50"/>
    <n v="0.30980000000000002"/>
    <x v="23"/>
  </r>
  <r>
    <x v="1"/>
    <s v="Engineering"/>
    <s v="ENGR-200"/>
    <x v="11"/>
    <n v="2"/>
    <n v="120"/>
    <n v="4"/>
    <n v="0.4"/>
    <n v="0"/>
    <n v="40"/>
    <n v="72"/>
    <n v="0.4"/>
    <x v="23"/>
  </r>
  <r>
    <x v="1"/>
    <s v="Engineering"/>
    <s v="ENGR-210"/>
    <x v="11"/>
    <n v="1"/>
    <n v="180"/>
    <n v="6"/>
    <n v="0.3765"/>
    <n v="0"/>
    <n v="30"/>
    <n v="30"/>
    <n v="0.3765"/>
    <x v="23"/>
  </r>
  <r>
    <x v="1"/>
    <s v="Engineering"/>
    <s v="ENGR-220"/>
    <x v="11"/>
    <n v="2"/>
    <n v="132"/>
    <n v="4.4000000000000004"/>
    <n v="0.4"/>
    <n v="0"/>
    <n v="44"/>
    <n v="72"/>
    <n v="0.4"/>
    <x v="23"/>
  </r>
  <r>
    <x v="1"/>
    <s v="Engineering"/>
    <s v="ENGR-260"/>
    <x v="11"/>
    <n v="1"/>
    <n v="87"/>
    <n v="2.9"/>
    <n v="0.2"/>
    <n v="0.2"/>
    <n v="29"/>
    <n v="50"/>
    <n v="0"/>
    <x v="23"/>
  </r>
  <r>
    <x v="1"/>
    <s v="Engineering"/>
    <s v="ENGR-270"/>
    <x v="11"/>
    <n v="1"/>
    <n v="139.999965"/>
    <n v="4.6666654999999997"/>
    <n v="0.2"/>
    <n v="0"/>
    <n v="35"/>
    <n v="50"/>
    <n v="0.2"/>
    <x v="23"/>
  </r>
  <r>
    <x v="5"/>
    <s v="Exercise Science"/>
    <s v="ES-001"/>
    <x v="11"/>
    <n v="2"/>
    <n v="79.999920000000003"/>
    <n v="2.6666639999999999"/>
    <n v="0.251"/>
    <n v="0.1255"/>
    <n v="40"/>
    <n v="40"/>
    <n v="0.1255"/>
    <x v="24"/>
  </r>
  <r>
    <x v="5"/>
    <s v="Exercise Science"/>
    <s v="ES-009A"/>
    <x v="11"/>
    <n v="2"/>
    <n v="139.99985999999998"/>
    <n v="4.6666619999999996"/>
    <n v="0.251"/>
    <n v="0.251"/>
    <n v="70"/>
    <n v="100"/>
    <n v="0"/>
    <x v="24"/>
  </r>
  <r>
    <x v="5"/>
    <s v="Exercise Science"/>
    <s v="ES-010"/>
    <x v="11"/>
    <n v="2"/>
    <n v="69.600000000000009"/>
    <n v="2.3200000000000003"/>
    <n v="0.35299999999999998"/>
    <n v="0.35299999999999998"/>
    <n v="22"/>
    <n v="100"/>
    <n v="0"/>
    <x v="24"/>
  </r>
  <r>
    <x v="5"/>
    <s v="Exercise Science"/>
    <s v="ES-014A"/>
    <x v="11"/>
    <n v="2"/>
    <n v="84"/>
    <n v="2.8"/>
    <n v="0.36859999999999998"/>
    <n v="0"/>
    <n v="28"/>
    <n v="56"/>
    <n v="0.36859999999999998"/>
    <x v="24"/>
  </r>
  <r>
    <x v="5"/>
    <s v="Exercise Science"/>
    <s v="ES-019A"/>
    <x v="11"/>
    <n v="1"/>
    <n v="87"/>
    <n v="2.9"/>
    <n v="0.18429999999999999"/>
    <n v="0"/>
    <n v="29"/>
    <n v="50"/>
    <n v="0.18429999999999999"/>
    <x v="24"/>
  </r>
  <r>
    <x v="5"/>
    <s v="Exercise Science"/>
    <s v="ES-024A"/>
    <x v="11"/>
    <n v="1"/>
    <n v="17.999981999999999"/>
    <n v="0.59999939999999996"/>
    <n v="0.1255"/>
    <n v="0.1255"/>
    <n v="9"/>
    <n v="50"/>
    <n v="0"/>
    <x v="24"/>
  </r>
  <r>
    <x v="5"/>
    <s v="Exercise Science"/>
    <s v="ES-028A"/>
    <x v="11"/>
    <n v="4"/>
    <n v="378.00000000000006"/>
    <n v="12.600000000000001"/>
    <n v="0.73719999999999997"/>
    <n v="0.23860000000000001"/>
    <n v="126"/>
    <n v="160"/>
    <n v="0.49860000000000004"/>
    <x v="24"/>
  </r>
  <r>
    <x v="5"/>
    <s v="Exercise Science"/>
    <s v="ES-155A"/>
    <x v="11"/>
    <n v="1"/>
    <n v="25.999974000000002"/>
    <n v="0.86666580000000004"/>
    <n v="0.1255"/>
    <n v="0"/>
    <n v="13"/>
    <n v="50"/>
    <n v="0.1255"/>
    <x v="24"/>
  </r>
  <r>
    <x v="5"/>
    <s v="Exercise Science"/>
    <s v="ES-170A"/>
    <x v="11"/>
    <n v="1"/>
    <n v="57.999941999999997"/>
    <n v="1.9333313999999999"/>
    <n v="0.1255"/>
    <n v="0"/>
    <n v="29"/>
    <n v="50"/>
    <n v="0.1255"/>
    <x v="24"/>
  </r>
  <r>
    <x v="5"/>
    <s v="Exercise Science"/>
    <s v="ES-175A"/>
    <x v="11"/>
    <n v="1"/>
    <n v="41.999957999999999"/>
    <n v="1.3999986"/>
    <n v="0.1255"/>
    <n v="0.1255"/>
    <n v="21"/>
    <n v="50"/>
    <n v="0"/>
    <x v="24"/>
  </r>
  <r>
    <x v="5"/>
    <s v="Exercise Science"/>
    <s v="ES-180"/>
    <x v="11"/>
    <n v="1"/>
    <n v="19.999980000000001"/>
    <n v="0.66666599999999998"/>
    <n v="0.1255"/>
    <n v="0.1255"/>
    <n v="10"/>
    <n v="30"/>
    <n v="0"/>
    <x v="24"/>
  </r>
  <r>
    <x v="5"/>
    <s v="Exercise Science"/>
    <s v="ES-206"/>
    <x v="11"/>
    <n v="2"/>
    <n v="119.99998799999999"/>
    <n v="3.9999995999999998"/>
    <n v="1.1666000000000001"/>
    <n v="0.58330000000000004"/>
    <n v="12"/>
    <n v="100"/>
    <n v="0.58330000000000004"/>
    <x v="24"/>
  </r>
  <r>
    <x v="5"/>
    <s v="Exercise Science"/>
    <s v="ES-213"/>
    <x v="11"/>
    <n v="1"/>
    <n v="129.999987"/>
    <n v="4.3333329000000003"/>
    <n v="0.58330000000000004"/>
    <n v="0.58330000000000004"/>
    <n v="13"/>
    <n v="50"/>
    <n v="0"/>
    <x v="24"/>
  </r>
  <r>
    <x v="5"/>
    <s v="Exercise Science"/>
    <s v="ES-218"/>
    <x v="11"/>
    <n v="2"/>
    <n v="379.99996199999998"/>
    <n v="12.666665399999999"/>
    <n v="1.1666000000000001"/>
    <n v="0.58330000000000004"/>
    <n v="38"/>
    <n v="100"/>
    <n v="0.58330000000000004"/>
    <x v="24"/>
  </r>
  <r>
    <x v="5"/>
    <s v="Exercise Science"/>
    <s v="ES-227"/>
    <x v="11"/>
    <n v="2"/>
    <n v="329.99996699999997"/>
    <n v="10.9999989"/>
    <n v="1.1666000000000001"/>
    <n v="1.1666000000000001"/>
    <n v="33"/>
    <n v="100"/>
    <n v="0"/>
    <x v="24"/>
  </r>
  <r>
    <x v="5"/>
    <s v="Exercise Science"/>
    <s v="ES-230"/>
    <x v="11"/>
    <n v="1"/>
    <n v="89.999990999999994"/>
    <n v="2.9999997"/>
    <n v="0.58330000000000004"/>
    <n v="0.58330000000000004"/>
    <n v="9"/>
    <n v="50"/>
    <n v="0"/>
    <x v="24"/>
  </r>
  <r>
    <x v="5"/>
    <s v="Exercise Science"/>
    <s v="ES-248"/>
    <x v="11"/>
    <n v="2"/>
    <n v="55.939745309999999"/>
    <n v="1.8646581769999999"/>
    <n v="0.251"/>
    <n v="0.251"/>
    <n v="28"/>
    <n v="100"/>
    <n v="0"/>
    <x v="24"/>
  </r>
  <r>
    <x v="5"/>
    <s v="Exercise Science"/>
    <s v="ES-250"/>
    <x v="11"/>
    <n v="2"/>
    <n v="222"/>
    <n v="7.4"/>
    <n v="0.4"/>
    <n v="0"/>
    <n v="74"/>
    <n v="100"/>
    <n v="0.4"/>
    <x v="24"/>
  </r>
  <r>
    <x v="5"/>
    <s v="Exercise Science"/>
    <s v="ES-255"/>
    <x v="11"/>
    <n v="1"/>
    <n v="31.999991999999999"/>
    <n v="1.0666663999999999"/>
    <n v="0.25879999999999997"/>
    <n v="0.25879999999999997"/>
    <n v="8"/>
    <n v="50"/>
    <n v="0"/>
    <x v="24"/>
  </r>
  <r>
    <x v="5"/>
    <s v="Exercise Science"/>
    <s v="ES-271"/>
    <x v="11"/>
    <n v="1"/>
    <n v="20.999979"/>
    <n v="0.69999929999999999"/>
    <n v="6.6699999999999995E-2"/>
    <n v="6.6699999999999995E-2"/>
    <n v="21"/>
    <n v="50"/>
    <n v="0"/>
    <x v="24"/>
  </r>
  <r>
    <x v="5"/>
    <s v="Exercise Science"/>
    <s v="ES-272"/>
    <x v="11"/>
    <n v="2"/>
    <n v="75.999923999999993"/>
    <n v="2.5333307999999999"/>
    <n v="0.13339999999999999"/>
    <n v="0.13339999999999999"/>
    <n v="76"/>
    <n v="100"/>
    <n v="0"/>
    <x v="24"/>
  </r>
  <r>
    <x v="0"/>
    <s v="English As a Second Language"/>
    <s v="ESL-010"/>
    <x v="11"/>
    <n v="2"/>
    <n v="102.00000000000001"/>
    <n v="3.4000000000000004"/>
    <n v="0.4"/>
    <n v="0.4"/>
    <n v="34"/>
    <n v="36"/>
    <n v="0"/>
    <x v="25"/>
  </r>
  <r>
    <x v="0"/>
    <s v="English As a Second Language"/>
    <s v="ESL-020"/>
    <x v="11"/>
    <n v="2"/>
    <n v="75"/>
    <n v="2.5"/>
    <n v="0.4"/>
    <n v="0.4"/>
    <n v="25"/>
    <n v="36"/>
    <n v="0"/>
    <x v="25"/>
  </r>
  <r>
    <x v="0"/>
    <s v="English As a Second Language"/>
    <s v="ESL-050"/>
    <x v="11"/>
    <n v="5"/>
    <n v="570"/>
    <n v="19"/>
    <n v="2"/>
    <n v="1.2000000000000002"/>
    <n v="95"/>
    <n v="90"/>
    <n v="0.8"/>
    <x v="25"/>
  </r>
  <r>
    <x v="0"/>
    <s v="English As a Second Language"/>
    <s v="ESL-050G"/>
    <x v="11"/>
    <n v="4"/>
    <n v="206.99999999999997"/>
    <n v="6.8999999999999995"/>
    <n v="0.8"/>
    <n v="0.2"/>
    <n v="69"/>
    <n v="72"/>
    <n v="0.60000000000000009"/>
    <x v="25"/>
  </r>
  <r>
    <x v="0"/>
    <s v="English As a Second Language"/>
    <s v="ESL-1A"/>
    <x v="11"/>
    <n v="5"/>
    <n v="431.99999999999994"/>
    <n v="14.399999999999999"/>
    <n v="2.25"/>
    <n v="2.25"/>
    <n v="72"/>
    <n v="90"/>
    <n v="0"/>
    <x v="25"/>
  </r>
  <r>
    <x v="0"/>
    <s v="English As a Second Language"/>
    <s v="ESL-1AG"/>
    <x v="11"/>
    <n v="5"/>
    <n v="189"/>
    <n v="6.3"/>
    <n v="1"/>
    <n v="1"/>
    <n v="63"/>
    <n v="90"/>
    <n v="0"/>
    <x v="25"/>
  </r>
  <r>
    <x v="0"/>
    <s v="English As a Second Language"/>
    <s v="ESL-1B"/>
    <x v="11"/>
    <n v="1"/>
    <n v="66.285600000000002"/>
    <n v="2.2095199999999999"/>
    <n v="0.45"/>
    <n v="0.45"/>
    <n v="10"/>
    <n v="18"/>
    <n v="0"/>
    <x v="25"/>
  </r>
  <r>
    <x v="0"/>
    <s v="English As a Second Language"/>
    <s v="ESL-1BG"/>
    <x v="11"/>
    <n v="1"/>
    <n v="31.200000000000003"/>
    <n v="1.04"/>
    <n v="0.2"/>
    <n v="0.2"/>
    <n v="10"/>
    <n v="18"/>
    <n v="0"/>
    <x v="25"/>
  </r>
  <r>
    <x v="0"/>
    <s v="English As a Second Language"/>
    <s v="ESL-2A"/>
    <x v="11"/>
    <n v="6"/>
    <n v="450"/>
    <n v="15"/>
    <n v="2.7"/>
    <n v="1.8"/>
    <n v="75"/>
    <n v="108"/>
    <n v="0.9"/>
    <x v="25"/>
  </r>
  <r>
    <x v="0"/>
    <s v="English As a Second Language"/>
    <s v="ESL-2AG"/>
    <x v="11"/>
    <n v="5"/>
    <n v="168.00000000000003"/>
    <n v="5.6000000000000005"/>
    <n v="1"/>
    <n v="0.60000000000000009"/>
    <n v="56"/>
    <n v="90"/>
    <n v="0.4"/>
    <x v="25"/>
  </r>
  <r>
    <x v="0"/>
    <s v="English As a Second Language"/>
    <s v="ESL-2B"/>
    <x v="11"/>
    <n v="1"/>
    <n v="0"/>
    <n v="0"/>
    <n v="0.45"/>
    <n v="0.45"/>
    <n v="0"/>
    <n v="18"/>
    <n v="0"/>
    <x v="25"/>
  </r>
  <r>
    <x v="0"/>
    <s v="English As a Second Language"/>
    <s v="ESL-2BG"/>
    <x v="11"/>
    <n v="1"/>
    <n v="34.32"/>
    <n v="1.1439999999999999"/>
    <n v="0.2"/>
    <n v="0.2"/>
    <n v="11"/>
    <n v="18"/>
    <n v="0"/>
    <x v="25"/>
  </r>
  <r>
    <x v="2"/>
    <s v="Electronics Technology"/>
    <s v="ET-110"/>
    <x v="11"/>
    <n v="4"/>
    <n v="540"/>
    <n v="18"/>
    <n v="1.506"/>
    <n v="0"/>
    <n v="90"/>
    <n v="124"/>
    <n v="1.506"/>
    <x v="26"/>
  </r>
  <r>
    <x v="2"/>
    <s v="Graphic Design"/>
    <s v="GD-105"/>
    <x v="11"/>
    <n v="1"/>
    <n v="239.99990399999999"/>
    <n v="7.9999967999999999"/>
    <n v="0.30980000000000002"/>
    <n v="0.30980000000000002"/>
    <n v="48"/>
    <n v="50"/>
    <n v="0"/>
    <x v="28"/>
  </r>
  <r>
    <x v="2"/>
    <s v="Graphic Design"/>
    <s v="GD-110"/>
    <x v="11"/>
    <n v="1"/>
    <n v="124.99995"/>
    <n v="4.1666650000000001"/>
    <n v="0.30980000000000002"/>
    <n v="0.30980000000000002"/>
    <n v="25"/>
    <n v="50"/>
    <n v="0"/>
    <x v="28"/>
  </r>
  <r>
    <x v="2"/>
    <s v="Graphic Design"/>
    <s v="GD-125"/>
    <x v="11"/>
    <n v="1"/>
    <n v="199.99992"/>
    <n v="6.6666639999999999"/>
    <n v="0.30980000000000002"/>
    <n v="0.30980000000000002"/>
    <n v="40"/>
    <n v="50"/>
    <n v="0"/>
    <x v="28"/>
  </r>
  <r>
    <x v="2"/>
    <s v="Graphic Design"/>
    <s v="GD-126"/>
    <x v="11"/>
    <n v="1"/>
    <n v="59.999975999999997"/>
    <n v="1.9999992"/>
    <n v="0.30980000000000002"/>
    <n v="0.30980000000000002"/>
    <n v="12"/>
    <n v="30"/>
    <n v="0"/>
    <x v="28"/>
  </r>
  <r>
    <x v="2"/>
    <s v="Graphic Design"/>
    <s v="GD-130"/>
    <x v="11"/>
    <n v="1"/>
    <n v="24"/>
    <n v="0.8"/>
    <n v="0.2"/>
    <n v="0.2"/>
    <n v="8"/>
    <n v="30"/>
    <n v="0"/>
    <x v="28"/>
  </r>
  <r>
    <x v="2"/>
    <s v="Graphic Design"/>
    <s v="GD-211"/>
    <x v="11"/>
    <n v="1"/>
    <n v="15.899994000000001"/>
    <n v="0.52999980000000002"/>
    <n v="0.30980000000000002"/>
    <n v="0.30980000000000002"/>
    <n v="3"/>
    <n v="30"/>
    <n v="0"/>
    <x v="28"/>
  </r>
  <r>
    <x v="2"/>
    <s v="Graphic Design"/>
    <s v="GD-222"/>
    <x v="11"/>
    <n v="1"/>
    <n v="69.999972"/>
    <n v="2.3333324000000002"/>
    <n v="0.30980000000000002"/>
    <n v="0.30980000000000002"/>
    <n v="14"/>
    <n v="50"/>
    <n v="0"/>
    <x v="28"/>
  </r>
  <r>
    <x v="2"/>
    <s v="Graphic Design"/>
    <s v="GD-225"/>
    <x v="11"/>
    <n v="1"/>
    <n v="49.999980000000001"/>
    <n v="1.666666"/>
    <n v="0.30980000000000002"/>
    <n v="0.30980000000000002"/>
    <n v="10"/>
    <n v="30"/>
    <n v="0"/>
    <x v="28"/>
  </r>
  <r>
    <x v="1"/>
    <s v="Geography"/>
    <s v="GEOG-106"/>
    <x v="11"/>
    <n v="1"/>
    <n v="36"/>
    <n v="1.2"/>
    <n v="0.2"/>
    <n v="0.2"/>
    <n v="12"/>
    <n v="32"/>
    <n v="0"/>
    <x v="29"/>
  </r>
  <r>
    <x v="1"/>
    <s v="Geology"/>
    <s v="GEOL-110"/>
    <x v="11"/>
    <n v="1"/>
    <n v="99"/>
    <n v="3.3"/>
    <n v="0.2"/>
    <n v="0.2"/>
    <n v="33"/>
    <n v="50"/>
    <n v="0"/>
    <x v="30"/>
  </r>
  <r>
    <x v="1"/>
    <s v="Geology"/>
    <s v="GEOL-111"/>
    <x v="11"/>
    <n v="1"/>
    <n v="42"/>
    <n v="1.4"/>
    <n v="0.17649999999999999"/>
    <n v="0.17649999999999999"/>
    <n v="14"/>
    <n v="32"/>
    <n v="0"/>
    <x v="30"/>
  </r>
  <r>
    <x v="5"/>
    <s v="Health Education"/>
    <s v="HED-105"/>
    <x v="11"/>
    <n v="1"/>
    <n v="18.999980999999998"/>
    <n v="0.63333269999999997"/>
    <n v="6.6699999999999995E-2"/>
    <n v="6.6699999999999995E-2"/>
    <n v="19"/>
    <n v="50"/>
    <n v="0"/>
    <x v="31"/>
  </r>
  <r>
    <x v="5"/>
    <s v="Health Education"/>
    <s v="HED-120"/>
    <x v="11"/>
    <n v="9"/>
    <n v="1038"/>
    <n v="34.6"/>
    <n v="1.7999999999999998"/>
    <n v="1"/>
    <n v="346"/>
    <n v="502"/>
    <n v="0.8"/>
    <x v="31"/>
  </r>
  <r>
    <x v="5"/>
    <s v="Health Education"/>
    <s v="HED-201"/>
    <x v="11"/>
    <n v="3"/>
    <n v="338.99999999999994"/>
    <n v="11.299999999999999"/>
    <n v="0.60000000000000009"/>
    <n v="0.60000000000000009"/>
    <n v="113"/>
    <n v="150"/>
    <n v="0"/>
    <x v="31"/>
  </r>
  <r>
    <x v="5"/>
    <s v="Health Education"/>
    <s v="HED-202"/>
    <x v="11"/>
    <n v="3"/>
    <n v="414"/>
    <n v="13.8"/>
    <n v="0.60000000000000009"/>
    <n v="0.4"/>
    <n v="138"/>
    <n v="168"/>
    <n v="0.2"/>
    <x v="31"/>
  </r>
  <r>
    <x v="5"/>
    <s v="Health Education"/>
    <s v="HED-203"/>
    <x v="11"/>
    <n v="2"/>
    <n v="183"/>
    <n v="6.1"/>
    <n v="0.4"/>
    <n v="0.4"/>
    <n v="61"/>
    <n v="100"/>
    <n v="0"/>
    <x v="31"/>
  </r>
  <r>
    <x v="5"/>
    <s v="Health Education"/>
    <s v="HED-204"/>
    <x v="11"/>
    <n v="3"/>
    <n v="174.00000000000003"/>
    <n v="5.8000000000000007"/>
    <n v="0.60000000000000009"/>
    <n v="0.60000000000000009"/>
    <n v="58"/>
    <n v="150"/>
    <n v="0"/>
    <x v="31"/>
  </r>
  <r>
    <x v="5"/>
    <s v="Health Education"/>
    <s v="HED-251"/>
    <x v="11"/>
    <n v="2"/>
    <n v="177.28571420099999"/>
    <n v="5.9095238066999993"/>
    <n v="0.61960000000000004"/>
    <n v="0.61960000000000004"/>
    <n v="44"/>
    <n v="60"/>
    <n v="0"/>
    <x v="31"/>
  </r>
  <r>
    <x v="0"/>
    <s v="History"/>
    <s v="HIST-100"/>
    <x v="11"/>
    <n v="3"/>
    <n v="408.00000000000006"/>
    <n v="13.600000000000001"/>
    <n v="0.60000000000000009"/>
    <n v="0.4"/>
    <n v="136"/>
    <n v="144"/>
    <n v="0.2"/>
    <x v="32"/>
  </r>
  <r>
    <x v="0"/>
    <s v="History"/>
    <s v="HIST-101"/>
    <x v="11"/>
    <n v="1"/>
    <n v="129"/>
    <n v="4.3"/>
    <n v="0.2"/>
    <n v="0"/>
    <n v="43"/>
    <n v="50"/>
    <n v="0.2"/>
    <x v="32"/>
  </r>
  <r>
    <x v="0"/>
    <s v="History"/>
    <s v="HIST-106"/>
    <x v="11"/>
    <n v="1"/>
    <n v="138"/>
    <n v="4.5999999999999996"/>
    <n v="0.2"/>
    <n v="0"/>
    <n v="46"/>
    <n v="50"/>
    <n v="0.2"/>
    <x v="32"/>
  </r>
  <r>
    <x v="0"/>
    <s v="History"/>
    <s v="HIST-108"/>
    <x v="11"/>
    <n v="7"/>
    <n v="729"/>
    <n v="24.3"/>
    <n v="1.4"/>
    <n v="1.4"/>
    <n v="243"/>
    <n v="359"/>
    <n v="0"/>
    <x v="32"/>
  </r>
  <r>
    <x v="0"/>
    <s v="History"/>
    <s v="HIST-109"/>
    <x v="11"/>
    <n v="6"/>
    <n v="534"/>
    <n v="17.8"/>
    <n v="1.2"/>
    <n v="0.8"/>
    <n v="178"/>
    <n v="294"/>
    <n v="0.4"/>
    <x v="32"/>
  </r>
  <r>
    <x v="0"/>
    <s v="History"/>
    <s v="HIST-119"/>
    <x v="11"/>
    <n v="2"/>
    <n v="135"/>
    <n v="4.5"/>
    <n v="0.4"/>
    <n v="0.4"/>
    <n v="45"/>
    <n v="85"/>
    <n v="0"/>
    <x v="32"/>
  </r>
  <r>
    <x v="0"/>
    <s v="History"/>
    <s v="HIST-123"/>
    <x v="11"/>
    <n v="1"/>
    <n v="48"/>
    <n v="1.6"/>
    <n v="0.2"/>
    <n v="0.2"/>
    <n v="16"/>
    <n v="35"/>
    <n v="0"/>
    <x v="32"/>
  </r>
  <r>
    <x v="0"/>
    <s v="History"/>
    <s v="HIST-131"/>
    <x v="11"/>
    <n v="1"/>
    <n v="30"/>
    <n v="1"/>
    <n v="0.2"/>
    <n v="0.2"/>
    <n v="10"/>
    <n v="50"/>
    <n v="0"/>
    <x v="32"/>
  </r>
  <r>
    <x v="0"/>
    <s v="History"/>
    <s v="HIST-133"/>
    <x v="11"/>
    <n v="1"/>
    <n v="99"/>
    <n v="3.3"/>
    <n v="0.2"/>
    <n v="0.2"/>
    <n v="33"/>
    <n v="35"/>
    <n v="0"/>
    <x v="32"/>
  </r>
  <r>
    <x v="0"/>
    <s v="History"/>
    <s v="HIST-181"/>
    <x v="11"/>
    <n v="1"/>
    <n v="72"/>
    <n v="2.4"/>
    <n v="0.2"/>
    <n v="0.2"/>
    <n v="24"/>
    <n v="35"/>
    <n v="0"/>
    <x v="32"/>
  </r>
  <r>
    <x v="0"/>
    <s v="Humanities"/>
    <s v="HUM-110"/>
    <x v="11"/>
    <n v="2"/>
    <n v="240"/>
    <n v="8"/>
    <n v="0.4"/>
    <n v="0.4"/>
    <n v="80"/>
    <n v="100"/>
    <n v="0"/>
    <x v="33"/>
  </r>
  <r>
    <x v="0"/>
    <s v="Humanities"/>
    <s v="HUM-155"/>
    <x v="11"/>
    <n v="1"/>
    <n v="87"/>
    <n v="2.9"/>
    <n v="0.2"/>
    <n v="0.2"/>
    <n v="29"/>
    <n v="50"/>
    <n v="0"/>
    <x v="33"/>
  </r>
  <r>
    <x v="1"/>
    <s v="Math"/>
    <s v="MATH-020"/>
    <x v="11"/>
    <n v="1"/>
    <n v="12.999987000000001"/>
    <n v="0.43333290000000002"/>
    <n v="6.6699999999999995E-2"/>
    <n v="0"/>
    <n v="13"/>
    <n v="42"/>
    <n v="6.6699999999999995E-2"/>
    <x v="35"/>
  </r>
  <r>
    <x v="1"/>
    <s v="Math"/>
    <s v="MATH-060"/>
    <x v="11"/>
    <n v="4"/>
    <n v="229.59961200000001"/>
    <n v="7.6533204000000001"/>
    <n v="0.53320000000000001"/>
    <n v="0.1333"/>
    <n v="114"/>
    <n v="179"/>
    <n v="0.39990000000000003"/>
    <x v="35"/>
  </r>
  <r>
    <x v="1"/>
    <s v="Math"/>
    <s v="MATH-076"/>
    <x v="11"/>
    <n v="2"/>
    <n v="127.99987199999998"/>
    <n v="4.2666623999999995"/>
    <n v="0.2666"/>
    <n v="0.1333"/>
    <n v="64"/>
    <n v="80"/>
    <n v="0.1333"/>
    <x v="35"/>
  </r>
  <r>
    <x v="1"/>
    <s v="Math"/>
    <s v="MATH-078"/>
    <x v="11"/>
    <n v="1"/>
    <n v="35.999963999999999"/>
    <n v="1.1999987999999999"/>
    <n v="0.1333"/>
    <n v="0.1333"/>
    <n v="18"/>
    <n v="40"/>
    <n v="0"/>
    <x v="35"/>
  </r>
  <r>
    <x v="1"/>
    <s v="Math"/>
    <s v="MATH-110"/>
    <x v="11"/>
    <n v="1"/>
    <n v="194.999922"/>
    <n v="6.4999973999999998"/>
    <n v="0.33329999999999999"/>
    <n v="0.33329999999999999"/>
    <n v="39"/>
    <n v="40"/>
    <n v="0"/>
    <x v="35"/>
  </r>
  <r>
    <x v="1"/>
    <s v="Math"/>
    <s v="MATH-120"/>
    <x v="11"/>
    <n v="3"/>
    <n v="156"/>
    <n v="5.2"/>
    <n v="0.60000000000000009"/>
    <n v="0.60000000000000009"/>
    <n v="52"/>
    <n v="127"/>
    <n v="0"/>
    <x v="35"/>
  </r>
  <r>
    <x v="1"/>
    <s v="Math"/>
    <s v="MATH-126"/>
    <x v="11"/>
    <n v="1"/>
    <n v="87.999977999999999"/>
    <n v="2.9333326"/>
    <n v="0.25879999999999997"/>
    <n v="0.25879999999999997"/>
    <n v="22"/>
    <n v="42"/>
    <n v="0"/>
    <x v="35"/>
  </r>
  <r>
    <x v="1"/>
    <s v="Math"/>
    <s v="MATH-160"/>
    <x v="11"/>
    <n v="14"/>
    <n v="2124.5417700000003"/>
    <n v="70.818059000000005"/>
    <n v="3.7338000000000005"/>
    <n v="1.6001999999999998"/>
    <n v="519"/>
    <n v="693"/>
    <n v="2.1335999999999999"/>
    <x v="35"/>
  </r>
  <r>
    <x v="1"/>
    <s v="Math"/>
    <s v="MATH-175"/>
    <x v="11"/>
    <n v="2"/>
    <n v="245.11342799999997"/>
    <n v="8.1704475999999993"/>
    <n v="0.53339999999999999"/>
    <n v="0.53339999999999999"/>
    <n v="61"/>
    <n v="87"/>
    <n v="0"/>
    <x v="35"/>
  </r>
  <r>
    <x v="1"/>
    <s v="Math"/>
    <s v="MATH-176"/>
    <x v="11"/>
    <n v="5"/>
    <n v="978"/>
    <n v="32.6"/>
    <n v="2"/>
    <n v="0.8"/>
    <n v="163"/>
    <n v="200"/>
    <n v="1.2000000000000002"/>
    <x v="35"/>
  </r>
  <r>
    <x v="1"/>
    <s v="Math"/>
    <s v="MATH-178"/>
    <x v="11"/>
    <n v="2"/>
    <n v="131.999967"/>
    <n v="4.3999988999999999"/>
    <n v="0.53339999999999999"/>
    <n v="0.26669999999999999"/>
    <n v="33"/>
    <n v="80"/>
    <n v="0.26669999999999999"/>
    <x v="35"/>
  </r>
  <r>
    <x v="1"/>
    <s v="Math"/>
    <s v="MATH-180"/>
    <x v="11"/>
    <n v="6"/>
    <n v="770.65107"/>
    <n v="25.688369000000002"/>
    <n v="1.9997999999999998"/>
    <n v="0.99990000000000001"/>
    <n v="153"/>
    <n v="251"/>
    <n v="0.99990000000000001"/>
    <x v="35"/>
  </r>
  <r>
    <x v="1"/>
    <s v="Math"/>
    <s v="MATH-245"/>
    <x v="11"/>
    <n v="1"/>
    <n v="99"/>
    <n v="3.3"/>
    <n v="0.2"/>
    <n v="0.2"/>
    <n v="33"/>
    <n v="42"/>
    <n v="0"/>
    <x v="35"/>
  </r>
  <r>
    <x v="1"/>
    <s v="Math"/>
    <s v="MATH-280"/>
    <x v="11"/>
    <n v="4"/>
    <n v="497.63383800000008"/>
    <n v="16.587794600000002"/>
    <n v="1.0668"/>
    <n v="0.53339999999999999"/>
    <n v="124"/>
    <n v="169"/>
    <n v="0.53339999999999999"/>
    <x v="35"/>
  </r>
  <r>
    <x v="1"/>
    <s v="Math"/>
    <s v="MATH-281"/>
    <x v="11"/>
    <n v="3"/>
    <n v="325.82809499999996"/>
    <n v="10.860936499999999"/>
    <n v="0.80010000000000003"/>
    <n v="0.53339999999999999"/>
    <n v="83"/>
    <n v="122"/>
    <n v="0.26669999999999999"/>
    <x v="35"/>
  </r>
  <r>
    <x v="1"/>
    <s v="Math"/>
    <s v="MATH-284"/>
    <x v="11"/>
    <n v="2"/>
    <n v="270"/>
    <n v="9"/>
    <n v="0.4"/>
    <n v="0.4"/>
    <n v="90"/>
    <n v="118"/>
    <n v="0"/>
    <x v="35"/>
  </r>
  <r>
    <x v="1"/>
    <s v="Math"/>
    <s v="MATH-285"/>
    <x v="11"/>
    <n v="2"/>
    <n v="285"/>
    <n v="9.5"/>
    <n v="0.4"/>
    <n v="0.4"/>
    <n v="95"/>
    <n v="118"/>
    <n v="0"/>
    <x v="35"/>
  </r>
  <r>
    <x v="0"/>
    <s v="Music"/>
    <s v="MUS-001"/>
    <x v="11"/>
    <n v="1"/>
    <n v="31.999991999999999"/>
    <n v="1.0666663999999999"/>
    <n v="0.26669999999999999"/>
    <n v="0.26669999999999999"/>
    <n v="8"/>
    <n v="23"/>
    <n v="0"/>
    <x v="36"/>
  </r>
  <r>
    <x v="0"/>
    <s v="Music"/>
    <s v="MUS-090"/>
    <x v="11"/>
    <n v="1"/>
    <n v="3.0057142799999998"/>
    <n v="0.100190476"/>
    <n v="8.8200000000000001E-2"/>
    <n v="8.8200000000000001E-2"/>
    <n v="5"/>
    <n v="32"/>
    <n v="0"/>
    <x v="36"/>
  </r>
  <r>
    <x v="0"/>
    <s v="Music"/>
    <s v="MUS-105"/>
    <x v="11"/>
    <n v="1"/>
    <n v="132"/>
    <n v="4.4000000000000004"/>
    <n v="0.36670000000000003"/>
    <n v="0"/>
    <n v="22"/>
    <n v="32"/>
    <n v="0.36670000000000003"/>
    <x v="36"/>
  </r>
  <r>
    <x v="0"/>
    <s v="Music"/>
    <s v="MUS-108"/>
    <x v="11"/>
    <n v="1"/>
    <n v="19.8"/>
    <n v="0.66"/>
    <n v="0.29170000000000001"/>
    <n v="0"/>
    <n v="6"/>
    <n v="23"/>
    <n v="0.29170000000000001"/>
    <x v="36"/>
  </r>
  <r>
    <x v="0"/>
    <s v="Music"/>
    <s v="MUS-110"/>
    <x v="11"/>
    <n v="4"/>
    <n v="447"/>
    <n v="14.9"/>
    <n v="0.8"/>
    <n v="0.4"/>
    <n v="149"/>
    <n v="188"/>
    <n v="0.4"/>
    <x v="36"/>
  </r>
  <r>
    <x v="0"/>
    <s v="Music"/>
    <s v="MUS-111"/>
    <x v="11"/>
    <n v="2"/>
    <n v="213"/>
    <n v="7.1"/>
    <n v="0.4"/>
    <n v="0.4"/>
    <n v="71"/>
    <n v="100"/>
    <n v="0"/>
    <x v="36"/>
  </r>
  <r>
    <x v="0"/>
    <s v="Music"/>
    <s v="MUS-115"/>
    <x v="11"/>
    <n v="4"/>
    <n v="383.99999999999994"/>
    <n v="12.799999999999999"/>
    <n v="0.8"/>
    <n v="0.8"/>
    <n v="128"/>
    <n v="194"/>
    <n v="0"/>
    <x v="36"/>
  </r>
  <r>
    <x v="0"/>
    <s v="Music"/>
    <s v="MUS-116"/>
    <x v="11"/>
    <n v="3"/>
    <n v="276"/>
    <n v="9.1999999999999993"/>
    <n v="0.60000000000000009"/>
    <n v="0.60000000000000009"/>
    <n v="92"/>
    <n v="150"/>
    <n v="0"/>
    <x v="36"/>
  </r>
  <r>
    <x v="0"/>
    <s v="Music"/>
    <s v="MUS-119"/>
    <x v="11"/>
    <n v="1"/>
    <n v="1.9999980000000002"/>
    <n v="6.6666600000000006E-2"/>
    <n v="5.45E-2"/>
    <n v="5.45E-2"/>
    <n v="2"/>
    <n v="20"/>
    <n v="0"/>
    <x v="36"/>
  </r>
  <r>
    <x v="0"/>
    <s v="Music"/>
    <s v="MUS-121"/>
    <x v="11"/>
    <n v="1"/>
    <n v="10.173333191999999"/>
    <n v="0.33911110639999997"/>
    <n v="0.17649999999999999"/>
    <n v="7.6499999999999999E-2"/>
    <n v="8"/>
    <n v="32"/>
    <n v="0.1"/>
    <x v="36"/>
  </r>
  <r>
    <x v="0"/>
    <s v="Music"/>
    <s v="MUS-123"/>
    <x v="11"/>
    <n v="2"/>
    <n v="183"/>
    <n v="6.1"/>
    <n v="0.4"/>
    <n v="0.4"/>
    <n v="61"/>
    <n v="100"/>
    <n v="0"/>
    <x v="36"/>
  </r>
  <r>
    <x v="0"/>
    <s v="Music"/>
    <s v="MUS-132"/>
    <x v="11"/>
    <n v="1"/>
    <n v="24"/>
    <n v="0.8"/>
    <n v="0.2"/>
    <n v="0.2"/>
    <n v="8"/>
    <n v="23"/>
    <n v="0"/>
    <x v="36"/>
  </r>
  <r>
    <x v="0"/>
    <s v="Music"/>
    <s v="MUS-133"/>
    <x v="11"/>
    <n v="1"/>
    <n v="6"/>
    <n v="0.2"/>
    <n v="0.2"/>
    <n v="0.2"/>
    <n v="2"/>
    <n v="23"/>
    <n v="0"/>
    <x v="36"/>
  </r>
  <r>
    <x v="0"/>
    <s v="Music"/>
    <s v="MUS-152"/>
    <x v="11"/>
    <n v="1"/>
    <n v="9"/>
    <n v="0.3"/>
    <n v="0.29170000000000001"/>
    <n v="0"/>
    <n v="3"/>
    <n v="40"/>
    <n v="0.29170000000000001"/>
    <x v="36"/>
  </r>
  <r>
    <x v="0"/>
    <s v="Native American Languages"/>
    <s v="NAKY-120"/>
    <x v="11"/>
    <n v="1"/>
    <n v="116.09997299999999"/>
    <n v="3.8699990999999998"/>
    <n v="0.26669999999999999"/>
    <n v="0"/>
    <n v="27"/>
    <n v="35"/>
    <n v="0.26669999999999999"/>
    <x v="37"/>
  </r>
  <r>
    <x v="0"/>
    <s v="Native American Languages"/>
    <s v="NAKY-121"/>
    <x v="11"/>
    <n v="1"/>
    <n v="59.999984999999995"/>
    <n v="1.9999994999999999"/>
    <n v="0.26669999999999999"/>
    <n v="0"/>
    <n v="15"/>
    <n v="30"/>
    <n v="0.26669999999999999"/>
    <x v="37"/>
  </r>
  <r>
    <x v="0"/>
    <s v="Native American Languages"/>
    <s v="NAKY-220"/>
    <x v="11"/>
    <n v="1"/>
    <n v="51.999986999999997"/>
    <n v="1.7333329"/>
    <n v="0.26669999999999999"/>
    <n v="0"/>
    <n v="13"/>
    <n v="30"/>
    <n v="0.26669999999999999"/>
    <x v="37"/>
  </r>
  <r>
    <x v="5"/>
    <s v="Nutrition"/>
    <s v="NUTR-155"/>
    <x v="11"/>
    <n v="2"/>
    <n v="183"/>
    <n v="6.1"/>
    <n v="0.4"/>
    <n v="0.4"/>
    <n v="61"/>
    <n v="100"/>
    <n v="0"/>
    <x v="38"/>
  </r>
  <r>
    <x v="5"/>
    <s v="Nutrition"/>
    <s v="NUTR-158"/>
    <x v="11"/>
    <n v="1"/>
    <n v="102"/>
    <n v="3.4"/>
    <n v="0.2"/>
    <n v="0.2"/>
    <n v="34"/>
    <n v="50"/>
    <n v="0"/>
    <x v="38"/>
  </r>
  <r>
    <x v="1"/>
    <s v="Oceanography"/>
    <s v="OCEA-112"/>
    <x v="11"/>
    <n v="2"/>
    <n v="267"/>
    <n v="8.9"/>
    <n v="0.4"/>
    <n v="0.4"/>
    <n v="89"/>
    <n v="100"/>
    <n v="0"/>
    <x v="39"/>
  </r>
  <r>
    <x v="1"/>
    <s v="Oceanography"/>
    <s v="OCEA-113"/>
    <x v="11"/>
    <n v="1"/>
    <n v="93"/>
    <n v="3.1"/>
    <n v="0.17649999999999999"/>
    <n v="0.17649999999999999"/>
    <n v="31"/>
    <n v="35"/>
    <n v="0"/>
    <x v="39"/>
  </r>
  <r>
    <x v="2"/>
    <s v="Ornamental Horticulture"/>
    <s v="OH-105"/>
    <x v="11"/>
    <n v="1"/>
    <n v="46.765050000000002"/>
    <n v="1.558835"/>
    <n v="0.1"/>
    <n v="0.1"/>
    <n v="31"/>
    <n v="36"/>
    <n v="0"/>
    <x v="40"/>
  </r>
  <r>
    <x v="2"/>
    <s v="Ornamental Horticulture"/>
    <s v="OH-114"/>
    <x v="11"/>
    <n v="1"/>
    <n v="33.596268000000002"/>
    <n v="1.1198756000000001"/>
    <n v="0.30980000000000002"/>
    <n v="0.30980000000000002"/>
    <n v="16"/>
    <n v="24"/>
    <n v="0"/>
    <x v="40"/>
  </r>
  <r>
    <x v="2"/>
    <s v="Ornamental Horticulture"/>
    <s v="OH-120"/>
    <x v="11"/>
    <n v="1"/>
    <n v="119.99995199999999"/>
    <n v="3.9999984"/>
    <n v="0.30980000000000002"/>
    <n v="0"/>
    <n v="24"/>
    <n v="24"/>
    <n v="0.30980000000000002"/>
    <x v="40"/>
  </r>
  <r>
    <x v="2"/>
    <s v="Ornamental Horticulture"/>
    <s v="OH-121"/>
    <x v="11"/>
    <n v="1"/>
    <n v="46.626361992"/>
    <n v="1.5542120664000001"/>
    <n v="0.30980000000000002"/>
    <n v="0.30980000000000002"/>
    <n v="24"/>
    <n v="24"/>
    <n v="0"/>
    <x v="40"/>
  </r>
  <r>
    <x v="2"/>
    <s v="Ornamental Horticulture"/>
    <s v="OH-130"/>
    <x v="11"/>
    <n v="1"/>
    <n v="45.497756106000004"/>
    <n v="1.5165918702000001"/>
    <n v="0.30980000000000002"/>
    <n v="0"/>
    <n v="22"/>
    <n v="24"/>
    <n v="0.30980000000000002"/>
    <x v="40"/>
  </r>
  <r>
    <x v="2"/>
    <s v="Ornamental Horticulture"/>
    <s v="OH-140"/>
    <x v="11"/>
    <n v="1"/>
    <n v="56.707179542999995"/>
    <n v="1.8902393180999999"/>
    <n v="0.30980000000000002"/>
    <n v="0.30980000000000002"/>
    <n v="21"/>
    <n v="24"/>
    <n v="0"/>
    <x v="40"/>
  </r>
  <r>
    <x v="2"/>
    <s v="Ornamental Horticulture"/>
    <s v="OH-170"/>
    <x v="11"/>
    <n v="1"/>
    <n v="30"/>
    <n v="1"/>
    <n v="0.2"/>
    <n v="0.2"/>
    <n v="10"/>
    <n v="32"/>
    <n v="0"/>
    <x v="40"/>
  </r>
  <r>
    <x v="2"/>
    <s v="Ornamental Horticulture"/>
    <s v="OH-180"/>
    <x v="11"/>
    <n v="1"/>
    <n v="51"/>
    <n v="1.7"/>
    <n v="0.2"/>
    <n v="0"/>
    <n v="17"/>
    <n v="32"/>
    <n v="0.2"/>
    <x v="40"/>
  </r>
  <r>
    <x v="2"/>
    <s v="Ornamental Horticulture"/>
    <s v="OH-220"/>
    <x v="11"/>
    <n v="1"/>
    <n v="53.856793080000003"/>
    <n v="1.7952264360000001"/>
    <n v="0.30980000000000002"/>
    <n v="0.30980000000000002"/>
    <n v="20"/>
    <n v="24"/>
    <n v="0"/>
    <x v="40"/>
  </r>
  <r>
    <x v="2"/>
    <s v="Ornamental Horticulture"/>
    <s v="OH-250"/>
    <x v="11"/>
    <n v="1"/>
    <n v="47.999988000000002"/>
    <n v="1.5999996000000001"/>
    <n v="0.2432"/>
    <n v="0.2432"/>
    <n v="12"/>
    <n v="24"/>
    <n v="0"/>
    <x v="40"/>
  </r>
  <r>
    <x v="2"/>
    <s v="Ornamental Horticulture"/>
    <s v="OH-290"/>
    <x v="11"/>
    <n v="1"/>
    <n v="5.999994"/>
    <n v="0.19999980000000001"/>
    <n v="7.6300000000000007E-2"/>
    <n v="7.6300000000000007E-2"/>
    <n v="6"/>
    <n v="20"/>
    <n v="0"/>
    <x v="40"/>
  </r>
  <r>
    <x v="2"/>
    <s v="Paralegal Studies"/>
    <s v="PARA-100"/>
    <x v="11"/>
    <n v="1"/>
    <n v="90"/>
    <n v="3"/>
    <n v="0.2"/>
    <n v="0.2"/>
    <n v="30"/>
    <n v="40"/>
    <n v="0"/>
    <x v="41"/>
  </r>
  <r>
    <x v="2"/>
    <s v="Paralegal Studies"/>
    <s v="PARA-110"/>
    <x v="11"/>
    <n v="1"/>
    <n v="99"/>
    <n v="3.3"/>
    <n v="0.2"/>
    <n v="0.2"/>
    <n v="33"/>
    <n v="40"/>
    <n v="0"/>
    <x v="41"/>
  </r>
  <r>
    <x v="2"/>
    <s v="Paralegal Studies"/>
    <s v="PARA-125"/>
    <x v="11"/>
    <n v="1"/>
    <n v="47.999952"/>
    <n v="1.5999984"/>
    <n v="6.6699999999999995E-2"/>
    <n v="6.6699999999999995E-2"/>
    <n v="48"/>
    <n v="50"/>
    <n v="0"/>
    <x v="41"/>
  </r>
  <r>
    <x v="2"/>
    <s v="Paralegal Studies"/>
    <s v="PARA-132"/>
    <x v="11"/>
    <n v="1"/>
    <n v="79.2"/>
    <n v="2.64"/>
    <n v="0.2"/>
    <n v="0.2"/>
    <n v="24"/>
    <n v="40"/>
    <n v="0"/>
    <x v="41"/>
  </r>
  <r>
    <x v="2"/>
    <s v="Paralegal Studies"/>
    <s v="PARA-151"/>
    <x v="11"/>
    <n v="1"/>
    <n v="17.999981999999999"/>
    <n v="0.59999939999999996"/>
    <n v="6.6699999999999995E-2"/>
    <n v="6.6699999999999995E-2"/>
    <n v="18"/>
    <n v="50"/>
    <n v="0"/>
    <x v="41"/>
  </r>
  <r>
    <x v="2"/>
    <s v="Paralegal Studies"/>
    <s v="PARA-160"/>
    <x v="11"/>
    <n v="1"/>
    <n v="20.999979"/>
    <n v="0.69999929999999999"/>
    <n v="6.6699999999999995E-2"/>
    <n v="6.6699999999999995E-2"/>
    <n v="21"/>
    <n v="50"/>
    <n v="0"/>
    <x v="41"/>
  </r>
  <r>
    <x v="2"/>
    <s v="Paralegal Studies"/>
    <s v="PARA-170"/>
    <x v="11"/>
    <n v="1"/>
    <n v="22.999977000000001"/>
    <n v="0.76666590000000001"/>
    <n v="6.6699999999999995E-2"/>
    <n v="6.6699999999999995E-2"/>
    <n v="23"/>
    <n v="50"/>
    <n v="0"/>
    <x v="41"/>
  </r>
  <r>
    <x v="0"/>
    <s v="Philosophy"/>
    <s v="PHIL-110"/>
    <x v="11"/>
    <n v="3"/>
    <n v="297"/>
    <n v="9.9"/>
    <n v="0.60000000000000009"/>
    <n v="0.2"/>
    <n v="99"/>
    <n v="120"/>
    <n v="0.4"/>
    <x v="43"/>
  </r>
  <r>
    <x v="0"/>
    <s v="Philosophy"/>
    <s v="PHIL-125"/>
    <x v="11"/>
    <n v="2"/>
    <n v="225"/>
    <n v="7.5"/>
    <n v="0.4"/>
    <n v="0.4"/>
    <n v="75"/>
    <n v="85"/>
    <n v="0"/>
    <x v="43"/>
  </r>
  <r>
    <x v="0"/>
    <s v="Philosophy"/>
    <s v="PHIL-130"/>
    <x v="11"/>
    <n v="1"/>
    <n v="96"/>
    <n v="3.2"/>
    <n v="0.2"/>
    <n v="0"/>
    <n v="32"/>
    <n v="35"/>
    <n v="0.2"/>
    <x v="43"/>
  </r>
  <r>
    <x v="0"/>
    <s v="Philosophy"/>
    <s v="PHIL-140"/>
    <x v="11"/>
    <n v="1"/>
    <n v="99"/>
    <n v="3.3"/>
    <n v="0.2"/>
    <n v="0"/>
    <n v="33"/>
    <n v="35"/>
    <n v="0.2"/>
    <x v="43"/>
  </r>
  <r>
    <x v="1"/>
    <s v="Physics"/>
    <s v="PHYC-131"/>
    <x v="11"/>
    <n v="3"/>
    <n v="906"/>
    <n v="30.2"/>
    <n v="1.1294999999999999"/>
    <n v="0.3765"/>
    <n v="151"/>
    <n v="150"/>
    <n v="0.753"/>
    <x v="44"/>
  </r>
  <r>
    <x v="1"/>
    <s v="Physics"/>
    <s v="PHYC-190"/>
    <x v="11"/>
    <n v="2"/>
    <n v="377.99994600000002"/>
    <n v="12.5999982"/>
    <n v="0.88639999999999997"/>
    <n v="0.88639999999999997"/>
    <n v="54"/>
    <n v="64"/>
    <n v="0"/>
    <x v="44"/>
  </r>
  <r>
    <x v="1"/>
    <s v="Physics"/>
    <s v="PHYC-200"/>
    <x v="11"/>
    <n v="2"/>
    <n v="307.999956"/>
    <n v="10.2666652"/>
    <n v="0.88639999999999997"/>
    <n v="0.59230000000000005"/>
    <n v="44"/>
    <n v="64"/>
    <n v="0.29409999999999997"/>
    <x v="44"/>
  </r>
  <r>
    <x v="1"/>
    <s v="Physics"/>
    <s v="PHYC-210"/>
    <x v="11"/>
    <n v="1"/>
    <n v="286.99995899999999"/>
    <n v="9.5666653000000004"/>
    <n v="0.44319999999999998"/>
    <n v="0.44319999999999998"/>
    <n v="41"/>
    <n v="50"/>
    <n v="0"/>
    <x v="44"/>
  </r>
  <r>
    <x v="0"/>
    <s v="Political Science"/>
    <s v="POSC-120"/>
    <x v="11"/>
    <n v="1"/>
    <n v="93"/>
    <n v="3.1"/>
    <n v="0.2"/>
    <n v="0.2"/>
    <n v="31"/>
    <n v="50"/>
    <n v="0"/>
    <x v="45"/>
  </r>
  <r>
    <x v="0"/>
    <s v="Political Science"/>
    <s v="POSC-121"/>
    <x v="11"/>
    <n v="3"/>
    <n v="319.71428569499994"/>
    <n v="10.657142856499998"/>
    <n v="0.60000000000000009"/>
    <n v="0"/>
    <n v="149"/>
    <n v="155"/>
    <n v="0.60000000000000009"/>
    <x v="45"/>
  </r>
  <r>
    <x v="0"/>
    <s v="Political Science"/>
    <s v="POSC-124"/>
    <x v="11"/>
    <n v="1"/>
    <n v="102"/>
    <n v="3.4"/>
    <n v="0.2"/>
    <n v="0"/>
    <n v="34"/>
    <n v="50"/>
    <n v="0.2"/>
    <x v="45"/>
  </r>
  <r>
    <x v="0"/>
    <s v="Political Science"/>
    <s v="POSC-140"/>
    <x v="11"/>
    <n v="1"/>
    <n v="96"/>
    <n v="3.2"/>
    <n v="0.2"/>
    <n v="0"/>
    <n v="32"/>
    <n v="55"/>
    <n v="0.2"/>
    <x v="45"/>
  </r>
  <r>
    <x v="0"/>
    <s v="Political Science"/>
    <s v="POSC-170"/>
    <x v="11"/>
    <n v="1"/>
    <n v="57"/>
    <n v="1.9"/>
    <n v="0.2"/>
    <n v="0.2"/>
    <n v="19"/>
    <n v="55"/>
    <n v="0"/>
    <x v="45"/>
  </r>
  <r>
    <x v="0"/>
    <s v="Psychology"/>
    <s v="PSY-120"/>
    <x v="11"/>
    <n v="10"/>
    <n v="1063.55961"/>
    <n v="35.451987000000003"/>
    <n v="2"/>
    <n v="0.8"/>
    <n v="354"/>
    <n v="520"/>
    <n v="1.2"/>
    <x v="46"/>
  </r>
  <r>
    <x v="0"/>
    <s v="Psychology"/>
    <s v="PSY-125"/>
    <x v="11"/>
    <n v="1"/>
    <n v="75"/>
    <n v="2.5"/>
    <n v="0.2"/>
    <n v="0"/>
    <n v="25"/>
    <n v="50"/>
    <n v="0.2"/>
    <x v="46"/>
  </r>
  <r>
    <x v="0"/>
    <s v="Psychology"/>
    <s v="PSY-138"/>
    <x v="11"/>
    <n v="1"/>
    <n v="96"/>
    <n v="3.2"/>
    <n v="0.2"/>
    <n v="0"/>
    <n v="32"/>
    <n v="35"/>
    <n v="0.2"/>
    <x v="46"/>
  </r>
  <r>
    <x v="0"/>
    <s v="Psychology"/>
    <s v="PSY-140"/>
    <x v="11"/>
    <n v="1"/>
    <n v="144"/>
    <n v="4.8"/>
    <n v="0.2"/>
    <n v="0"/>
    <n v="48"/>
    <n v="50"/>
    <n v="0.2"/>
    <x v="46"/>
  </r>
  <r>
    <x v="0"/>
    <s v="Psychology"/>
    <s v="PSY-150"/>
    <x v="11"/>
    <n v="1"/>
    <n v="147"/>
    <n v="4.9000000000000004"/>
    <n v="0.2"/>
    <n v="0.2"/>
    <n v="49"/>
    <n v="50"/>
    <n v="0"/>
    <x v="46"/>
  </r>
  <r>
    <x v="0"/>
    <s v="Psychology"/>
    <s v="PSY-170"/>
    <x v="11"/>
    <n v="1"/>
    <n v="132"/>
    <n v="4.4000000000000004"/>
    <n v="0.2"/>
    <n v="0.2"/>
    <n v="44"/>
    <n v="50"/>
    <n v="0"/>
    <x v="46"/>
  </r>
  <r>
    <x v="0"/>
    <s v="Psychology"/>
    <s v="PSY-201"/>
    <x v="11"/>
    <n v="1"/>
    <n v="24.999974999999999"/>
    <n v="0.83333250000000003"/>
    <n v="6.6699999999999995E-2"/>
    <n v="6.6699999999999995E-2"/>
    <n v="25"/>
    <n v="35"/>
    <n v="0"/>
    <x v="46"/>
  </r>
  <r>
    <x v="0"/>
    <s v="Psychology"/>
    <s v="PSY-205"/>
    <x v="11"/>
    <n v="1"/>
    <n v="118.8"/>
    <n v="3.96"/>
    <n v="0.2"/>
    <n v="0.2"/>
    <n v="36"/>
    <n v="35"/>
    <n v="0"/>
    <x v="46"/>
  </r>
  <r>
    <x v="0"/>
    <s v="Psychology"/>
    <s v="PSY-211"/>
    <x v="11"/>
    <n v="1"/>
    <n v="96"/>
    <n v="3.2"/>
    <n v="0.2"/>
    <n v="0.2"/>
    <n v="32"/>
    <n v="50"/>
    <n v="0"/>
    <x v="46"/>
  </r>
  <r>
    <x v="0"/>
    <s v="Psychology"/>
    <s v="PSY-215"/>
    <x v="11"/>
    <n v="1"/>
    <n v="104.99995800000001"/>
    <n v="3.4999986000000001"/>
    <n v="0.32150000000000001"/>
    <n v="8.8200000000000001E-2"/>
    <n v="21"/>
    <n v="25"/>
    <n v="0.23330000000000001"/>
    <x v="46"/>
  </r>
  <r>
    <x v="2"/>
    <s v="Real Estate"/>
    <s v="RE-190"/>
    <x v="11"/>
    <n v="2"/>
    <n v="230.99999999999997"/>
    <n v="7.6999999999999993"/>
    <n v="0.4"/>
    <n v="0.4"/>
    <n v="77"/>
    <n v="100"/>
    <n v="0"/>
    <x v="47"/>
  </r>
  <r>
    <x v="2"/>
    <s v="Real Estate"/>
    <s v="RE-191"/>
    <x v="11"/>
    <n v="1"/>
    <n v="135"/>
    <n v="4.5"/>
    <n v="0.2"/>
    <n v="0.2"/>
    <n v="45"/>
    <n v="50"/>
    <n v="0"/>
    <x v="47"/>
  </r>
  <r>
    <x v="2"/>
    <s v="Real Estate"/>
    <s v="RE-192"/>
    <x v="11"/>
    <n v="1"/>
    <n v="108"/>
    <n v="3.6"/>
    <n v="0.2"/>
    <n v="0.2"/>
    <n v="36"/>
    <n v="50"/>
    <n v="0"/>
    <x v="47"/>
  </r>
  <r>
    <x v="2"/>
    <s v="Real Estate"/>
    <s v="RE-194"/>
    <x v="11"/>
    <n v="1"/>
    <n v="122.99999999999999"/>
    <n v="4.0999999999999996"/>
    <n v="0.2"/>
    <n v="0.2"/>
    <n v="41"/>
    <n v="50"/>
    <n v="0"/>
    <x v="47"/>
  </r>
  <r>
    <x v="0"/>
    <s v="Religious Studies"/>
    <s v="RELG-120"/>
    <x v="11"/>
    <n v="1"/>
    <n v="132"/>
    <n v="4.4000000000000004"/>
    <n v="0.2"/>
    <n v="0.2"/>
    <n v="44"/>
    <n v="50"/>
    <n v="0"/>
    <x v="48"/>
  </r>
  <r>
    <x v="1"/>
    <s v="Science"/>
    <s v="SCI-100"/>
    <x v="11"/>
    <n v="1"/>
    <n v="75"/>
    <n v="2.5"/>
    <n v="0.2"/>
    <n v="0.2"/>
    <n v="25"/>
    <n v="24"/>
    <n v="0"/>
    <x v="49"/>
  </r>
  <r>
    <x v="0"/>
    <s v="Sociology"/>
    <s v="SOC-120"/>
    <x v="11"/>
    <n v="6"/>
    <n v="546"/>
    <n v="18.2"/>
    <n v="1.2"/>
    <n v="1.2"/>
    <n v="182"/>
    <n v="300"/>
    <n v="0"/>
    <x v="50"/>
  </r>
  <r>
    <x v="0"/>
    <s v="Sociology"/>
    <s v="SOC-125"/>
    <x v="11"/>
    <n v="1"/>
    <n v="75"/>
    <n v="2.5"/>
    <n v="0.2"/>
    <n v="0.2"/>
    <n v="25"/>
    <n v="50"/>
    <n v="0"/>
    <x v="50"/>
  </r>
  <r>
    <x v="0"/>
    <s v="Sociology"/>
    <s v="SOC-130"/>
    <x v="11"/>
    <n v="1"/>
    <n v="42"/>
    <n v="1.4"/>
    <n v="0.2"/>
    <n v="0"/>
    <n v="14"/>
    <n v="50"/>
    <n v="0.2"/>
    <x v="50"/>
  </r>
  <r>
    <x v="0"/>
    <s v="Spanish"/>
    <s v="SPAN-120"/>
    <x v="11"/>
    <n v="6"/>
    <n v="784.999686"/>
    <n v="26.166656199999998"/>
    <n v="1.9998"/>
    <n v="1.3331999999999999"/>
    <n v="157"/>
    <n v="180"/>
    <n v="0.66659999999999997"/>
    <x v="51"/>
  </r>
  <r>
    <x v="0"/>
    <s v="Spanish"/>
    <s v="SPAN-121"/>
    <x v="11"/>
    <n v="2"/>
    <n v="264.99989399999998"/>
    <n v="8.8333297999999996"/>
    <n v="0.66659999999999997"/>
    <n v="0.66659999999999997"/>
    <n v="53"/>
    <n v="60"/>
    <n v="0"/>
    <x v="51"/>
  </r>
  <r>
    <x v="0"/>
    <s v="Spanish"/>
    <s v="SPAN-220"/>
    <x v="11"/>
    <n v="1"/>
    <n v="49.999980000000001"/>
    <n v="1.666666"/>
    <n v="0.33329999999999999"/>
    <n v="0.33329999999999999"/>
    <n v="10"/>
    <n v="30"/>
    <n v="0"/>
    <x v="51"/>
  </r>
  <r>
    <x v="0"/>
    <s v="Spanish"/>
    <s v="SPAN-221"/>
    <x v="11"/>
    <n v="1"/>
    <n v="64.999974000000009"/>
    <n v="2.1666658000000001"/>
    <n v="0.33329999999999999"/>
    <n v="0.33329999999999999"/>
    <n v="13"/>
    <n v="25"/>
    <n v="0"/>
    <x v="51"/>
  </r>
  <r>
    <x v="0"/>
    <s v="Spanish"/>
    <s v="SPAN-250"/>
    <x v="11"/>
    <n v="1"/>
    <n v="42"/>
    <n v="1.4"/>
    <n v="0.2"/>
    <n v="0.2"/>
    <n v="14"/>
    <n v="20"/>
    <n v="0"/>
    <x v="51"/>
  </r>
  <r>
    <x v="2"/>
    <s v="Surveying"/>
    <s v="SURV-218"/>
    <x v="11"/>
    <n v="1"/>
    <n v="92.4"/>
    <n v="3.08"/>
    <n v="0.48620000000000002"/>
    <n v="0.48620000000000002"/>
    <n v="11"/>
    <n v="12"/>
    <n v="0"/>
    <x v="52"/>
  </r>
  <r>
    <x v="2"/>
    <s v="Surveying"/>
    <s v="SURV-220"/>
    <x v="11"/>
    <n v="1"/>
    <n v="15"/>
    <n v="0.5"/>
    <n v="0.2"/>
    <n v="0.2"/>
    <n v="5"/>
    <n v="50"/>
    <n v="0"/>
    <x v="52"/>
  </r>
  <r>
    <x v="2"/>
    <s v="Surveying"/>
    <s v="SURV-240"/>
    <x v="11"/>
    <n v="1"/>
    <n v="36"/>
    <n v="1.2"/>
    <n v="0.3765"/>
    <n v="0.3765"/>
    <n v="6"/>
    <n v="49"/>
    <n v="0"/>
    <x v="52"/>
  </r>
  <r>
    <x v="0"/>
    <s v="Social Work"/>
    <s v="SW-110"/>
    <x v="11"/>
    <n v="2"/>
    <n v="267"/>
    <n v="8.9"/>
    <n v="0.4"/>
    <n v="0.4"/>
    <n v="89"/>
    <n v="100"/>
    <n v="0"/>
    <x v="53"/>
  </r>
  <r>
    <x v="0"/>
    <s v="Social Work"/>
    <s v="SW-120"/>
    <x v="11"/>
    <n v="2"/>
    <n v="243"/>
    <n v="8.1"/>
    <n v="0.4"/>
    <n v="0.4"/>
    <n v="81"/>
    <n v="100"/>
    <n v="0"/>
    <x v="53"/>
  </r>
  <r>
    <x v="0"/>
    <s v="Theater Arts"/>
    <s v="THTR-110"/>
    <x v="11"/>
    <n v="1"/>
    <n v="39"/>
    <n v="1.3"/>
    <n v="0.2"/>
    <n v="0.2"/>
    <n v="13"/>
    <n v="44"/>
    <n v="0"/>
    <x v="54"/>
  </r>
  <r>
    <x v="4"/>
    <s v="Work Experience"/>
    <s v="WEX-110"/>
    <x v="11"/>
    <n v="8"/>
    <n v="334.99995899999999"/>
    <n v="11.1666653"/>
    <n v="1.3298000000000001"/>
    <n v="1.3298000000000001"/>
    <n v="124"/>
    <n v="160"/>
    <n v="0"/>
    <x v="55"/>
  </r>
  <r>
    <x v="2"/>
    <s v="Accounting"/>
    <s v="BUS-120"/>
    <x v="11"/>
    <n v="5"/>
    <n v="803.99979900000017"/>
    <n v="26.799993300000004"/>
    <n v="1.3334999999999999"/>
    <n v="1.0668"/>
    <n v="201"/>
    <n v="250"/>
    <n v="0.26669999999999999"/>
    <x v="9"/>
  </r>
  <r>
    <x v="2"/>
    <s v="Accounting"/>
    <s v="BUS-121"/>
    <x v="11"/>
    <n v="5"/>
    <n v="723.99981900000012"/>
    <n v="24.133327300000005"/>
    <n v="1.3334999999999999"/>
    <n v="0.53339999999999999"/>
    <n v="181"/>
    <n v="250"/>
    <n v="0.80010000000000003"/>
    <x v="9"/>
  </r>
  <r>
    <x v="2"/>
    <s v="Accounting"/>
    <s v="BUS-124"/>
    <x v="11"/>
    <n v="1"/>
    <n v="78"/>
    <n v="2.6"/>
    <n v="0.2"/>
    <n v="0.2"/>
    <n v="26"/>
    <n v="50"/>
    <n v="0"/>
    <x v="9"/>
  </r>
  <r>
    <x v="2"/>
    <s v="Accounting"/>
    <s v="BUS-162"/>
    <x v="11"/>
    <n v="1"/>
    <n v="54"/>
    <n v="1.8"/>
    <n v="0"/>
    <n v="0"/>
    <n v="18"/>
    <n v="50"/>
    <n v="0"/>
    <x v="9"/>
  </r>
  <r>
    <x v="2"/>
    <s v="Accounting"/>
    <s v="BUS-176"/>
    <x v="11"/>
    <n v="1"/>
    <n v="47.999952"/>
    <n v="1.5999984"/>
    <n v="0.1333"/>
    <n v="0.1333"/>
    <n v="24"/>
    <n v="50"/>
    <n v="0"/>
    <x v="9"/>
  </r>
  <r>
    <x v="2"/>
    <s v="Business"/>
    <s v="BUS-110"/>
    <x v="11"/>
    <n v="1"/>
    <n v="138"/>
    <n v="4.5999999999999996"/>
    <n v="0.2"/>
    <n v="0.2"/>
    <n v="46"/>
    <n v="50"/>
    <n v="0"/>
    <x v="10"/>
  </r>
  <r>
    <x v="2"/>
    <s v="Business"/>
    <s v="BUS-111"/>
    <x v="11"/>
    <n v="1"/>
    <n v="122.10000000000001"/>
    <n v="4.07"/>
    <n v="0.2"/>
    <n v="0.2"/>
    <n v="37"/>
    <n v="40"/>
    <n v="0"/>
    <x v="10"/>
  </r>
  <r>
    <x v="2"/>
    <s v="Business"/>
    <s v="BUS-112"/>
    <x v="11"/>
    <n v="1"/>
    <n v="43.999955999999997"/>
    <n v="1.4666652"/>
    <n v="0.1333"/>
    <n v="0.1333"/>
    <n v="22"/>
    <n v="50"/>
    <n v="0"/>
    <x v="10"/>
  </r>
  <r>
    <x v="2"/>
    <s v="Business"/>
    <s v="BUS-115"/>
    <x v="11"/>
    <n v="2"/>
    <n v="192"/>
    <n v="6.4"/>
    <n v="0.4"/>
    <n v="0.4"/>
    <n v="64"/>
    <n v="100"/>
    <n v="0"/>
    <x v="10"/>
  </r>
  <r>
    <x v="2"/>
    <s v="Business"/>
    <s v="BUS-125"/>
    <x v="11"/>
    <n v="4"/>
    <n v="519"/>
    <n v="17.3"/>
    <n v="0.8"/>
    <n v="0.8"/>
    <n v="173"/>
    <n v="190"/>
    <n v="0"/>
    <x v="10"/>
  </r>
  <r>
    <x v="2"/>
    <s v="Business"/>
    <s v="BUS-128"/>
    <x v="11"/>
    <n v="5"/>
    <n v="497.99999999999994"/>
    <n v="16.599999999999998"/>
    <n v="1.25"/>
    <n v="0.25"/>
    <n v="166"/>
    <n v="175"/>
    <n v="1"/>
    <x v="10"/>
  </r>
  <r>
    <x v="2"/>
    <s v="Business"/>
    <s v="BUS-156"/>
    <x v="11"/>
    <n v="2"/>
    <n v="237"/>
    <n v="7.9"/>
    <n v="0.4"/>
    <n v="0.4"/>
    <n v="79"/>
    <n v="100"/>
    <n v="0"/>
    <x v="10"/>
  </r>
  <r>
    <x v="2"/>
    <s v="Business"/>
    <s v="BUS-162"/>
    <x v="11"/>
    <n v="1"/>
    <n v="54"/>
    <n v="1.8"/>
    <n v="0"/>
    <n v="0"/>
    <n v="18"/>
    <n v="50"/>
    <n v="0"/>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epartment"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1:A2" firstHeaderRow="1" firstDataRow="1" firstDataCol="1"/>
  <pivotFields count="20">
    <pivotField compact="0" outline="0" showAll="0" defaultSubtotal="0"/>
    <pivotField compact="0" outline="0" showAll="0" defaultSubtotal="0"/>
    <pivotField compact="0" outline="0" showAll="0" defaultSubtotal="0"/>
    <pivotField compact="0" numFmtId="164" outline="0" showAll="0" defaultSubtotal="0"/>
    <pivotField compact="0" outline="0" showAll="0" defaultSubtotal="0"/>
    <pivotField compact="0" numFmtId="164" outline="0" showAll="0" defaultSubtotal="0"/>
    <pivotField compact="0" numFmtId="164" outline="0" showAll="0" defaultSubtotal="0"/>
    <pivotField compact="0" numFmtId="164" outline="0" showAll="0" defaultSubtotal="0"/>
    <pivotField compact="0" numFmtId="164" outline="0" showAll="0" defaultSubtotal="0"/>
    <pivotField compact="0" outline="0" showAll="0" defaultSubtotal="0"/>
    <pivotField compact="0" numFmtId="9" outline="0" showAll="0" defaultSubtotal="0"/>
    <pivotField compact="0" numFmtId="3" outline="0" showAll="0" defaultSubtotal="0"/>
    <pivotField compact="0" numFmtId="3" outline="0" showAll="0" defaultSubtotal="0"/>
    <pivotField compact="0" numFmtId="3" outline="0" showAll="0" defaultSubtotal="0"/>
    <pivotField compact="0" numFmtId="1" outline="0" showAll="0" defaultSubtotal="0"/>
    <pivotField compact="0" outline="0" showAll="0" defaultSubtotal="0"/>
    <pivotField axis="axisRow" compact="0" outline="0" showAll="0" defaultSubtotal="0">
      <items count="122">
        <item h="1" m="1" x="61"/>
        <item h="1" x="4"/>
        <item h="1" m="1" x="95"/>
        <item h="1" m="1" x="80"/>
        <item h="1" m="1" x="57"/>
        <item h="1" m="1" x="60"/>
        <item h="1" m="1" x="98"/>
        <item h="1" m="1" x="94"/>
        <item h="1" m="1" x="63"/>
        <item h="1" m="1" x="104"/>
        <item h="1" m="1" x="67"/>
        <item h="1" m="1" x="81"/>
        <item h="1" x="35"/>
        <item h="1" m="1" x="75"/>
        <item h="1" m="1" x="65"/>
        <item h="1" m="1" x="56"/>
        <item h="1" m="1" x="97"/>
        <item h="1" m="1" x="107"/>
        <item h="1" m="1" x="58"/>
        <item h="1" m="1" x="64"/>
        <item h="1" m="1" x="78"/>
        <item h="1" m="1" x="115"/>
        <item h="1" m="1" x="103"/>
        <item h="1" m="1" x="77"/>
        <item h="1" m="1" x="92"/>
        <item h="1" m="1" x="93"/>
        <item h="1" m="1" x="66"/>
        <item h="1" m="1" x="68"/>
        <item h="1" m="1" x="106"/>
        <item h="1" m="1" x="86"/>
        <item h="1" m="1" x="119"/>
        <item h="1" m="1" x="100"/>
        <item h="1" m="1" x="108"/>
        <item h="1" m="1" x="72"/>
        <item h="1" m="1" x="83"/>
        <item h="1" m="1" x="84"/>
        <item h="1" m="1" x="113"/>
        <item h="1" m="1" x="73"/>
        <item h="1" m="1" x="90"/>
        <item h="1" m="1" x="82"/>
        <item h="1" m="1" x="69"/>
        <item h="1" m="1" x="91"/>
        <item h="1" m="1" x="121"/>
        <item h="1" m="1" x="102"/>
        <item h="1" m="1" x="112"/>
        <item h="1" m="1" x="79"/>
        <item h="1" m="1" x="116"/>
        <item h="1" m="1" x="88"/>
        <item h="1" m="1" x="101"/>
        <item h="1" m="1" x="109"/>
        <item h="1" m="1" x="71"/>
        <item h="1" m="1" x="62"/>
        <item h="1" m="1" x="117"/>
        <item h="1" m="1" x="120"/>
        <item h="1" m="1" x="76"/>
        <item h="1" m="1" x="70"/>
        <item h="1" m="1" x="110"/>
        <item h="1" m="1" x="105"/>
        <item h="1" m="1" x="87"/>
        <item h="1" m="1" x="85"/>
        <item h="1" m="1" x="74"/>
        <item h="1" m="1" x="59"/>
        <item h="1" m="1" x="89"/>
        <item h="1" m="1" x="96"/>
        <item h="1" m="1" x="114"/>
        <item h="1" m="1" x="118"/>
        <item h="1" m="1" x="99"/>
        <item h="1" m="1" x="111"/>
        <item h="1" x="1"/>
        <item h="1" x="2"/>
        <item h="1" x="3"/>
        <item h="1" x="5"/>
        <item h="1" x="15"/>
        <item h="1" x="22"/>
        <item h="1" x="25"/>
        <item h="1" x="27"/>
        <item h="1" x="32"/>
        <item h="1" x="33"/>
        <item h="1" x="36"/>
        <item h="1" x="37"/>
        <item h="1" x="43"/>
        <item h="1" x="45"/>
        <item h="1" x="46"/>
        <item h="1" x="48"/>
        <item h="1" x="50"/>
        <item h="1" x="51"/>
        <item h="1" x="53"/>
        <item h="1" x="54"/>
        <item h="1" x="24"/>
        <item h="1" x="31"/>
        <item h="1" x="38"/>
        <item x="0"/>
        <item h="1" x="7"/>
        <item h="1" x="9"/>
        <item h="1" x="10"/>
        <item h="1" x="11"/>
        <item h="1" x="12"/>
        <item h="1" x="14"/>
        <item h="1" x="17"/>
        <item h="1" x="18"/>
        <item h="1" x="19"/>
        <item h="1" x="20"/>
        <item h="1" x="21"/>
        <item h="1" x="26"/>
        <item h="1" x="28"/>
        <item h="1" x="40"/>
        <item h="1" x="41"/>
        <item h="1" x="47"/>
        <item h="1" x="52"/>
        <item h="1" x="16"/>
        <item h="1" x="42"/>
        <item h="1" x="55"/>
        <item h="1" x="34"/>
        <item h="1" x="6"/>
        <item h="1" x="8"/>
        <item h="1" x="13"/>
        <item h="1" x="23"/>
        <item h="1" x="29"/>
        <item h="1" x="30"/>
        <item h="1" x="39"/>
        <item h="1" x="44"/>
        <item h="1" x="49"/>
      </items>
    </pivotField>
    <pivotField compact="0" outline="0" dragToRow="0" dragToCol="0" dragToPage="0" showAll="0" defaultSubtotal="0"/>
    <pivotField compact="0" outline="0" subtotalTop="0" dragToRow="0" dragToCol="0" dragToPage="0" showAll="0" defaultSubtotal="0"/>
    <pivotField compact="0" outline="0" subtotalTop="0" dragToRow="0" dragToCol="0" dragToPage="0" showAll="0" defaultSubtotal="0"/>
  </pivotFields>
  <rowFields count="1">
    <field x="16"/>
  </rowFields>
  <rowItems count="1">
    <i>
      <x v="91"/>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0.xml><?xml version="1.0" encoding="utf-8"?>
<pivotTableDefinition xmlns="http://schemas.openxmlformats.org/spreadsheetml/2006/main" name="WSCH-FTEF_Fall"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3:B9" firstHeaderRow="1" firstDataRow="1" firstDataCol="1" rowPageCount="1" colPageCount="1"/>
  <pivotFields count="20">
    <pivotField compact="0" outline="0" showAll="0" defaultSubtotal="0"/>
    <pivotField compact="0" outline="0" showAll="0" defaultSubtotal="0"/>
    <pivotField compact="0" outline="0" showAll="0" defaultSubtotal="0"/>
    <pivotField compact="0" numFmtId="164" outline="0" showAll="0" defaultSubtotal="0"/>
    <pivotField compact="0" outline="0" showAll="0" defaultSubtotal="0"/>
    <pivotField compact="0" numFmtId="164" outline="0" showAll="0" defaultSubtotal="0"/>
    <pivotField compact="0" numFmtId="164" outline="0" showAll="0" defaultSubtotal="0"/>
    <pivotField compact="0" numFmtId="164" outline="0" showAll="0" defaultSubtotal="0"/>
    <pivotField compact="0" numFmtId="164" outline="0" showAll="0" defaultSubtotal="0"/>
    <pivotField compact="0" outline="0" showAll="0" defaultSubtotal="0"/>
    <pivotField compact="0" numFmtId="9" outline="0" showAll="0" defaultSubtotal="0"/>
    <pivotField compact="0" numFmtId="3" outline="0" showAll="0" defaultSubtotal="0"/>
    <pivotField compact="0" numFmtId="3" outline="0" showAll="0" defaultSubtotal="0"/>
    <pivotField compact="0" numFmtId="3" outline="0" showAll="0" defaultSubtotal="0"/>
    <pivotField axis="axisRow" compact="0" numFmtId="1" outline="0" showAll="0" defaultSubtotal="0">
      <items count="13">
        <item m="1" x="7"/>
        <item m="1" x="10"/>
        <item m="1" x="12"/>
        <item m="1" x="9"/>
        <item m="1" x="11"/>
        <item m="1" x="8"/>
        <item x="0"/>
        <item x="1"/>
        <item x="2"/>
        <item x="3"/>
        <item x="4"/>
        <item x="5"/>
        <item x="6"/>
      </items>
    </pivotField>
    <pivotField axis="axisPage" compact="0" outline="0" multipleItemSelectionAllowed="1" showAll="0" defaultSubtotal="0">
      <items count="2">
        <item x="0"/>
        <item h="1" x="1"/>
      </items>
    </pivotField>
    <pivotField compact="0" outline="0" showAll="0" defaultSubtotal="0">
      <items count="122">
        <item h="1" m="1" x="111"/>
        <item x="0"/>
        <item h="1" m="1" x="58"/>
        <item h="1" x="1"/>
        <item h="1" m="1" x="64"/>
        <item h="1" m="1" x="61"/>
        <item h="1" x="2"/>
        <item h="1" m="1" x="78"/>
        <item h="1" x="3"/>
        <item h="1" x="4"/>
        <item h="1" x="5"/>
        <item h="1" x="6"/>
        <item h="1" m="1" x="105"/>
        <item h="1" m="1" x="95"/>
        <item h="1" x="7"/>
        <item h="1" m="1" x="80"/>
        <item h="1" x="8"/>
        <item h="1" m="1" x="87"/>
        <item h="1" x="9"/>
        <item h="1" x="10"/>
        <item h="1" m="1" x="90"/>
        <item h="1" m="1" x="99"/>
        <item h="1" m="1" x="107"/>
        <item h="1" m="1" x="82"/>
        <item h="1" m="1" x="57"/>
        <item h="1" x="11"/>
        <item h="1" m="1" x="69"/>
        <item h="1" x="12"/>
        <item h="1" m="1" x="117"/>
        <item h="1" x="13"/>
        <item h="1" m="1" x="85"/>
        <item h="1" m="1" x="91"/>
        <item h="1" x="14"/>
        <item h="1" x="15"/>
        <item h="1" m="1" x="115"/>
        <item h="1" m="1" x="121"/>
        <item h="1" m="1" x="102"/>
        <item h="1" x="16"/>
        <item h="1" m="1" x="60"/>
        <item h="1" x="17"/>
        <item h="1" x="18"/>
        <item h="1" m="1" x="98"/>
        <item h="1" x="19"/>
        <item h="1" m="1" x="112"/>
        <item h="1" x="20"/>
        <item h="1" m="1" x="79"/>
        <item h="1" x="21"/>
        <item h="1" m="1" x="116"/>
        <item h="1" m="1" x="74"/>
        <item h="1" x="22"/>
        <item h="1" m="1" x="94"/>
        <item h="1" m="1" x="103"/>
        <item h="1" x="23"/>
        <item h="1" m="1" x="88"/>
        <item h="1" x="24"/>
        <item h="1" x="25"/>
        <item h="1" x="26"/>
        <item h="1" m="1" x="84"/>
        <item h="1" x="27"/>
        <item h="1" m="1" x="77"/>
        <item h="1" x="28"/>
        <item h="1" x="29"/>
        <item h="1" m="1" x="59"/>
        <item h="1" x="30"/>
        <item h="1" m="1" x="89"/>
        <item h="1" m="1" x="101"/>
        <item h="1" m="1" x="113"/>
        <item h="1" x="31"/>
        <item h="1" m="1" x="63"/>
        <item h="1" x="32"/>
        <item h="1" m="1" x="104"/>
        <item h="1" x="33"/>
        <item h="1" m="1" x="92"/>
        <item h="1" m="1" x="67"/>
        <item h="1" m="1" x="110"/>
        <item h="1" m="1" x="81"/>
        <item h="1" m="1" x="70"/>
        <item h="1" x="34"/>
        <item h="1" x="35"/>
        <item h="1" x="36"/>
        <item h="1" m="1" x="93"/>
        <item h="1" x="37"/>
        <item h="1" m="1" x="66"/>
        <item h="1" x="38"/>
        <item h="1" m="1" x="73"/>
        <item h="1" x="39"/>
        <item h="1" m="1" x="96"/>
        <item h="1" x="40"/>
        <item h="1" m="1" x="75"/>
        <item h="1" m="1" x="97"/>
        <item h="1" x="41"/>
        <item h="1" m="1" x="65"/>
        <item h="1" x="42"/>
        <item h="1" m="1" x="120"/>
        <item h="1" x="43"/>
        <item h="1" m="1" x="68"/>
        <item h="1" x="44"/>
        <item h="1" m="1" x="114"/>
        <item h="1" m="1" x="106"/>
        <item h="1" x="45"/>
        <item h="1" x="46"/>
        <item h="1" m="1" x="86"/>
        <item h="1" x="47"/>
        <item h="1" m="1" x="109"/>
        <item h="1" x="48"/>
        <item h="1" m="1" x="119"/>
        <item h="1" x="49"/>
        <item h="1" m="1" x="118"/>
        <item h="1" x="50"/>
        <item h="1" m="1" x="100"/>
        <item h="1" m="1" x="108"/>
        <item h="1" x="51"/>
        <item h="1" m="1" x="72"/>
        <item h="1" x="52"/>
        <item h="1" m="1" x="62"/>
        <item h="1" x="53"/>
        <item h="1" m="1" x="83"/>
        <item h="1" x="54"/>
        <item h="1" m="1" x="71"/>
        <item h="1" x="55"/>
        <item h="1" m="1" x="76"/>
        <item h="1" m="1" x="56"/>
      </items>
    </pivotField>
    <pivotField compact="0" outline="0" dragToRow="0" dragToCol="0" dragToPage="0" showAll="0" defaultSubtotal="0"/>
    <pivotField dataField="1" compact="0" outline="0" dragToRow="0" dragToCol="0" dragToPage="0" showAll="0" defaultSubtotal="0"/>
    <pivotField compact="0" outline="0" subtotalTop="0" dragToRow="0" dragToCol="0" dragToPage="0" showAll="0" defaultSubtotal="0"/>
  </pivotFields>
  <rowFields count="1">
    <field x="14"/>
  </rowFields>
  <rowItems count="6">
    <i>
      <x v="6"/>
    </i>
    <i>
      <x v="7"/>
    </i>
    <i>
      <x v="8"/>
    </i>
    <i>
      <x v="9"/>
    </i>
    <i>
      <x v="10"/>
    </i>
    <i>
      <x v="11"/>
    </i>
  </rowItems>
  <colItems count="1">
    <i/>
  </colItems>
  <pageFields count="1">
    <pageField fld="15" hier="-1"/>
  </pageFields>
  <dataFields count="1">
    <dataField name="Sum of WSCH/FTEF_Calculated" fld="18" baseField="0" baseItem="0" numFmtId="3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1.xml><?xml version="1.0" encoding="utf-8"?>
<pivotTableDefinition xmlns="http://schemas.openxmlformats.org/spreadsheetml/2006/main" name="WSCH_Fall"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3:B9" firstHeaderRow="1" firstDataRow="1" firstDataCol="1" rowPageCount="1" colPageCount="1"/>
  <pivotFields count="20">
    <pivotField compact="0" outline="0" showAll="0" defaultSubtotal="0"/>
    <pivotField compact="0" outline="0" showAll="0" defaultSubtotal="0"/>
    <pivotField compact="0" outline="0" showAll="0" defaultSubtotal="0"/>
    <pivotField compact="0" numFmtId="164" outline="0" showAll="0" defaultSubtotal="0"/>
    <pivotField compact="0" outline="0" showAll="0" defaultSubtotal="0"/>
    <pivotField compact="0" numFmtId="164" outline="0" showAll="0" defaultSubtotal="0"/>
    <pivotField compact="0" numFmtId="164" outline="0" showAll="0" defaultSubtotal="0"/>
    <pivotField compact="0" numFmtId="164" outline="0" showAll="0" defaultSubtotal="0"/>
    <pivotField dataField="1" compact="0" numFmtId="164" outline="0" showAll="0" defaultSubtotal="0"/>
    <pivotField compact="0" outline="0" showAll="0" defaultSubtotal="0"/>
    <pivotField compact="0" numFmtId="9" outline="0" showAll="0" defaultSubtotal="0"/>
    <pivotField compact="0" numFmtId="3" outline="0" showAll="0" defaultSubtotal="0"/>
    <pivotField compact="0" numFmtId="3" outline="0" showAll="0" defaultSubtotal="0"/>
    <pivotField compact="0" numFmtId="3" outline="0" showAll="0" defaultSubtotal="0"/>
    <pivotField axis="axisRow" compact="0" numFmtId="1" outline="0" showAll="0" defaultSubtotal="0">
      <items count="13">
        <item m="1" x="7"/>
        <item m="1" x="10"/>
        <item m="1" x="12"/>
        <item m="1" x="9"/>
        <item m="1" x="11"/>
        <item m="1" x="8"/>
        <item x="0"/>
        <item x="1"/>
        <item x="2"/>
        <item x="3"/>
        <item x="4"/>
        <item x="5"/>
        <item x="6"/>
      </items>
    </pivotField>
    <pivotField axis="axisPage" compact="0" outline="0" multipleItemSelectionAllowed="1" showAll="0" defaultSubtotal="0">
      <items count="2">
        <item x="0"/>
        <item h="1" x="1"/>
      </items>
    </pivotField>
    <pivotField compact="0" outline="0" showAll="0" defaultSubtotal="0">
      <items count="122">
        <item h="1" m="1" x="111"/>
        <item x="0"/>
        <item h="1" m="1" x="58"/>
        <item h="1" x="1"/>
        <item h="1" m="1" x="64"/>
        <item h="1" m="1" x="61"/>
        <item h="1" x="2"/>
        <item h="1" m="1" x="78"/>
        <item h="1" x="3"/>
        <item h="1" x="4"/>
        <item h="1" x="5"/>
        <item h="1" x="6"/>
        <item h="1" m="1" x="105"/>
        <item h="1" m="1" x="95"/>
        <item h="1" x="7"/>
        <item h="1" m="1" x="80"/>
        <item h="1" x="8"/>
        <item h="1" m="1" x="87"/>
        <item h="1" x="9"/>
        <item h="1" x="10"/>
        <item h="1" m="1" x="90"/>
        <item h="1" m="1" x="99"/>
        <item h="1" m="1" x="107"/>
        <item h="1" m="1" x="82"/>
        <item h="1" m="1" x="57"/>
        <item h="1" x="11"/>
        <item h="1" m="1" x="69"/>
        <item h="1" x="12"/>
        <item h="1" m="1" x="117"/>
        <item h="1" x="13"/>
        <item h="1" m="1" x="85"/>
        <item h="1" m="1" x="91"/>
        <item h="1" x="14"/>
        <item h="1" x="15"/>
        <item h="1" m="1" x="115"/>
        <item h="1" m="1" x="121"/>
        <item h="1" m="1" x="102"/>
        <item h="1" x="16"/>
        <item h="1" m="1" x="60"/>
        <item h="1" x="17"/>
        <item h="1" x="18"/>
        <item h="1" m="1" x="98"/>
        <item h="1" x="19"/>
        <item h="1" m="1" x="112"/>
        <item h="1" x="20"/>
        <item h="1" m="1" x="79"/>
        <item h="1" x="21"/>
        <item h="1" m="1" x="116"/>
        <item h="1" m="1" x="74"/>
        <item h="1" x="22"/>
        <item h="1" m="1" x="94"/>
        <item h="1" m="1" x="103"/>
        <item h="1" x="23"/>
        <item h="1" m="1" x="88"/>
        <item h="1" x="24"/>
        <item h="1" x="25"/>
        <item h="1" x="26"/>
        <item h="1" m="1" x="84"/>
        <item h="1" x="27"/>
        <item h="1" m="1" x="77"/>
        <item h="1" x="28"/>
        <item h="1" x="29"/>
        <item h="1" m="1" x="59"/>
        <item h="1" x="30"/>
        <item h="1" m="1" x="89"/>
        <item h="1" m="1" x="101"/>
        <item h="1" m="1" x="113"/>
        <item h="1" x="31"/>
        <item h="1" m="1" x="63"/>
        <item h="1" x="32"/>
        <item h="1" m="1" x="104"/>
        <item h="1" x="33"/>
        <item h="1" m="1" x="92"/>
        <item h="1" m="1" x="67"/>
        <item h="1" m="1" x="110"/>
        <item h="1" m="1" x="81"/>
        <item h="1" m="1" x="70"/>
        <item h="1" x="34"/>
        <item h="1" x="35"/>
        <item h="1" x="36"/>
        <item h="1" m="1" x="93"/>
        <item h="1" x="37"/>
        <item h="1" m="1" x="66"/>
        <item h="1" x="38"/>
        <item h="1" m="1" x="73"/>
        <item h="1" x="39"/>
        <item h="1" m="1" x="96"/>
        <item h="1" x="40"/>
        <item h="1" m="1" x="75"/>
        <item h="1" m="1" x="97"/>
        <item h="1" x="41"/>
        <item h="1" m="1" x="65"/>
        <item h="1" x="42"/>
        <item h="1" m="1" x="120"/>
        <item h="1" x="43"/>
        <item h="1" m="1" x="68"/>
        <item h="1" x="44"/>
        <item h="1" m="1" x="114"/>
        <item h="1" m="1" x="106"/>
        <item h="1" x="45"/>
        <item h="1" x="46"/>
        <item h="1" m="1" x="86"/>
        <item h="1" x="47"/>
        <item h="1" m="1" x="109"/>
        <item h="1" x="48"/>
        <item h="1" m="1" x="119"/>
        <item h="1" x="49"/>
        <item h="1" m="1" x="118"/>
        <item h="1" x="50"/>
        <item h="1" m="1" x="100"/>
        <item h="1" m="1" x="108"/>
        <item h="1" x="51"/>
        <item h="1" m="1" x="72"/>
        <item h="1" x="52"/>
        <item h="1" m="1" x="62"/>
        <item h="1" x="53"/>
        <item h="1" m="1" x="83"/>
        <item h="1" x="54"/>
        <item h="1" m="1" x="71"/>
        <item h="1" x="55"/>
        <item h="1" m="1" x="76"/>
        <item h="1" m="1" x="56"/>
      </items>
    </pivotField>
    <pivotField compact="0" outline="0" dragToRow="0" dragToCol="0" dragToPage="0" showAll="0" defaultSubtotal="0"/>
    <pivotField compact="0" outline="0" dragToRow="0" dragToCol="0" dragToPage="0" showAll="0" defaultSubtotal="0"/>
    <pivotField compact="0" outline="0" subtotalTop="0" dragToRow="0" dragToCol="0" dragToPage="0" showAll="0" defaultSubtotal="0"/>
  </pivotFields>
  <rowFields count="1">
    <field x="14"/>
  </rowFields>
  <rowItems count="6">
    <i>
      <x v="6"/>
    </i>
    <i>
      <x v="7"/>
    </i>
    <i>
      <x v="8"/>
    </i>
    <i>
      <x v="9"/>
    </i>
    <i>
      <x v="10"/>
    </i>
    <i>
      <x v="11"/>
    </i>
  </rowItems>
  <colItems count="1">
    <i/>
  </colItems>
  <pageFields count="1">
    <pageField fld="15" hier="-1"/>
  </pageFields>
  <dataFields count="1">
    <dataField name="Sum of WSCH" fld="8"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2.xml><?xml version="1.0" encoding="utf-8"?>
<pivotTableDefinition xmlns="http://schemas.openxmlformats.org/spreadsheetml/2006/main" name="WSCH_Spring"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H3:I9" firstHeaderRow="1" firstDataRow="1" firstDataCol="1" rowPageCount="1" colPageCount="1"/>
  <pivotFields count="20">
    <pivotField compact="0" outline="0" showAll="0" defaultSubtotal="0"/>
    <pivotField compact="0" outline="0" showAll="0" defaultSubtotal="0"/>
    <pivotField compact="0" outline="0" showAll="0" defaultSubtotal="0"/>
    <pivotField compact="0" numFmtId="164" outline="0" showAll="0" defaultSubtotal="0"/>
    <pivotField compact="0" outline="0" showAll="0" defaultSubtotal="0"/>
    <pivotField compact="0" numFmtId="164" outline="0" showAll="0" defaultSubtotal="0"/>
    <pivotField compact="0" numFmtId="164" outline="0" showAll="0" defaultSubtotal="0"/>
    <pivotField compact="0" numFmtId="164" outline="0" showAll="0" defaultSubtotal="0"/>
    <pivotField dataField="1" compact="0" numFmtId="164" outline="0" showAll="0" defaultSubtotal="0"/>
    <pivotField compact="0" outline="0" showAll="0" defaultSubtotal="0"/>
    <pivotField compact="0" numFmtId="9" outline="0" showAll="0" defaultSubtotal="0"/>
    <pivotField compact="0" numFmtId="3" outline="0" showAll="0" defaultSubtotal="0"/>
    <pivotField compact="0" numFmtId="3" outline="0" showAll="0" defaultSubtotal="0"/>
    <pivotField compact="0" numFmtId="3" outline="0" showAll="0" defaultSubtotal="0"/>
    <pivotField axis="axisRow" compact="0" numFmtId="1" outline="0" showAll="0" defaultSubtotal="0">
      <items count="13">
        <item m="1" x="7"/>
        <item m="1" x="10"/>
        <item m="1" x="12"/>
        <item m="1" x="9"/>
        <item m="1" x="11"/>
        <item m="1" x="8"/>
        <item x="0"/>
        <item x="1"/>
        <item x="2"/>
        <item x="3"/>
        <item x="4"/>
        <item x="5"/>
        <item x="6"/>
      </items>
    </pivotField>
    <pivotField axis="axisPage" compact="0" outline="0" multipleItemSelectionAllowed="1" showAll="0" defaultSubtotal="0">
      <items count="2">
        <item h="1" x="0"/>
        <item x="1"/>
      </items>
    </pivotField>
    <pivotField compact="0" outline="0" showAll="0" defaultSubtotal="0">
      <items count="122">
        <item h="1" m="1" x="111"/>
        <item x="0"/>
        <item h="1" m="1" x="58"/>
        <item h="1" x="1"/>
        <item h="1" m="1" x="64"/>
        <item h="1" m="1" x="61"/>
        <item h="1" x="2"/>
        <item h="1" m="1" x="78"/>
        <item h="1" x="3"/>
        <item h="1" x="4"/>
        <item h="1" x="5"/>
        <item h="1" x="6"/>
        <item h="1" m="1" x="105"/>
        <item h="1" m="1" x="95"/>
        <item h="1" x="7"/>
        <item h="1" m="1" x="80"/>
        <item h="1" x="8"/>
        <item h="1" m="1" x="87"/>
        <item h="1" x="9"/>
        <item h="1" x="10"/>
        <item h="1" m="1" x="90"/>
        <item h="1" m="1" x="99"/>
        <item h="1" m="1" x="107"/>
        <item h="1" m="1" x="82"/>
        <item h="1" m="1" x="57"/>
        <item h="1" x="11"/>
        <item h="1" m="1" x="69"/>
        <item h="1" x="12"/>
        <item h="1" m="1" x="117"/>
        <item h="1" x="13"/>
        <item h="1" m="1" x="85"/>
        <item h="1" m="1" x="91"/>
        <item h="1" x="14"/>
        <item h="1" x="15"/>
        <item h="1" m="1" x="115"/>
        <item h="1" m="1" x="121"/>
        <item h="1" m="1" x="102"/>
        <item h="1" x="16"/>
        <item h="1" m="1" x="60"/>
        <item h="1" x="17"/>
        <item h="1" x="18"/>
        <item h="1" m="1" x="98"/>
        <item h="1" x="19"/>
        <item h="1" m="1" x="112"/>
        <item h="1" x="20"/>
        <item h="1" m="1" x="79"/>
        <item h="1" x="21"/>
        <item h="1" m="1" x="116"/>
        <item h="1" m="1" x="74"/>
        <item h="1" x="22"/>
        <item h="1" m="1" x="94"/>
        <item h="1" m="1" x="103"/>
        <item h="1" x="23"/>
        <item h="1" m="1" x="88"/>
        <item h="1" x="24"/>
        <item h="1" x="25"/>
        <item h="1" x="26"/>
        <item h="1" m="1" x="84"/>
        <item h="1" x="27"/>
        <item h="1" m="1" x="77"/>
        <item h="1" x="28"/>
        <item h="1" x="29"/>
        <item h="1" m="1" x="59"/>
        <item h="1" x="30"/>
        <item h="1" m="1" x="89"/>
        <item h="1" m="1" x="101"/>
        <item h="1" m="1" x="113"/>
        <item h="1" x="31"/>
        <item h="1" m="1" x="63"/>
        <item h="1" x="32"/>
        <item h="1" m="1" x="104"/>
        <item h="1" x="33"/>
        <item h="1" m="1" x="92"/>
        <item h="1" m="1" x="67"/>
        <item h="1" m="1" x="110"/>
        <item h="1" m="1" x="81"/>
        <item h="1" m="1" x="70"/>
        <item h="1" x="34"/>
        <item h="1" x="35"/>
        <item h="1" x="36"/>
        <item h="1" m="1" x="93"/>
        <item h="1" x="37"/>
        <item h="1" m="1" x="66"/>
        <item h="1" x="38"/>
        <item h="1" m="1" x="73"/>
        <item h="1" x="39"/>
        <item h="1" m="1" x="96"/>
        <item h="1" x="40"/>
        <item h="1" m="1" x="75"/>
        <item h="1" m="1" x="97"/>
        <item h="1" x="41"/>
        <item h="1" m="1" x="65"/>
        <item h="1" x="42"/>
        <item h="1" m="1" x="120"/>
        <item h="1" x="43"/>
        <item h="1" m="1" x="68"/>
        <item h="1" x="44"/>
        <item h="1" m="1" x="114"/>
        <item h="1" m="1" x="106"/>
        <item h="1" x="45"/>
        <item h="1" x="46"/>
        <item h="1" m="1" x="86"/>
        <item h="1" x="47"/>
        <item h="1" m="1" x="109"/>
        <item h="1" x="48"/>
        <item h="1" m="1" x="119"/>
        <item h="1" x="49"/>
        <item h="1" m="1" x="118"/>
        <item h="1" x="50"/>
        <item h="1" m="1" x="100"/>
        <item h="1" m="1" x="108"/>
        <item h="1" x="51"/>
        <item h="1" m="1" x="72"/>
        <item h="1" x="52"/>
        <item h="1" m="1" x="62"/>
        <item h="1" x="53"/>
        <item h="1" m="1" x="83"/>
        <item h="1" x="54"/>
        <item h="1" m="1" x="71"/>
        <item h="1" x="55"/>
        <item h="1" m="1" x="76"/>
        <item h="1" m="1" x="56"/>
      </items>
    </pivotField>
    <pivotField compact="0" outline="0" dragToRow="0" dragToCol="0" dragToPage="0" showAll="0" defaultSubtotal="0"/>
    <pivotField compact="0" outline="0" dragToRow="0" dragToCol="0" dragToPage="0" showAll="0" defaultSubtotal="0"/>
    <pivotField compact="0" outline="0" subtotalTop="0" dragToRow="0" dragToCol="0" dragToPage="0" showAll="0" defaultSubtotal="0"/>
  </pivotFields>
  <rowFields count="1">
    <field x="14"/>
  </rowFields>
  <rowItems count="6">
    <i>
      <x v="7"/>
    </i>
    <i>
      <x v="8"/>
    </i>
    <i>
      <x v="9"/>
    </i>
    <i>
      <x v="10"/>
    </i>
    <i>
      <x v="11"/>
    </i>
    <i>
      <x v="12"/>
    </i>
  </rowItems>
  <colItems count="1">
    <i/>
  </colItems>
  <pageFields count="1">
    <pageField fld="15" hier="-1"/>
  </pageFields>
  <dataFields count="1">
    <dataField name="Sum of WSCH" fld="8"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3.xml><?xml version="1.0" encoding="utf-8"?>
<pivotTableDefinition xmlns="http://schemas.openxmlformats.org/spreadsheetml/2006/main" name="Sections_Spring"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H3:I9" firstHeaderRow="1" firstDataRow="1" firstDataCol="1" rowPageCount="1" colPageCount="1"/>
  <pivotFields count="20">
    <pivotField compact="0" outline="0" showAll="0" defaultSubtotal="0"/>
    <pivotField compact="0" outline="0" showAll="0" defaultSubtotal="0"/>
    <pivotField compact="0" outline="0" showAll="0" defaultSubtotal="0"/>
    <pivotField compact="0" numFmtId="164" outline="0" showAll="0" defaultSubtotal="0"/>
    <pivotField compact="0" outline="0" showAll="0" defaultSubtotal="0"/>
    <pivotField compact="0" numFmtId="164" outline="0" showAll="0" defaultSubtotal="0"/>
    <pivotField compact="0" numFmtId="164" outline="0" showAll="0" defaultSubtotal="0"/>
    <pivotField compact="0" numFmtId="164" outline="0" showAll="0" defaultSubtotal="0"/>
    <pivotField compact="0" numFmtId="164" outline="0" showAll="0" defaultSubtotal="0"/>
    <pivotField compact="0" outline="0" showAll="0" defaultSubtotal="0"/>
    <pivotField compact="0" numFmtId="9" outline="0" showAll="0" defaultSubtotal="0"/>
    <pivotField compact="0" numFmtId="3" outline="0" showAll="0" defaultSubtotal="0"/>
    <pivotField compact="0" numFmtId="3" outline="0" showAll="0" defaultSubtotal="0"/>
    <pivotField dataField="1" compact="0" numFmtId="3" outline="0" showAll="0" defaultSubtotal="0"/>
    <pivotField axis="axisRow" compact="0" numFmtId="1" outline="0" showAll="0" defaultSubtotal="0">
      <items count="13">
        <item m="1" x="7"/>
        <item m="1" x="10"/>
        <item m="1" x="12"/>
        <item m="1" x="9"/>
        <item m="1" x="11"/>
        <item m="1" x="8"/>
        <item x="0"/>
        <item x="1"/>
        <item x="2"/>
        <item x="3"/>
        <item x="4"/>
        <item x="5"/>
        <item x="6"/>
      </items>
    </pivotField>
    <pivotField axis="axisPage" compact="0" outline="0" multipleItemSelectionAllowed="1" showAll="0" defaultSubtotal="0">
      <items count="2">
        <item h="1" x="0"/>
        <item x="1"/>
      </items>
    </pivotField>
    <pivotField compact="0" outline="0" showAll="0" defaultSubtotal="0">
      <items count="122">
        <item h="1" m="1" x="111"/>
        <item x="0"/>
        <item h="1" m="1" x="58"/>
        <item h="1" x="1"/>
        <item h="1" m="1" x="64"/>
        <item h="1" m="1" x="61"/>
        <item h="1" x="2"/>
        <item h="1" m="1" x="78"/>
        <item h="1" x="3"/>
        <item h="1" x="4"/>
        <item h="1" x="5"/>
        <item h="1" x="6"/>
        <item h="1" m="1" x="105"/>
        <item h="1" m="1" x="95"/>
        <item h="1" x="7"/>
        <item h="1" m="1" x="80"/>
        <item h="1" x="8"/>
        <item h="1" m="1" x="87"/>
        <item h="1" x="9"/>
        <item h="1" x="10"/>
        <item h="1" m="1" x="90"/>
        <item h="1" m="1" x="99"/>
        <item h="1" m="1" x="107"/>
        <item h="1" m="1" x="82"/>
        <item h="1" m="1" x="57"/>
        <item h="1" x="11"/>
        <item h="1" m="1" x="69"/>
        <item h="1" x="12"/>
        <item h="1" m="1" x="117"/>
        <item h="1" x="13"/>
        <item h="1" m="1" x="85"/>
        <item h="1" m="1" x="91"/>
        <item h="1" x="14"/>
        <item h="1" x="15"/>
        <item h="1" m="1" x="115"/>
        <item h="1" m="1" x="121"/>
        <item h="1" m="1" x="102"/>
        <item h="1" x="16"/>
        <item h="1" m="1" x="60"/>
        <item h="1" x="17"/>
        <item h="1" x="18"/>
        <item h="1" m="1" x="98"/>
        <item h="1" x="19"/>
        <item h="1" m="1" x="112"/>
        <item h="1" x="20"/>
        <item h="1" m="1" x="79"/>
        <item h="1" x="21"/>
        <item h="1" m="1" x="116"/>
        <item h="1" m="1" x="74"/>
        <item h="1" x="22"/>
        <item h="1" m="1" x="94"/>
        <item h="1" m="1" x="103"/>
        <item h="1" x="23"/>
        <item h="1" m="1" x="88"/>
        <item h="1" x="24"/>
        <item h="1" x="25"/>
        <item h="1" x="26"/>
        <item h="1" m="1" x="84"/>
        <item h="1" x="27"/>
        <item h="1" m="1" x="77"/>
        <item h="1" x="28"/>
        <item h="1" x="29"/>
        <item h="1" m="1" x="59"/>
        <item h="1" x="30"/>
        <item h="1" m="1" x="89"/>
        <item h="1" m="1" x="101"/>
        <item h="1" m="1" x="113"/>
        <item h="1" x="31"/>
        <item h="1" m="1" x="63"/>
        <item h="1" x="32"/>
        <item h="1" m="1" x="104"/>
        <item h="1" x="33"/>
        <item h="1" m="1" x="92"/>
        <item h="1" m="1" x="67"/>
        <item h="1" m="1" x="110"/>
        <item h="1" m="1" x="81"/>
        <item h="1" m="1" x="70"/>
        <item h="1" x="34"/>
        <item h="1" x="35"/>
        <item h="1" x="36"/>
        <item h="1" m="1" x="93"/>
        <item h="1" x="37"/>
        <item h="1" m="1" x="66"/>
        <item h="1" x="38"/>
        <item h="1" m="1" x="73"/>
        <item h="1" x="39"/>
        <item h="1" m="1" x="96"/>
        <item h="1" x="40"/>
        <item h="1" m="1" x="75"/>
        <item h="1" m="1" x="97"/>
        <item h="1" x="41"/>
        <item h="1" m="1" x="65"/>
        <item h="1" x="42"/>
        <item h="1" m="1" x="120"/>
        <item h="1" x="43"/>
        <item h="1" m="1" x="68"/>
        <item h="1" x="44"/>
        <item h="1" m="1" x="114"/>
        <item h="1" m="1" x="106"/>
        <item h="1" x="45"/>
        <item h="1" x="46"/>
        <item h="1" m="1" x="86"/>
        <item h="1" x="47"/>
        <item h="1" m="1" x="109"/>
        <item h="1" x="48"/>
        <item h="1" m="1" x="119"/>
        <item h="1" x="49"/>
        <item h="1" m="1" x="118"/>
        <item h="1" x="50"/>
        <item h="1" m="1" x="100"/>
        <item h="1" m="1" x="108"/>
        <item h="1" x="51"/>
        <item h="1" m="1" x="72"/>
        <item h="1" x="52"/>
        <item h="1" m="1" x="62"/>
        <item h="1" x="53"/>
        <item h="1" m="1" x="83"/>
        <item h="1" x="54"/>
        <item h="1" m="1" x="71"/>
        <item h="1" x="55"/>
        <item h="1" m="1" x="76"/>
        <item h="1" m="1" x="56"/>
      </items>
    </pivotField>
    <pivotField compact="0" outline="0" dragToRow="0" dragToCol="0" dragToPage="0" showAll="0" defaultSubtotal="0"/>
    <pivotField compact="0" outline="0" dragToRow="0" dragToCol="0" dragToPage="0" showAll="0" defaultSubtotal="0"/>
    <pivotField compact="0" outline="0" subtotalTop="0" dragToRow="0" dragToCol="0" dragToPage="0" showAll="0" defaultSubtotal="0"/>
  </pivotFields>
  <rowFields count="1">
    <field x="14"/>
  </rowFields>
  <rowItems count="6">
    <i>
      <x v="7"/>
    </i>
    <i>
      <x v="8"/>
    </i>
    <i>
      <x v="9"/>
    </i>
    <i>
      <x v="10"/>
    </i>
    <i>
      <x v="11"/>
    </i>
    <i>
      <x v="12"/>
    </i>
  </rowItems>
  <colItems count="1">
    <i/>
  </colItems>
  <pageFields count="1">
    <pageField fld="15" hier="-1"/>
  </pageFields>
  <dataFields count="1">
    <dataField name="Sum of Sections" fld="1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4.xml><?xml version="1.0" encoding="utf-8"?>
<pivotTableDefinition xmlns="http://schemas.openxmlformats.org/spreadsheetml/2006/main" name="Sections_Fall"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3:B9" firstHeaderRow="1" firstDataRow="1" firstDataCol="1" rowPageCount="1" colPageCount="1"/>
  <pivotFields count="20">
    <pivotField compact="0" outline="0" showAll="0" defaultSubtotal="0"/>
    <pivotField compact="0" outline="0" showAll="0" defaultSubtotal="0"/>
    <pivotField compact="0" outline="0" showAll="0" defaultSubtotal="0"/>
    <pivotField compact="0" numFmtId="164" outline="0" showAll="0" defaultSubtotal="0"/>
    <pivotField compact="0" outline="0" showAll="0" defaultSubtotal="0"/>
    <pivotField compact="0" numFmtId="164" outline="0" showAll="0" defaultSubtotal="0"/>
    <pivotField compact="0" numFmtId="164" outline="0" showAll="0" defaultSubtotal="0"/>
    <pivotField compact="0" numFmtId="164" outline="0" showAll="0" defaultSubtotal="0"/>
    <pivotField compact="0" numFmtId="164" outline="0" showAll="0" defaultSubtotal="0"/>
    <pivotField compact="0" outline="0" showAll="0" defaultSubtotal="0"/>
    <pivotField compact="0" numFmtId="9" outline="0" showAll="0" defaultSubtotal="0"/>
    <pivotField compact="0" numFmtId="3" outline="0" showAll="0" defaultSubtotal="0"/>
    <pivotField compact="0" numFmtId="3" outline="0" showAll="0" defaultSubtotal="0"/>
    <pivotField dataField="1" compact="0" numFmtId="3" outline="0" showAll="0" defaultSubtotal="0"/>
    <pivotField axis="axisRow" compact="0" numFmtId="1" outline="0" showAll="0" defaultSubtotal="0">
      <items count="13">
        <item m="1" x="7"/>
        <item m="1" x="10"/>
        <item m="1" x="12"/>
        <item m="1" x="9"/>
        <item m="1" x="11"/>
        <item m="1" x="8"/>
        <item x="0"/>
        <item x="1"/>
        <item x="2"/>
        <item x="3"/>
        <item x="4"/>
        <item x="5"/>
        <item x="6"/>
      </items>
    </pivotField>
    <pivotField axis="axisPage" compact="0" outline="0" multipleItemSelectionAllowed="1" showAll="0" defaultSubtotal="0">
      <items count="2">
        <item x="0"/>
        <item h="1" x="1"/>
      </items>
    </pivotField>
    <pivotField compact="0" outline="0" showAll="0" defaultSubtotal="0">
      <items count="122">
        <item h="1" m="1" x="111"/>
        <item x="0"/>
        <item h="1" m="1" x="58"/>
        <item h="1" x="1"/>
        <item h="1" m="1" x="64"/>
        <item h="1" m="1" x="61"/>
        <item h="1" x="2"/>
        <item h="1" m="1" x="78"/>
        <item h="1" x="3"/>
        <item h="1" x="4"/>
        <item h="1" x="5"/>
        <item h="1" x="6"/>
        <item h="1" m="1" x="105"/>
        <item h="1" m="1" x="95"/>
        <item h="1" x="7"/>
        <item h="1" m="1" x="80"/>
        <item h="1" x="8"/>
        <item h="1" m="1" x="87"/>
        <item h="1" x="9"/>
        <item h="1" x="10"/>
        <item h="1" m="1" x="90"/>
        <item h="1" m="1" x="99"/>
        <item h="1" m="1" x="107"/>
        <item h="1" m="1" x="82"/>
        <item h="1" m="1" x="57"/>
        <item h="1" x="11"/>
        <item h="1" m="1" x="69"/>
        <item h="1" x="12"/>
        <item h="1" m="1" x="117"/>
        <item h="1" x="13"/>
        <item h="1" m="1" x="85"/>
        <item h="1" m="1" x="91"/>
        <item h="1" x="14"/>
        <item h="1" x="15"/>
        <item h="1" m="1" x="115"/>
        <item h="1" m="1" x="121"/>
        <item h="1" m="1" x="102"/>
        <item h="1" x="16"/>
        <item h="1" m="1" x="60"/>
        <item h="1" x="17"/>
        <item h="1" x="18"/>
        <item h="1" m="1" x="98"/>
        <item h="1" x="19"/>
        <item h="1" m="1" x="112"/>
        <item h="1" x="20"/>
        <item h="1" m="1" x="79"/>
        <item h="1" x="21"/>
        <item h="1" m="1" x="116"/>
        <item h="1" m="1" x="74"/>
        <item h="1" x="22"/>
        <item h="1" m="1" x="94"/>
        <item h="1" m="1" x="103"/>
        <item h="1" x="23"/>
        <item h="1" m="1" x="88"/>
        <item h="1" x="24"/>
        <item h="1" x="25"/>
        <item h="1" x="26"/>
        <item h="1" m="1" x="84"/>
        <item h="1" x="27"/>
        <item h="1" m="1" x="77"/>
        <item h="1" x="28"/>
        <item h="1" x="29"/>
        <item h="1" m="1" x="59"/>
        <item h="1" x="30"/>
        <item h="1" m="1" x="89"/>
        <item h="1" m="1" x="101"/>
        <item h="1" m="1" x="113"/>
        <item h="1" x="31"/>
        <item h="1" m="1" x="63"/>
        <item h="1" x="32"/>
        <item h="1" m="1" x="104"/>
        <item h="1" x="33"/>
        <item h="1" m="1" x="92"/>
        <item h="1" m="1" x="67"/>
        <item h="1" m="1" x="110"/>
        <item h="1" m="1" x="81"/>
        <item h="1" m="1" x="70"/>
        <item h="1" x="34"/>
        <item h="1" x="35"/>
        <item h="1" x="36"/>
        <item h="1" m="1" x="93"/>
        <item h="1" x="37"/>
        <item h="1" m="1" x="66"/>
        <item h="1" x="38"/>
        <item h="1" m="1" x="73"/>
        <item h="1" x="39"/>
        <item h="1" m="1" x="96"/>
        <item h="1" x="40"/>
        <item h="1" m="1" x="75"/>
        <item h="1" m="1" x="97"/>
        <item h="1" x="41"/>
        <item h="1" m="1" x="65"/>
        <item h="1" x="42"/>
        <item h="1" m="1" x="120"/>
        <item h="1" x="43"/>
        <item h="1" m="1" x="68"/>
        <item h="1" x="44"/>
        <item h="1" m="1" x="114"/>
        <item h="1" m="1" x="106"/>
        <item h="1" x="45"/>
        <item h="1" x="46"/>
        <item h="1" m="1" x="86"/>
        <item h="1" x="47"/>
        <item h="1" m="1" x="109"/>
        <item h="1" x="48"/>
        <item h="1" m="1" x="119"/>
        <item h="1" x="49"/>
        <item h="1" m="1" x="118"/>
        <item h="1" x="50"/>
        <item h="1" m="1" x="100"/>
        <item h="1" m="1" x="108"/>
        <item h="1" x="51"/>
        <item h="1" m="1" x="72"/>
        <item h="1" x="52"/>
        <item h="1" m="1" x="62"/>
        <item h="1" x="53"/>
        <item h="1" m="1" x="83"/>
        <item h="1" x="54"/>
        <item h="1" m="1" x="71"/>
        <item h="1" x="55"/>
        <item h="1" m="1" x="76"/>
        <item h="1" m="1" x="56"/>
      </items>
    </pivotField>
    <pivotField compact="0" outline="0" dragToRow="0" dragToCol="0" dragToPage="0" showAll="0" defaultSubtotal="0"/>
    <pivotField compact="0" outline="0" dragToRow="0" dragToCol="0" dragToPage="0" showAll="0" defaultSubtotal="0"/>
    <pivotField compact="0" outline="0" subtotalTop="0" dragToRow="0" dragToCol="0" dragToPage="0" showAll="0" defaultSubtotal="0"/>
  </pivotFields>
  <rowFields count="1">
    <field x="14"/>
  </rowFields>
  <rowItems count="6">
    <i>
      <x v="6"/>
    </i>
    <i>
      <x v="7"/>
    </i>
    <i>
      <x v="8"/>
    </i>
    <i>
      <x v="9"/>
    </i>
    <i>
      <x v="10"/>
    </i>
    <i>
      <x v="11"/>
    </i>
  </rowItems>
  <colItems count="1">
    <i/>
  </colItems>
  <pageFields count="1">
    <pageField fld="15" hier="-1"/>
  </pageFields>
  <dataFields count="1">
    <dataField name="Sum of Sections" fld="1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5.xml><?xml version="1.0" encoding="utf-8"?>
<pivotTableDefinition xmlns="http://schemas.openxmlformats.org/spreadsheetml/2006/main" name="Fill-Rate_Fall"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3:B9" firstHeaderRow="1" firstDataRow="1" firstDataCol="1" rowPageCount="1" colPageCount="1"/>
  <pivotFields count="20">
    <pivotField compact="0" outline="0" showAll="0" defaultSubtotal="0"/>
    <pivotField compact="0" outline="0" showAll="0" defaultSubtotal="0"/>
    <pivotField compact="0" outline="0" showAll="0" defaultSubtotal="0"/>
    <pivotField compact="0" numFmtId="164" outline="0" showAll="0" defaultSubtotal="0"/>
    <pivotField compact="0" outline="0" showAll="0" defaultSubtotal="0"/>
    <pivotField compact="0" numFmtId="164" outline="0" showAll="0" defaultSubtotal="0"/>
    <pivotField compact="0" numFmtId="164" outline="0" showAll="0" defaultSubtotal="0"/>
    <pivotField compact="0" numFmtId="164" outline="0" showAll="0" defaultSubtotal="0"/>
    <pivotField compact="0" numFmtId="164" outline="0" showAll="0" defaultSubtotal="0"/>
    <pivotField compact="0" outline="0" showAll="0" defaultSubtotal="0"/>
    <pivotField compact="0" numFmtId="9" outline="0" showAll="0" defaultSubtotal="0"/>
    <pivotField compact="0" numFmtId="3" outline="0" showAll="0" defaultSubtotal="0"/>
    <pivotField compact="0" numFmtId="3" outline="0" showAll="0" defaultSubtotal="0"/>
    <pivotField compact="0" numFmtId="3" outline="0" showAll="0" defaultSubtotal="0"/>
    <pivotField axis="axisRow" compact="0" numFmtId="1" outline="0" showAll="0" defaultSubtotal="0">
      <items count="13">
        <item m="1" x="7"/>
        <item m="1" x="10"/>
        <item m="1" x="12"/>
        <item m="1" x="9"/>
        <item m="1" x="11"/>
        <item m="1" x="8"/>
        <item x="0"/>
        <item x="1"/>
        <item x="2"/>
        <item x="3"/>
        <item x="4"/>
        <item x="5"/>
        <item x="6"/>
      </items>
    </pivotField>
    <pivotField axis="axisPage" compact="0" outline="0" multipleItemSelectionAllowed="1" showAll="0" defaultSubtotal="0">
      <items count="2">
        <item x="0"/>
        <item h="1" x="1"/>
      </items>
    </pivotField>
    <pivotField compact="0" outline="0" showAll="0" defaultSubtotal="0">
      <items count="122">
        <item h="1" m="1" x="111"/>
        <item x="0"/>
        <item h="1" m="1" x="58"/>
        <item h="1" x="1"/>
        <item h="1" m="1" x="64"/>
        <item h="1" m="1" x="61"/>
        <item h="1" x="2"/>
        <item h="1" m="1" x="78"/>
        <item h="1" x="3"/>
        <item h="1" x="4"/>
        <item h="1" x="5"/>
        <item h="1" x="6"/>
        <item h="1" m="1" x="105"/>
        <item h="1" m="1" x="95"/>
        <item h="1" x="7"/>
        <item h="1" m="1" x="80"/>
        <item h="1" x="8"/>
        <item h="1" m="1" x="87"/>
        <item h="1" x="9"/>
        <item h="1" x="10"/>
        <item h="1" m="1" x="90"/>
        <item h="1" m="1" x="99"/>
        <item h="1" m="1" x="107"/>
        <item h="1" m="1" x="82"/>
        <item h="1" m="1" x="57"/>
        <item h="1" x="11"/>
        <item h="1" m="1" x="69"/>
        <item h="1" x="12"/>
        <item h="1" m="1" x="117"/>
        <item h="1" x="13"/>
        <item h="1" m="1" x="85"/>
        <item h="1" m="1" x="91"/>
        <item h="1" x="14"/>
        <item h="1" x="15"/>
        <item h="1" m="1" x="115"/>
        <item h="1" m="1" x="121"/>
        <item h="1" m="1" x="102"/>
        <item h="1" x="16"/>
        <item h="1" m="1" x="60"/>
        <item h="1" x="17"/>
        <item h="1" x="18"/>
        <item h="1" m="1" x="98"/>
        <item h="1" x="19"/>
        <item h="1" m="1" x="112"/>
        <item h="1" x="20"/>
        <item h="1" m="1" x="79"/>
        <item h="1" x="21"/>
        <item h="1" m="1" x="116"/>
        <item h="1" m="1" x="74"/>
        <item h="1" x="22"/>
        <item h="1" m="1" x="94"/>
        <item h="1" m="1" x="103"/>
        <item h="1" x="23"/>
        <item h="1" m="1" x="88"/>
        <item h="1" x="24"/>
        <item h="1" x="25"/>
        <item h="1" x="26"/>
        <item h="1" m="1" x="84"/>
        <item h="1" x="27"/>
        <item h="1" m="1" x="77"/>
        <item h="1" x="28"/>
        <item h="1" x="29"/>
        <item h="1" m="1" x="59"/>
        <item h="1" x="30"/>
        <item h="1" m="1" x="89"/>
        <item h="1" m="1" x="101"/>
        <item h="1" m="1" x="113"/>
        <item h="1" x="31"/>
        <item h="1" m="1" x="63"/>
        <item h="1" x="32"/>
        <item h="1" m="1" x="104"/>
        <item h="1" x="33"/>
        <item h="1" m="1" x="92"/>
        <item h="1" m="1" x="67"/>
        <item h="1" m="1" x="110"/>
        <item h="1" m="1" x="81"/>
        <item h="1" m="1" x="70"/>
        <item h="1" x="34"/>
        <item h="1" x="35"/>
        <item h="1" x="36"/>
        <item h="1" m="1" x="93"/>
        <item h="1" x="37"/>
        <item h="1" m="1" x="66"/>
        <item h="1" x="38"/>
        <item h="1" m="1" x="73"/>
        <item h="1" x="39"/>
        <item h="1" m="1" x="96"/>
        <item h="1" x="40"/>
        <item h="1" m="1" x="75"/>
        <item h="1" m="1" x="97"/>
        <item h="1" x="41"/>
        <item h="1" m="1" x="65"/>
        <item h="1" x="42"/>
        <item h="1" m="1" x="120"/>
        <item h="1" x="43"/>
        <item h="1" m="1" x="68"/>
        <item h="1" x="44"/>
        <item h="1" m="1" x="114"/>
        <item h="1" m="1" x="106"/>
        <item h="1" x="45"/>
        <item h="1" x="46"/>
        <item h="1" m="1" x="86"/>
        <item h="1" x="47"/>
        <item h="1" m="1" x="109"/>
        <item h="1" x="48"/>
        <item h="1" m="1" x="119"/>
        <item h="1" x="49"/>
        <item h="1" m="1" x="118"/>
        <item h="1" x="50"/>
        <item h="1" m="1" x="100"/>
        <item h="1" m="1" x="108"/>
        <item h="1" x="51"/>
        <item h="1" m="1" x="72"/>
        <item h="1" x="52"/>
        <item h="1" m="1" x="62"/>
        <item h="1" x="53"/>
        <item h="1" m="1" x="83"/>
        <item h="1" x="54"/>
        <item h="1" m="1" x="71"/>
        <item h="1" x="55"/>
        <item h="1" m="1" x="76"/>
        <item h="1" m="1" x="56"/>
      </items>
    </pivotField>
    <pivotField compact="0" outline="0" dragToRow="0" dragToCol="0" dragToPage="0" showAll="0" defaultSubtotal="0"/>
    <pivotField compact="0" outline="0" dragToRow="0" dragToCol="0" dragToPage="0" showAll="0" defaultSubtotal="0"/>
    <pivotField dataField="1" compact="0" outline="0" subtotalTop="0" dragToRow="0" dragToCol="0" dragToPage="0" showAll="0" defaultSubtotal="0"/>
  </pivotFields>
  <rowFields count="1">
    <field x="14"/>
  </rowFields>
  <rowItems count="6">
    <i>
      <x v="6"/>
    </i>
    <i>
      <x v="7"/>
    </i>
    <i>
      <x v="8"/>
    </i>
    <i>
      <x v="9"/>
    </i>
    <i>
      <x v="10"/>
    </i>
    <i>
      <x v="11"/>
    </i>
  </rowItems>
  <colItems count="1">
    <i/>
  </colItems>
  <pageFields count="1">
    <pageField fld="15" hier="-1"/>
  </pageFields>
  <dataFields count="1">
    <dataField name="Sum of Fill Rate_Calculated" fld="19"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6.xml><?xml version="1.0" encoding="utf-8"?>
<pivotTableDefinition xmlns="http://schemas.openxmlformats.org/spreadsheetml/2006/main" name="Fill-Rate_Spring"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H3:I9" firstHeaderRow="1" firstDataRow="1" firstDataCol="1" rowPageCount="1" colPageCount="1"/>
  <pivotFields count="20">
    <pivotField compact="0" outline="0" showAll="0" defaultSubtotal="0"/>
    <pivotField compact="0" outline="0" showAll="0" defaultSubtotal="0"/>
    <pivotField compact="0" outline="0" showAll="0" defaultSubtotal="0"/>
    <pivotField compact="0" numFmtId="164" outline="0" showAll="0" defaultSubtotal="0"/>
    <pivotField compact="0" outline="0" showAll="0" defaultSubtotal="0"/>
    <pivotField compact="0" numFmtId="164" outline="0" showAll="0" defaultSubtotal="0"/>
    <pivotField compact="0" numFmtId="164" outline="0" showAll="0" defaultSubtotal="0"/>
    <pivotField compact="0" numFmtId="164" outline="0" showAll="0" defaultSubtotal="0"/>
    <pivotField compact="0" numFmtId="164" outline="0" showAll="0" defaultSubtotal="0"/>
    <pivotField compact="0" outline="0" showAll="0" defaultSubtotal="0"/>
    <pivotField compact="0" numFmtId="9" outline="0" showAll="0" defaultSubtotal="0"/>
    <pivotField compact="0" numFmtId="3" outline="0" showAll="0" defaultSubtotal="0"/>
    <pivotField compact="0" numFmtId="3" outline="0" showAll="0" defaultSubtotal="0"/>
    <pivotField compact="0" numFmtId="3" outline="0" showAll="0" defaultSubtotal="0"/>
    <pivotField axis="axisRow" compact="0" numFmtId="1" outline="0" showAll="0" defaultSubtotal="0">
      <items count="13">
        <item m="1" x="7"/>
        <item m="1" x="10"/>
        <item m="1" x="12"/>
        <item m="1" x="9"/>
        <item m="1" x="11"/>
        <item m="1" x="8"/>
        <item x="0"/>
        <item x="1"/>
        <item x="2"/>
        <item x="3"/>
        <item x="4"/>
        <item x="5"/>
        <item x="6"/>
      </items>
    </pivotField>
    <pivotField axis="axisPage" compact="0" outline="0" multipleItemSelectionAllowed="1" showAll="0" defaultSubtotal="0">
      <items count="2">
        <item h="1" x="0"/>
        <item x="1"/>
      </items>
    </pivotField>
    <pivotField compact="0" outline="0" showAll="0" defaultSubtotal="0">
      <items count="122">
        <item h="1" m="1" x="111"/>
        <item x="0"/>
        <item h="1" m="1" x="58"/>
        <item h="1" x="1"/>
        <item h="1" m="1" x="64"/>
        <item h="1" m="1" x="61"/>
        <item h="1" x="2"/>
        <item h="1" m="1" x="78"/>
        <item h="1" x="3"/>
        <item h="1" x="4"/>
        <item h="1" x="5"/>
        <item h="1" x="6"/>
        <item h="1" m="1" x="105"/>
        <item h="1" m="1" x="95"/>
        <item h="1" x="7"/>
        <item h="1" m="1" x="80"/>
        <item h="1" x="8"/>
        <item h="1" m="1" x="87"/>
        <item h="1" x="9"/>
        <item h="1" x="10"/>
        <item h="1" m="1" x="90"/>
        <item h="1" m="1" x="99"/>
        <item h="1" m="1" x="107"/>
        <item h="1" m="1" x="82"/>
        <item h="1" m="1" x="57"/>
        <item h="1" x="11"/>
        <item h="1" m="1" x="69"/>
        <item h="1" x="12"/>
        <item h="1" m="1" x="117"/>
        <item h="1" x="13"/>
        <item h="1" m="1" x="85"/>
        <item h="1" m="1" x="91"/>
        <item h="1" x="14"/>
        <item h="1" x="15"/>
        <item h="1" m="1" x="115"/>
        <item h="1" m="1" x="121"/>
        <item h="1" m="1" x="102"/>
        <item h="1" x="16"/>
        <item h="1" m="1" x="60"/>
        <item h="1" x="17"/>
        <item h="1" x="18"/>
        <item h="1" m="1" x="98"/>
        <item h="1" x="19"/>
        <item h="1" m="1" x="112"/>
        <item h="1" x="20"/>
        <item h="1" m="1" x="79"/>
        <item h="1" x="21"/>
        <item h="1" m="1" x="116"/>
        <item h="1" m="1" x="74"/>
        <item h="1" x="22"/>
        <item h="1" m="1" x="94"/>
        <item h="1" m="1" x="103"/>
        <item h="1" x="23"/>
        <item h="1" m="1" x="88"/>
        <item h="1" x="24"/>
        <item h="1" x="25"/>
        <item h="1" x="26"/>
        <item h="1" m="1" x="84"/>
        <item h="1" x="27"/>
        <item h="1" m="1" x="77"/>
        <item h="1" x="28"/>
        <item h="1" x="29"/>
        <item h="1" m="1" x="59"/>
        <item h="1" x="30"/>
        <item h="1" m="1" x="89"/>
        <item h="1" m="1" x="101"/>
        <item h="1" m="1" x="113"/>
        <item h="1" x="31"/>
        <item h="1" m="1" x="63"/>
        <item h="1" x="32"/>
        <item h="1" m="1" x="104"/>
        <item h="1" x="33"/>
        <item h="1" m="1" x="92"/>
        <item h="1" m="1" x="67"/>
        <item h="1" m="1" x="110"/>
        <item h="1" m="1" x="81"/>
        <item h="1" m="1" x="70"/>
        <item h="1" x="34"/>
        <item h="1" x="35"/>
        <item h="1" x="36"/>
        <item h="1" m="1" x="93"/>
        <item h="1" x="37"/>
        <item h="1" m="1" x="66"/>
        <item h="1" x="38"/>
        <item h="1" m="1" x="73"/>
        <item h="1" x="39"/>
        <item h="1" m="1" x="96"/>
        <item h="1" x="40"/>
        <item h="1" m="1" x="75"/>
        <item h="1" m="1" x="97"/>
        <item h="1" x="41"/>
        <item h="1" m="1" x="65"/>
        <item h="1" x="42"/>
        <item h="1" m="1" x="120"/>
        <item h="1" x="43"/>
        <item h="1" m="1" x="68"/>
        <item h="1" x="44"/>
        <item h="1" m="1" x="114"/>
        <item h="1" m="1" x="106"/>
        <item h="1" x="45"/>
        <item h="1" x="46"/>
        <item h="1" m="1" x="86"/>
        <item h="1" x="47"/>
        <item h="1" m="1" x="109"/>
        <item h="1" x="48"/>
        <item h="1" m="1" x="119"/>
        <item h="1" x="49"/>
        <item h="1" m="1" x="118"/>
        <item h="1" x="50"/>
        <item h="1" m="1" x="100"/>
        <item h="1" m="1" x="108"/>
        <item h="1" x="51"/>
        <item h="1" m="1" x="72"/>
        <item h="1" x="52"/>
        <item h="1" m="1" x="62"/>
        <item h="1" x="53"/>
        <item h="1" m="1" x="83"/>
        <item h="1" x="54"/>
        <item h="1" m="1" x="71"/>
        <item h="1" x="55"/>
        <item h="1" m="1" x="76"/>
        <item h="1" m="1" x="56"/>
      </items>
    </pivotField>
    <pivotField compact="0" outline="0" dragToRow="0" dragToCol="0" dragToPage="0" showAll="0" defaultSubtotal="0"/>
    <pivotField compact="0" outline="0" dragToRow="0" dragToCol="0" dragToPage="0" showAll="0" defaultSubtotal="0"/>
    <pivotField dataField="1" compact="0" outline="0" subtotalTop="0" dragToRow="0" dragToCol="0" dragToPage="0" showAll="0" defaultSubtotal="0"/>
  </pivotFields>
  <rowFields count="1">
    <field x="14"/>
  </rowFields>
  <rowItems count="6">
    <i>
      <x v="7"/>
    </i>
    <i>
      <x v="8"/>
    </i>
    <i>
      <x v="9"/>
    </i>
    <i>
      <x v="10"/>
    </i>
    <i>
      <x v="11"/>
    </i>
    <i>
      <x v="12"/>
    </i>
  </rowItems>
  <colItems count="1">
    <i/>
  </colItems>
  <pageFields count="1">
    <pageField fld="15" hier="-1"/>
  </pageFields>
  <dataFields count="1">
    <dataField name="Sum of Fill Rate_Calculated" fld="19"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7.xml><?xml version="1.0" encoding="utf-8"?>
<pivotTableDefinition xmlns="http://schemas.openxmlformats.org/spreadsheetml/2006/main" name="PivotTable6"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3:N630" firstHeaderRow="0" firstDataRow="1" firstDataCol="3"/>
  <pivotFields count="16">
    <pivotField axis="axisRow" compact="0" outline="0" showAll="0" defaultSubtotal="0">
      <items count="6">
        <item x="0"/>
        <item x="5"/>
        <item x="2"/>
        <item x="4"/>
        <item x="3"/>
        <item x="1"/>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axis="axisRow" compact="0" outline="0" showAll="0" defaultSubtotal="0">
      <items count="12">
        <item x="0"/>
        <item x="1"/>
        <item x="2"/>
        <item x="3"/>
        <item x="4"/>
        <item x="5"/>
        <item x="6"/>
        <item x="7"/>
        <item x="8"/>
        <item x="10"/>
        <item x="9"/>
        <item x="11"/>
      </items>
    </pivotField>
    <pivotField dataField="1" compact="0" outline="0" showAll="0" defaultSubtotal="0"/>
    <pivotField dataField="1" compact="0" numFmtId="2" outline="0" showAll="0" defaultSubtotal="0"/>
    <pivotField dataField="1" compact="0" numFmtId="2" outline="0" showAll="0" defaultSubtotal="0"/>
    <pivotField dataField="1" compact="0" numFmtId="2" outline="0" showAll="0" defaultSubtotal="0"/>
    <pivotField dataField="1" compact="0" numFmtId="2" outline="0" showAll="0" defaultSubtotal="0"/>
    <pivotField dataField="1" compact="0" outline="0" showAll="0" defaultSubtotal="0"/>
    <pivotField dataField="1" compact="0" outline="0" showAll="0" defaultSubtotal="0"/>
    <pivotField dataField="1" compact="0" numFmtId="2" outline="0" showAll="0" defaultSubtotal="0"/>
    <pivotField axis="axisRow" compact="0" outline="0" showAll="0" defaultSubtotal="0">
      <items count="56">
        <item x="9"/>
        <item x="0"/>
        <item x="1"/>
        <item x="2"/>
        <item x="3"/>
        <item x="4"/>
        <item x="5"/>
        <item x="6"/>
        <item x="7"/>
        <item x="8"/>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s>
      <extLst>
        <ext xmlns:x14="http://schemas.microsoft.com/office/spreadsheetml/2009/9/main" uri="{2946ED86-A175-432a-8AC1-64E0C546D7DE}">
          <x14:pivotField fillDownLabels="1"/>
        </ext>
      </extLst>
    </pivotField>
    <pivotField dataField="1" compact="0" outline="0" dragToRow="0" dragToCol="0" dragToPage="0" showAll="0" defaultSubtotal="0"/>
    <pivotField dataField="1" compact="0" outline="0" dragToRow="0" dragToCol="0" dragToPage="0" showAll="0" defaultSubtotal="0"/>
    <pivotField dataField="1" compact="0" outline="0" dragToRow="0" dragToCol="0" dragToPage="0" showAll="0" defaultSubtotal="0"/>
  </pivotFields>
  <rowFields count="3">
    <field x="0"/>
    <field x="12"/>
    <field x="3"/>
  </rowFields>
  <rowItems count="627">
    <i>
      <x/>
      <x v="1"/>
      <x/>
    </i>
    <i r="2">
      <x v="1"/>
    </i>
    <i r="2">
      <x v="2"/>
    </i>
    <i r="2">
      <x v="3"/>
    </i>
    <i r="2">
      <x v="4"/>
    </i>
    <i r="2">
      <x v="5"/>
    </i>
    <i r="2">
      <x v="6"/>
    </i>
    <i r="2">
      <x v="7"/>
    </i>
    <i r="2">
      <x v="8"/>
    </i>
    <i r="2">
      <x v="9"/>
    </i>
    <i r="2">
      <x v="10"/>
    </i>
    <i r="2">
      <x v="11"/>
    </i>
    <i r="1">
      <x v="2"/>
      <x/>
    </i>
    <i r="2">
      <x v="1"/>
    </i>
    <i r="2">
      <x v="2"/>
    </i>
    <i r="2">
      <x v="3"/>
    </i>
    <i r="2">
      <x v="4"/>
    </i>
    <i r="2">
      <x v="5"/>
    </i>
    <i r="2">
      <x v="6"/>
    </i>
    <i r="2">
      <x v="7"/>
    </i>
    <i r="2">
      <x v="8"/>
    </i>
    <i r="2">
      <x v="10"/>
    </i>
    <i r="1">
      <x v="3"/>
      <x/>
    </i>
    <i r="2">
      <x v="1"/>
    </i>
    <i r="2">
      <x v="2"/>
    </i>
    <i r="2">
      <x v="3"/>
    </i>
    <i r="2">
      <x v="4"/>
    </i>
    <i r="2">
      <x v="5"/>
    </i>
    <i r="2">
      <x v="6"/>
    </i>
    <i r="2">
      <x v="7"/>
    </i>
    <i r="2">
      <x v="8"/>
    </i>
    <i r="2">
      <x v="9"/>
    </i>
    <i r="2">
      <x v="10"/>
    </i>
    <i r="2">
      <x v="11"/>
    </i>
    <i r="1">
      <x v="4"/>
      <x/>
    </i>
    <i r="2">
      <x v="1"/>
    </i>
    <i r="2">
      <x v="2"/>
    </i>
    <i r="2">
      <x v="3"/>
    </i>
    <i r="2">
      <x v="4"/>
    </i>
    <i r="2">
      <x v="5"/>
    </i>
    <i r="2">
      <x v="6"/>
    </i>
    <i r="2">
      <x v="7"/>
    </i>
    <i r="2">
      <x v="8"/>
    </i>
    <i r="2">
      <x v="9"/>
    </i>
    <i r="2">
      <x v="10"/>
    </i>
    <i r="2">
      <x v="11"/>
    </i>
    <i r="1">
      <x v="5"/>
      <x/>
    </i>
    <i r="2">
      <x v="1"/>
    </i>
    <i r="2">
      <x v="2"/>
    </i>
    <i r="2">
      <x v="3"/>
    </i>
    <i r="2">
      <x v="4"/>
    </i>
    <i r="2">
      <x v="5"/>
    </i>
    <i r="2">
      <x v="6"/>
    </i>
    <i r="2">
      <x v="7"/>
    </i>
    <i r="2">
      <x v="8"/>
    </i>
    <i r="2">
      <x v="9"/>
    </i>
    <i r="2">
      <x v="10"/>
    </i>
    <i r="2">
      <x v="11"/>
    </i>
    <i r="1">
      <x v="15"/>
      <x/>
    </i>
    <i r="2">
      <x v="1"/>
    </i>
    <i r="2">
      <x v="2"/>
    </i>
    <i r="2">
      <x v="3"/>
    </i>
    <i r="2">
      <x v="4"/>
    </i>
    <i r="2">
      <x v="5"/>
    </i>
    <i r="2">
      <x v="6"/>
    </i>
    <i r="2">
      <x v="7"/>
    </i>
    <i r="2">
      <x v="8"/>
    </i>
    <i r="2">
      <x v="9"/>
    </i>
    <i r="2">
      <x v="10"/>
    </i>
    <i r="2">
      <x v="11"/>
    </i>
    <i r="1">
      <x v="22"/>
      <x/>
    </i>
    <i r="2">
      <x v="1"/>
    </i>
    <i r="2">
      <x v="2"/>
    </i>
    <i r="2">
      <x v="3"/>
    </i>
    <i r="2">
      <x v="4"/>
    </i>
    <i r="2">
      <x v="5"/>
    </i>
    <i r="2">
      <x v="6"/>
    </i>
    <i r="2">
      <x v="7"/>
    </i>
    <i r="2">
      <x v="8"/>
    </i>
    <i r="2">
      <x v="9"/>
    </i>
    <i r="2">
      <x v="10"/>
    </i>
    <i r="2">
      <x v="11"/>
    </i>
    <i r="1">
      <x v="25"/>
      <x/>
    </i>
    <i r="2">
      <x v="1"/>
    </i>
    <i r="2">
      <x v="2"/>
    </i>
    <i r="2">
      <x v="3"/>
    </i>
    <i r="2">
      <x v="4"/>
    </i>
    <i r="2">
      <x v="5"/>
    </i>
    <i r="2">
      <x v="6"/>
    </i>
    <i r="2">
      <x v="7"/>
    </i>
    <i r="2">
      <x v="8"/>
    </i>
    <i r="2">
      <x v="9"/>
    </i>
    <i r="2">
      <x v="10"/>
    </i>
    <i r="2">
      <x v="11"/>
    </i>
    <i r="1">
      <x v="27"/>
      <x/>
    </i>
    <i r="2">
      <x v="1"/>
    </i>
    <i r="2">
      <x v="2"/>
    </i>
    <i r="2">
      <x v="3"/>
    </i>
    <i r="2">
      <x v="4"/>
    </i>
    <i r="2">
      <x v="6"/>
    </i>
    <i r="1">
      <x v="32"/>
      <x/>
    </i>
    <i r="2">
      <x v="1"/>
    </i>
    <i r="2">
      <x v="2"/>
    </i>
    <i r="2">
      <x v="3"/>
    </i>
    <i r="2">
      <x v="4"/>
    </i>
    <i r="2">
      <x v="5"/>
    </i>
    <i r="2">
      <x v="6"/>
    </i>
    <i r="2">
      <x v="7"/>
    </i>
    <i r="2">
      <x v="8"/>
    </i>
    <i r="2">
      <x v="9"/>
    </i>
    <i r="2">
      <x v="10"/>
    </i>
    <i r="2">
      <x v="11"/>
    </i>
    <i r="1">
      <x v="33"/>
      <x/>
    </i>
    <i r="2">
      <x v="1"/>
    </i>
    <i r="2">
      <x v="2"/>
    </i>
    <i r="2">
      <x v="3"/>
    </i>
    <i r="2">
      <x v="4"/>
    </i>
    <i r="2">
      <x v="5"/>
    </i>
    <i r="2">
      <x v="6"/>
    </i>
    <i r="2">
      <x v="7"/>
    </i>
    <i r="2">
      <x v="8"/>
    </i>
    <i r="2">
      <x v="9"/>
    </i>
    <i r="2">
      <x v="10"/>
    </i>
    <i r="2">
      <x v="11"/>
    </i>
    <i r="1">
      <x v="36"/>
      <x/>
    </i>
    <i r="2">
      <x v="1"/>
    </i>
    <i r="2">
      <x v="2"/>
    </i>
    <i r="2">
      <x v="3"/>
    </i>
    <i r="2">
      <x v="4"/>
    </i>
    <i r="2">
      <x v="5"/>
    </i>
    <i r="2">
      <x v="6"/>
    </i>
    <i r="2">
      <x v="7"/>
    </i>
    <i r="2">
      <x v="8"/>
    </i>
    <i r="2">
      <x v="9"/>
    </i>
    <i r="2">
      <x v="10"/>
    </i>
    <i r="2">
      <x v="11"/>
    </i>
    <i r="1">
      <x v="37"/>
      <x/>
    </i>
    <i r="2">
      <x v="1"/>
    </i>
    <i r="2">
      <x v="2"/>
    </i>
    <i r="2">
      <x v="3"/>
    </i>
    <i r="2">
      <x v="4"/>
    </i>
    <i r="2">
      <x v="5"/>
    </i>
    <i r="2">
      <x v="6"/>
    </i>
    <i r="2">
      <x v="7"/>
    </i>
    <i r="2">
      <x v="8"/>
    </i>
    <i r="2">
      <x v="9"/>
    </i>
    <i r="2">
      <x v="10"/>
    </i>
    <i r="2">
      <x v="11"/>
    </i>
    <i r="1">
      <x v="43"/>
      <x/>
    </i>
    <i r="2">
      <x v="1"/>
    </i>
    <i r="2">
      <x v="2"/>
    </i>
    <i r="2">
      <x v="3"/>
    </i>
    <i r="2">
      <x v="4"/>
    </i>
    <i r="2">
      <x v="5"/>
    </i>
    <i r="2">
      <x v="6"/>
    </i>
    <i r="2">
      <x v="7"/>
    </i>
    <i r="2">
      <x v="8"/>
    </i>
    <i r="2">
      <x v="9"/>
    </i>
    <i r="2">
      <x v="10"/>
    </i>
    <i r="2">
      <x v="11"/>
    </i>
    <i r="1">
      <x v="45"/>
      <x/>
    </i>
    <i r="2">
      <x v="1"/>
    </i>
    <i r="2">
      <x v="2"/>
    </i>
    <i r="2">
      <x v="3"/>
    </i>
    <i r="2">
      <x v="4"/>
    </i>
    <i r="2">
      <x v="5"/>
    </i>
    <i r="2">
      <x v="6"/>
    </i>
    <i r="2">
      <x v="7"/>
    </i>
    <i r="2">
      <x v="8"/>
    </i>
    <i r="2">
      <x v="9"/>
    </i>
    <i r="2">
      <x v="10"/>
    </i>
    <i r="2">
      <x v="11"/>
    </i>
    <i r="1">
      <x v="46"/>
      <x/>
    </i>
    <i r="2">
      <x v="1"/>
    </i>
    <i r="2">
      <x v="2"/>
    </i>
    <i r="2">
      <x v="3"/>
    </i>
    <i r="2">
      <x v="4"/>
    </i>
    <i r="2">
      <x v="5"/>
    </i>
    <i r="2">
      <x v="6"/>
    </i>
    <i r="2">
      <x v="7"/>
    </i>
    <i r="2">
      <x v="8"/>
    </i>
    <i r="2">
      <x v="9"/>
    </i>
    <i r="2">
      <x v="10"/>
    </i>
    <i r="2">
      <x v="11"/>
    </i>
    <i r="1">
      <x v="48"/>
      <x/>
    </i>
    <i r="2">
      <x v="1"/>
    </i>
    <i r="2">
      <x v="2"/>
    </i>
    <i r="2">
      <x v="3"/>
    </i>
    <i r="2">
      <x v="4"/>
    </i>
    <i r="2">
      <x v="5"/>
    </i>
    <i r="2">
      <x v="6"/>
    </i>
    <i r="2">
      <x v="7"/>
    </i>
    <i r="2">
      <x v="8"/>
    </i>
    <i r="2">
      <x v="9"/>
    </i>
    <i r="2">
      <x v="10"/>
    </i>
    <i r="2">
      <x v="11"/>
    </i>
    <i r="1">
      <x v="50"/>
      <x/>
    </i>
    <i r="2">
      <x v="1"/>
    </i>
    <i r="2">
      <x v="2"/>
    </i>
    <i r="2">
      <x v="3"/>
    </i>
    <i r="2">
      <x v="4"/>
    </i>
    <i r="2">
      <x v="5"/>
    </i>
    <i r="2">
      <x v="6"/>
    </i>
    <i r="2">
      <x v="7"/>
    </i>
    <i r="2">
      <x v="8"/>
    </i>
    <i r="2">
      <x v="9"/>
    </i>
    <i r="2">
      <x v="10"/>
    </i>
    <i r="2">
      <x v="11"/>
    </i>
    <i r="1">
      <x v="51"/>
      <x/>
    </i>
    <i r="2">
      <x v="1"/>
    </i>
    <i r="2">
      <x v="2"/>
    </i>
    <i r="2">
      <x v="3"/>
    </i>
    <i r="2">
      <x v="4"/>
    </i>
    <i r="2">
      <x v="5"/>
    </i>
    <i r="2">
      <x v="6"/>
    </i>
    <i r="2">
      <x v="7"/>
    </i>
    <i r="2">
      <x v="8"/>
    </i>
    <i r="2">
      <x v="9"/>
    </i>
    <i r="2">
      <x v="10"/>
    </i>
    <i r="2">
      <x v="11"/>
    </i>
    <i r="1">
      <x v="53"/>
      <x/>
    </i>
    <i r="2">
      <x v="1"/>
    </i>
    <i r="2">
      <x v="2"/>
    </i>
    <i r="2">
      <x v="3"/>
    </i>
    <i r="2">
      <x v="4"/>
    </i>
    <i r="2">
      <x v="5"/>
    </i>
    <i r="2">
      <x v="6"/>
    </i>
    <i r="2">
      <x v="7"/>
    </i>
    <i r="2">
      <x v="8"/>
    </i>
    <i r="2">
      <x v="9"/>
    </i>
    <i r="2">
      <x v="10"/>
    </i>
    <i r="2">
      <x v="11"/>
    </i>
    <i r="1">
      <x v="54"/>
      <x/>
    </i>
    <i r="2">
      <x v="1"/>
    </i>
    <i r="2">
      <x v="2"/>
    </i>
    <i r="2">
      <x v="3"/>
    </i>
    <i r="2">
      <x v="4"/>
    </i>
    <i r="2">
      <x v="5"/>
    </i>
    <i r="2">
      <x v="6"/>
    </i>
    <i r="2">
      <x v="8"/>
    </i>
    <i r="2">
      <x v="9"/>
    </i>
    <i r="2">
      <x v="10"/>
    </i>
    <i r="2">
      <x v="11"/>
    </i>
    <i>
      <x v="1"/>
      <x v="24"/>
      <x/>
    </i>
    <i r="2">
      <x v="1"/>
    </i>
    <i r="2">
      <x v="2"/>
    </i>
    <i r="2">
      <x v="3"/>
    </i>
    <i r="2">
      <x v="4"/>
    </i>
    <i r="2">
      <x v="5"/>
    </i>
    <i r="2">
      <x v="6"/>
    </i>
    <i r="2">
      <x v="7"/>
    </i>
    <i r="2">
      <x v="8"/>
    </i>
    <i r="2">
      <x v="9"/>
    </i>
    <i r="2">
      <x v="10"/>
    </i>
    <i r="2">
      <x v="11"/>
    </i>
    <i r="1">
      <x v="31"/>
      <x/>
    </i>
    <i r="2">
      <x v="1"/>
    </i>
    <i r="2">
      <x v="2"/>
    </i>
    <i r="2">
      <x v="3"/>
    </i>
    <i r="2">
      <x v="4"/>
    </i>
    <i r="2">
      <x v="5"/>
    </i>
    <i r="2">
      <x v="6"/>
    </i>
    <i r="2">
      <x v="7"/>
    </i>
    <i r="2">
      <x v="8"/>
    </i>
    <i r="2">
      <x v="9"/>
    </i>
    <i r="2">
      <x v="10"/>
    </i>
    <i r="2">
      <x v="11"/>
    </i>
    <i r="1">
      <x v="38"/>
      <x v="7"/>
    </i>
    <i r="2">
      <x v="9"/>
    </i>
    <i r="2">
      <x v="10"/>
    </i>
    <i r="2">
      <x v="11"/>
    </i>
    <i>
      <x v="2"/>
      <x/>
      <x/>
    </i>
    <i r="2">
      <x v="1"/>
    </i>
    <i r="2">
      <x v="2"/>
    </i>
    <i r="2">
      <x v="3"/>
    </i>
    <i r="2">
      <x v="4"/>
    </i>
    <i r="2">
      <x v="5"/>
    </i>
    <i r="2">
      <x v="6"/>
    </i>
    <i r="2">
      <x v="7"/>
    </i>
    <i r="2">
      <x v="8"/>
    </i>
    <i r="2">
      <x v="9"/>
    </i>
    <i r="2">
      <x v="10"/>
    </i>
    <i r="2">
      <x v="11"/>
    </i>
    <i r="1">
      <x v="7"/>
      <x/>
    </i>
    <i r="2">
      <x v="1"/>
    </i>
    <i r="2">
      <x v="2"/>
    </i>
    <i r="2">
      <x v="3"/>
    </i>
    <i r="2">
      <x v="4"/>
    </i>
    <i r="2">
      <x v="5"/>
    </i>
    <i r="2">
      <x v="6"/>
    </i>
    <i r="2">
      <x v="7"/>
    </i>
    <i r="2">
      <x v="8"/>
    </i>
    <i r="2">
      <x v="9"/>
    </i>
    <i r="2">
      <x v="10"/>
    </i>
    <i r="2">
      <x v="11"/>
    </i>
    <i r="1">
      <x v="9"/>
      <x/>
    </i>
    <i r="2">
      <x v="1"/>
    </i>
    <i r="2">
      <x v="2"/>
    </i>
    <i r="2">
      <x v="3"/>
    </i>
    <i r="2">
      <x v="4"/>
    </i>
    <i r="2">
      <x v="5"/>
    </i>
    <i r="2">
      <x v="6"/>
    </i>
    <i r="2">
      <x v="7"/>
    </i>
    <i r="2">
      <x v="8"/>
    </i>
    <i r="2">
      <x v="9"/>
    </i>
    <i r="2">
      <x v="10"/>
    </i>
    <i r="2">
      <x v="11"/>
    </i>
    <i r="1">
      <x v="10"/>
      <x/>
    </i>
    <i r="2">
      <x v="1"/>
    </i>
    <i r="2">
      <x v="2"/>
    </i>
    <i r="2">
      <x v="3"/>
    </i>
    <i r="2">
      <x v="4"/>
    </i>
    <i r="2">
      <x v="5"/>
    </i>
    <i r="2">
      <x v="6"/>
    </i>
    <i r="2">
      <x v="7"/>
    </i>
    <i r="2">
      <x v="8"/>
    </i>
    <i r="2">
      <x v="9"/>
    </i>
    <i r="2">
      <x v="10"/>
    </i>
    <i r="2">
      <x v="11"/>
    </i>
    <i r="1">
      <x v="11"/>
      <x/>
    </i>
    <i r="2">
      <x v="1"/>
    </i>
    <i r="2">
      <x v="2"/>
    </i>
    <i r="2">
      <x v="3"/>
    </i>
    <i r="2">
      <x v="4"/>
    </i>
    <i r="2">
      <x v="5"/>
    </i>
    <i r="2">
      <x v="6"/>
    </i>
    <i r="2">
      <x v="7"/>
    </i>
    <i r="2">
      <x v="8"/>
    </i>
    <i r="2">
      <x v="9"/>
    </i>
    <i r="2">
      <x v="10"/>
    </i>
    <i r="2">
      <x v="11"/>
    </i>
    <i r="1">
      <x v="12"/>
      <x/>
    </i>
    <i r="2">
      <x v="1"/>
    </i>
    <i r="2">
      <x v="2"/>
    </i>
    <i r="2">
      <x v="3"/>
    </i>
    <i r="2">
      <x v="4"/>
    </i>
    <i r="2">
      <x v="5"/>
    </i>
    <i r="2">
      <x v="6"/>
    </i>
    <i r="2">
      <x v="7"/>
    </i>
    <i r="2">
      <x v="8"/>
    </i>
    <i r="2">
      <x v="9"/>
    </i>
    <i r="2">
      <x v="10"/>
    </i>
    <i r="2">
      <x v="11"/>
    </i>
    <i r="1">
      <x v="14"/>
      <x/>
    </i>
    <i r="2">
      <x v="1"/>
    </i>
    <i r="2">
      <x v="2"/>
    </i>
    <i r="2">
      <x v="3"/>
    </i>
    <i r="2">
      <x v="4"/>
    </i>
    <i r="2">
      <x v="5"/>
    </i>
    <i r="2">
      <x v="6"/>
    </i>
    <i r="2">
      <x v="7"/>
    </i>
    <i r="2">
      <x v="8"/>
    </i>
    <i r="2">
      <x v="9"/>
    </i>
    <i r="2">
      <x v="10"/>
    </i>
    <i r="2">
      <x v="11"/>
    </i>
    <i r="1">
      <x v="17"/>
      <x/>
    </i>
    <i r="2">
      <x v="1"/>
    </i>
    <i r="2">
      <x v="2"/>
    </i>
    <i r="2">
      <x v="3"/>
    </i>
    <i r="2">
      <x v="4"/>
    </i>
    <i r="2">
      <x v="5"/>
    </i>
    <i r="2">
      <x v="6"/>
    </i>
    <i r="2">
      <x v="7"/>
    </i>
    <i r="2">
      <x v="8"/>
    </i>
    <i r="2">
      <x v="9"/>
    </i>
    <i r="2">
      <x v="10"/>
    </i>
    <i r="2">
      <x v="11"/>
    </i>
    <i r="1">
      <x v="18"/>
      <x/>
    </i>
    <i r="2">
      <x v="1"/>
    </i>
    <i r="2">
      <x v="2"/>
    </i>
    <i r="2">
      <x v="3"/>
    </i>
    <i r="2">
      <x v="4"/>
    </i>
    <i r="2">
      <x v="5"/>
    </i>
    <i r="2">
      <x v="6"/>
    </i>
    <i r="2">
      <x v="7"/>
    </i>
    <i r="2">
      <x v="8"/>
    </i>
    <i r="2">
      <x v="9"/>
    </i>
    <i r="2">
      <x v="10"/>
    </i>
    <i r="2">
      <x v="11"/>
    </i>
    <i r="1">
      <x v="19"/>
      <x/>
    </i>
    <i r="2">
      <x v="1"/>
    </i>
    <i r="2">
      <x v="2"/>
    </i>
    <i r="2">
      <x v="3"/>
    </i>
    <i r="2">
      <x v="4"/>
    </i>
    <i r="2">
      <x v="5"/>
    </i>
    <i r="2">
      <x v="6"/>
    </i>
    <i r="2">
      <x v="7"/>
    </i>
    <i r="2">
      <x v="8"/>
    </i>
    <i r="2">
      <x v="9"/>
    </i>
    <i r="2">
      <x v="10"/>
    </i>
    <i r="2">
      <x v="11"/>
    </i>
    <i r="1">
      <x v="20"/>
      <x/>
    </i>
    <i r="2">
      <x v="1"/>
    </i>
    <i r="2">
      <x v="2"/>
    </i>
    <i r="2">
      <x v="3"/>
    </i>
    <i r="2">
      <x v="5"/>
    </i>
    <i r="2">
      <x v="7"/>
    </i>
    <i r="2">
      <x v="9"/>
    </i>
    <i r="1">
      <x v="21"/>
      <x/>
    </i>
    <i r="2">
      <x v="1"/>
    </i>
    <i r="2">
      <x v="2"/>
    </i>
    <i r="2">
      <x v="3"/>
    </i>
    <i r="2">
      <x v="4"/>
    </i>
    <i r="2">
      <x v="5"/>
    </i>
    <i r="2">
      <x v="6"/>
    </i>
    <i r="2">
      <x v="7"/>
    </i>
    <i r="2">
      <x v="8"/>
    </i>
    <i r="2">
      <x v="9"/>
    </i>
    <i r="2">
      <x v="10"/>
    </i>
    <i r="2">
      <x v="11"/>
    </i>
    <i r="1">
      <x v="26"/>
      <x/>
    </i>
    <i r="2">
      <x v="1"/>
    </i>
    <i r="2">
      <x v="2"/>
    </i>
    <i r="2">
      <x v="3"/>
    </i>
    <i r="2">
      <x v="4"/>
    </i>
    <i r="2">
      <x v="5"/>
    </i>
    <i r="2">
      <x v="6"/>
    </i>
    <i r="2">
      <x v="7"/>
    </i>
    <i r="2">
      <x v="8"/>
    </i>
    <i r="2">
      <x v="9"/>
    </i>
    <i r="2">
      <x v="10"/>
    </i>
    <i r="2">
      <x v="11"/>
    </i>
    <i r="1">
      <x v="28"/>
      <x/>
    </i>
    <i r="2">
      <x v="1"/>
    </i>
    <i r="2">
      <x v="2"/>
    </i>
    <i r="2">
      <x v="3"/>
    </i>
    <i r="2">
      <x v="4"/>
    </i>
    <i r="2">
      <x v="5"/>
    </i>
    <i r="2">
      <x v="6"/>
    </i>
    <i r="2">
      <x v="7"/>
    </i>
    <i r="2">
      <x v="8"/>
    </i>
    <i r="2">
      <x v="9"/>
    </i>
    <i r="2">
      <x v="10"/>
    </i>
    <i r="2">
      <x v="11"/>
    </i>
    <i r="1">
      <x v="40"/>
      <x/>
    </i>
    <i r="2">
      <x v="1"/>
    </i>
    <i r="2">
      <x v="2"/>
    </i>
    <i r="2">
      <x v="3"/>
    </i>
    <i r="2">
      <x v="4"/>
    </i>
    <i r="2">
      <x v="5"/>
    </i>
    <i r="2">
      <x v="6"/>
    </i>
    <i r="2">
      <x v="7"/>
    </i>
    <i r="2">
      <x v="8"/>
    </i>
    <i r="2">
      <x v="9"/>
    </i>
    <i r="2">
      <x v="10"/>
    </i>
    <i r="2">
      <x v="11"/>
    </i>
    <i r="1">
      <x v="41"/>
      <x/>
    </i>
    <i r="2">
      <x v="1"/>
    </i>
    <i r="2">
      <x v="2"/>
    </i>
    <i r="2">
      <x v="3"/>
    </i>
    <i r="2">
      <x v="4"/>
    </i>
    <i r="2">
      <x v="5"/>
    </i>
    <i r="2">
      <x v="6"/>
    </i>
    <i r="2">
      <x v="7"/>
    </i>
    <i r="2">
      <x v="8"/>
    </i>
    <i r="2">
      <x v="9"/>
    </i>
    <i r="2">
      <x v="10"/>
    </i>
    <i r="2">
      <x v="11"/>
    </i>
    <i r="1">
      <x v="47"/>
      <x/>
    </i>
    <i r="2">
      <x v="1"/>
    </i>
    <i r="2">
      <x v="2"/>
    </i>
    <i r="2">
      <x v="3"/>
    </i>
    <i r="2">
      <x v="4"/>
    </i>
    <i r="2">
      <x v="5"/>
    </i>
    <i r="2">
      <x v="6"/>
    </i>
    <i r="2">
      <x v="7"/>
    </i>
    <i r="2">
      <x v="8"/>
    </i>
    <i r="2">
      <x v="9"/>
    </i>
    <i r="2">
      <x v="10"/>
    </i>
    <i r="2">
      <x v="11"/>
    </i>
    <i r="1">
      <x v="52"/>
      <x v="1"/>
    </i>
    <i r="2">
      <x v="2"/>
    </i>
    <i r="2">
      <x v="4"/>
    </i>
    <i r="2">
      <x v="6"/>
    </i>
    <i r="2">
      <x v="8"/>
    </i>
    <i r="2">
      <x v="10"/>
    </i>
    <i r="2">
      <x v="11"/>
    </i>
    <i>
      <x v="3"/>
      <x v="16"/>
      <x/>
    </i>
    <i r="2">
      <x v="1"/>
    </i>
    <i r="2">
      <x v="2"/>
    </i>
    <i r="2">
      <x v="3"/>
    </i>
    <i r="2">
      <x v="4"/>
    </i>
    <i r="2">
      <x v="5"/>
    </i>
    <i r="2">
      <x v="6"/>
    </i>
    <i r="2">
      <x v="7"/>
    </i>
    <i r="2">
      <x v="8"/>
    </i>
    <i r="2">
      <x v="9"/>
    </i>
    <i r="2">
      <x v="10"/>
    </i>
    <i r="2">
      <x v="11"/>
    </i>
    <i r="1">
      <x v="42"/>
      <x/>
    </i>
    <i r="2">
      <x v="1"/>
    </i>
    <i r="2">
      <x v="2"/>
    </i>
    <i r="2">
      <x v="3"/>
    </i>
    <i r="2">
      <x v="4"/>
    </i>
    <i r="2">
      <x v="5"/>
    </i>
    <i r="2">
      <x v="6"/>
    </i>
    <i r="2">
      <x v="7"/>
    </i>
    <i r="2">
      <x v="8"/>
    </i>
    <i r="2">
      <x v="10"/>
    </i>
    <i r="1">
      <x v="55"/>
      <x/>
    </i>
    <i r="2">
      <x v="1"/>
    </i>
    <i r="2">
      <x v="2"/>
    </i>
    <i r="2">
      <x v="3"/>
    </i>
    <i r="2">
      <x v="4"/>
    </i>
    <i r="2">
      <x v="5"/>
    </i>
    <i r="2">
      <x v="6"/>
    </i>
    <i r="2">
      <x v="7"/>
    </i>
    <i r="2">
      <x v="8"/>
    </i>
    <i r="2">
      <x v="9"/>
    </i>
    <i r="2">
      <x v="10"/>
    </i>
    <i r="2">
      <x v="11"/>
    </i>
    <i>
      <x v="4"/>
      <x v="14"/>
      <x v="3"/>
    </i>
    <i r="1">
      <x v="34"/>
      <x/>
    </i>
    <i r="2">
      <x v="1"/>
    </i>
    <i>
      <x v="5"/>
      <x v="6"/>
      <x/>
    </i>
    <i r="2">
      <x v="1"/>
    </i>
    <i r="2">
      <x v="2"/>
    </i>
    <i r="2">
      <x v="3"/>
    </i>
    <i r="2">
      <x v="4"/>
    </i>
    <i r="2">
      <x v="5"/>
    </i>
    <i r="2">
      <x v="6"/>
    </i>
    <i r="2">
      <x v="7"/>
    </i>
    <i r="2">
      <x v="8"/>
    </i>
    <i r="2">
      <x v="9"/>
    </i>
    <i r="2">
      <x v="10"/>
    </i>
    <i r="2">
      <x v="11"/>
    </i>
    <i r="1">
      <x v="8"/>
      <x/>
    </i>
    <i r="2">
      <x v="1"/>
    </i>
    <i r="2">
      <x v="2"/>
    </i>
    <i r="2">
      <x v="3"/>
    </i>
    <i r="2">
      <x v="4"/>
    </i>
    <i r="2">
      <x v="5"/>
    </i>
    <i r="2">
      <x v="6"/>
    </i>
    <i r="2">
      <x v="7"/>
    </i>
    <i r="2">
      <x v="8"/>
    </i>
    <i r="2">
      <x v="9"/>
    </i>
    <i r="2">
      <x v="10"/>
    </i>
    <i r="2">
      <x v="11"/>
    </i>
    <i r="1">
      <x v="13"/>
      <x/>
    </i>
    <i r="2">
      <x v="1"/>
    </i>
    <i r="2">
      <x v="2"/>
    </i>
    <i r="2">
      <x v="3"/>
    </i>
    <i r="2">
      <x v="4"/>
    </i>
    <i r="2">
      <x v="5"/>
    </i>
    <i r="2">
      <x v="6"/>
    </i>
    <i r="2">
      <x v="7"/>
    </i>
    <i r="2">
      <x v="8"/>
    </i>
    <i r="2">
      <x v="9"/>
    </i>
    <i r="2">
      <x v="10"/>
    </i>
    <i r="2">
      <x v="11"/>
    </i>
    <i r="1">
      <x v="23"/>
      <x/>
    </i>
    <i r="2">
      <x v="1"/>
    </i>
    <i r="2">
      <x v="2"/>
    </i>
    <i r="2">
      <x v="3"/>
    </i>
    <i r="2">
      <x v="4"/>
    </i>
    <i r="2">
      <x v="5"/>
    </i>
    <i r="2">
      <x v="6"/>
    </i>
    <i r="2">
      <x v="7"/>
    </i>
    <i r="2">
      <x v="8"/>
    </i>
    <i r="2">
      <x v="9"/>
    </i>
    <i r="2">
      <x v="10"/>
    </i>
    <i r="2">
      <x v="11"/>
    </i>
    <i r="1">
      <x v="29"/>
      <x/>
    </i>
    <i r="2">
      <x v="1"/>
    </i>
    <i r="2">
      <x v="2"/>
    </i>
    <i r="2">
      <x v="3"/>
    </i>
    <i r="2">
      <x v="4"/>
    </i>
    <i r="2">
      <x v="5"/>
    </i>
    <i r="2">
      <x v="6"/>
    </i>
    <i r="2">
      <x v="7"/>
    </i>
    <i r="2">
      <x v="8"/>
    </i>
    <i r="2">
      <x v="10"/>
    </i>
    <i r="2">
      <x v="11"/>
    </i>
    <i r="1">
      <x v="30"/>
      <x/>
    </i>
    <i r="2">
      <x v="1"/>
    </i>
    <i r="2">
      <x v="2"/>
    </i>
    <i r="2">
      <x v="3"/>
    </i>
    <i r="2">
      <x v="4"/>
    </i>
    <i r="2">
      <x v="5"/>
    </i>
    <i r="2">
      <x v="6"/>
    </i>
    <i r="2">
      <x v="7"/>
    </i>
    <i r="2">
      <x v="8"/>
    </i>
    <i r="2">
      <x v="9"/>
    </i>
    <i r="2">
      <x v="10"/>
    </i>
    <i r="2">
      <x v="11"/>
    </i>
    <i r="1">
      <x v="35"/>
      <x/>
    </i>
    <i r="2">
      <x v="1"/>
    </i>
    <i r="2">
      <x v="2"/>
    </i>
    <i r="2">
      <x v="3"/>
    </i>
    <i r="2">
      <x v="4"/>
    </i>
    <i r="2">
      <x v="5"/>
    </i>
    <i r="2">
      <x v="6"/>
    </i>
    <i r="2">
      <x v="7"/>
    </i>
    <i r="2">
      <x v="8"/>
    </i>
    <i r="2">
      <x v="9"/>
    </i>
    <i r="2">
      <x v="10"/>
    </i>
    <i r="2">
      <x v="11"/>
    </i>
    <i r="1">
      <x v="39"/>
      <x/>
    </i>
    <i r="2">
      <x v="1"/>
    </i>
    <i r="2">
      <x v="2"/>
    </i>
    <i r="2">
      <x v="3"/>
    </i>
    <i r="2">
      <x v="4"/>
    </i>
    <i r="2">
      <x v="5"/>
    </i>
    <i r="2">
      <x v="6"/>
    </i>
    <i r="2">
      <x v="7"/>
    </i>
    <i r="2">
      <x v="8"/>
    </i>
    <i r="2">
      <x v="9"/>
    </i>
    <i r="2">
      <x v="10"/>
    </i>
    <i r="2">
      <x v="11"/>
    </i>
    <i r="1">
      <x v="44"/>
      <x/>
    </i>
    <i r="2">
      <x v="1"/>
    </i>
    <i r="2">
      <x v="2"/>
    </i>
    <i r="2">
      <x v="3"/>
    </i>
    <i r="2">
      <x v="4"/>
    </i>
    <i r="2">
      <x v="5"/>
    </i>
    <i r="2">
      <x v="6"/>
    </i>
    <i r="2">
      <x v="7"/>
    </i>
    <i r="2">
      <x v="8"/>
    </i>
    <i r="2">
      <x v="9"/>
    </i>
    <i r="2">
      <x v="10"/>
    </i>
    <i r="2">
      <x v="11"/>
    </i>
    <i r="1">
      <x v="49"/>
      <x v="3"/>
    </i>
    <i r="2">
      <x v="5"/>
    </i>
    <i r="2">
      <x v="6"/>
    </i>
    <i r="2">
      <x v="8"/>
    </i>
    <i r="2">
      <x v="10"/>
    </i>
    <i r="2">
      <x v="11"/>
    </i>
  </rowItems>
  <colFields count="1">
    <field x="-2"/>
  </colFields>
  <colItems count="11">
    <i>
      <x/>
    </i>
    <i i="1">
      <x v="1"/>
    </i>
    <i i="2">
      <x v="2"/>
    </i>
    <i i="3">
      <x v="3"/>
    </i>
    <i i="4">
      <x v="4"/>
    </i>
    <i i="5">
      <x v="5"/>
    </i>
    <i i="6">
      <x v="6"/>
    </i>
    <i i="7">
      <x v="7"/>
    </i>
    <i i="8">
      <x v="8"/>
    </i>
    <i i="9">
      <x v="9"/>
    </i>
    <i i="10">
      <x v="10"/>
    </i>
  </colItems>
  <dataFields count="11">
    <dataField name="Sum of FTEF" fld="7" baseField="0" baseItem="0"/>
    <dataField name="Sum of FT_FTEF_Total_FTEF_Calculated" fld="15" baseField="3" baseItem="0" numFmtId="9"/>
    <dataField name="Sum of FT_Load" fld="11" baseField="0" baseItem="0"/>
    <dataField name="Sum of Load_Cushion" fld="8" baseField="0" baseItem="0"/>
    <dataField name="Sum of FTES" fld="6" baseField="0" baseItem="0"/>
    <dataField name="Sum of WSCH" fld="5" baseField="0" baseItem="0"/>
    <dataField name="Sum of WSCH_FTEF_Calculated" fld="13" baseField="0" baseItem="0" numFmtId="2"/>
    <dataField name="Sum of Fill_Rate_Calculated" fld="14" baseField="3" baseItem="0" numFmtId="9"/>
    <dataField name="Sum of Enrollment" fld="9" baseField="0" baseItem="0"/>
    <dataField name="Sum of Capacity" fld="10" baseField="0" baseItem="0"/>
    <dataField name="Sum of Primary_Section_Count"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Load_Current"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3:D4" firstHeaderRow="0" firstDataRow="1" firstDataCol="0" rowPageCount="1" colPageCount="1"/>
  <pivotFields count="20">
    <pivotField compact="0" outline="0" showAll="0" defaultSubtotal="0"/>
    <pivotField compact="0" outline="0" showAll="0" defaultSubtotal="0"/>
    <pivotField axis="axisPage" compact="0" outline="0" multipleItemSelectionAllowed="1" showAll="0" defaultSubtotal="0">
      <items count="12">
        <item h="1" x="0"/>
        <item h="1" x="1"/>
        <item h="1" x="2"/>
        <item h="1" x="3"/>
        <item h="1" x="4"/>
        <item h="1" x="5"/>
        <item h="1" x="6"/>
        <item h="1" x="7"/>
        <item h="1" x="8"/>
        <item h="1" x="10"/>
        <item h="1" x="9"/>
        <item x="11"/>
      </items>
    </pivotField>
    <pivotField dataField="1" compact="0" numFmtId="164" outline="0" showAll="0" defaultSubtotal="0"/>
    <pivotField compact="0" outline="0" showAll="0" defaultSubtotal="0"/>
    <pivotField dataField="1" compact="0" numFmtId="164" outline="0" showAll="0" defaultSubtotal="0"/>
    <pivotField dataField="1" compact="0" numFmtId="164" outline="0" showAll="0" defaultSubtotal="0"/>
    <pivotField compact="0" numFmtId="164" outline="0" showAll="0" defaultSubtotal="0"/>
    <pivotField compact="0" numFmtId="164" outline="0" showAll="0" defaultSubtotal="0"/>
    <pivotField compact="0" outline="0" showAll="0" defaultSubtotal="0"/>
    <pivotField compact="0" numFmtId="9" outline="0" showAll="0" defaultSubtotal="0"/>
    <pivotField compact="0" numFmtId="3" outline="0" showAll="0" defaultSubtotal="0"/>
    <pivotField compact="0" numFmtId="3" outline="0" showAll="0" defaultSubtotal="0"/>
    <pivotField compact="0" numFmtId="3" outline="0" showAll="0" defaultSubtotal="0"/>
    <pivotField compact="0" numFmtId="1" outline="0" showAll="0" defaultSubtotal="0"/>
    <pivotField compact="0" outline="0" multipleItemSelectionAllowed="1" showAll="0" defaultSubtotal="0"/>
    <pivotField compact="0" outline="0" showAll="0" defaultSubtotal="0">
      <items count="122">
        <item h="1" m="1" x="111"/>
        <item x="0"/>
        <item h="1" m="1" x="58"/>
        <item h="1" x="1"/>
        <item h="1" m="1" x="64"/>
        <item h="1" m="1" x="61"/>
        <item h="1" x="2"/>
        <item h="1" m="1" x="78"/>
        <item h="1" x="3"/>
        <item h="1" x="4"/>
        <item h="1" x="5"/>
        <item h="1" x="6"/>
        <item h="1" m="1" x="105"/>
        <item h="1" m="1" x="95"/>
        <item h="1" x="7"/>
        <item h="1" m="1" x="80"/>
        <item h="1" x="8"/>
        <item h="1" m="1" x="87"/>
        <item h="1" x="9"/>
        <item h="1" x="10"/>
        <item h="1" m="1" x="90"/>
        <item h="1" m="1" x="99"/>
        <item h="1" m="1" x="107"/>
        <item h="1" m="1" x="82"/>
        <item h="1" m="1" x="57"/>
        <item h="1" x="11"/>
        <item h="1" m="1" x="69"/>
        <item h="1" x="12"/>
        <item h="1" m="1" x="117"/>
        <item h="1" x="13"/>
        <item h="1" m="1" x="85"/>
        <item h="1" m="1" x="91"/>
        <item h="1" x="14"/>
        <item h="1" x="15"/>
        <item h="1" m="1" x="115"/>
        <item h="1" m="1" x="121"/>
        <item h="1" m="1" x="102"/>
        <item h="1" x="16"/>
        <item h="1" m="1" x="60"/>
        <item h="1" x="17"/>
        <item h="1" x="18"/>
        <item h="1" m="1" x="98"/>
        <item h="1" x="19"/>
        <item h="1" m="1" x="112"/>
        <item h="1" x="20"/>
        <item h="1" m="1" x="79"/>
        <item h="1" x="21"/>
        <item h="1" m="1" x="116"/>
        <item h="1" m="1" x="74"/>
        <item h="1" x="22"/>
        <item h="1" m="1" x="94"/>
        <item h="1" m="1" x="103"/>
        <item h="1" x="23"/>
        <item h="1" m="1" x="88"/>
        <item h="1" x="24"/>
        <item h="1" x="25"/>
        <item h="1" x="26"/>
        <item h="1" m="1" x="84"/>
        <item h="1" x="27"/>
        <item h="1" m="1" x="77"/>
        <item h="1" x="28"/>
        <item h="1" x="29"/>
        <item h="1" m="1" x="59"/>
        <item h="1" x="30"/>
        <item h="1" m="1" x="89"/>
        <item h="1" m="1" x="101"/>
        <item h="1" m="1" x="113"/>
        <item h="1" x="31"/>
        <item h="1" m="1" x="63"/>
        <item h="1" x="32"/>
        <item h="1" m="1" x="104"/>
        <item h="1" x="33"/>
        <item h="1" m="1" x="92"/>
        <item h="1" m="1" x="67"/>
        <item h="1" m="1" x="110"/>
        <item h="1" m="1" x="81"/>
        <item h="1" m="1" x="70"/>
        <item h="1" x="34"/>
        <item h="1" x="35"/>
        <item h="1" x="36"/>
        <item h="1" m="1" x="93"/>
        <item h="1" x="37"/>
        <item h="1" m="1" x="66"/>
        <item h="1" x="38"/>
        <item h="1" m="1" x="73"/>
        <item h="1" x="39"/>
        <item h="1" m="1" x="96"/>
        <item h="1" x="40"/>
        <item h="1" m="1" x="75"/>
        <item h="1" m="1" x="97"/>
        <item h="1" x="41"/>
        <item h="1" m="1" x="65"/>
        <item h="1" x="42"/>
        <item h="1" m="1" x="120"/>
        <item h="1" x="43"/>
        <item h="1" m="1" x="68"/>
        <item h="1" x="44"/>
        <item h="1" m="1" x="114"/>
        <item h="1" m="1" x="106"/>
        <item h="1" x="45"/>
        <item h="1" x="46"/>
        <item h="1" m="1" x="86"/>
        <item h="1" x="47"/>
        <item h="1" m="1" x="109"/>
        <item h="1" x="48"/>
        <item h="1" m="1" x="119"/>
        <item h="1" x="49"/>
        <item h="1" m="1" x="118"/>
        <item h="1" x="50"/>
        <item h="1" m="1" x="100"/>
        <item h="1" m="1" x="108"/>
        <item h="1" x="51"/>
        <item h="1" m="1" x="72"/>
        <item h="1" x="52"/>
        <item h="1" m="1" x="62"/>
        <item h="1" x="53"/>
        <item h="1" m="1" x="83"/>
        <item h="1" x="54"/>
        <item h="1" m="1" x="71"/>
        <item h="1" x="55"/>
        <item h="1" m="1" x="76"/>
        <item h="1" m="1" x="56"/>
      </items>
    </pivotField>
    <pivotField dataField="1" compact="0" outline="0" subtotalTop="0" dragToRow="0" dragToCol="0" dragToPage="0" showAll="0" defaultSubtotal="0"/>
    <pivotField compact="0" outline="0" subtotalTop="0" dragToRow="0" dragToCol="0" dragToPage="0" showAll="0" defaultSubtotal="0"/>
    <pivotField compact="0" outline="0" subtotalTop="0" dragToRow="0" dragToCol="0" dragToPage="0" showAll="0" defaultSubtotal="0"/>
  </pivotFields>
  <rowItems count="1">
    <i/>
  </rowItems>
  <colFields count="1">
    <field x="-2"/>
  </colFields>
  <colItems count="4">
    <i>
      <x/>
    </i>
    <i i="1">
      <x v="1"/>
    </i>
    <i i="2">
      <x v="2"/>
    </i>
    <i i="3">
      <x v="3"/>
    </i>
  </colItems>
  <pageFields count="1">
    <pageField fld="2" hier="-1"/>
  </pageFields>
  <dataFields count="4">
    <dataField name="Sum of Load Cushion" fld="6" baseField="0" baseItem="0" numFmtId="2"/>
    <dataField name="Sum of FT Load" fld="5" baseField="0" baseItem="0" numFmtId="2"/>
    <dataField name="Sum of Total FTEF" fld="3" baseField="0" baseItem="0" numFmtId="2"/>
    <dataField name="Sum of FT/FTEF" fld="17"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I15:J21" firstHeaderRow="1" firstDataRow="1" firstDataCol="1" rowPageCount="2" colPageCount="1"/>
  <pivotFields count="20">
    <pivotField compact="0" outline="0" showAll="0" defaultSubtotal="0"/>
    <pivotField compact="0" outline="0" showAll="0" defaultSubtotal="0"/>
    <pivotField compact="0" outline="0" showAll="0" defaultSubtotal="0"/>
    <pivotField compact="0" numFmtId="164" outline="0" showAll="0" defaultSubtotal="0"/>
    <pivotField compact="0" outline="0" showAll="0" defaultSubtotal="0"/>
    <pivotField compact="0" numFmtId="164" outline="0" showAll="0" defaultSubtotal="0"/>
    <pivotField compact="0" numFmtId="164" outline="0" showAll="0" defaultSubtotal="0"/>
    <pivotField dataField="1" compact="0" numFmtId="164" outline="0" showAll="0" defaultSubtotal="0"/>
    <pivotField compact="0" numFmtId="164" outline="0" showAll="0" defaultSubtotal="0"/>
    <pivotField compact="0" outline="0" showAll="0" defaultSubtotal="0"/>
    <pivotField compact="0" numFmtId="9" outline="0" showAll="0" defaultSubtotal="0"/>
    <pivotField compact="0" numFmtId="3" outline="0" showAll="0" defaultSubtotal="0"/>
    <pivotField compact="0" numFmtId="3" outline="0" showAll="0" defaultSubtotal="0"/>
    <pivotField compact="0" numFmtId="3" outline="0" showAll="0" defaultSubtotal="0"/>
    <pivotField axis="axisRow" compact="0" numFmtId="1" outline="0" showAll="0" defaultSubtotal="0">
      <items count="13">
        <item m="1" x="7"/>
        <item m="1" x="10"/>
        <item m="1" x="12"/>
        <item m="1" x="9"/>
        <item m="1" x="11"/>
        <item m="1" x="8"/>
        <item x="0"/>
        <item x="1"/>
        <item x="2"/>
        <item x="3"/>
        <item x="4"/>
        <item x="5"/>
        <item x="6"/>
      </items>
    </pivotField>
    <pivotField axis="axisPage" compact="0" outline="0" multipleItemSelectionAllowed="1" showAll="0" defaultSubtotal="0">
      <items count="2">
        <item h="1" x="0"/>
        <item x="1"/>
      </items>
    </pivotField>
    <pivotField axis="axisPage" compact="0" outline="0" multipleItemSelectionAllowed="1" showAll="0" defaultSubtotal="0">
      <items count="122">
        <item m="1" x="61"/>
        <item x="4"/>
        <item h="1" m="1" x="95"/>
        <item m="1" x="80"/>
        <item h="1" m="1" x="57"/>
        <item m="1" x="60"/>
        <item h="1" m="1" x="98"/>
        <item m="1" x="94"/>
        <item h="1" m="1" x="63"/>
        <item m="1" x="104"/>
        <item h="1" m="1" x="67"/>
        <item h="1" m="1" x="81"/>
        <item x="35"/>
        <item m="1" x="75"/>
        <item h="1" m="1" x="97"/>
        <item m="1" x="65"/>
        <item h="1" m="1" x="56"/>
        <item h="1" m="1" x="107"/>
        <item m="1" x="58"/>
        <item m="1" x="64"/>
        <item m="1" x="78"/>
        <item m="1" x="115"/>
        <item m="1" x="103"/>
        <item m="1" x="77"/>
        <item m="1" x="92"/>
        <item m="1" x="93"/>
        <item m="1" x="66"/>
        <item m="1" x="68"/>
        <item m="1" x="106"/>
        <item m="1" x="86"/>
        <item m="1" x="119"/>
        <item m="1" x="100"/>
        <item m="1" x="108"/>
        <item m="1" x="72"/>
        <item m="1" x="83"/>
        <item m="1" x="84"/>
        <item m="1" x="113"/>
        <item m="1" x="73"/>
        <item m="1" x="90"/>
        <item m="1" x="82"/>
        <item m="1" x="69"/>
        <item m="1" x="91"/>
        <item m="1" x="121"/>
        <item m="1" x="102"/>
        <item m="1" x="112"/>
        <item m="1" x="79"/>
        <item m="1" x="116"/>
        <item m="1" x="88"/>
        <item m="1" x="101"/>
        <item m="1" x="109"/>
        <item h="1" m="1" x="71"/>
        <item m="1" x="62"/>
        <item m="1" x="117"/>
        <item m="1" x="120"/>
        <item m="1" x="76"/>
        <item m="1" x="70"/>
        <item m="1" x="110"/>
        <item m="1" x="105"/>
        <item m="1" x="87"/>
        <item m="1" x="85"/>
        <item m="1" x="74"/>
        <item m="1" x="59"/>
        <item m="1" x="89"/>
        <item m="1" x="96"/>
        <item m="1" x="114"/>
        <item m="1" x="118"/>
        <item h="1" m="1" x="99"/>
        <item m="1" x="111"/>
        <item h="1" x="1"/>
        <item h="1" x="2"/>
        <item h="1" x="3"/>
        <item h="1" x="5"/>
        <item h="1" x="15"/>
        <item h="1" x="22"/>
        <item h="1" x="25"/>
        <item h="1" x="27"/>
        <item h="1" x="32"/>
        <item h="1" x="33"/>
        <item h="1" x="36"/>
        <item h="1" x="37"/>
        <item h="1" x="43"/>
        <item h="1" x="45"/>
        <item h="1" x="46"/>
        <item h="1" x="48"/>
        <item h="1" x="50"/>
        <item h="1" x="51"/>
        <item h="1" x="53"/>
        <item h="1" x="54"/>
        <item h="1" x="24"/>
        <item h="1" x="31"/>
        <item h="1" x="38"/>
        <item h="1" x="0"/>
        <item h="1" x="7"/>
        <item h="1" x="9"/>
        <item h="1" x="10"/>
        <item h="1" x="11"/>
        <item h="1" x="12"/>
        <item h="1" x="14"/>
        <item h="1" x="17"/>
        <item h="1" x="18"/>
        <item h="1" x="19"/>
        <item h="1" x="20"/>
        <item h="1" x="21"/>
        <item h="1" x="26"/>
        <item h="1" x="28"/>
        <item h="1" x="40"/>
        <item h="1" x="41"/>
        <item h="1" x="47"/>
        <item h="1" x="52"/>
        <item h="1" x="16"/>
        <item h="1" x="42"/>
        <item h="1" x="55"/>
        <item h="1" x="34"/>
        <item h="1" x="6"/>
        <item h="1" x="8"/>
        <item h="1" x="13"/>
        <item h="1" x="23"/>
        <item h="1" x="29"/>
        <item h="1" x="30"/>
        <item h="1" x="39"/>
        <item h="1" x="44"/>
        <item h="1" x="49"/>
      </items>
    </pivotField>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14"/>
  </rowFields>
  <rowItems count="6">
    <i>
      <x v="7"/>
    </i>
    <i>
      <x v="8"/>
    </i>
    <i>
      <x v="9"/>
    </i>
    <i>
      <x v="10"/>
    </i>
    <i>
      <x v="11"/>
    </i>
    <i>
      <x v="12"/>
    </i>
  </rowItems>
  <colItems count="1">
    <i/>
  </colItems>
  <pageFields count="2">
    <pageField fld="15" hier="-1"/>
    <pageField fld="16" hier="-1"/>
  </pageFields>
  <dataFields count="1">
    <dataField name="Sum of FTES" fld="7"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14:B20" firstHeaderRow="1" firstDataRow="1" firstDataCol="1" rowPageCount="2" colPageCount="1"/>
  <pivotFields count="20">
    <pivotField compact="0" outline="0" showAll="0" defaultSubtotal="0"/>
    <pivotField compact="0" outline="0" showAll="0" defaultSubtotal="0"/>
    <pivotField compact="0" outline="0" showAll="0" defaultSubtotal="0"/>
    <pivotField compact="0" numFmtId="164" outline="0" showAll="0" defaultSubtotal="0"/>
    <pivotField compact="0" outline="0" showAll="0" defaultSubtotal="0"/>
    <pivotField compact="0" numFmtId="164" outline="0" showAll="0" defaultSubtotal="0"/>
    <pivotField compact="0" numFmtId="164" outline="0" showAll="0" defaultSubtotal="0"/>
    <pivotField dataField="1" compact="0" numFmtId="164" outline="0" showAll="0" defaultSubtotal="0"/>
    <pivotField compact="0" numFmtId="164" outline="0" showAll="0" defaultSubtotal="0"/>
    <pivotField compact="0" outline="0" showAll="0" defaultSubtotal="0"/>
    <pivotField compact="0" numFmtId="9" outline="0" showAll="0" defaultSubtotal="0"/>
    <pivotField compact="0" numFmtId="3" outline="0" showAll="0" defaultSubtotal="0"/>
    <pivotField compact="0" numFmtId="3" outline="0" showAll="0" defaultSubtotal="0"/>
    <pivotField compact="0" numFmtId="3" outline="0" showAll="0" defaultSubtotal="0"/>
    <pivotField axis="axisRow" compact="0" numFmtId="1" outline="0" showAll="0" defaultSubtotal="0">
      <items count="13">
        <item m="1" x="7"/>
        <item m="1" x="10"/>
        <item m="1" x="12"/>
        <item m="1" x="9"/>
        <item m="1" x="11"/>
        <item m="1" x="8"/>
        <item x="0"/>
        <item x="1"/>
        <item x="2"/>
        <item x="3"/>
        <item x="4"/>
        <item x="5"/>
        <item x="6"/>
      </items>
    </pivotField>
    <pivotField axis="axisPage" compact="0" outline="0" multipleItemSelectionAllowed="1" showAll="0" defaultSubtotal="0">
      <items count="2">
        <item x="0"/>
        <item h="1" x="1"/>
      </items>
    </pivotField>
    <pivotField axis="axisPage" compact="0" outline="0" showAll="0" defaultSubtotal="0">
      <items count="122">
        <item m="1" x="61"/>
        <item x="4"/>
        <item m="1" x="95"/>
        <item m="1" x="80"/>
        <item m="1" x="57"/>
        <item m="1" x="60"/>
        <item m="1" x="98"/>
        <item m="1" x="94"/>
        <item m="1" x="63"/>
        <item m="1" x="104"/>
        <item m="1" x="67"/>
        <item m="1" x="81"/>
        <item x="35"/>
        <item m="1" x="75"/>
        <item m="1" x="97"/>
        <item m="1" x="65"/>
        <item m="1" x="56"/>
        <item m="1" x="107"/>
        <item m="1" x="58"/>
        <item m="1" x="64"/>
        <item m="1" x="78"/>
        <item m="1" x="115"/>
        <item m="1" x="103"/>
        <item m="1" x="77"/>
        <item m="1" x="92"/>
        <item m="1" x="93"/>
        <item m="1" x="66"/>
        <item m="1" x="68"/>
        <item m="1" x="106"/>
        <item m="1" x="86"/>
        <item m="1" x="119"/>
        <item m="1" x="100"/>
        <item m="1" x="108"/>
        <item m="1" x="72"/>
        <item m="1" x="83"/>
        <item m="1" x="84"/>
        <item m="1" x="113"/>
        <item m="1" x="73"/>
        <item m="1" x="90"/>
        <item m="1" x="82"/>
        <item m="1" x="69"/>
        <item m="1" x="91"/>
        <item m="1" x="121"/>
        <item m="1" x="102"/>
        <item m="1" x="112"/>
        <item m="1" x="79"/>
        <item m="1" x="116"/>
        <item m="1" x="88"/>
        <item m="1" x="101"/>
        <item m="1" x="109"/>
        <item m="1" x="71"/>
        <item m="1" x="62"/>
        <item m="1" x="117"/>
        <item m="1" x="120"/>
        <item m="1" x="76"/>
        <item m="1" x="70"/>
        <item m="1" x="110"/>
        <item m="1" x="105"/>
        <item m="1" x="87"/>
        <item m="1" x="85"/>
        <item m="1" x="74"/>
        <item m="1" x="59"/>
        <item m="1" x="89"/>
        <item m="1" x="96"/>
        <item m="1" x="114"/>
        <item m="1" x="118"/>
        <item m="1" x="99"/>
        <item m="1" x="111"/>
        <item x="1"/>
        <item x="2"/>
        <item x="3"/>
        <item x="5"/>
        <item x="15"/>
        <item x="22"/>
        <item x="25"/>
        <item x="27"/>
        <item x="32"/>
        <item x="33"/>
        <item x="36"/>
        <item x="37"/>
        <item x="43"/>
        <item x="45"/>
        <item x="46"/>
        <item x="48"/>
        <item x="50"/>
        <item x="51"/>
        <item x="53"/>
        <item x="54"/>
        <item x="24"/>
        <item x="31"/>
        <item x="38"/>
        <item x="0"/>
        <item x="7"/>
        <item x="9"/>
        <item x="10"/>
        <item x="11"/>
        <item x="12"/>
        <item x="14"/>
        <item x="17"/>
        <item x="18"/>
        <item x="19"/>
        <item x="20"/>
        <item x="21"/>
        <item x="26"/>
        <item x="28"/>
        <item x="40"/>
        <item x="41"/>
        <item x="47"/>
        <item x="52"/>
        <item x="16"/>
        <item x="42"/>
        <item x="55"/>
        <item x="34"/>
        <item x="6"/>
        <item x="8"/>
        <item x="13"/>
        <item x="23"/>
        <item x="29"/>
        <item x="30"/>
        <item x="39"/>
        <item x="44"/>
        <item x="49"/>
      </items>
    </pivotField>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14"/>
  </rowFields>
  <rowItems count="6">
    <i>
      <x v="6"/>
    </i>
    <i>
      <x v="7"/>
    </i>
    <i>
      <x v="8"/>
    </i>
    <i>
      <x v="9"/>
    </i>
    <i>
      <x v="10"/>
    </i>
    <i>
      <x v="11"/>
    </i>
  </rowItems>
  <colItems count="1">
    <i/>
  </colItems>
  <pageFields count="2">
    <pageField fld="15" hier="-1"/>
    <pageField fld="16" hier="-1"/>
  </pageFields>
  <dataFields count="1">
    <dataField name="Sum of FTES" fld="7"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name="FTES_Change_Fall"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chartFormat="1">
  <location ref="A3:B9" firstHeaderRow="1" firstDataRow="1" firstDataCol="1" rowPageCount="1" colPageCount="1"/>
  <pivotFields count="20">
    <pivotField compact="0" outline="0" showAll="0" defaultSubtotal="0"/>
    <pivotField compact="0" outline="0" showAll="0" defaultSubtotal="0"/>
    <pivotField compact="0" outline="0" showAll="0" defaultSubtotal="0"/>
    <pivotField compact="0" numFmtId="164" outline="0" showAll="0" defaultSubtotal="0"/>
    <pivotField compact="0" outline="0" showAll="0" defaultSubtotal="0"/>
    <pivotField compact="0" numFmtId="164" outline="0" showAll="0" defaultSubtotal="0"/>
    <pivotField compact="0" numFmtId="164" outline="0" showAll="0" defaultSubtotal="0"/>
    <pivotField dataField="1" compact="0" numFmtId="164" outline="0" showAll="0" defaultSubtotal="0"/>
    <pivotField compact="0" numFmtId="164" outline="0" showAll="0" defaultSubtotal="0"/>
    <pivotField compact="0" outline="0" showAll="0" defaultSubtotal="0"/>
    <pivotField compact="0" numFmtId="9" outline="0" showAll="0" defaultSubtotal="0"/>
    <pivotField compact="0" numFmtId="3" outline="0" showAll="0" defaultSubtotal="0"/>
    <pivotField compact="0" numFmtId="3" outline="0" showAll="0" defaultSubtotal="0"/>
    <pivotField compact="0" numFmtId="3" outline="0" showAll="0" defaultSubtotal="0"/>
    <pivotField axis="axisRow" compact="0" numFmtId="1" outline="0" showAll="0" defaultSubtotal="0">
      <items count="13">
        <item m="1" x="7"/>
        <item m="1" x="10"/>
        <item m="1" x="12"/>
        <item m="1" x="9"/>
        <item m="1" x="11"/>
        <item m="1" x="8"/>
        <item x="0"/>
        <item x="1"/>
        <item x="2"/>
        <item x="3"/>
        <item x="4"/>
        <item x="5"/>
        <item x="6"/>
      </items>
    </pivotField>
    <pivotField axis="axisPage" compact="0" outline="0" multipleItemSelectionAllowed="1" showAll="0" defaultSubtotal="0">
      <items count="2">
        <item x="0"/>
        <item h="1" x="1"/>
      </items>
    </pivotField>
    <pivotField compact="0" outline="0" showAll="0" defaultSubtotal="0">
      <items count="122">
        <item h="1" m="1" x="111"/>
        <item x="0"/>
        <item h="1" m="1" x="58"/>
        <item h="1" x="1"/>
        <item h="1" m="1" x="64"/>
        <item h="1" m="1" x="61"/>
        <item h="1" x="2"/>
        <item h="1" m="1" x="78"/>
        <item h="1" x="3"/>
        <item h="1" x="4"/>
        <item h="1" x="5"/>
        <item h="1" x="6"/>
        <item h="1" m="1" x="105"/>
        <item h="1" m="1" x="95"/>
        <item h="1" x="7"/>
        <item h="1" m="1" x="80"/>
        <item h="1" x="8"/>
        <item h="1" m="1" x="87"/>
        <item h="1" x="9"/>
        <item h="1" x="10"/>
        <item h="1" m="1" x="90"/>
        <item h="1" m="1" x="99"/>
        <item h="1" m="1" x="107"/>
        <item h="1" m="1" x="82"/>
        <item h="1" m="1" x="57"/>
        <item h="1" x="11"/>
        <item h="1" m="1" x="69"/>
        <item h="1" x="12"/>
        <item h="1" m="1" x="117"/>
        <item h="1" x="13"/>
        <item h="1" m="1" x="85"/>
        <item h="1" m="1" x="91"/>
        <item h="1" x="14"/>
        <item h="1" x="15"/>
        <item h="1" m="1" x="115"/>
        <item h="1" m="1" x="121"/>
        <item h="1" m="1" x="102"/>
        <item h="1" x="16"/>
        <item h="1" m="1" x="60"/>
        <item h="1" x="17"/>
        <item h="1" x="18"/>
        <item h="1" m="1" x="98"/>
        <item h="1" x="19"/>
        <item h="1" m="1" x="112"/>
        <item h="1" x="20"/>
        <item h="1" m="1" x="79"/>
        <item h="1" x="21"/>
        <item h="1" m="1" x="116"/>
        <item h="1" m="1" x="74"/>
        <item h="1" x="22"/>
        <item h="1" m="1" x="94"/>
        <item h="1" m="1" x="103"/>
        <item h="1" x="23"/>
        <item h="1" m="1" x="88"/>
        <item h="1" x="24"/>
        <item h="1" x="25"/>
        <item h="1" x="26"/>
        <item h="1" m="1" x="84"/>
        <item h="1" x="27"/>
        <item h="1" m="1" x="77"/>
        <item h="1" x="28"/>
        <item h="1" x="29"/>
        <item h="1" m="1" x="59"/>
        <item h="1" x="30"/>
        <item h="1" m="1" x="89"/>
        <item h="1" m="1" x="101"/>
        <item h="1" m="1" x="113"/>
        <item h="1" x="31"/>
        <item h="1" m="1" x="63"/>
        <item h="1" x="32"/>
        <item h="1" m="1" x="104"/>
        <item h="1" x="33"/>
        <item h="1" m="1" x="92"/>
        <item h="1" m="1" x="67"/>
        <item h="1" m="1" x="110"/>
        <item h="1" m="1" x="81"/>
        <item h="1" m="1" x="70"/>
        <item h="1" x="34"/>
        <item h="1" x="35"/>
        <item h="1" x="36"/>
        <item h="1" m="1" x="93"/>
        <item h="1" x="37"/>
        <item h="1" m="1" x="66"/>
        <item h="1" x="38"/>
        <item h="1" m="1" x="73"/>
        <item h="1" x="39"/>
        <item h="1" m="1" x="96"/>
        <item h="1" x="40"/>
        <item h="1" m="1" x="75"/>
        <item h="1" m="1" x="97"/>
        <item h="1" x="41"/>
        <item h="1" m="1" x="65"/>
        <item h="1" x="42"/>
        <item h="1" m="1" x="120"/>
        <item h="1" x="43"/>
        <item h="1" m="1" x="68"/>
        <item h="1" x="44"/>
        <item h="1" m="1" x="114"/>
        <item h="1" m="1" x="106"/>
        <item h="1" x="45"/>
        <item h="1" x="46"/>
        <item h="1" m="1" x="86"/>
        <item h="1" x="47"/>
        <item h="1" m="1" x="109"/>
        <item h="1" x="48"/>
        <item h="1" m="1" x="119"/>
        <item h="1" x="49"/>
        <item h="1" m="1" x="118"/>
        <item h="1" x="50"/>
        <item h="1" m="1" x="100"/>
        <item h="1" m="1" x="108"/>
        <item h="1" x="51"/>
        <item h="1" m="1" x="72"/>
        <item h="1" x="52"/>
        <item h="1" m="1" x="62"/>
        <item h="1" x="53"/>
        <item h="1" m="1" x="83"/>
        <item h="1" x="54"/>
        <item h="1" m="1" x="71"/>
        <item h="1" x="55"/>
        <item h="1" m="1" x="76"/>
        <item h="1" m="1" x="56"/>
      </items>
    </pivotField>
    <pivotField compact="0" outline="0" dragToRow="0" dragToCol="0" dragToPage="0" showAll="0" defaultSubtotal="0"/>
    <pivotField compact="0" outline="0" subtotalTop="0" dragToRow="0" dragToCol="0" dragToPage="0" showAll="0" defaultSubtotal="0"/>
    <pivotField compact="0" outline="0" subtotalTop="0" dragToRow="0" dragToCol="0" dragToPage="0" showAll="0" defaultSubtotal="0"/>
  </pivotFields>
  <rowFields count="1">
    <field x="14"/>
  </rowFields>
  <rowItems count="6">
    <i>
      <x v="6"/>
    </i>
    <i>
      <x v="7"/>
    </i>
    <i>
      <x v="8"/>
    </i>
    <i>
      <x v="9"/>
    </i>
    <i>
      <x v="10"/>
    </i>
    <i>
      <x v="11"/>
    </i>
  </rowItems>
  <colItems count="1">
    <i/>
  </colItems>
  <pageFields count="1">
    <pageField fld="15" hier="-1"/>
  </pageFields>
  <dataFields count="1">
    <dataField name="Sum of FTES" fld="7"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name="FTES_Change_Spring"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I3:J9" firstHeaderRow="1" firstDataRow="1" firstDataCol="1" rowPageCount="1" colPageCount="1"/>
  <pivotFields count="20">
    <pivotField compact="0" outline="0" showAll="0" defaultSubtotal="0"/>
    <pivotField compact="0" outline="0" showAll="0" defaultSubtotal="0"/>
    <pivotField compact="0" outline="0" showAll="0" defaultSubtotal="0"/>
    <pivotField compact="0" numFmtId="164" outline="0" showAll="0" defaultSubtotal="0"/>
    <pivotField compact="0" outline="0" showAll="0" defaultSubtotal="0"/>
    <pivotField compact="0" numFmtId="164" outline="0" showAll="0" defaultSubtotal="0"/>
    <pivotField compact="0" numFmtId="164" outline="0" showAll="0" defaultSubtotal="0"/>
    <pivotField dataField="1" compact="0" numFmtId="164" outline="0" showAll="0" defaultSubtotal="0"/>
    <pivotField compact="0" numFmtId="164" outline="0" showAll="0" defaultSubtotal="0"/>
    <pivotField compact="0" outline="0" showAll="0" defaultSubtotal="0"/>
    <pivotField compact="0" numFmtId="9" outline="0" showAll="0" defaultSubtotal="0"/>
    <pivotField compact="0" numFmtId="3" outline="0" showAll="0" defaultSubtotal="0"/>
    <pivotField compact="0" numFmtId="3" outline="0" showAll="0" defaultSubtotal="0"/>
    <pivotField compact="0" numFmtId="3" outline="0" showAll="0" defaultSubtotal="0"/>
    <pivotField axis="axisRow" compact="0" numFmtId="1" outline="0" showAll="0" defaultSubtotal="0">
      <items count="13">
        <item m="1" x="7"/>
        <item m="1" x="10"/>
        <item m="1" x="12"/>
        <item m="1" x="9"/>
        <item m="1" x="11"/>
        <item m="1" x="8"/>
        <item x="0"/>
        <item x="1"/>
        <item x="2"/>
        <item x="3"/>
        <item x="4"/>
        <item x="5"/>
        <item x="6"/>
      </items>
    </pivotField>
    <pivotField axis="axisPage" compact="0" outline="0" multipleItemSelectionAllowed="1" showAll="0" defaultSubtotal="0">
      <items count="2">
        <item h="1" x="0"/>
        <item x="1"/>
      </items>
    </pivotField>
    <pivotField compact="0" outline="0" showAll="0" defaultSubtotal="0">
      <items count="122">
        <item h="1" m="1" x="111"/>
        <item x="0"/>
        <item h="1" m="1" x="58"/>
        <item h="1" x="1"/>
        <item h="1" m="1" x="64"/>
        <item h="1" m="1" x="61"/>
        <item h="1" x="2"/>
        <item h="1" m="1" x="78"/>
        <item h="1" x="3"/>
        <item h="1" x="4"/>
        <item h="1" x="5"/>
        <item h="1" x="6"/>
        <item h="1" m="1" x="105"/>
        <item h="1" m="1" x="95"/>
        <item h="1" x="7"/>
        <item h="1" m="1" x="80"/>
        <item h="1" x="8"/>
        <item h="1" m="1" x="87"/>
        <item h="1" x="9"/>
        <item h="1" x="10"/>
        <item h="1" m="1" x="90"/>
        <item h="1" m="1" x="99"/>
        <item h="1" m="1" x="107"/>
        <item h="1" m="1" x="82"/>
        <item h="1" m="1" x="57"/>
        <item h="1" x="11"/>
        <item h="1" m="1" x="69"/>
        <item h="1" x="12"/>
        <item h="1" m="1" x="117"/>
        <item h="1" x="13"/>
        <item h="1" m="1" x="85"/>
        <item h="1" m="1" x="91"/>
        <item h="1" x="14"/>
        <item h="1" x="15"/>
        <item h="1" m="1" x="115"/>
        <item h="1" m="1" x="121"/>
        <item h="1" m="1" x="102"/>
        <item h="1" x="16"/>
        <item h="1" m="1" x="60"/>
        <item h="1" x="17"/>
        <item h="1" x="18"/>
        <item h="1" m="1" x="98"/>
        <item h="1" x="19"/>
        <item h="1" m="1" x="112"/>
        <item h="1" x="20"/>
        <item h="1" m="1" x="79"/>
        <item h="1" x="21"/>
        <item h="1" m="1" x="116"/>
        <item h="1" m="1" x="74"/>
        <item h="1" x="22"/>
        <item h="1" m="1" x="94"/>
        <item h="1" m="1" x="103"/>
        <item h="1" x="23"/>
        <item h="1" m="1" x="88"/>
        <item h="1" x="24"/>
        <item h="1" x="25"/>
        <item h="1" x="26"/>
        <item h="1" m="1" x="84"/>
        <item h="1" x="27"/>
        <item h="1" m="1" x="77"/>
        <item h="1" x="28"/>
        <item h="1" x="29"/>
        <item h="1" m="1" x="59"/>
        <item h="1" x="30"/>
        <item h="1" m="1" x="89"/>
        <item h="1" m="1" x="101"/>
        <item h="1" m="1" x="113"/>
        <item h="1" x="31"/>
        <item h="1" m="1" x="63"/>
        <item h="1" x="32"/>
        <item h="1" m="1" x="104"/>
        <item h="1" x="33"/>
        <item h="1" m="1" x="92"/>
        <item h="1" m="1" x="67"/>
        <item h="1" m="1" x="110"/>
        <item h="1" m="1" x="81"/>
        <item h="1" m="1" x="70"/>
        <item h="1" x="34"/>
        <item h="1" x="35"/>
        <item h="1" x="36"/>
        <item h="1" m="1" x="93"/>
        <item h="1" x="37"/>
        <item h="1" m="1" x="66"/>
        <item h="1" x="38"/>
        <item h="1" m="1" x="73"/>
        <item h="1" x="39"/>
        <item h="1" m="1" x="96"/>
        <item h="1" x="40"/>
        <item h="1" m="1" x="75"/>
        <item h="1" m="1" x="97"/>
        <item h="1" x="41"/>
        <item h="1" m="1" x="65"/>
        <item h="1" x="42"/>
        <item h="1" m="1" x="120"/>
        <item h="1" x="43"/>
        <item h="1" m="1" x="68"/>
        <item h="1" x="44"/>
        <item h="1" m="1" x="114"/>
        <item h="1" m="1" x="106"/>
        <item h="1" x="45"/>
        <item h="1" x="46"/>
        <item h="1" m="1" x="86"/>
        <item h="1" x="47"/>
        <item h="1" m="1" x="109"/>
        <item h="1" x="48"/>
        <item h="1" m="1" x="119"/>
        <item h="1" x="49"/>
        <item h="1" m="1" x="118"/>
        <item h="1" x="50"/>
        <item h="1" m="1" x="100"/>
        <item h="1" m="1" x="108"/>
        <item h="1" x="51"/>
        <item h="1" m="1" x="72"/>
        <item h="1" x="52"/>
        <item h="1" m="1" x="62"/>
        <item h="1" x="53"/>
        <item h="1" m="1" x="83"/>
        <item h="1" x="54"/>
        <item h="1" m="1" x="71"/>
        <item h="1" x="55"/>
        <item h="1" m="1" x="76"/>
        <item h="1" m="1" x="56"/>
      </items>
    </pivotField>
    <pivotField compact="0" outline="0" dragToRow="0" dragToCol="0" dragToPage="0" showAll="0" defaultSubtotal="0"/>
    <pivotField compact="0" outline="0" subtotalTop="0" dragToRow="0" dragToCol="0" dragToPage="0" showAll="0" defaultSubtotal="0"/>
    <pivotField compact="0" outline="0" subtotalTop="0" dragToRow="0" dragToCol="0" dragToPage="0" showAll="0" defaultSubtotal="0"/>
  </pivotFields>
  <rowFields count="1">
    <field x="14"/>
  </rowFields>
  <rowItems count="6">
    <i>
      <x v="7"/>
    </i>
    <i>
      <x v="8"/>
    </i>
    <i>
      <x v="9"/>
    </i>
    <i>
      <x v="10"/>
    </i>
    <i>
      <x v="11"/>
    </i>
    <i>
      <x v="12"/>
    </i>
  </rowItems>
  <colItems count="1">
    <i/>
  </colItems>
  <pageFields count="1">
    <pageField fld="15" hier="-1"/>
  </pageFields>
  <dataFields count="1">
    <dataField name="Sum of FTES" fld="7"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name="FTEF_Fall"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3:B9" firstHeaderRow="1" firstDataRow="1" firstDataCol="1" rowPageCount="1" colPageCount="1"/>
  <pivotFields count="20">
    <pivotField compact="0" outline="0" showAll="0" defaultSubtotal="0"/>
    <pivotField compact="0" outline="0" showAll="0" defaultSubtotal="0"/>
    <pivotField compact="0" outline="0" showAll="0" defaultSubtotal="0"/>
    <pivotField dataField="1" compact="0" numFmtId="164" outline="0" showAll="0" defaultSubtotal="0"/>
    <pivotField compact="0" outline="0" showAll="0" defaultSubtotal="0"/>
    <pivotField compact="0" numFmtId="164" outline="0" showAll="0" defaultSubtotal="0"/>
    <pivotField compact="0" numFmtId="164" outline="0" showAll="0" defaultSubtotal="0"/>
    <pivotField compact="0" numFmtId="164" outline="0" showAll="0" defaultSubtotal="0"/>
    <pivotField compact="0" numFmtId="164" outline="0" showAll="0" defaultSubtotal="0"/>
    <pivotField compact="0" outline="0" showAll="0" defaultSubtotal="0"/>
    <pivotField compact="0" numFmtId="9" outline="0" showAll="0" defaultSubtotal="0"/>
    <pivotField compact="0" numFmtId="3" outline="0" showAll="0" defaultSubtotal="0"/>
    <pivotField compact="0" numFmtId="3" outline="0" showAll="0" defaultSubtotal="0"/>
    <pivotField compact="0" numFmtId="3" outline="0" showAll="0" defaultSubtotal="0"/>
    <pivotField axis="axisRow" compact="0" numFmtId="1" outline="0" showAll="0" defaultSubtotal="0">
      <items count="13">
        <item m="1" x="7"/>
        <item m="1" x="10"/>
        <item m="1" x="12"/>
        <item m="1" x="9"/>
        <item m="1" x="11"/>
        <item m="1" x="8"/>
        <item x="0"/>
        <item x="1"/>
        <item x="2"/>
        <item x="3"/>
        <item x="4"/>
        <item x="5"/>
        <item x="6"/>
      </items>
    </pivotField>
    <pivotField axis="axisPage" compact="0" outline="0" multipleItemSelectionAllowed="1" showAll="0" defaultSubtotal="0">
      <items count="2">
        <item x="0"/>
        <item h="1" x="1"/>
      </items>
    </pivotField>
    <pivotField compact="0" outline="0" showAll="0" defaultSubtotal="0">
      <items count="122">
        <item h="1" m="1" x="111"/>
        <item x="0"/>
        <item h="1" m="1" x="58"/>
        <item h="1" x="1"/>
        <item h="1" m="1" x="64"/>
        <item h="1" m="1" x="61"/>
        <item h="1" x="2"/>
        <item h="1" m="1" x="78"/>
        <item h="1" x="3"/>
        <item h="1" x="4"/>
        <item h="1" x="5"/>
        <item h="1" x="6"/>
        <item h="1" m="1" x="105"/>
        <item h="1" m="1" x="95"/>
        <item h="1" x="7"/>
        <item h="1" m="1" x="80"/>
        <item h="1" x="8"/>
        <item h="1" m="1" x="87"/>
        <item h="1" x="9"/>
        <item h="1" x="10"/>
        <item h="1" m="1" x="90"/>
        <item h="1" m="1" x="99"/>
        <item h="1" m="1" x="107"/>
        <item h="1" m="1" x="82"/>
        <item h="1" m="1" x="57"/>
        <item h="1" x="11"/>
        <item h="1" m="1" x="69"/>
        <item h="1" x="12"/>
        <item h="1" m="1" x="117"/>
        <item h="1" x="13"/>
        <item h="1" m="1" x="85"/>
        <item h="1" m="1" x="91"/>
        <item h="1" x="14"/>
        <item h="1" x="15"/>
        <item h="1" m="1" x="115"/>
        <item h="1" m="1" x="121"/>
        <item h="1" m="1" x="102"/>
        <item h="1" x="16"/>
        <item h="1" m="1" x="60"/>
        <item h="1" x="17"/>
        <item h="1" x="18"/>
        <item h="1" m="1" x="98"/>
        <item h="1" x="19"/>
        <item h="1" m="1" x="112"/>
        <item h="1" x="20"/>
        <item h="1" m="1" x="79"/>
        <item h="1" x="21"/>
        <item h="1" m="1" x="116"/>
        <item h="1" m="1" x="74"/>
        <item h="1" x="22"/>
        <item h="1" m="1" x="94"/>
        <item h="1" m="1" x="103"/>
        <item h="1" x="23"/>
        <item h="1" m="1" x="88"/>
        <item h="1" x="24"/>
        <item h="1" x="25"/>
        <item h="1" x="26"/>
        <item h="1" m="1" x="84"/>
        <item h="1" x="27"/>
        <item h="1" m="1" x="77"/>
        <item h="1" x="28"/>
        <item h="1" x="29"/>
        <item h="1" m="1" x="59"/>
        <item h="1" x="30"/>
        <item h="1" m="1" x="89"/>
        <item h="1" m="1" x="101"/>
        <item h="1" m="1" x="113"/>
        <item h="1" x="31"/>
        <item h="1" m="1" x="63"/>
        <item h="1" x="32"/>
        <item h="1" m="1" x="104"/>
        <item h="1" x="33"/>
        <item h="1" m="1" x="92"/>
        <item h="1" m="1" x="67"/>
        <item h="1" m="1" x="110"/>
        <item h="1" m="1" x="81"/>
        <item h="1" m="1" x="70"/>
        <item h="1" x="34"/>
        <item h="1" x="35"/>
        <item h="1" x="36"/>
        <item h="1" m="1" x="93"/>
        <item h="1" x="37"/>
        <item h="1" m="1" x="66"/>
        <item h="1" x="38"/>
        <item h="1" m="1" x="73"/>
        <item h="1" x="39"/>
        <item h="1" m="1" x="96"/>
        <item h="1" x="40"/>
        <item h="1" m="1" x="75"/>
        <item h="1" m="1" x="97"/>
        <item h="1" x="41"/>
        <item h="1" m="1" x="65"/>
        <item h="1" x="42"/>
        <item h="1" m="1" x="120"/>
        <item h="1" x="43"/>
        <item h="1" m="1" x="68"/>
        <item h="1" x="44"/>
        <item h="1" m="1" x="114"/>
        <item h="1" m="1" x="106"/>
        <item h="1" x="45"/>
        <item h="1" x="46"/>
        <item h="1" m="1" x="86"/>
        <item h="1" x="47"/>
        <item h="1" m="1" x="109"/>
        <item h="1" x="48"/>
        <item h="1" m="1" x="119"/>
        <item h="1" x="49"/>
        <item h="1" m="1" x="118"/>
        <item h="1" x="50"/>
        <item h="1" m="1" x="100"/>
        <item h="1" m="1" x="108"/>
        <item h="1" x="51"/>
        <item h="1" m="1" x="72"/>
        <item h="1" x="52"/>
        <item h="1" m="1" x="62"/>
        <item h="1" x="53"/>
        <item h="1" m="1" x="83"/>
        <item h="1" x="54"/>
        <item h="1" m="1" x="71"/>
        <item h="1" x="55"/>
        <item h="1" m="1" x="76"/>
        <item h="1" m="1" x="56"/>
      </items>
    </pivotField>
    <pivotField compact="0" outline="0" dragToRow="0" dragToCol="0" dragToPage="0" showAll="0" defaultSubtotal="0"/>
    <pivotField compact="0" outline="0" dragToRow="0" dragToCol="0" dragToPage="0" showAll="0" defaultSubtotal="0"/>
    <pivotField compact="0" outline="0" subtotalTop="0" dragToRow="0" dragToCol="0" dragToPage="0" showAll="0" defaultSubtotal="0"/>
  </pivotFields>
  <rowFields count="1">
    <field x="14"/>
  </rowFields>
  <rowItems count="6">
    <i>
      <x v="6"/>
    </i>
    <i>
      <x v="7"/>
    </i>
    <i>
      <x v="8"/>
    </i>
    <i>
      <x v="9"/>
    </i>
    <i>
      <x v="10"/>
    </i>
    <i>
      <x v="11"/>
    </i>
  </rowItems>
  <colItems count="1">
    <i/>
  </colItems>
  <pageFields count="1">
    <pageField fld="15" hier="-1"/>
  </pageFields>
  <dataFields count="1">
    <dataField name="Sum of Total FTEF" fld="3"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8.xml><?xml version="1.0" encoding="utf-8"?>
<pivotTableDefinition xmlns="http://schemas.openxmlformats.org/spreadsheetml/2006/main" name="FTEF_Spring"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F3:G9" firstHeaderRow="1" firstDataRow="1" firstDataCol="1" rowPageCount="1" colPageCount="1"/>
  <pivotFields count="20">
    <pivotField compact="0" outline="0" showAll="0" defaultSubtotal="0"/>
    <pivotField compact="0" outline="0" showAll="0" defaultSubtotal="0"/>
    <pivotField compact="0" outline="0" showAll="0" defaultSubtotal="0"/>
    <pivotField dataField="1" compact="0" numFmtId="164" outline="0" showAll="0" defaultSubtotal="0"/>
    <pivotField compact="0" outline="0" showAll="0" defaultSubtotal="0"/>
    <pivotField compact="0" numFmtId="164" outline="0" showAll="0" defaultSubtotal="0"/>
    <pivotField compact="0" numFmtId="164" outline="0" showAll="0" defaultSubtotal="0"/>
    <pivotField compact="0" numFmtId="164" outline="0" showAll="0" defaultSubtotal="0"/>
    <pivotField compact="0" numFmtId="164" outline="0" showAll="0" defaultSubtotal="0"/>
    <pivotField compact="0" outline="0" showAll="0" defaultSubtotal="0"/>
    <pivotField compact="0" numFmtId="9" outline="0" showAll="0" defaultSubtotal="0"/>
    <pivotField compact="0" numFmtId="3" outline="0" showAll="0" defaultSubtotal="0"/>
    <pivotField compact="0" numFmtId="3" outline="0" showAll="0" defaultSubtotal="0"/>
    <pivotField compact="0" numFmtId="3" outline="0" showAll="0" defaultSubtotal="0"/>
    <pivotField axis="axisRow" compact="0" numFmtId="1" outline="0" showAll="0" defaultSubtotal="0">
      <items count="13">
        <item m="1" x="7"/>
        <item m="1" x="10"/>
        <item m="1" x="12"/>
        <item m="1" x="9"/>
        <item m="1" x="11"/>
        <item m="1" x="8"/>
        <item x="0"/>
        <item x="1"/>
        <item x="2"/>
        <item x="3"/>
        <item x="4"/>
        <item x="5"/>
        <item x="6"/>
      </items>
    </pivotField>
    <pivotField axis="axisPage" compact="0" outline="0" multipleItemSelectionAllowed="1" showAll="0" defaultSubtotal="0">
      <items count="2">
        <item h="1" x="0"/>
        <item x="1"/>
      </items>
    </pivotField>
    <pivotField compact="0" outline="0" showAll="0" defaultSubtotal="0">
      <items count="122">
        <item h="1" m="1" x="111"/>
        <item x="0"/>
        <item h="1" m="1" x="58"/>
        <item h="1" x="1"/>
        <item h="1" m="1" x="64"/>
        <item h="1" m="1" x="61"/>
        <item h="1" x="2"/>
        <item h="1" m="1" x="78"/>
        <item h="1" x="3"/>
        <item h="1" x="4"/>
        <item h="1" x="5"/>
        <item h="1" x="6"/>
        <item h="1" m="1" x="105"/>
        <item h="1" m="1" x="95"/>
        <item h="1" x="7"/>
        <item h="1" m="1" x="80"/>
        <item h="1" x="8"/>
        <item h="1" m="1" x="87"/>
        <item h="1" x="9"/>
        <item h="1" x="10"/>
        <item h="1" m="1" x="90"/>
        <item h="1" m="1" x="99"/>
        <item h="1" m="1" x="107"/>
        <item h="1" m="1" x="82"/>
        <item h="1" m="1" x="57"/>
        <item h="1" x="11"/>
        <item h="1" m="1" x="69"/>
        <item h="1" x="12"/>
        <item h="1" m="1" x="117"/>
        <item h="1" x="13"/>
        <item h="1" m="1" x="85"/>
        <item h="1" m="1" x="91"/>
        <item h="1" x="14"/>
        <item h="1" x="15"/>
        <item h="1" m="1" x="115"/>
        <item h="1" m="1" x="121"/>
        <item h="1" m="1" x="102"/>
        <item h="1" x="16"/>
        <item h="1" m="1" x="60"/>
        <item h="1" x="17"/>
        <item h="1" x="18"/>
        <item h="1" m="1" x="98"/>
        <item h="1" x="19"/>
        <item h="1" m="1" x="112"/>
        <item h="1" x="20"/>
        <item h="1" m="1" x="79"/>
        <item h="1" x="21"/>
        <item h="1" m="1" x="116"/>
        <item h="1" m="1" x="74"/>
        <item h="1" x="22"/>
        <item h="1" m="1" x="94"/>
        <item h="1" m="1" x="103"/>
        <item h="1" x="23"/>
        <item h="1" m="1" x="88"/>
        <item h="1" x="24"/>
        <item h="1" x="25"/>
        <item h="1" x="26"/>
        <item h="1" m="1" x="84"/>
        <item h="1" x="27"/>
        <item h="1" m="1" x="77"/>
        <item h="1" x="28"/>
        <item h="1" x="29"/>
        <item h="1" m="1" x="59"/>
        <item h="1" x="30"/>
        <item h="1" m="1" x="89"/>
        <item h="1" m="1" x="101"/>
        <item h="1" m="1" x="113"/>
        <item h="1" x="31"/>
        <item h="1" m="1" x="63"/>
        <item h="1" x="32"/>
        <item h="1" m="1" x="104"/>
        <item h="1" x="33"/>
        <item h="1" m="1" x="92"/>
        <item h="1" m="1" x="67"/>
        <item h="1" m="1" x="110"/>
        <item h="1" m="1" x="81"/>
        <item h="1" m="1" x="70"/>
        <item h="1" x="34"/>
        <item h="1" x="35"/>
        <item h="1" x="36"/>
        <item h="1" m="1" x="93"/>
        <item h="1" x="37"/>
        <item h="1" m="1" x="66"/>
        <item h="1" x="38"/>
        <item h="1" m="1" x="73"/>
        <item h="1" x="39"/>
        <item h="1" m="1" x="96"/>
        <item h="1" x="40"/>
        <item h="1" m="1" x="75"/>
        <item h="1" m="1" x="97"/>
        <item h="1" x="41"/>
        <item h="1" m="1" x="65"/>
        <item h="1" x="42"/>
        <item h="1" m="1" x="120"/>
        <item h="1" x="43"/>
        <item h="1" m="1" x="68"/>
        <item h="1" x="44"/>
        <item h="1" m="1" x="114"/>
        <item h="1" m="1" x="106"/>
        <item h="1" x="45"/>
        <item h="1" x="46"/>
        <item h="1" m="1" x="86"/>
        <item h="1" x="47"/>
        <item h="1" m="1" x="109"/>
        <item h="1" x="48"/>
        <item h="1" m="1" x="119"/>
        <item h="1" x="49"/>
        <item h="1" m="1" x="118"/>
        <item h="1" x="50"/>
        <item h="1" m="1" x="100"/>
        <item h="1" m="1" x="108"/>
        <item h="1" x="51"/>
        <item h="1" m="1" x="72"/>
        <item h="1" x="52"/>
        <item h="1" m="1" x="62"/>
        <item h="1" x="53"/>
        <item h="1" m="1" x="83"/>
        <item h="1" x="54"/>
        <item h="1" m="1" x="71"/>
        <item h="1" x="55"/>
        <item h="1" m="1" x="76"/>
        <item h="1" m="1" x="56"/>
      </items>
    </pivotField>
    <pivotField compact="0" outline="0" dragToRow="0" dragToCol="0" dragToPage="0" showAll="0" defaultSubtotal="0"/>
    <pivotField compact="0" outline="0" dragToRow="0" dragToCol="0" dragToPage="0" showAll="0" defaultSubtotal="0"/>
    <pivotField compact="0" outline="0" subtotalTop="0" dragToRow="0" dragToCol="0" dragToPage="0" showAll="0" defaultSubtotal="0"/>
  </pivotFields>
  <rowFields count="1">
    <field x="14"/>
  </rowFields>
  <rowItems count="6">
    <i>
      <x v="7"/>
    </i>
    <i>
      <x v="8"/>
    </i>
    <i>
      <x v="9"/>
    </i>
    <i>
      <x v="10"/>
    </i>
    <i>
      <x v="11"/>
    </i>
    <i>
      <x v="12"/>
    </i>
  </rowItems>
  <colItems count="1">
    <i/>
  </colItems>
  <pageFields count="1">
    <pageField fld="15" hier="-1"/>
  </pageFields>
  <dataFields count="1">
    <dataField name="Sum of Total FTEF" fld="3"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name="WSCH-FTEF_Spring"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H3:I9" firstHeaderRow="1" firstDataRow="1" firstDataCol="1" rowPageCount="1" colPageCount="1"/>
  <pivotFields count="20">
    <pivotField compact="0" outline="0" showAll="0" defaultSubtotal="0"/>
    <pivotField compact="0" outline="0" showAll="0" defaultSubtotal="0"/>
    <pivotField compact="0" outline="0" showAll="0" defaultSubtotal="0"/>
    <pivotField compact="0" numFmtId="164" outline="0" showAll="0" defaultSubtotal="0"/>
    <pivotField compact="0" outline="0" showAll="0" defaultSubtotal="0"/>
    <pivotField compact="0" numFmtId="164" outline="0" showAll="0" defaultSubtotal="0"/>
    <pivotField compact="0" numFmtId="164" outline="0" showAll="0" defaultSubtotal="0"/>
    <pivotField compact="0" numFmtId="164" outline="0" showAll="0" defaultSubtotal="0"/>
    <pivotField compact="0" numFmtId="164" outline="0" showAll="0" defaultSubtotal="0"/>
    <pivotField compact="0" outline="0" showAll="0" defaultSubtotal="0"/>
    <pivotField compact="0" numFmtId="9" outline="0" showAll="0" defaultSubtotal="0"/>
    <pivotField compact="0" numFmtId="3" outline="0" showAll="0" defaultSubtotal="0"/>
    <pivotField compact="0" numFmtId="3" outline="0" showAll="0" defaultSubtotal="0"/>
    <pivotField compact="0" numFmtId="3" outline="0" showAll="0" defaultSubtotal="0"/>
    <pivotField axis="axisRow" compact="0" numFmtId="1" outline="0" showAll="0" defaultSubtotal="0">
      <items count="13">
        <item m="1" x="7"/>
        <item m="1" x="10"/>
        <item m="1" x="12"/>
        <item m="1" x="9"/>
        <item m="1" x="11"/>
        <item m="1" x="8"/>
        <item x="0"/>
        <item x="1"/>
        <item x="2"/>
        <item x="3"/>
        <item x="4"/>
        <item x="5"/>
        <item x="6"/>
      </items>
    </pivotField>
    <pivotField axis="axisPage" compact="0" outline="0" multipleItemSelectionAllowed="1" showAll="0" defaultSubtotal="0">
      <items count="2">
        <item h="1" x="0"/>
        <item x="1"/>
      </items>
    </pivotField>
    <pivotField compact="0" outline="0" showAll="0" defaultSubtotal="0">
      <items count="122">
        <item h="1" m="1" x="111"/>
        <item x="0"/>
        <item h="1" m="1" x="58"/>
        <item h="1" x="1"/>
        <item h="1" m="1" x="64"/>
        <item h="1" m="1" x="61"/>
        <item h="1" x="2"/>
        <item h="1" m="1" x="78"/>
        <item h="1" x="3"/>
        <item h="1" x="4"/>
        <item h="1" x="5"/>
        <item h="1" x="6"/>
        <item h="1" m="1" x="105"/>
        <item h="1" m="1" x="95"/>
        <item h="1" x="7"/>
        <item h="1" m="1" x="80"/>
        <item h="1" x="8"/>
        <item h="1" m="1" x="87"/>
        <item h="1" x="9"/>
        <item h="1" x="10"/>
        <item h="1" m="1" x="90"/>
        <item h="1" m="1" x="99"/>
        <item h="1" m="1" x="107"/>
        <item h="1" m="1" x="82"/>
        <item h="1" m="1" x="57"/>
        <item h="1" x="11"/>
        <item h="1" m="1" x="69"/>
        <item h="1" x="12"/>
        <item h="1" m="1" x="117"/>
        <item h="1" x="13"/>
        <item h="1" m="1" x="85"/>
        <item h="1" m="1" x="91"/>
        <item h="1" x="14"/>
        <item h="1" x="15"/>
        <item h="1" m="1" x="115"/>
        <item h="1" m="1" x="121"/>
        <item h="1" m="1" x="102"/>
        <item h="1" x="16"/>
        <item h="1" m="1" x="60"/>
        <item h="1" x="17"/>
        <item h="1" x="18"/>
        <item h="1" m="1" x="98"/>
        <item h="1" x="19"/>
        <item h="1" m="1" x="112"/>
        <item h="1" x="20"/>
        <item h="1" m="1" x="79"/>
        <item h="1" x="21"/>
        <item h="1" m="1" x="116"/>
        <item h="1" m="1" x="74"/>
        <item h="1" x="22"/>
        <item h="1" m="1" x="94"/>
        <item h="1" m="1" x="103"/>
        <item h="1" x="23"/>
        <item h="1" m="1" x="88"/>
        <item h="1" x="24"/>
        <item h="1" x="25"/>
        <item h="1" x="26"/>
        <item h="1" m="1" x="84"/>
        <item h="1" x="27"/>
        <item h="1" m="1" x="77"/>
        <item h="1" x="28"/>
        <item h="1" x="29"/>
        <item h="1" m="1" x="59"/>
        <item h="1" x="30"/>
        <item h="1" m="1" x="89"/>
        <item h="1" m="1" x="101"/>
        <item h="1" m="1" x="113"/>
        <item h="1" x="31"/>
        <item h="1" m="1" x="63"/>
        <item h="1" x="32"/>
        <item h="1" m="1" x="104"/>
        <item h="1" x="33"/>
        <item h="1" m="1" x="92"/>
        <item h="1" m="1" x="67"/>
        <item h="1" m="1" x="110"/>
        <item h="1" m="1" x="81"/>
        <item h="1" m="1" x="70"/>
        <item h="1" x="34"/>
        <item h="1" x="35"/>
        <item h="1" x="36"/>
        <item h="1" m="1" x="93"/>
        <item h="1" x="37"/>
        <item h="1" m="1" x="66"/>
        <item h="1" x="38"/>
        <item h="1" m="1" x="73"/>
        <item h="1" x="39"/>
        <item h="1" m="1" x="96"/>
        <item h="1" x="40"/>
        <item h="1" m="1" x="75"/>
        <item h="1" m="1" x="97"/>
        <item h="1" x="41"/>
        <item h="1" m="1" x="65"/>
        <item h="1" x="42"/>
        <item h="1" m="1" x="120"/>
        <item h="1" x="43"/>
        <item h="1" m="1" x="68"/>
        <item h="1" x="44"/>
        <item h="1" m="1" x="114"/>
        <item h="1" m="1" x="106"/>
        <item h="1" x="45"/>
        <item h="1" x="46"/>
        <item h="1" m="1" x="86"/>
        <item h="1" x="47"/>
        <item h="1" m="1" x="109"/>
        <item h="1" x="48"/>
        <item h="1" m="1" x="119"/>
        <item h="1" x="49"/>
        <item h="1" m="1" x="118"/>
        <item h="1" x="50"/>
        <item h="1" m="1" x="100"/>
        <item h="1" m="1" x="108"/>
        <item h="1" x="51"/>
        <item h="1" m="1" x="72"/>
        <item h="1" x="52"/>
        <item h="1" m="1" x="62"/>
        <item h="1" x="53"/>
        <item h="1" m="1" x="83"/>
        <item h="1" x="54"/>
        <item h="1" m="1" x="71"/>
        <item h="1" x="55"/>
        <item h="1" m="1" x="76"/>
        <item h="1" m="1" x="56"/>
      </items>
    </pivotField>
    <pivotField compact="0" outline="0" dragToRow="0" dragToCol="0" dragToPage="0" showAll="0" defaultSubtotal="0"/>
    <pivotField dataField="1" compact="0" outline="0" dragToRow="0" dragToCol="0" dragToPage="0" showAll="0" defaultSubtotal="0"/>
    <pivotField compact="0" outline="0" subtotalTop="0" dragToRow="0" dragToCol="0" dragToPage="0" showAll="0" defaultSubtotal="0"/>
  </pivotFields>
  <rowFields count="1">
    <field x="14"/>
  </rowFields>
  <rowItems count="6">
    <i>
      <x v="7"/>
    </i>
    <i>
      <x v="8"/>
    </i>
    <i>
      <x v="9"/>
    </i>
    <i>
      <x v="10"/>
    </i>
    <i>
      <x v="11"/>
    </i>
    <i>
      <x v="12"/>
    </i>
  </rowItems>
  <colItems count="1">
    <i/>
  </colItems>
  <pageFields count="1">
    <pageField fld="15" hier="-1"/>
  </pageFields>
  <dataFields count="1">
    <dataField name="Sum of WSCH/FTEF_Calculated" fld="18" baseField="0" baseItem="0" numFmtId="3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ept_Faculty_Request" sourceName="Dept Faculty Request">
  <pivotTables>
    <pivotTable tabId="3" name="Load_Current"/>
    <pivotTable tabId="4" name="Department"/>
    <pivotTable tabId="5" name="FTES_Change_Fall"/>
    <pivotTable tabId="5" name="FTES_Change_Spring"/>
    <pivotTable tabId="6" name="WSCH-FTEF_Fall"/>
    <pivotTable tabId="6" name="WSCH-FTEF_Spring"/>
    <pivotTable tabId="7" name="WSCH_Spring"/>
    <pivotTable tabId="7" name="WSCH_Fall"/>
    <pivotTable tabId="9" name="Sections_Fall"/>
    <pivotTable tabId="9" name="Sections_Spring"/>
    <pivotTable tabId="10" name="Fill-Rate_Spring"/>
    <pivotTable tabId="10" name="Fill-Rate_Fall"/>
    <pivotTable tabId="13" name="FTEF_Fall"/>
    <pivotTable tabId="13" name="FTEF_Spring"/>
  </pivotTables>
  <data>
    <tabular pivotCacheId="333192426">
      <items count="122">
        <i x="0" s="1"/>
        <i x="1"/>
        <i x="2"/>
        <i x="3"/>
        <i x="4"/>
        <i x="5"/>
        <i x="6"/>
        <i x="7"/>
        <i x="8"/>
        <i x="9"/>
        <i x="10"/>
        <i x="11"/>
        <i x="12"/>
        <i x="13"/>
        <i x="14"/>
        <i x="15"/>
        <i x="16"/>
        <i x="17"/>
        <i x="18"/>
        <i x="19"/>
        <i x="20"/>
        <i x="21"/>
        <i x="22"/>
        <i x="23"/>
        <i x="24"/>
        <i x="25"/>
        <i x="26"/>
        <i x="27"/>
        <i x="28"/>
        <i x="29"/>
        <i x="30"/>
        <i x="31"/>
        <i x="32"/>
        <i x="33"/>
        <i x="34"/>
        <i x="35"/>
        <i x="36"/>
        <i x="37"/>
        <i x="38"/>
        <i x="39"/>
        <i x="40"/>
        <i x="41"/>
        <i x="42"/>
        <i x="43"/>
        <i x="44"/>
        <i x="45"/>
        <i x="46"/>
        <i x="47"/>
        <i x="48"/>
        <i x="49"/>
        <i x="50"/>
        <i x="51"/>
        <i x="52"/>
        <i x="53"/>
        <i x="54"/>
        <i x="55"/>
        <i x="111" nd="1"/>
        <i x="58" nd="1"/>
        <i x="64" nd="1"/>
        <i x="61" nd="1"/>
        <i x="78" nd="1"/>
        <i x="105" nd="1"/>
        <i x="95" nd="1"/>
        <i x="80" nd="1"/>
        <i x="87" nd="1"/>
        <i x="90" nd="1"/>
        <i x="99" nd="1"/>
        <i x="107" nd="1"/>
        <i x="82" nd="1"/>
        <i x="57" nd="1"/>
        <i x="69" nd="1"/>
        <i x="117" nd="1"/>
        <i x="85" nd="1"/>
        <i x="91" nd="1"/>
        <i x="115" nd="1"/>
        <i x="121" nd="1"/>
        <i x="102" nd="1"/>
        <i x="60" nd="1"/>
        <i x="98" nd="1"/>
        <i x="112" nd="1"/>
        <i x="79" nd="1"/>
        <i x="116" nd="1"/>
        <i x="74" nd="1"/>
        <i x="94" nd="1"/>
        <i x="103" nd="1"/>
        <i x="88" nd="1"/>
        <i x="84" nd="1"/>
        <i x="77" nd="1"/>
        <i x="59" nd="1"/>
        <i x="89" nd="1"/>
        <i x="101" nd="1"/>
        <i x="113" nd="1"/>
        <i x="63" nd="1"/>
        <i x="104" nd="1"/>
        <i x="92" nd="1"/>
        <i x="67" nd="1"/>
        <i x="110" nd="1"/>
        <i x="81" nd="1"/>
        <i x="70" nd="1"/>
        <i x="93" nd="1"/>
        <i x="66" nd="1"/>
        <i x="73" nd="1"/>
        <i x="96" nd="1"/>
        <i x="75" nd="1"/>
        <i x="97" nd="1"/>
        <i x="65" nd="1"/>
        <i x="120" nd="1"/>
        <i x="68" nd="1"/>
        <i x="114" nd="1"/>
        <i x="106" nd="1"/>
        <i x="86" nd="1"/>
        <i x="109" nd="1"/>
        <i x="119" nd="1"/>
        <i x="118" nd="1"/>
        <i x="100" nd="1"/>
        <i x="108" nd="1"/>
        <i x="72" nd="1"/>
        <i x="62" nd="1"/>
        <i x="83" nd="1"/>
        <i x="71" nd="1"/>
        <i x="76" nd="1"/>
        <i x="56"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partment" cache="Slicer_Dept_Faculty_Request" caption="Department (hold down the CTRL key to select more than one department at a time)" columnCount="14" style="Custom" lockedPosition="1" rowHeight="230716"/>
</slicers>
</file>

<file path=xl/tables/table1.xml><?xml version="1.0" encoding="utf-8"?>
<table xmlns="http://schemas.openxmlformats.org/spreadsheetml/2006/main" id="1" name="Data" displayName="Data" ref="A1:Q628" totalsRowShown="0" headerRowDxfId="21" headerRowBorderDxfId="20">
  <autoFilter ref="A1:Q628"/>
  <sortState ref="A2:Q628">
    <sortCondition ref="B1:B628"/>
  </sortState>
  <tableColumns count="17">
    <tableColumn id="2" name="Division" dataDxfId="19"/>
    <tableColumn id="3" name="Department"/>
    <tableColumn id="4" name="Section Term"/>
    <tableColumn id="5" name="Total FTEF" dataDxfId="18"/>
    <tableColumn id="6" name="FT FTEF/Total FTEF" dataDxfId="17" dataCellStyle="Percent"/>
    <tableColumn id="7" name="FT Load" dataDxfId="16"/>
    <tableColumn id="8" name="Load Cushion" dataDxfId="15"/>
    <tableColumn id="9" name="FTES" dataDxfId="14"/>
    <tableColumn id="10" name="WSCH" dataDxfId="13"/>
    <tableColumn id="11" name="WSCH/FTEF" dataDxfId="12"/>
    <tableColumn id="12" name="Fill Rate" dataDxfId="11" dataCellStyle="Percent"/>
    <tableColumn id="13" name="Enrollment" dataDxfId="10"/>
    <tableColumn id="14" name="Capacity" dataDxfId="9"/>
    <tableColumn id="15" name="Sections" dataDxfId="8"/>
    <tableColumn id="16" name="Year" dataDxfId="7"/>
    <tableColumn id="17" name="Term" dataDxfId="6"/>
    <tableColumn id="20" name="Dept Faculty Request" dataDxfId="5"/>
  </tableColumns>
  <tableStyleInfo name="TableStyleMedium2" showFirstColumn="0" showLastColumn="0" showRowStripes="1" showColumnStripes="0"/>
</table>
</file>

<file path=xl/tables/table2.xml><?xml version="1.0" encoding="utf-8"?>
<table xmlns="http://schemas.openxmlformats.org/spreadsheetml/2006/main" id="2" name="Data_Productivity_PRDash" displayName="Data_Productivity_PRDash" ref="A1:M4155" totalsRowShown="0">
  <autoFilter ref="A1:M4155"/>
  <sortState ref="A2:P3490">
    <sortCondition ref="C1:C3490"/>
  </sortState>
  <tableColumns count="13">
    <tableColumn id="1" name="Division"/>
    <tableColumn id="2" name="Department"/>
    <tableColumn id="3" name="Course"/>
    <tableColumn id="4" name="Term"/>
    <tableColumn id="5" name="Primary_Section_Count"/>
    <tableColumn id="6" name="WSCH" dataDxfId="4"/>
    <tableColumn id="8" name="FTES" dataDxfId="3"/>
    <tableColumn id="9" name="FTEF" dataDxfId="2"/>
    <tableColumn id="10" name="Load_Cushion" dataDxfId="1"/>
    <tableColumn id="12" name="Enrollment"/>
    <tableColumn id="13" name="Capacity"/>
    <tableColumn id="15" name="FT_Load" dataDxfId="0"/>
    <tableColumn id="16" name="Subjec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7.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5.xml"/><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pivotTable" Target="../pivotTables/pivotTable6.xml"/></Relationships>
</file>

<file path=xl/worksheets/_rels/sheet5.xml.rels><?xml version="1.0" encoding="UTF-8" standalone="yes"?>
<Relationships xmlns="http://schemas.openxmlformats.org/package/2006/relationships"><Relationship Id="rId2" Type="http://schemas.openxmlformats.org/officeDocument/2006/relationships/pivotTable" Target="../pivotTables/pivotTable8.xml"/><Relationship Id="rId1" Type="http://schemas.openxmlformats.org/officeDocument/2006/relationships/pivotTable" Target="../pivotTables/pivotTable7.xml"/></Relationships>
</file>

<file path=xl/worksheets/_rels/sheet6.xml.rels><?xml version="1.0" encoding="UTF-8" standalone="yes"?>
<Relationships xmlns="http://schemas.openxmlformats.org/package/2006/relationships"><Relationship Id="rId2" Type="http://schemas.openxmlformats.org/officeDocument/2006/relationships/pivotTable" Target="../pivotTables/pivotTable10.xml"/><Relationship Id="rId1" Type="http://schemas.openxmlformats.org/officeDocument/2006/relationships/pivotTable" Target="../pivotTables/pivotTable9.xml"/></Relationships>
</file>

<file path=xl/worksheets/_rels/sheet7.xml.rels><?xml version="1.0" encoding="UTF-8" standalone="yes"?>
<Relationships xmlns="http://schemas.openxmlformats.org/package/2006/relationships"><Relationship Id="rId2" Type="http://schemas.openxmlformats.org/officeDocument/2006/relationships/pivotTable" Target="../pivotTables/pivotTable12.xml"/><Relationship Id="rId1" Type="http://schemas.openxmlformats.org/officeDocument/2006/relationships/pivotTable" Target="../pivotTables/pivotTable11.xml"/></Relationships>
</file>

<file path=xl/worksheets/_rels/sheet8.xml.rels><?xml version="1.0" encoding="UTF-8" standalone="yes"?>
<Relationships xmlns="http://schemas.openxmlformats.org/package/2006/relationships"><Relationship Id="rId2" Type="http://schemas.openxmlformats.org/officeDocument/2006/relationships/pivotTable" Target="../pivotTables/pivotTable14.xml"/><Relationship Id="rId1" Type="http://schemas.openxmlformats.org/officeDocument/2006/relationships/pivotTable" Target="../pivotTables/pivotTable13.xml"/></Relationships>
</file>

<file path=xl/worksheets/_rels/sheet9.xml.rels><?xml version="1.0" encoding="UTF-8" standalone="yes"?>
<Relationships xmlns="http://schemas.openxmlformats.org/package/2006/relationships"><Relationship Id="rId2" Type="http://schemas.openxmlformats.org/officeDocument/2006/relationships/pivotTable" Target="../pivotTables/pivotTable16.xml"/><Relationship Id="rId1" Type="http://schemas.openxmlformats.org/officeDocument/2006/relationships/pivotTable" Target="../pivotTables/pivot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59999389629810485"/>
    <pageSetUpPr fitToPage="1"/>
  </sheetPr>
  <dimension ref="A1:S93"/>
  <sheetViews>
    <sheetView showGridLines="0" showRowColHeaders="0" tabSelected="1" zoomScale="90" zoomScaleNormal="90" zoomScaleSheetLayoutView="100" workbookViewId="0">
      <pane ySplit="12" topLeftCell="A13" activePane="bottomLeft" state="frozen"/>
      <selection pane="bottomLeft" activeCell="A2" sqref="A2:D2"/>
    </sheetView>
  </sheetViews>
  <sheetFormatPr defaultColWidth="10.77734375" defaultRowHeight="13.8" x14ac:dyDescent="0.25"/>
  <cols>
    <col min="1" max="1" width="16.77734375" style="8" customWidth="1"/>
    <col min="2" max="3" width="10.77734375" style="8" customWidth="1"/>
    <col min="4" max="4" width="16" style="8" bestFit="1" customWidth="1"/>
    <col min="5" max="5" width="10.77734375" style="8"/>
    <col min="6" max="6" width="9.44140625" style="8" customWidth="1"/>
    <col min="7" max="7" width="10.77734375" style="8" customWidth="1"/>
    <col min="8" max="8" width="8.77734375" style="8" customWidth="1"/>
    <col min="9" max="10" width="10.77734375" style="8" customWidth="1"/>
    <col min="11" max="11" width="10.77734375" style="8"/>
    <col min="12" max="12" width="22" style="8" customWidth="1"/>
    <col min="13" max="13" width="10.77734375" style="8" customWidth="1"/>
    <col min="14" max="14" width="8.77734375" style="8" customWidth="1"/>
    <col min="15" max="15" width="10.77734375" style="8"/>
    <col min="16" max="16" width="10.77734375" style="8" customWidth="1"/>
    <col min="17" max="16384" width="10.77734375" style="8"/>
  </cols>
  <sheetData>
    <row r="1" spans="1:19" ht="45" customHeight="1" x14ac:dyDescent="0.25">
      <c r="B1" s="8" t="s">
        <v>97</v>
      </c>
    </row>
    <row r="2" spans="1:19" s="11" customFormat="1" ht="45" customHeight="1" x14ac:dyDescent="0.3">
      <c r="A2" s="36" t="s">
        <v>86</v>
      </c>
      <c r="B2" s="36"/>
      <c r="C2" s="36"/>
      <c r="D2" s="36"/>
      <c r="E2" s="25" t="s">
        <v>831</v>
      </c>
      <c r="F2" s="27"/>
      <c r="G2" s="26"/>
      <c r="H2" s="26"/>
      <c r="I2" s="25" t="s">
        <v>122</v>
      </c>
      <c r="J2" s="26"/>
      <c r="K2" s="24">
        <v>0.3</v>
      </c>
      <c r="L2" s="25" t="s">
        <v>109</v>
      </c>
      <c r="M2" s="26"/>
      <c r="N2" s="25" t="s">
        <v>123</v>
      </c>
      <c r="O2" s="26"/>
      <c r="P2" s="26"/>
      <c r="Q2" s="25" t="s">
        <v>124</v>
      </c>
      <c r="R2" s="26"/>
    </row>
    <row r="11" spans="1:19" ht="17.399999999999999" x14ac:dyDescent="0.3">
      <c r="A11" s="16" t="s">
        <v>110</v>
      </c>
      <c r="B11" s="19"/>
      <c r="C11" s="19"/>
      <c r="E11" s="37" t="s">
        <v>95</v>
      </c>
      <c r="F11" s="37"/>
      <c r="G11" s="18">
        <f>IFERROR(GETPIVOTDATA("Sum of Load Cushion",Load!$A$3),"--")</f>
        <v>1.9335</v>
      </c>
      <c r="J11" s="29"/>
      <c r="K11" s="29"/>
      <c r="L11" s="29" t="s">
        <v>96</v>
      </c>
      <c r="M11" s="17">
        <f>IFERROR(GETPIVOTDATA("Sum of FT/FTEF",Load!$A$3),"--")</f>
        <v>0.35556444355564443</v>
      </c>
    </row>
    <row r="12" spans="1:19" ht="17.399999999999999" x14ac:dyDescent="0.3">
      <c r="E12" s="31" t="s">
        <v>830</v>
      </c>
      <c r="L12" s="31" t="s">
        <v>829</v>
      </c>
      <c r="O12" s="19"/>
      <c r="P12" s="19"/>
      <c r="Q12" s="19"/>
      <c r="R12" s="19"/>
      <c r="S12" s="19"/>
    </row>
    <row r="13" spans="1:19" ht="17.399999999999999" x14ac:dyDescent="0.3">
      <c r="A13" s="32" t="s">
        <v>107</v>
      </c>
      <c r="B13" s="33"/>
      <c r="C13" s="33"/>
      <c r="D13" s="33"/>
      <c r="E13" s="33"/>
      <c r="F13" s="33"/>
      <c r="G13" s="33"/>
      <c r="H13" s="33"/>
      <c r="I13" s="33"/>
      <c r="J13" s="33"/>
      <c r="K13" s="33"/>
      <c r="L13" s="33"/>
      <c r="M13" s="33"/>
      <c r="N13" s="33"/>
      <c r="O13" s="33"/>
      <c r="P13" s="33"/>
      <c r="Q13" s="33"/>
      <c r="R13" s="33"/>
      <c r="S13" s="33"/>
    </row>
    <row r="14" spans="1:19" ht="17.399999999999999" x14ac:dyDescent="0.3">
      <c r="A14" s="20" t="s">
        <v>120</v>
      </c>
      <c r="B14" s="21"/>
      <c r="C14" s="21"/>
      <c r="D14" s="21"/>
      <c r="E14" s="21"/>
      <c r="F14" s="21"/>
      <c r="G14" s="20" t="s">
        <v>128</v>
      </c>
      <c r="H14" s="21"/>
      <c r="I14" s="21"/>
      <c r="J14" s="21"/>
      <c r="K14" s="21"/>
      <c r="L14" s="21"/>
      <c r="M14" s="20" t="s">
        <v>104</v>
      </c>
      <c r="N14" s="21"/>
      <c r="O14" s="21"/>
      <c r="P14" s="21"/>
      <c r="Q14" s="21"/>
      <c r="R14" s="21"/>
      <c r="S14" s="21"/>
    </row>
    <row r="15" spans="1:19" x14ac:dyDescent="0.25">
      <c r="A15" s="21"/>
      <c r="B15" s="21"/>
      <c r="C15" s="21"/>
      <c r="D15" s="21"/>
      <c r="E15" s="21"/>
      <c r="F15" s="21"/>
      <c r="G15" s="21"/>
      <c r="H15" s="21"/>
      <c r="I15" s="21"/>
      <c r="J15" s="21"/>
      <c r="K15" s="21"/>
      <c r="L15" s="21"/>
      <c r="M15" s="21"/>
      <c r="N15" s="21"/>
      <c r="O15" s="21"/>
      <c r="P15" s="21"/>
      <c r="Q15" s="21"/>
      <c r="R15" s="21"/>
      <c r="S15" s="21"/>
    </row>
    <row r="16" spans="1:19" x14ac:dyDescent="0.25">
      <c r="A16" s="21"/>
      <c r="B16" s="21"/>
      <c r="C16" s="21"/>
      <c r="D16" s="21"/>
      <c r="E16" s="21"/>
      <c r="F16" s="21"/>
      <c r="G16" s="21"/>
      <c r="H16" s="21"/>
      <c r="I16" s="21"/>
      <c r="J16" s="21"/>
      <c r="K16" s="21"/>
      <c r="L16" s="21"/>
      <c r="M16" s="21"/>
      <c r="N16" s="21"/>
      <c r="O16" s="21"/>
      <c r="P16" s="21"/>
      <c r="Q16" s="21"/>
      <c r="R16" s="21"/>
      <c r="S16" s="21"/>
    </row>
    <row r="17" spans="1:19" x14ac:dyDescent="0.25">
      <c r="A17" s="21"/>
      <c r="B17" s="21"/>
      <c r="C17" s="21"/>
      <c r="D17" s="21"/>
      <c r="E17" s="21"/>
      <c r="F17" s="21"/>
      <c r="G17" s="21"/>
      <c r="H17" s="21"/>
      <c r="I17" s="21"/>
      <c r="J17" s="21"/>
      <c r="K17" s="21"/>
      <c r="L17" s="21"/>
      <c r="M17" s="21"/>
      <c r="N17" s="21"/>
      <c r="O17" s="21"/>
      <c r="P17" s="21"/>
      <c r="Q17" s="21"/>
      <c r="R17" s="21"/>
      <c r="S17" s="21"/>
    </row>
    <row r="18" spans="1:19" x14ac:dyDescent="0.25">
      <c r="A18" s="21"/>
      <c r="B18" s="21"/>
      <c r="C18" s="21"/>
      <c r="D18" s="21"/>
      <c r="E18" s="21"/>
      <c r="F18" s="21"/>
      <c r="G18" s="21"/>
      <c r="H18" s="21"/>
      <c r="I18" s="21"/>
      <c r="J18" s="21"/>
      <c r="K18" s="21"/>
      <c r="L18" s="21"/>
      <c r="M18" s="21"/>
      <c r="N18" s="21"/>
      <c r="O18" s="21"/>
      <c r="P18" s="21"/>
      <c r="Q18" s="21"/>
      <c r="R18" s="21"/>
      <c r="S18" s="21"/>
    </row>
    <row r="19" spans="1:19" x14ac:dyDescent="0.25">
      <c r="A19" s="21"/>
      <c r="B19" s="21"/>
      <c r="C19" s="21"/>
      <c r="D19" s="21"/>
      <c r="E19" s="21"/>
      <c r="F19" s="21"/>
      <c r="G19" s="21"/>
      <c r="H19" s="21"/>
      <c r="I19" s="21"/>
      <c r="J19" s="21"/>
      <c r="K19" s="21"/>
      <c r="L19" s="21"/>
      <c r="M19" s="21"/>
      <c r="N19" s="21"/>
      <c r="O19" s="21"/>
      <c r="P19" s="21"/>
      <c r="Q19" s="21"/>
      <c r="R19" s="21"/>
      <c r="S19" s="21"/>
    </row>
    <row r="20" spans="1:19" x14ac:dyDescent="0.25">
      <c r="A20" s="21"/>
      <c r="B20" s="21"/>
      <c r="C20" s="21"/>
      <c r="D20" s="21"/>
      <c r="E20" s="21"/>
      <c r="F20" s="21"/>
      <c r="G20" s="21"/>
      <c r="H20" s="21"/>
      <c r="I20" s="21"/>
      <c r="J20" s="21"/>
      <c r="K20" s="21"/>
      <c r="L20" s="21"/>
      <c r="M20" s="21"/>
      <c r="N20" s="21"/>
      <c r="O20" s="21"/>
      <c r="P20" s="21"/>
      <c r="Q20" s="21"/>
      <c r="R20" s="21"/>
      <c r="S20" s="21"/>
    </row>
    <row r="21" spans="1:19" x14ac:dyDescent="0.25">
      <c r="A21" s="21"/>
      <c r="B21" s="21"/>
      <c r="C21" s="21"/>
      <c r="D21" s="21"/>
      <c r="E21" s="21"/>
      <c r="F21" s="21"/>
      <c r="G21" s="21"/>
      <c r="H21" s="21"/>
      <c r="I21" s="21"/>
      <c r="J21" s="21"/>
      <c r="K21" s="21"/>
      <c r="L21" s="21"/>
      <c r="M21" s="21"/>
      <c r="N21" s="21"/>
      <c r="O21" s="21"/>
      <c r="P21" s="21"/>
      <c r="Q21" s="21"/>
      <c r="R21" s="21"/>
      <c r="S21" s="21"/>
    </row>
    <row r="22" spans="1:19" x14ac:dyDescent="0.25">
      <c r="A22" s="21"/>
      <c r="B22" s="21"/>
      <c r="C22" s="21"/>
      <c r="D22" s="21"/>
      <c r="E22" s="21"/>
      <c r="F22" s="21"/>
      <c r="G22" s="21"/>
      <c r="H22" s="21"/>
      <c r="I22" s="21"/>
      <c r="J22" s="21"/>
      <c r="K22" s="21"/>
      <c r="L22" s="21"/>
      <c r="M22" s="21"/>
      <c r="N22" s="21"/>
      <c r="O22" s="21"/>
      <c r="P22" s="21"/>
      <c r="Q22" s="21"/>
      <c r="R22" s="21"/>
      <c r="S22" s="21"/>
    </row>
    <row r="23" spans="1:19" x14ac:dyDescent="0.25">
      <c r="A23" s="21"/>
      <c r="B23" s="21"/>
      <c r="C23" s="21"/>
      <c r="D23" s="21"/>
      <c r="E23" s="21"/>
      <c r="F23" s="21"/>
      <c r="G23" s="21"/>
      <c r="H23" s="21"/>
      <c r="I23" s="21"/>
      <c r="J23" s="21"/>
      <c r="K23" s="21"/>
      <c r="L23" s="21"/>
      <c r="M23" s="21"/>
      <c r="N23" s="21"/>
      <c r="O23" s="21"/>
      <c r="P23" s="21"/>
      <c r="Q23" s="21"/>
      <c r="R23" s="21"/>
      <c r="S23" s="21"/>
    </row>
    <row r="24" spans="1:19" x14ac:dyDescent="0.25">
      <c r="A24" s="21"/>
      <c r="B24" s="21"/>
      <c r="C24" s="21"/>
      <c r="D24" s="21"/>
      <c r="E24" s="21"/>
      <c r="F24" s="21"/>
      <c r="G24" s="21"/>
      <c r="H24" s="21"/>
      <c r="I24" s="21"/>
      <c r="J24" s="21"/>
      <c r="K24" s="21"/>
      <c r="L24" s="21"/>
      <c r="M24" s="21"/>
      <c r="N24" s="21"/>
      <c r="O24" s="21"/>
      <c r="P24" s="21"/>
      <c r="Q24" s="21"/>
      <c r="R24" s="21"/>
      <c r="S24" s="21"/>
    </row>
    <row r="25" spans="1:19" x14ac:dyDescent="0.25">
      <c r="A25" s="21"/>
      <c r="B25" s="21"/>
      <c r="C25" s="21"/>
      <c r="D25" s="21"/>
      <c r="E25" s="21"/>
      <c r="F25" s="21"/>
      <c r="G25" s="21"/>
      <c r="H25" s="21"/>
      <c r="I25" s="21"/>
      <c r="J25" s="21"/>
      <c r="K25" s="21"/>
      <c r="L25" s="21"/>
      <c r="M25" s="21"/>
      <c r="N25" s="21"/>
      <c r="O25" s="21"/>
      <c r="P25" s="21"/>
      <c r="Q25" s="21"/>
      <c r="R25" s="21"/>
      <c r="S25" s="21"/>
    </row>
    <row r="26" spans="1:19" x14ac:dyDescent="0.25">
      <c r="A26" s="21"/>
      <c r="B26" s="21"/>
      <c r="C26" s="21"/>
      <c r="D26" s="21"/>
      <c r="E26" s="21"/>
      <c r="F26" s="21"/>
      <c r="G26" s="21"/>
      <c r="H26" s="21"/>
      <c r="I26" s="21"/>
      <c r="J26" s="21"/>
      <c r="K26" s="21"/>
      <c r="L26" s="21"/>
      <c r="M26" s="21"/>
      <c r="N26" s="21"/>
      <c r="O26" s="21"/>
      <c r="P26" s="21"/>
      <c r="Q26" s="21"/>
      <c r="R26" s="21"/>
      <c r="S26" s="21"/>
    </row>
    <row r="27" spans="1:19" x14ac:dyDescent="0.25">
      <c r="A27" s="21"/>
      <c r="B27" s="21"/>
      <c r="C27" s="21"/>
      <c r="D27" s="21"/>
      <c r="E27" s="21"/>
      <c r="F27" s="21"/>
      <c r="G27" s="21"/>
      <c r="H27" s="21"/>
      <c r="I27" s="21"/>
      <c r="J27" s="21"/>
      <c r="K27" s="21"/>
      <c r="L27" s="21"/>
      <c r="M27" s="21"/>
      <c r="N27" s="21"/>
      <c r="O27" s="21"/>
      <c r="P27" s="21"/>
      <c r="Q27" s="21"/>
      <c r="R27" s="21"/>
      <c r="S27" s="21"/>
    </row>
    <row r="28" spans="1:19" x14ac:dyDescent="0.25">
      <c r="A28" s="21"/>
      <c r="B28" s="21"/>
      <c r="C28" s="21"/>
      <c r="D28" s="21"/>
      <c r="E28" s="21"/>
      <c r="F28" s="21"/>
      <c r="G28" s="21"/>
      <c r="H28" s="21"/>
      <c r="I28" s="21"/>
      <c r="J28" s="21"/>
      <c r="K28" s="21"/>
      <c r="L28" s="21"/>
      <c r="M28" s="21"/>
      <c r="N28" s="21"/>
      <c r="O28" s="21"/>
      <c r="P28" s="21"/>
      <c r="Q28" s="21"/>
      <c r="R28" s="21"/>
      <c r="S28" s="21"/>
    </row>
    <row r="29" spans="1:19" x14ac:dyDescent="0.25">
      <c r="A29" s="21"/>
      <c r="B29" s="21"/>
      <c r="C29" s="21"/>
      <c r="D29" s="21"/>
      <c r="E29" s="21"/>
      <c r="F29" s="21"/>
      <c r="G29" s="21"/>
      <c r="H29" s="21"/>
      <c r="I29" s="21"/>
      <c r="J29" s="21"/>
      <c r="K29" s="21"/>
      <c r="L29" s="21"/>
      <c r="M29" s="21"/>
      <c r="N29" s="21"/>
      <c r="O29" s="21"/>
      <c r="P29" s="21"/>
      <c r="Q29" s="21"/>
      <c r="R29" s="21"/>
      <c r="S29" s="21"/>
    </row>
    <row r="30" spans="1:19" x14ac:dyDescent="0.25">
      <c r="A30" s="21"/>
      <c r="B30" s="21"/>
      <c r="C30" s="21"/>
      <c r="D30" s="21"/>
      <c r="E30" s="21"/>
      <c r="F30" s="21"/>
      <c r="G30" s="21"/>
      <c r="H30" s="21"/>
      <c r="I30" s="21"/>
      <c r="J30" s="21"/>
      <c r="K30" s="21"/>
      <c r="L30" s="21"/>
      <c r="M30" s="21"/>
      <c r="N30" s="21"/>
      <c r="O30" s="21"/>
      <c r="P30" s="21"/>
      <c r="Q30" s="21"/>
      <c r="R30" s="21"/>
      <c r="S30" s="21"/>
    </row>
    <row r="31" spans="1:19" x14ac:dyDescent="0.25">
      <c r="A31" s="21"/>
      <c r="B31" s="21"/>
      <c r="C31" s="21"/>
      <c r="D31" s="21"/>
      <c r="E31" s="21"/>
      <c r="F31" s="21"/>
      <c r="G31" s="21"/>
      <c r="H31" s="21"/>
      <c r="I31" s="21"/>
      <c r="J31" s="21"/>
      <c r="K31" s="21"/>
      <c r="L31" s="21"/>
      <c r="M31" s="21"/>
      <c r="N31" s="21"/>
      <c r="O31" s="21"/>
      <c r="P31" s="21"/>
      <c r="Q31" s="21"/>
      <c r="R31" s="21"/>
      <c r="S31" s="21"/>
    </row>
    <row r="32" spans="1:19" x14ac:dyDescent="0.25">
      <c r="A32" s="21"/>
      <c r="B32" s="21"/>
      <c r="C32" s="21"/>
      <c r="D32" s="21"/>
      <c r="E32" s="21"/>
      <c r="F32" s="21"/>
      <c r="G32" s="21"/>
      <c r="H32" s="21"/>
      <c r="I32" s="21"/>
      <c r="J32" s="21"/>
      <c r="K32" s="21"/>
      <c r="L32" s="21"/>
      <c r="M32" s="21"/>
      <c r="N32" s="21"/>
      <c r="O32" s="21"/>
      <c r="P32" s="21"/>
      <c r="Q32" s="21"/>
      <c r="R32" s="21"/>
      <c r="S32" s="21"/>
    </row>
    <row r="33" spans="1:19" ht="17.399999999999999" x14ac:dyDescent="0.3">
      <c r="A33" s="20" t="s">
        <v>84</v>
      </c>
      <c r="B33" s="21"/>
      <c r="C33" s="21"/>
      <c r="D33" s="21"/>
      <c r="E33" s="21"/>
      <c r="F33" s="21"/>
      <c r="G33" s="20" t="s">
        <v>127</v>
      </c>
      <c r="H33" s="21"/>
      <c r="I33" s="21"/>
      <c r="J33" s="21"/>
      <c r="K33" s="21"/>
      <c r="L33" s="21"/>
      <c r="M33" s="20" t="s">
        <v>111</v>
      </c>
      <c r="N33" s="21"/>
      <c r="O33" s="21"/>
      <c r="P33" s="21"/>
      <c r="Q33" s="21"/>
      <c r="R33" s="21"/>
      <c r="S33" s="21"/>
    </row>
    <row r="34" spans="1:19" x14ac:dyDescent="0.25">
      <c r="A34" s="21"/>
      <c r="B34" s="21"/>
      <c r="C34" s="21"/>
      <c r="D34" s="21"/>
      <c r="E34" s="21"/>
      <c r="F34" s="21"/>
      <c r="G34" s="21"/>
      <c r="H34" s="21"/>
      <c r="I34" s="21"/>
      <c r="J34" s="21"/>
      <c r="K34" s="21"/>
      <c r="L34" s="21"/>
      <c r="M34" s="21"/>
      <c r="N34" s="21"/>
      <c r="O34" s="21"/>
      <c r="P34" s="21"/>
      <c r="Q34" s="21"/>
      <c r="R34" s="21"/>
      <c r="S34" s="21"/>
    </row>
    <row r="35" spans="1:19" x14ac:dyDescent="0.25">
      <c r="A35" s="21"/>
      <c r="B35" s="21"/>
      <c r="C35" s="21"/>
      <c r="D35" s="21"/>
      <c r="E35" s="21"/>
      <c r="F35" s="21"/>
      <c r="G35" s="21"/>
      <c r="H35" s="21"/>
      <c r="I35" s="21"/>
      <c r="J35" s="21"/>
      <c r="K35" s="21"/>
      <c r="L35" s="21"/>
      <c r="M35" s="21"/>
      <c r="N35" s="21"/>
      <c r="O35" s="21"/>
      <c r="P35" s="21"/>
      <c r="Q35" s="21"/>
      <c r="R35" s="21"/>
      <c r="S35" s="21"/>
    </row>
    <row r="36" spans="1:19" x14ac:dyDescent="0.25">
      <c r="A36" s="21"/>
      <c r="B36" s="21"/>
      <c r="C36" s="21"/>
      <c r="D36" s="21"/>
      <c r="E36" s="21"/>
      <c r="F36" s="21"/>
      <c r="G36" s="21"/>
      <c r="H36" s="21"/>
      <c r="I36" s="21"/>
      <c r="J36" s="21"/>
      <c r="K36" s="21"/>
      <c r="L36" s="21"/>
      <c r="M36" s="21"/>
      <c r="N36" s="21"/>
      <c r="O36" s="21"/>
      <c r="P36" s="21"/>
      <c r="Q36" s="21"/>
      <c r="R36" s="21"/>
      <c r="S36" s="21"/>
    </row>
    <row r="37" spans="1:19" x14ac:dyDescent="0.25">
      <c r="A37" s="21"/>
      <c r="B37" s="21"/>
      <c r="C37" s="21"/>
      <c r="D37" s="21"/>
      <c r="E37" s="21"/>
      <c r="F37" s="21"/>
      <c r="G37" s="21"/>
      <c r="H37" s="21"/>
      <c r="I37" s="21"/>
      <c r="J37" s="21"/>
      <c r="K37" s="21"/>
      <c r="L37" s="21"/>
      <c r="M37" s="21"/>
      <c r="N37" s="21"/>
      <c r="O37" s="21"/>
      <c r="P37" s="21"/>
      <c r="Q37" s="21"/>
      <c r="R37" s="21"/>
      <c r="S37" s="21"/>
    </row>
    <row r="38" spans="1:19" x14ac:dyDescent="0.25">
      <c r="A38" s="21"/>
      <c r="B38" s="21"/>
      <c r="C38" s="21"/>
      <c r="D38" s="21"/>
      <c r="E38" s="21"/>
      <c r="F38" s="21"/>
      <c r="G38" s="21"/>
      <c r="H38" s="21"/>
      <c r="I38" s="21"/>
      <c r="J38" s="21"/>
      <c r="K38" s="21"/>
      <c r="L38" s="21"/>
      <c r="M38" s="21"/>
      <c r="N38" s="21"/>
      <c r="O38" s="21"/>
      <c r="P38" s="21"/>
      <c r="Q38" s="21"/>
      <c r="R38" s="21"/>
      <c r="S38" s="21"/>
    </row>
    <row r="39" spans="1:19" x14ac:dyDescent="0.25">
      <c r="A39" s="21"/>
      <c r="B39" s="21"/>
      <c r="C39" s="21"/>
      <c r="D39" s="21"/>
      <c r="E39" s="21"/>
      <c r="F39" s="21"/>
      <c r="G39" s="21"/>
      <c r="H39" s="21"/>
      <c r="I39" s="21"/>
      <c r="J39" s="21"/>
      <c r="K39" s="21"/>
      <c r="L39" s="21"/>
      <c r="M39" s="21"/>
      <c r="N39" s="21"/>
      <c r="O39" s="21"/>
      <c r="P39" s="21"/>
      <c r="Q39" s="21"/>
      <c r="R39" s="21"/>
      <c r="S39" s="21"/>
    </row>
    <row r="40" spans="1:19" x14ac:dyDescent="0.25">
      <c r="A40" s="21"/>
      <c r="B40" s="21"/>
      <c r="C40" s="21"/>
      <c r="D40" s="21"/>
      <c r="E40" s="21"/>
      <c r="F40" s="21"/>
      <c r="G40" s="21"/>
      <c r="H40" s="21"/>
      <c r="I40" s="21"/>
      <c r="J40" s="21"/>
      <c r="K40" s="21"/>
      <c r="L40" s="21"/>
      <c r="M40" s="21"/>
      <c r="N40" s="21"/>
      <c r="O40" s="21"/>
      <c r="P40" s="21"/>
      <c r="Q40" s="21"/>
      <c r="R40" s="21"/>
      <c r="S40" s="21"/>
    </row>
    <row r="41" spans="1:19" x14ac:dyDescent="0.25">
      <c r="A41" s="21"/>
      <c r="B41" s="21"/>
      <c r="C41" s="21"/>
      <c r="D41" s="21"/>
      <c r="E41" s="21"/>
      <c r="F41" s="21"/>
      <c r="G41" s="21"/>
      <c r="H41" s="21"/>
      <c r="I41" s="21"/>
      <c r="J41" s="21"/>
      <c r="K41" s="21"/>
      <c r="L41" s="21"/>
      <c r="M41" s="21"/>
      <c r="N41" s="21"/>
      <c r="O41" s="21"/>
      <c r="P41" s="21"/>
      <c r="Q41" s="21"/>
      <c r="R41" s="21"/>
      <c r="S41" s="21"/>
    </row>
    <row r="42" spans="1:19" x14ac:dyDescent="0.25">
      <c r="A42" s="21"/>
      <c r="B42" s="21"/>
      <c r="C42" s="21"/>
      <c r="D42" s="21"/>
      <c r="E42" s="21"/>
      <c r="F42" s="21"/>
      <c r="G42" s="21"/>
      <c r="H42" s="21"/>
      <c r="I42" s="21"/>
      <c r="J42" s="21"/>
      <c r="K42" s="21"/>
      <c r="L42" s="21"/>
      <c r="M42" s="21"/>
      <c r="N42" s="21"/>
      <c r="O42" s="21"/>
      <c r="P42" s="21"/>
      <c r="Q42" s="21"/>
      <c r="R42" s="21"/>
      <c r="S42" s="21"/>
    </row>
    <row r="43" spans="1:19" x14ac:dyDescent="0.25">
      <c r="A43" s="21"/>
      <c r="B43" s="21"/>
      <c r="C43" s="21"/>
      <c r="D43" s="21"/>
      <c r="E43" s="21"/>
      <c r="F43" s="21"/>
      <c r="G43" s="21"/>
      <c r="H43" s="21"/>
      <c r="I43" s="21"/>
      <c r="J43" s="21"/>
      <c r="K43" s="21"/>
      <c r="L43" s="21"/>
      <c r="M43" s="21"/>
      <c r="N43" s="21"/>
      <c r="O43" s="21"/>
      <c r="P43" s="21"/>
      <c r="Q43" s="21"/>
      <c r="R43" s="21"/>
      <c r="S43" s="21"/>
    </row>
    <row r="44" spans="1:19" x14ac:dyDescent="0.25">
      <c r="A44" s="21"/>
      <c r="B44" s="21"/>
      <c r="C44" s="21"/>
      <c r="D44" s="21"/>
      <c r="E44" s="21"/>
      <c r="F44" s="21"/>
      <c r="G44" s="21"/>
      <c r="H44" s="21"/>
      <c r="I44" s="21"/>
      <c r="J44" s="21"/>
      <c r="K44" s="21"/>
      <c r="L44" s="21"/>
      <c r="M44" s="21"/>
      <c r="N44" s="21"/>
      <c r="O44" s="21"/>
      <c r="P44" s="21"/>
      <c r="Q44" s="21"/>
      <c r="R44" s="21"/>
      <c r="S44" s="21"/>
    </row>
    <row r="45" spans="1:19" x14ac:dyDescent="0.25">
      <c r="A45" s="21"/>
      <c r="B45" s="21"/>
      <c r="C45" s="21"/>
      <c r="D45" s="21"/>
      <c r="E45" s="21"/>
      <c r="F45" s="21"/>
      <c r="G45" s="21"/>
      <c r="H45" s="21"/>
      <c r="I45" s="21"/>
      <c r="J45" s="21"/>
      <c r="K45" s="21"/>
      <c r="L45" s="21"/>
      <c r="M45" s="21"/>
      <c r="N45" s="21"/>
      <c r="O45" s="21"/>
      <c r="P45" s="21"/>
      <c r="Q45" s="21"/>
      <c r="R45" s="21"/>
      <c r="S45" s="21"/>
    </row>
    <row r="46" spans="1:19" x14ac:dyDescent="0.25">
      <c r="A46" s="21"/>
      <c r="B46" s="21"/>
      <c r="C46" s="21"/>
      <c r="D46" s="21"/>
      <c r="E46" s="21"/>
      <c r="F46" s="21"/>
      <c r="G46" s="21"/>
      <c r="H46" s="21"/>
      <c r="I46" s="21"/>
      <c r="J46" s="21"/>
      <c r="K46" s="21"/>
      <c r="L46" s="21"/>
      <c r="M46" s="21"/>
      <c r="N46" s="21"/>
      <c r="O46" s="21"/>
      <c r="P46" s="21"/>
      <c r="Q46" s="21"/>
      <c r="R46" s="21"/>
      <c r="S46" s="21"/>
    </row>
    <row r="47" spans="1:19" x14ac:dyDescent="0.25">
      <c r="A47" s="21"/>
      <c r="B47" s="21"/>
      <c r="C47" s="21"/>
      <c r="D47" s="21"/>
      <c r="E47" s="21"/>
      <c r="F47" s="21"/>
      <c r="G47" s="21"/>
      <c r="H47" s="21"/>
      <c r="I47" s="21"/>
      <c r="J47" s="21"/>
      <c r="K47" s="21"/>
      <c r="L47" s="21"/>
      <c r="M47" s="21"/>
      <c r="N47" s="21"/>
      <c r="O47" s="21"/>
      <c r="P47" s="21"/>
      <c r="Q47" s="21"/>
      <c r="R47" s="21"/>
      <c r="S47" s="21"/>
    </row>
    <row r="48" spans="1:19" x14ac:dyDescent="0.25">
      <c r="A48" s="21"/>
      <c r="B48" s="21"/>
      <c r="C48" s="21"/>
      <c r="D48" s="21"/>
      <c r="E48" s="21"/>
      <c r="F48" s="21"/>
      <c r="G48" s="21"/>
      <c r="H48" s="21"/>
      <c r="I48" s="21"/>
      <c r="J48" s="21"/>
      <c r="K48" s="21"/>
      <c r="L48" s="21"/>
      <c r="M48" s="21"/>
      <c r="N48" s="21"/>
      <c r="O48" s="21"/>
      <c r="P48" s="21"/>
      <c r="Q48" s="21"/>
      <c r="R48" s="21"/>
      <c r="S48" s="21"/>
    </row>
    <row r="49" spans="1:19" x14ac:dyDescent="0.25">
      <c r="A49" s="21"/>
      <c r="B49" s="21"/>
      <c r="C49" s="21"/>
      <c r="D49" s="21"/>
      <c r="E49" s="21"/>
      <c r="F49" s="21"/>
      <c r="G49" s="21"/>
      <c r="H49" s="21"/>
      <c r="I49" s="21"/>
      <c r="J49" s="21"/>
      <c r="K49" s="21"/>
      <c r="L49" s="21"/>
      <c r="M49" s="21"/>
      <c r="N49" s="21"/>
      <c r="O49" s="21"/>
      <c r="P49" s="21"/>
      <c r="Q49" s="21"/>
      <c r="R49" s="21"/>
      <c r="S49" s="21"/>
    </row>
    <row r="50" spans="1:19" x14ac:dyDescent="0.25">
      <c r="A50" s="21"/>
      <c r="B50" s="21"/>
      <c r="C50" s="21"/>
      <c r="D50" s="21"/>
      <c r="E50" s="21"/>
      <c r="F50" s="21"/>
      <c r="G50" s="21"/>
      <c r="H50" s="21"/>
      <c r="I50" s="21"/>
      <c r="J50" s="21"/>
      <c r="K50" s="21"/>
      <c r="L50" s="21"/>
      <c r="M50" s="21"/>
      <c r="N50" s="21"/>
      <c r="O50" s="21"/>
      <c r="P50" s="21"/>
      <c r="Q50" s="21"/>
      <c r="R50" s="21"/>
      <c r="S50" s="21"/>
    </row>
    <row r="51" spans="1:19" x14ac:dyDescent="0.25">
      <c r="A51" s="21"/>
      <c r="B51" s="21"/>
      <c r="C51" s="21"/>
      <c r="D51" s="21"/>
      <c r="E51" s="21"/>
      <c r="F51" s="21"/>
      <c r="G51" s="21"/>
      <c r="H51" s="21"/>
      <c r="I51" s="21"/>
      <c r="J51" s="21"/>
      <c r="K51" s="21"/>
      <c r="L51" s="21"/>
      <c r="M51" s="21"/>
      <c r="N51" s="21"/>
      <c r="O51" s="21"/>
      <c r="P51" s="21"/>
      <c r="Q51" s="21"/>
      <c r="R51" s="21"/>
      <c r="S51" s="21"/>
    </row>
    <row r="52" spans="1:19" x14ac:dyDescent="0.25">
      <c r="A52" s="21"/>
      <c r="B52" s="21"/>
      <c r="C52" s="21"/>
      <c r="D52" s="21"/>
      <c r="E52" s="21"/>
      <c r="F52" s="21"/>
      <c r="G52" s="21"/>
      <c r="H52" s="21"/>
      <c r="I52" s="21"/>
      <c r="J52" s="21"/>
      <c r="K52" s="21"/>
      <c r="L52" s="21"/>
      <c r="M52" s="21"/>
      <c r="N52" s="21"/>
      <c r="O52" s="21"/>
      <c r="P52" s="21"/>
      <c r="Q52" s="21"/>
      <c r="R52" s="21"/>
      <c r="S52" s="21"/>
    </row>
    <row r="53" spans="1:19" ht="17.399999999999999" x14ac:dyDescent="0.3">
      <c r="A53" s="34" t="s">
        <v>108</v>
      </c>
      <c r="B53" s="35"/>
      <c r="C53" s="35"/>
      <c r="D53" s="35"/>
      <c r="E53" s="35"/>
      <c r="F53" s="35"/>
      <c r="G53" s="35"/>
      <c r="H53" s="35"/>
      <c r="I53" s="35"/>
      <c r="J53" s="35"/>
      <c r="K53" s="35"/>
      <c r="L53" s="35"/>
      <c r="M53" s="35"/>
      <c r="N53" s="35"/>
      <c r="O53" s="35"/>
      <c r="P53" s="35"/>
      <c r="Q53" s="35"/>
      <c r="R53" s="35"/>
      <c r="S53" s="35"/>
    </row>
    <row r="54" spans="1:19" ht="17.399999999999999" x14ac:dyDescent="0.3">
      <c r="A54" s="22" t="s">
        <v>121</v>
      </c>
      <c r="B54" s="23"/>
      <c r="C54" s="23"/>
      <c r="D54" s="23"/>
      <c r="E54" s="23"/>
      <c r="F54" s="23"/>
      <c r="G54" s="22" t="s">
        <v>126</v>
      </c>
      <c r="H54" s="23"/>
      <c r="I54" s="23"/>
      <c r="J54" s="23"/>
      <c r="K54" s="23"/>
      <c r="L54" s="23"/>
      <c r="M54" s="22" t="s">
        <v>104</v>
      </c>
      <c r="N54" s="23"/>
      <c r="O54" s="23"/>
      <c r="P54" s="23"/>
      <c r="Q54" s="23"/>
      <c r="R54" s="23"/>
      <c r="S54" s="23"/>
    </row>
    <row r="55" spans="1:19" x14ac:dyDescent="0.25">
      <c r="A55" s="23"/>
      <c r="B55" s="23"/>
      <c r="C55" s="23"/>
      <c r="D55" s="23"/>
      <c r="E55" s="23"/>
      <c r="F55" s="23"/>
      <c r="G55" s="23"/>
      <c r="H55" s="23"/>
      <c r="I55" s="23"/>
      <c r="J55" s="23"/>
      <c r="K55" s="23"/>
      <c r="L55" s="23"/>
      <c r="M55" s="23"/>
      <c r="N55" s="23"/>
      <c r="O55" s="23"/>
      <c r="P55" s="23"/>
      <c r="Q55" s="23"/>
      <c r="R55" s="23"/>
      <c r="S55" s="23"/>
    </row>
    <row r="56" spans="1:19" x14ac:dyDescent="0.25">
      <c r="A56" s="23"/>
      <c r="B56" s="23"/>
      <c r="C56" s="23"/>
      <c r="D56" s="23"/>
      <c r="E56" s="23"/>
      <c r="F56" s="23"/>
      <c r="G56" s="23"/>
      <c r="H56" s="23"/>
      <c r="I56" s="23"/>
      <c r="J56" s="23"/>
      <c r="K56" s="23"/>
      <c r="L56" s="23"/>
      <c r="M56" s="23"/>
      <c r="N56" s="23"/>
      <c r="O56" s="23"/>
      <c r="P56" s="23"/>
      <c r="Q56" s="23"/>
      <c r="R56" s="23"/>
      <c r="S56" s="23"/>
    </row>
    <row r="57" spans="1:19" x14ac:dyDescent="0.25">
      <c r="A57" s="23"/>
      <c r="B57" s="23"/>
      <c r="C57" s="23"/>
      <c r="D57" s="23"/>
      <c r="E57" s="23"/>
      <c r="F57" s="23"/>
      <c r="G57" s="23"/>
      <c r="H57" s="23"/>
      <c r="I57" s="23"/>
      <c r="J57" s="23"/>
      <c r="K57" s="23"/>
      <c r="L57" s="23"/>
      <c r="M57" s="23"/>
      <c r="N57" s="23"/>
      <c r="O57" s="23"/>
      <c r="P57" s="23"/>
      <c r="Q57" s="23"/>
      <c r="R57" s="23"/>
      <c r="S57" s="23"/>
    </row>
    <row r="58" spans="1:19" x14ac:dyDescent="0.25">
      <c r="A58" s="23"/>
      <c r="B58" s="23"/>
      <c r="C58" s="23"/>
      <c r="D58" s="23"/>
      <c r="E58" s="23"/>
      <c r="F58" s="23"/>
      <c r="G58" s="23"/>
      <c r="H58" s="23"/>
      <c r="I58" s="23"/>
      <c r="J58" s="23"/>
      <c r="K58" s="23"/>
      <c r="L58" s="23"/>
      <c r="M58" s="23"/>
      <c r="N58" s="23"/>
      <c r="O58" s="23"/>
      <c r="P58" s="23"/>
      <c r="Q58" s="23"/>
      <c r="R58" s="23"/>
      <c r="S58" s="23"/>
    </row>
    <row r="59" spans="1:19" x14ac:dyDescent="0.25">
      <c r="A59" s="23"/>
      <c r="B59" s="23"/>
      <c r="C59" s="23"/>
      <c r="D59" s="23"/>
      <c r="E59" s="23"/>
      <c r="F59" s="23"/>
      <c r="G59" s="23"/>
      <c r="H59" s="23"/>
      <c r="I59" s="23"/>
      <c r="J59" s="23"/>
      <c r="K59" s="23"/>
      <c r="L59" s="23"/>
      <c r="M59" s="23"/>
      <c r="N59" s="23"/>
      <c r="O59" s="23"/>
      <c r="P59" s="23"/>
      <c r="Q59" s="23"/>
      <c r="R59" s="23"/>
      <c r="S59" s="23"/>
    </row>
    <row r="60" spans="1:19" x14ac:dyDescent="0.25">
      <c r="A60" s="23"/>
      <c r="B60" s="23"/>
      <c r="C60" s="23"/>
      <c r="D60" s="23"/>
      <c r="E60" s="23"/>
      <c r="F60" s="23"/>
      <c r="G60" s="23"/>
      <c r="H60" s="23"/>
      <c r="I60" s="23"/>
      <c r="J60" s="23"/>
      <c r="K60" s="23"/>
      <c r="L60" s="23"/>
      <c r="M60" s="23"/>
      <c r="N60" s="23"/>
      <c r="O60" s="23"/>
      <c r="P60" s="23"/>
      <c r="Q60" s="23"/>
      <c r="R60" s="23"/>
      <c r="S60" s="23"/>
    </row>
    <row r="61" spans="1:19" x14ac:dyDescent="0.25">
      <c r="A61" s="23"/>
      <c r="B61" s="23"/>
      <c r="C61" s="23"/>
      <c r="D61" s="23"/>
      <c r="E61" s="23"/>
      <c r="F61" s="23"/>
      <c r="G61" s="23"/>
      <c r="H61" s="23"/>
      <c r="I61" s="23"/>
      <c r="J61" s="23"/>
      <c r="K61" s="23"/>
      <c r="L61" s="23"/>
      <c r="M61" s="23"/>
      <c r="N61" s="23"/>
      <c r="O61" s="23"/>
      <c r="P61" s="23"/>
      <c r="Q61" s="23"/>
      <c r="R61" s="23"/>
      <c r="S61" s="23"/>
    </row>
    <row r="62" spans="1:19" x14ac:dyDescent="0.25">
      <c r="A62" s="23"/>
      <c r="B62" s="23"/>
      <c r="C62" s="23"/>
      <c r="D62" s="23"/>
      <c r="E62" s="23"/>
      <c r="F62" s="23"/>
      <c r="G62" s="23"/>
      <c r="H62" s="23"/>
      <c r="I62" s="23"/>
      <c r="J62" s="23"/>
      <c r="K62" s="23"/>
      <c r="L62" s="23"/>
      <c r="M62" s="23"/>
      <c r="N62" s="23"/>
      <c r="O62" s="23"/>
      <c r="P62" s="23"/>
      <c r="Q62" s="23"/>
      <c r="R62" s="23"/>
      <c r="S62" s="23"/>
    </row>
    <row r="63" spans="1:19" x14ac:dyDescent="0.25">
      <c r="A63" s="23"/>
      <c r="B63" s="23"/>
      <c r="C63" s="23"/>
      <c r="D63" s="23"/>
      <c r="E63" s="23"/>
      <c r="F63" s="23"/>
      <c r="G63" s="23"/>
      <c r="H63" s="23"/>
      <c r="I63" s="23"/>
      <c r="J63" s="23"/>
      <c r="K63" s="23"/>
      <c r="L63" s="23"/>
      <c r="M63" s="23"/>
      <c r="N63" s="23"/>
      <c r="O63" s="23"/>
      <c r="P63" s="23"/>
      <c r="Q63" s="23"/>
      <c r="R63" s="23"/>
      <c r="S63" s="23"/>
    </row>
    <row r="64" spans="1:19" x14ac:dyDescent="0.25">
      <c r="A64" s="23"/>
      <c r="B64" s="23"/>
      <c r="C64" s="23"/>
      <c r="D64" s="23"/>
      <c r="E64" s="23"/>
      <c r="F64" s="23"/>
      <c r="G64" s="23"/>
      <c r="H64" s="23"/>
      <c r="I64" s="23"/>
      <c r="J64" s="23"/>
      <c r="K64" s="23"/>
      <c r="L64" s="23"/>
      <c r="M64" s="23"/>
      <c r="N64" s="23"/>
      <c r="O64" s="23"/>
      <c r="P64" s="23"/>
      <c r="Q64" s="23"/>
      <c r="R64" s="23"/>
      <c r="S64" s="23"/>
    </row>
    <row r="65" spans="1:19" x14ac:dyDescent="0.25">
      <c r="A65" s="23"/>
      <c r="B65" s="23"/>
      <c r="C65" s="23"/>
      <c r="D65" s="23"/>
      <c r="E65" s="23"/>
      <c r="F65" s="23"/>
      <c r="G65" s="23"/>
      <c r="H65" s="23"/>
      <c r="I65" s="23"/>
      <c r="J65" s="23"/>
      <c r="K65" s="23"/>
      <c r="L65" s="23"/>
      <c r="M65" s="23"/>
      <c r="N65" s="23"/>
      <c r="O65" s="23"/>
      <c r="P65" s="23"/>
      <c r="Q65" s="23"/>
      <c r="R65" s="23"/>
      <c r="S65" s="23"/>
    </row>
    <row r="66" spans="1:19" x14ac:dyDescent="0.25">
      <c r="A66" s="23"/>
      <c r="B66" s="23"/>
      <c r="C66" s="23"/>
      <c r="D66" s="23"/>
      <c r="E66" s="23"/>
      <c r="F66" s="23"/>
      <c r="G66" s="23"/>
      <c r="H66" s="23"/>
      <c r="I66" s="23"/>
      <c r="J66" s="23"/>
      <c r="K66" s="23"/>
      <c r="L66" s="23"/>
      <c r="M66" s="23"/>
      <c r="N66" s="23"/>
      <c r="O66" s="23"/>
      <c r="P66" s="23"/>
      <c r="Q66" s="23"/>
      <c r="R66" s="23"/>
      <c r="S66" s="23"/>
    </row>
    <row r="67" spans="1:19" x14ac:dyDescent="0.25">
      <c r="A67" s="23"/>
      <c r="B67" s="23"/>
      <c r="C67" s="23"/>
      <c r="D67" s="23"/>
      <c r="E67" s="23"/>
      <c r="F67" s="23"/>
      <c r="G67" s="23"/>
      <c r="H67" s="23"/>
      <c r="I67" s="23"/>
      <c r="J67" s="23"/>
      <c r="K67" s="23"/>
      <c r="L67" s="23"/>
      <c r="M67" s="23"/>
      <c r="N67" s="23"/>
      <c r="O67" s="23"/>
      <c r="P67" s="23"/>
      <c r="Q67" s="23"/>
      <c r="R67" s="23"/>
      <c r="S67" s="23"/>
    </row>
    <row r="68" spans="1:19" x14ac:dyDescent="0.25">
      <c r="A68" s="23"/>
      <c r="B68" s="23"/>
      <c r="C68" s="23"/>
      <c r="D68" s="23"/>
      <c r="E68" s="23"/>
      <c r="F68" s="23"/>
      <c r="G68" s="23"/>
      <c r="H68" s="23"/>
      <c r="I68" s="23"/>
      <c r="J68" s="23"/>
      <c r="K68" s="23"/>
      <c r="L68" s="23"/>
      <c r="M68" s="23"/>
      <c r="N68" s="23"/>
      <c r="O68" s="23"/>
      <c r="P68" s="23"/>
      <c r="Q68" s="23"/>
      <c r="R68" s="23"/>
      <c r="S68" s="23"/>
    </row>
    <row r="69" spans="1:19" x14ac:dyDescent="0.25">
      <c r="A69" s="23"/>
      <c r="B69" s="23"/>
      <c r="C69" s="23"/>
      <c r="D69" s="23"/>
      <c r="E69" s="23"/>
      <c r="F69" s="23"/>
      <c r="G69" s="23"/>
      <c r="H69" s="23"/>
      <c r="I69" s="23"/>
      <c r="J69" s="23"/>
      <c r="K69" s="23"/>
      <c r="L69" s="23"/>
      <c r="M69" s="23"/>
      <c r="N69" s="23"/>
      <c r="O69" s="23"/>
      <c r="P69" s="23"/>
      <c r="Q69" s="23"/>
      <c r="R69" s="23"/>
      <c r="S69" s="23"/>
    </row>
    <row r="70" spans="1:19" x14ac:dyDescent="0.25">
      <c r="A70" s="23"/>
      <c r="B70" s="23"/>
      <c r="C70" s="23"/>
      <c r="D70" s="23"/>
      <c r="E70" s="23"/>
      <c r="F70" s="23"/>
      <c r="G70" s="23"/>
      <c r="H70" s="23"/>
      <c r="I70" s="23"/>
      <c r="J70" s="23"/>
      <c r="K70" s="23"/>
      <c r="L70" s="23"/>
      <c r="M70" s="23"/>
      <c r="N70" s="23"/>
      <c r="O70" s="23"/>
      <c r="P70" s="23"/>
      <c r="Q70" s="23"/>
      <c r="R70" s="23"/>
      <c r="S70" s="23"/>
    </row>
    <row r="71" spans="1:19" x14ac:dyDescent="0.25">
      <c r="A71" s="23"/>
      <c r="B71" s="23"/>
      <c r="C71" s="23"/>
      <c r="D71" s="23"/>
      <c r="E71" s="23"/>
      <c r="F71" s="23"/>
      <c r="G71" s="23"/>
      <c r="H71" s="23"/>
      <c r="I71" s="23"/>
      <c r="J71" s="23"/>
      <c r="K71" s="23"/>
      <c r="L71" s="23"/>
      <c r="M71" s="23"/>
      <c r="N71" s="23"/>
      <c r="O71" s="23"/>
      <c r="P71" s="23"/>
      <c r="Q71" s="23"/>
      <c r="R71" s="23"/>
      <c r="S71" s="23"/>
    </row>
    <row r="72" spans="1:19" x14ac:dyDescent="0.25">
      <c r="A72" s="23"/>
      <c r="B72" s="23"/>
      <c r="C72" s="23"/>
      <c r="D72" s="23"/>
      <c r="E72" s="23"/>
      <c r="F72" s="23"/>
      <c r="G72" s="23"/>
      <c r="H72" s="23"/>
      <c r="I72" s="23"/>
      <c r="J72" s="23"/>
      <c r="K72" s="23"/>
      <c r="L72" s="23"/>
      <c r="M72" s="23"/>
      <c r="N72" s="23"/>
      <c r="O72" s="23"/>
      <c r="P72" s="23"/>
      <c r="Q72" s="23"/>
      <c r="R72" s="23"/>
      <c r="S72" s="23"/>
    </row>
    <row r="73" spans="1:19" x14ac:dyDescent="0.25">
      <c r="A73" s="23"/>
      <c r="B73" s="23"/>
      <c r="C73" s="23"/>
      <c r="D73" s="23"/>
      <c r="E73" s="23"/>
      <c r="F73" s="23"/>
      <c r="G73" s="23"/>
      <c r="H73" s="23"/>
      <c r="I73" s="23"/>
      <c r="J73" s="23"/>
      <c r="K73" s="23"/>
      <c r="L73" s="23"/>
      <c r="M73" s="23"/>
      <c r="N73" s="23"/>
      <c r="O73" s="23"/>
      <c r="P73" s="23"/>
      <c r="Q73" s="23"/>
      <c r="R73" s="23"/>
      <c r="S73" s="23"/>
    </row>
    <row r="74" spans="1:19" ht="17.399999999999999" x14ac:dyDescent="0.3">
      <c r="A74" s="22" t="s">
        <v>84</v>
      </c>
      <c r="B74" s="23"/>
      <c r="C74" s="23"/>
      <c r="D74" s="23"/>
      <c r="E74" s="23"/>
      <c r="F74" s="23"/>
      <c r="G74" s="22" t="s">
        <v>125</v>
      </c>
      <c r="H74" s="23"/>
      <c r="I74" s="23"/>
      <c r="J74" s="23"/>
      <c r="K74" s="23"/>
      <c r="L74" s="23"/>
      <c r="M74" s="22" t="s">
        <v>111</v>
      </c>
      <c r="N74" s="23"/>
      <c r="O74" s="23"/>
      <c r="P74" s="23"/>
      <c r="Q74" s="23"/>
      <c r="R74" s="23"/>
      <c r="S74" s="23"/>
    </row>
    <row r="75" spans="1:19" x14ac:dyDescent="0.25">
      <c r="A75" s="23"/>
      <c r="B75" s="23"/>
      <c r="C75" s="23"/>
      <c r="D75" s="23"/>
      <c r="E75" s="23"/>
      <c r="F75" s="23"/>
      <c r="G75" s="23"/>
      <c r="H75" s="23"/>
      <c r="I75" s="23"/>
      <c r="J75" s="23"/>
      <c r="K75" s="23"/>
      <c r="L75" s="23"/>
      <c r="M75" s="23"/>
      <c r="N75" s="23"/>
      <c r="O75" s="23"/>
      <c r="P75" s="23"/>
      <c r="Q75" s="23"/>
      <c r="R75" s="23"/>
      <c r="S75" s="23"/>
    </row>
    <row r="76" spans="1:19" x14ac:dyDescent="0.25">
      <c r="A76" s="23"/>
      <c r="B76" s="23"/>
      <c r="C76" s="23"/>
      <c r="D76" s="23"/>
      <c r="E76" s="23"/>
      <c r="F76" s="23"/>
      <c r="G76" s="23"/>
      <c r="H76" s="23"/>
      <c r="I76" s="23"/>
      <c r="J76" s="23"/>
      <c r="K76" s="23"/>
      <c r="L76" s="23"/>
      <c r="M76" s="23"/>
      <c r="N76" s="23"/>
      <c r="O76" s="23"/>
      <c r="P76" s="23"/>
      <c r="Q76" s="23"/>
      <c r="R76" s="23"/>
      <c r="S76" s="23"/>
    </row>
    <row r="77" spans="1:19" x14ac:dyDescent="0.25">
      <c r="A77" s="23"/>
      <c r="B77" s="23"/>
      <c r="C77" s="23"/>
      <c r="D77" s="23"/>
      <c r="E77" s="23"/>
      <c r="F77" s="23"/>
      <c r="G77" s="23"/>
      <c r="H77" s="23"/>
      <c r="I77" s="23"/>
      <c r="J77" s="23"/>
      <c r="K77" s="23"/>
      <c r="L77" s="23"/>
      <c r="M77" s="23"/>
      <c r="N77" s="23"/>
      <c r="O77" s="23"/>
      <c r="P77" s="23"/>
      <c r="Q77" s="23"/>
      <c r="R77" s="23"/>
      <c r="S77" s="23"/>
    </row>
    <row r="78" spans="1:19" x14ac:dyDescent="0.25">
      <c r="A78" s="23"/>
      <c r="B78" s="23"/>
      <c r="C78" s="23"/>
      <c r="D78" s="23"/>
      <c r="E78" s="23"/>
      <c r="F78" s="23"/>
      <c r="G78" s="23"/>
      <c r="H78" s="23"/>
      <c r="I78" s="23"/>
      <c r="J78" s="23"/>
      <c r="K78" s="23"/>
      <c r="L78" s="23"/>
      <c r="M78" s="23"/>
      <c r="N78" s="23"/>
      <c r="O78" s="23"/>
      <c r="P78" s="23"/>
      <c r="Q78" s="23"/>
      <c r="R78" s="23"/>
      <c r="S78" s="23"/>
    </row>
    <row r="79" spans="1:19" x14ac:dyDescent="0.25">
      <c r="A79" s="23"/>
      <c r="B79" s="23"/>
      <c r="C79" s="23"/>
      <c r="D79" s="23"/>
      <c r="E79" s="23"/>
      <c r="F79" s="23"/>
      <c r="G79" s="23"/>
      <c r="H79" s="23"/>
      <c r="I79" s="23"/>
      <c r="J79" s="23"/>
      <c r="K79" s="23"/>
      <c r="L79" s="23"/>
      <c r="M79" s="23"/>
      <c r="N79" s="23"/>
      <c r="O79" s="23"/>
      <c r="P79" s="23"/>
      <c r="Q79" s="23"/>
      <c r="R79" s="23"/>
      <c r="S79" s="23"/>
    </row>
    <row r="80" spans="1:19" x14ac:dyDescent="0.25">
      <c r="A80" s="23"/>
      <c r="B80" s="23"/>
      <c r="C80" s="23"/>
      <c r="D80" s="23"/>
      <c r="E80" s="23"/>
      <c r="F80" s="23"/>
      <c r="G80" s="23"/>
      <c r="H80" s="23"/>
      <c r="I80" s="23"/>
      <c r="J80" s="23"/>
      <c r="K80" s="23"/>
      <c r="L80" s="23"/>
      <c r="M80" s="23"/>
      <c r="N80" s="23"/>
      <c r="O80" s="23"/>
      <c r="P80" s="23"/>
      <c r="Q80" s="23"/>
      <c r="R80" s="23"/>
      <c r="S80" s="23"/>
    </row>
    <row r="81" spans="1:19" x14ac:dyDescent="0.25">
      <c r="A81" s="23"/>
      <c r="B81" s="23"/>
      <c r="C81" s="23"/>
      <c r="D81" s="23"/>
      <c r="E81" s="23"/>
      <c r="F81" s="23"/>
      <c r="G81" s="23"/>
      <c r="H81" s="23"/>
      <c r="I81" s="23"/>
      <c r="J81" s="23"/>
      <c r="K81" s="23"/>
      <c r="L81" s="23"/>
      <c r="M81" s="23"/>
      <c r="N81" s="23"/>
      <c r="O81" s="23"/>
      <c r="P81" s="23"/>
      <c r="Q81" s="23"/>
      <c r="R81" s="23"/>
      <c r="S81" s="23"/>
    </row>
    <row r="82" spans="1:19" x14ac:dyDescent="0.25">
      <c r="A82" s="23"/>
      <c r="B82" s="23"/>
      <c r="C82" s="23"/>
      <c r="D82" s="23"/>
      <c r="E82" s="23"/>
      <c r="F82" s="23"/>
      <c r="G82" s="23"/>
      <c r="H82" s="23"/>
      <c r="I82" s="23"/>
      <c r="J82" s="23"/>
      <c r="K82" s="23"/>
      <c r="L82" s="23"/>
      <c r="M82" s="23"/>
      <c r="N82" s="23"/>
      <c r="O82" s="23"/>
      <c r="P82" s="23"/>
      <c r="Q82" s="23"/>
      <c r="R82" s="23"/>
      <c r="S82" s="23"/>
    </row>
    <row r="83" spans="1:19" x14ac:dyDescent="0.25">
      <c r="A83" s="23"/>
      <c r="B83" s="23"/>
      <c r="C83" s="23"/>
      <c r="D83" s="23"/>
      <c r="E83" s="23"/>
      <c r="F83" s="23"/>
      <c r="G83" s="23"/>
      <c r="H83" s="23"/>
      <c r="I83" s="23"/>
      <c r="J83" s="23"/>
      <c r="K83" s="23"/>
      <c r="L83" s="23"/>
      <c r="M83" s="23"/>
      <c r="N83" s="23"/>
      <c r="O83" s="23"/>
      <c r="P83" s="23"/>
      <c r="Q83" s="23"/>
      <c r="R83" s="23"/>
      <c r="S83" s="23"/>
    </row>
    <row r="84" spans="1:19" x14ac:dyDescent="0.25">
      <c r="A84" s="23"/>
      <c r="B84" s="23"/>
      <c r="C84" s="23"/>
      <c r="D84" s="23"/>
      <c r="E84" s="23"/>
      <c r="F84" s="23"/>
      <c r="G84" s="23"/>
      <c r="H84" s="23"/>
      <c r="I84" s="23"/>
      <c r="J84" s="23"/>
      <c r="K84" s="23"/>
      <c r="L84" s="23"/>
      <c r="M84" s="23"/>
      <c r="N84" s="23"/>
      <c r="O84" s="23"/>
      <c r="P84" s="23"/>
      <c r="Q84" s="23"/>
      <c r="R84" s="23"/>
      <c r="S84" s="23"/>
    </row>
    <row r="85" spans="1:19" x14ac:dyDescent="0.25">
      <c r="A85" s="23"/>
      <c r="B85" s="23"/>
      <c r="C85" s="23"/>
      <c r="D85" s="23"/>
      <c r="E85" s="23"/>
      <c r="F85" s="23"/>
      <c r="G85" s="23"/>
      <c r="H85" s="23"/>
      <c r="I85" s="23"/>
      <c r="J85" s="23"/>
      <c r="K85" s="23"/>
      <c r="L85" s="23"/>
      <c r="M85" s="23"/>
      <c r="N85" s="23"/>
      <c r="O85" s="23"/>
      <c r="P85" s="23"/>
      <c r="Q85" s="23"/>
      <c r="R85" s="23"/>
      <c r="S85" s="23"/>
    </row>
    <row r="86" spans="1:19" x14ac:dyDescent="0.25">
      <c r="A86" s="23"/>
      <c r="B86" s="23"/>
      <c r="C86" s="23"/>
      <c r="D86" s="23"/>
      <c r="E86" s="23"/>
      <c r="F86" s="23"/>
      <c r="G86" s="23"/>
      <c r="H86" s="23"/>
      <c r="I86" s="23"/>
      <c r="J86" s="23"/>
      <c r="K86" s="23"/>
      <c r="L86" s="23"/>
      <c r="M86" s="23"/>
      <c r="N86" s="23"/>
      <c r="O86" s="23"/>
      <c r="P86" s="23"/>
      <c r="Q86" s="23"/>
      <c r="R86" s="23"/>
      <c r="S86" s="23"/>
    </row>
    <row r="87" spans="1:19" x14ac:dyDescent="0.25">
      <c r="A87" s="23"/>
      <c r="B87" s="23"/>
      <c r="C87" s="23"/>
      <c r="D87" s="23"/>
      <c r="E87" s="23"/>
      <c r="F87" s="23"/>
      <c r="G87" s="23"/>
      <c r="H87" s="23"/>
      <c r="I87" s="23"/>
      <c r="J87" s="23"/>
      <c r="K87" s="23"/>
      <c r="L87" s="23"/>
      <c r="M87" s="23"/>
      <c r="N87" s="23"/>
      <c r="O87" s="23"/>
      <c r="P87" s="23"/>
      <c r="Q87" s="23"/>
      <c r="R87" s="23"/>
      <c r="S87" s="23"/>
    </row>
    <row r="88" spans="1:19" x14ac:dyDescent="0.25">
      <c r="A88" s="23"/>
      <c r="B88" s="23"/>
      <c r="C88" s="23"/>
      <c r="D88" s="23"/>
      <c r="E88" s="23"/>
      <c r="F88" s="23"/>
      <c r="G88" s="23"/>
      <c r="H88" s="23"/>
      <c r="I88" s="23"/>
      <c r="J88" s="23"/>
      <c r="K88" s="23"/>
      <c r="L88" s="23"/>
      <c r="M88" s="23"/>
      <c r="N88" s="23"/>
      <c r="O88" s="23"/>
      <c r="P88" s="23"/>
      <c r="Q88" s="23"/>
      <c r="R88" s="23"/>
      <c r="S88" s="23"/>
    </row>
    <row r="89" spans="1:19" x14ac:dyDescent="0.25">
      <c r="A89" s="23"/>
      <c r="B89" s="23"/>
      <c r="C89" s="23"/>
      <c r="D89" s="23"/>
      <c r="E89" s="23"/>
      <c r="F89" s="23"/>
      <c r="G89" s="23"/>
      <c r="H89" s="23"/>
      <c r="I89" s="23"/>
      <c r="J89" s="23"/>
      <c r="K89" s="23"/>
      <c r="L89" s="23"/>
      <c r="M89" s="23"/>
      <c r="N89" s="23"/>
      <c r="O89" s="23"/>
      <c r="P89" s="23"/>
      <c r="Q89" s="23"/>
      <c r="R89" s="23"/>
      <c r="S89" s="23"/>
    </row>
    <row r="90" spans="1:19" x14ac:dyDescent="0.25">
      <c r="A90" s="23"/>
      <c r="B90" s="23"/>
      <c r="C90" s="23"/>
      <c r="D90" s="23"/>
      <c r="E90" s="23"/>
      <c r="F90" s="23"/>
      <c r="G90" s="23"/>
      <c r="H90" s="23"/>
      <c r="I90" s="23"/>
      <c r="J90" s="23"/>
      <c r="K90" s="23"/>
      <c r="L90" s="23"/>
      <c r="M90" s="23"/>
      <c r="N90" s="23"/>
      <c r="O90" s="23"/>
      <c r="P90" s="23"/>
      <c r="Q90" s="23"/>
      <c r="R90" s="23"/>
      <c r="S90" s="23"/>
    </row>
    <row r="91" spans="1:19" x14ac:dyDescent="0.25">
      <c r="A91" s="23"/>
      <c r="B91" s="23"/>
      <c r="C91" s="23"/>
      <c r="D91" s="23"/>
      <c r="E91" s="23"/>
      <c r="F91" s="23"/>
      <c r="G91" s="23"/>
      <c r="H91" s="23"/>
      <c r="I91" s="23"/>
      <c r="J91" s="23"/>
      <c r="K91" s="23"/>
      <c r="L91" s="23"/>
      <c r="M91" s="23"/>
      <c r="N91" s="23"/>
      <c r="O91" s="23"/>
      <c r="P91" s="23"/>
      <c r="Q91" s="23"/>
      <c r="R91" s="23"/>
      <c r="S91" s="23"/>
    </row>
    <row r="92" spans="1:19" x14ac:dyDescent="0.25">
      <c r="A92" s="23"/>
      <c r="B92" s="23"/>
      <c r="C92" s="23"/>
      <c r="D92" s="23"/>
      <c r="E92" s="23"/>
      <c r="F92" s="23"/>
      <c r="G92" s="23"/>
      <c r="H92" s="23"/>
      <c r="I92" s="23"/>
      <c r="J92" s="23"/>
      <c r="K92" s="23"/>
      <c r="L92" s="23"/>
      <c r="M92" s="23"/>
      <c r="N92" s="23"/>
      <c r="O92" s="23"/>
      <c r="P92" s="23"/>
      <c r="Q92" s="23"/>
      <c r="R92" s="23"/>
      <c r="S92" s="23"/>
    </row>
    <row r="93" spans="1:19" x14ac:dyDescent="0.25">
      <c r="A93" s="23"/>
      <c r="B93" s="23"/>
      <c r="C93" s="23"/>
      <c r="D93" s="23"/>
      <c r="E93" s="23"/>
      <c r="F93" s="23"/>
      <c r="G93" s="23"/>
      <c r="H93" s="23"/>
      <c r="I93" s="23"/>
      <c r="J93" s="23"/>
      <c r="K93" s="23"/>
      <c r="L93" s="23"/>
      <c r="M93" s="23"/>
      <c r="N93" s="23"/>
      <c r="O93" s="23"/>
      <c r="P93" s="23"/>
      <c r="Q93" s="23"/>
      <c r="R93" s="23"/>
      <c r="S93" s="23"/>
    </row>
  </sheetData>
  <sheetProtection algorithmName="SHA-512" hashValue="3ennPU8vlVrKIqF34ZHy+wAblwAvNQRSG63dDWox/e8pvIKI4Nz4hQSZtPgqRPTsrpmsWiBy1Qo3EamBQHY7Sw==" saltValue="LHRi/ZHo+7C0X4f0kWiGyw==" spinCount="100000" sheet="1" objects="1" scenarios="1"/>
  <mergeCells count="4">
    <mergeCell ref="A13:S13"/>
    <mergeCell ref="A53:S53"/>
    <mergeCell ref="A2:D2"/>
    <mergeCell ref="E11:F11"/>
  </mergeCells>
  <conditionalFormatting sqref="G11">
    <cfRule type="cellIs" dxfId="24" priority="3" operator="greaterThanOrEqual">
      <formula>1</formula>
    </cfRule>
  </conditionalFormatting>
  <conditionalFormatting sqref="L11">
    <cfRule type="cellIs" dxfId="23" priority="6" operator="lessThan">
      <formula>$K$2</formula>
    </cfRule>
  </conditionalFormatting>
  <conditionalFormatting sqref="M11">
    <cfRule type="cellIs" dxfId="22" priority="1" operator="lessThan">
      <formula>$K$2</formula>
    </cfRule>
  </conditionalFormatting>
  <printOptions horizontalCentered="1"/>
  <pageMargins left="0.25" right="0.25" top="0.75" bottom="0.75" header="0.3" footer="0.3"/>
  <pageSetup scale="57" fitToHeight="0" orientation="landscape" r:id="rId1"/>
  <rowBreaks count="1" manualBreakCount="1">
    <brk id="52" max="16383" man="1"/>
  </rowBreaks>
  <drawing r:id="rId2"/>
  <extLst>
    <ext xmlns:x14="http://schemas.microsoft.com/office/spreadsheetml/2009/9/main" uri="{A8765BA9-456A-4dab-B4F3-ACF838C121DE}">
      <x14:slicerList>
        <x14:slicer r:id="rId3"/>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628"/>
  <sheetViews>
    <sheetView workbookViewId="0">
      <pane xSplit="2" ySplit="1" topLeftCell="C2" activePane="bottomRight" state="frozen"/>
      <selection pane="topRight" activeCell="D1" sqref="D1"/>
      <selection pane="bottomLeft" activeCell="A2" sqref="A2"/>
      <selection pane="bottomRight" activeCell="G5" sqref="G5"/>
    </sheetView>
  </sheetViews>
  <sheetFormatPr defaultColWidth="8.77734375" defaultRowHeight="14.4" x14ac:dyDescent="0.3"/>
  <cols>
    <col min="1" max="1" width="27.33203125" style="6" bestFit="1" customWidth="1"/>
    <col min="2" max="2" width="26.33203125" bestFit="1" customWidth="1"/>
    <col min="3" max="3" width="13.77734375" bestFit="1" customWidth="1"/>
    <col min="4" max="4" width="11.109375" bestFit="1" customWidth="1"/>
    <col min="5" max="5" width="17.33203125" bestFit="1" customWidth="1"/>
    <col min="6" max="6" width="9.33203125" bestFit="1" customWidth="1"/>
    <col min="7" max="7" width="13.77734375" bestFit="1" customWidth="1"/>
    <col min="8" max="8" width="7" bestFit="1" customWidth="1"/>
    <col min="9" max="9" width="9.109375" bestFit="1" customWidth="1"/>
    <col min="10" max="10" width="12.44140625" bestFit="1" customWidth="1"/>
    <col min="11" max="11" width="9.77734375" bestFit="1" customWidth="1"/>
    <col min="12" max="12" width="12.33203125" bestFit="1" customWidth="1"/>
    <col min="13" max="13" width="10.109375" bestFit="1" customWidth="1"/>
    <col min="14" max="14" width="10.109375" style="7" bestFit="1" customWidth="1"/>
    <col min="15" max="15" width="7.109375" style="10" bestFit="1" customWidth="1"/>
    <col min="16" max="16" width="7.6640625" bestFit="1" customWidth="1"/>
    <col min="17" max="17" width="23.44140625" bestFit="1" customWidth="1"/>
  </cols>
  <sheetData>
    <row r="1" spans="1:17" s="4" customFormat="1" x14ac:dyDescent="0.3">
      <c r="A1" s="5" t="s">
        <v>87</v>
      </c>
      <c r="B1" s="3" t="s">
        <v>88</v>
      </c>
      <c r="C1" s="3" t="s">
        <v>0</v>
      </c>
      <c r="D1" s="3" t="s">
        <v>1</v>
      </c>
      <c r="E1" s="3" t="s">
        <v>2</v>
      </c>
      <c r="F1" s="3" t="s">
        <v>3</v>
      </c>
      <c r="G1" s="3" t="s">
        <v>4</v>
      </c>
      <c r="H1" s="3" t="s">
        <v>78</v>
      </c>
      <c r="I1" s="3" t="s">
        <v>79</v>
      </c>
      <c r="J1" s="3" t="s">
        <v>80</v>
      </c>
      <c r="K1" s="3" t="s">
        <v>81</v>
      </c>
      <c r="L1" s="3" t="s">
        <v>82</v>
      </c>
      <c r="M1" s="3" t="s">
        <v>83</v>
      </c>
      <c r="N1" s="3" t="s">
        <v>84</v>
      </c>
      <c r="O1" s="30" t="s">
        <v>74</v>
      </c>
      <c r="P1" s="3" t="s">
        <v>75</v>
      </c>
      <c r="Q1" s="3" t="s">
        <v>85</v>
      </c>
    </row>
    <row r="2" spans="1:17" x14ac:dyDescent="0.3">
      <c r="A2" t="s">
        <v>40</v>
      </c>
      <c r="B2" t="s">
        <v>283</v>
      </c>
      <c r="C2" t="s">
        <v>7</v>
      </c>
      <c r="D2">
        <v>2.4600000000000004</v>
      </c>
      <c r="E2" s="13">
        <v>0.48780487804878037</v>
      </c>
      <c r="F2">
        <v>1.2</v>
      </c>
      <c r="G2">
        <v>1.27</v>
      </c>
      <c r="H2">
        <v>53.7</v>
      </c>
      <c r="I2">
        <v>1610.8</v>
      </c>
      <c r="J2">
        <v>654.79674796747952</v>
      </c>
      <c r="K2" s="13">
        <v>0.86298568507157469</v>
      </c>
      <c r="L2">
        <v>422</v>
      </c>
      <c r="M2">
        <v>489</v>
      </c>
      <c r="N2">
        <v>10</v>
      </c>
      <c r="O2" s="10" t="s">
        <v>98</v>
      </c>
      <c r="P2" t="s">
        <v>76</v>
      </c>
      <c r="Q2" t="s">
        <v>283</v>
      </c>
    </row>
    <row r="3" spans="1:17" x14ac:dyDescent="0.3">
      <c r="A3" t="s">
        <v>40</v>
      </c>
      <c r="B3" t="s">
        <v>283</v>
      </c>
      <c r="C3" t="s">
        <v>9</v>
      </c>
      <c r="D3">
        <v>2.5300000000000002</v>
      </c>
      <c r="E3" s="13">
        <v>0.36758893280632404</v>
      </c>
      <c r="F3">
        <v>0.92999999999999994</v>
      </c>
      <c r="G3">
        <v>1.6</v>
      </c>
      <c r="H3">
        <v>51.57</v>
      </c>
      <c r="I3">
        <v>1547.1</v>
      </c>
      <c r="J3">
        <v>611.50197628458488</v>
      </c>
      <c r="K3" s="13">
        <v>0.74440298507462688</v>
      </c>
      <c r="L3">
        <v>399</v>
      </c>
      <c r="M3">
        <v>536</v>
      </c>
      <c r="N3">
        <v>10</v>
      </c>
      <c r="O3" s="10" t="s">
        <v>99</v>
      </c>
      <c r="P3" t="s">
        <v>76</v>
      </c>
      <c r="Q3" t="s">
        <v>283</v>
      </c>
    </row>
    <row r="4" spans="1:17" x14ac:dyDescent="0.3">
      <c r="A4" t="s">
        <v>40</v>
      </c>
      <c r="B4" t="s">
        <v>283</v>
      </c>
      <c r="C4" t="s">
        <v>8</v>
      </c>
      <c r="D4">
        <v>2.2200000000000002</v>
      </c>
      <c r="E4" s="13">
        <v>0.41891891891891891</v>
      </c>
      <c r="F4">
        <v>0.93</v>
      </c>
      <c r="G4">
        <v>1.29</v>
      </c>
      <c r="H4">
        <v>45.08</v>
      </c>
      <c r="I4">
        <v>1352.7</v>
      </c>
      <c r="J4">
        <v>609.32432432432427</v>
      </c>
      <c r="K4" s="13">
        <v>0.78458049886621317</v>
      </c>
      <c r="L4">
        <v>346</v>
      </c>
      <c r="M4">
        <v>441</v>
      </c>
      <c r="N4">
        <v>9</v>
      </c>
      <c r="O4" s="10" t="s">
        <v>99</v>
      </c>
      <c r="P4" t="s">
        <v>77</v>
      </c>
      <c r="Q4" t="s">
        <v>283</v>
      </c>
    </row>
    <row r="5" spans="1:17" x14ac:dyDescent="0.3">
      <c r="A5" t="s">
        <v>40</v>
      </c>
      <c r="B5" t="s">
        <v>283</v>
      </c>
      <c r="C5" t="s">
        <v>11</v>
      </c>
      <c r="D5">
        <v>3.0700000000000007</v>
      </c>
      <c r="E5" s="13">
        <v>0.3420195439739413</v>
      </c>
      <c r="F5">
        <v>1.05</v>
      </c>
      <c r="G5">
        <v>2.02</v>
      </c>
      <c r="H5">
        <v>51.21</v>
      </c>
      <c r="I5">
        <v>1536.3</v>
      </c>
      <c r="J5">
        <v>500.42345276872953</v>
      </c>
      <c r="K5" s="13">
        <v>0.64473684210526316</v>
      </c>
      <c r="L5">
        <v>392</v>
      </c>
      <c r="M5">
        <v>608</v>
      </c>
      <c r="N5">
        <v>11</v>
      </c>
      <c r="O5" s="10" t="s">
        <v>100</v>
      </c>
      <c r="P5" t="s">
        <v>76</v>
      </c>
      <c r="Q5" t="s">
        <v>283</v>
      </c>
    </row>
    <row r="6" spans="1:17" x14ac:dyDescent="0.3">
      <c r="A6" t="s">
        <v>40</v>
      </c>
      <c r="B6" t="s">
        <v>283</v>
      </c>
      <c r="C6" t="s">
        <v>10</v>
      </c>
      <c r="D6">
        <v>2.5300000000000002</v>
      </c>
      <c r="E6" s="13">
        <v>0.39525691699604737</v>
      </c>
      <c r="F6">
        <v>1</v>
      </c>
      <c r="G6">
        <v>1.53</v>
      </c>
      <c r="H6">
        <v>49.03</v>
      </c>
      <c r="I6">
        <v>1471</v>
      </c>
      <c r="J6">
        <v>581.42292490118575</v>
      </c>
      <c r="K6" s="13">
        <v>0.74509803921568629</v>
      </c>
      <c r="L6">
        <v>380</v>
      </c>
      <c r="M6">
        <v>510</v>
      </c>
      <c r="N6">
        <v>10</v>
      </c>
      <c r="O6" s="10" t="s">
        <v>100</v>
      </c>
      <c r="P6" t="s">
        <v>77</v>
      </c>
      <c r="Q6" t="s">
        <v>283</v>
      </c>
    </row>
    <row r="7" spans="1:17" x14ac:dyDescent="0.3">
      <c r="A7" t="s">
        <v>40</v>
      </c>
      <c r="B7" t="s">
        <v>283</v>
      </c>
      <c r="C7" t="s">
        <v>13</v>
      </c>
      <c r="D7">
        <v>2.46</v>
      </c>
      <c r="E7" s="13">
        <v>0.4065040650406504</v>
      </c>
      <c r="F7">
        <v>1</v>
      </c>
      <c r="G7">
        <v>1.46</v>
      </c>
      <c r="H7">
        <v>50.56</v>
      </c>
      <c r="I7">
        <v>1517</v>
      </c>
      <c r="J7">
        <v>616.66666666666663</v>
      </c>
      <c r="K7" s="13">
        <v>0.76893203883495143</v>
      </c>
      <c r="L7">
        <v>396</v>
      </c>
      <c r="M7">
        <v>515</v>
      </c>
      <c r="N7">
        <v>10</v>
      </c>
      <c r="O7" s="10" t="s">
        <v>101</v>
      </c>
      <c r="P7" t="s">
        <v>76</v>
      </c>
      <c r="Q7" t="s">
        <v>283</v>
      </c>
    </row>
    <row r="8" spans="1:17" x14ac:dyDescent="0.3">
      <c r="A8" t="s">
        <v>40</v>
      </c>
      <c r="B8" t="s">
        <v>283</v>
      </c>
      <c r="C8" t="s">
        <v>12</v>
      </c>
      <c r="D8">
        <v>2.66</v>
      </c>
      <c r="E8" s="13">
        <v>0.37593984962406013</v>
      </c>
      <c r="F8">
        <v>1</v>
      </c>
      <c r="G8">
        <v>1.6600000000000001</v>
      </c>
      <c r="H8">
        <v>55.15</v>
      </c>
      <c r="I8">
        <v>1654.5</v>
      </c>
      <c r="J8">
        <v>621.99248120300751</v>
      </c>
      <c r="K8" s="13">
        <v>0.71451876019575855</v>
      </c>
      <c r="L8">
        <v>438</v>
      </c>
      <c r="M8">
        <v>613</v>
      </c>
      <c r="N8">
        <v>11</v>
      </c>
      <c r="O8" s="10" t="s">
        <v>101</v>
      </c>
      <c r="P8" t="s">
        <v>77</v>
      </c>
      <c r="Q8" t="s">
        <v>283</v>
      </c>
    </row>
    <row r="9" spans="1:17" x14ac:dyDescent="0.3">
      <c r="A9" t="s">
        <v>40</v>
      </c>
      <c r="B9" t="s">
        <v>283</v>
      </c>
      <c r="C9" t="s">
        <v>15</v>
      </c>
      <c r="D9">
        <v>2.6700000000000004</v>
      </c>
      <c r="E9" s="13">
        <v>0.34831460674157294</v>
      </c>
      <c r="F9">
        <v>0.92999999999999994</v>
      </c>
      <c r="G9">
        <v>1.73</v>
      </c>
      <c r="H9">
        <v>50.920000000000009</v>
      </c>
      <c r="I9">
        <v>1527.6</v>
      </c>
      <c r="J9">
        <v>572.13483146067404</v>
      </c>
      <c r="K9" s="13">
        <v>0.69911504424778759</v>
      </c>
      <c r="L9">
        <v>395</v>
      </c>
      <c r="M9">
        <v>565</v>
      </c>
      <c r="N9">
        <v>11</v>
      </c>
      <c r="O9" s="10" t="s">
        <v>102</v>
      </c>
      <c r="P9" t="s">
        <v>76</v>
      </c>
      <c r="Q9" t="s">
        <v>283</v>
      </c>
    </row>
    <row r="10" spans="1:17" x14ac:dyDescent="0.3">
      <c r="A10" t="s">
        <v>40</v>
      </c>
      <c r="B10" t="s">
        <v>283</v>
      </c>
      <c r="C10" t="s">
        <v>14</v>
      </c>
      <c r="D10">
        <v>2.66</v>
      </c>
      <c r="E10" s="13">
        <v>0.37593984962406013</v>
      </c>
      <c r="F10">
        <v>1</v>
      </c>
      <c r="G10">
        <v>1.67</v>
      </c>
      <c r="H10">
        <v>61.679999999999993</v>
      </c>
      <c r="I10">
        <v>1850.5</v>
      </c>
      <c r="J10">
        <v>695.67669172932324</v>
      </c>
      <c r="K10" s="13">
        <v>0.74844720496894412</v>
      </c>
      <c r="L10">
        <v>482</v>
      </c>
      <c r="M10">
        <v>644</v>
      </c>
      <c r="N10">
        <v>12</v>
      </c>
      <c r="O10" s="10" t="s">
        <v>102</v>
      </c>
      <c r="P10" t="s">
        <v>77</v>
      </c>
      <c r="Q10" t="s">
        <v>283</v>
      </c>
    </row>
    <row r="11" spans="1:17" x14ac:dyDescent="0.3">
      <c r="A11" t="s">
        <v>40</v>
      </c>
      <c r="B11" t="s">
        <v>283</v>
      </c>
      <c r="C11" t="s">
        <v>116</v>
      </c>
      <c r="D11">
        <v>2.7336000000000005</v>
      </c>
      <c r="E11" s="13">
        <v>0.36585455077553403</v>
      </c>
      <c r="F11">
        <v>1.0001</v>
      </c>
      <c r="G11">
        <v>1.7334999999999998</v>
      </c>
      <c r="H11">
        <v>60.19998480000001</v>
      </c>
      <c r="I11">
        <v>1805.9995439999998</v>
      </c>
      <c r="J11">
        <v>660.66708516242295</v>
      </c>
      <c r="K11" s="13">
        <v>0.77467105263157898</v>
      </c>
      <c r="L11">
        <v>471</v>
      </c>
      <c r="M11">
        <v>608</v>
      </c>
      <c r="N11">
        <v>12</v>
      </c>
      <c r="O11" s="10" t="s">
        <v>115</v>
      </c>
      <c r="P11" t="s">
        <v>76</v>
      </c>
      <c r="Q11" t="s">
        <v>283</v>
      </c>
    </row>
    <row r="12" spans="1:17" x14ac:dyDescent="0.3">
      <c r="A12" t="s">
        <v>40</v>
      </c>
      <c r="B12" t="s">
        <v>283</v>
      </c>
      <c r="C12" t="s">
        <v>114</v>
      </c>
      <c r="D12">
        <v>2.4000000000000004</v>
      </c>
      <c r="E12" s="13">
        <v>0.41666666666666663</v>
      </c>
      <c r="F12">
        <v>1</v>
      </c>
      <c r="G12">
        <v>1.4</v>
      </c>
      <c r="H12">
        <v>56.46</v>
      </c>
      <c r="I12">
        <v>1693.6</v>
      </c>
      <c r="J12">
        <v>705.66666666666652</v>
      </c>
      <c r="K12" s="13">
        <v>0.79821428571428577</v>
      </c>
      <c r="L12">
        <v>447</v>
      </c>
      <c r="M12">
        <v>560</v>
      </c>
      <c r="N12">
        <v>11</v>
      </c>
      <c r="O12" s="10" t="s">
        <v>115</v>
      </c>
      <c r="P12" t="s">
        <v>77</v>
      </c>
      <c r="Q12" t="s">
        <v>283</v>
      </c>
    </row>
    <row r="13" spans="1:17" x14ac:dyDescent="0.3">
      <c r="A13" t="s">
        <v>40</v>
      </c>
      <c r="B13" t="s">
        <v>283</v>
      </c>
      <c r="C13" t="s">
        <v>117</v>
      </c>
      <c r="D13">
        <v>3.0003000000000002</v>
      </c>
      <c r="E13" s="13">
        <v>0.35556444355564443</v>
      </c>
      <c r="F13">
        <v>1.0668</v>
      </c>
      <c r="G13">
        <v>1.9335</v>
      </c>
      <c r="H13">
        <v>56.933319000000004</v>
      </c>
      <c r="I13">
        <v>1707.9995700000002</v>
      </c>
      <c r="J13">
        <v>569.27626237376262</v>
      </c>
      <c r="K13" s="13">
        <v>0.69230769230769229</v>
      </c>
      <c r="L13">
        <v>450</v>
      </c>
      <c r="M13">
        <v>650</v>
      </c>
      <c r="N13">
        <v>13</v>
      </c>
      <c r="O13" s="10" t="s">
        <v>118</v>
      </c>
      <c r="P13" t="s">
        <v>77</v>
      </c>
      <c r="Q13" t="s">
        <v>283</v>
      </c>
    </row>
    <row r="14" spans="1:17" x14ac:dyDescent="0.3">
      <c r="A14" t="s">
        <v>5</v>
      </c>
      <c r="B14" t="s">
        <v>136</v>
      </c>
      <c r="C14" t="s">
        <v>7</v>
      </c>
      <c r="D14">
        <v>0.4</v>
      </c>
      <c r="E14" s="13">
        <v>0</v>
      </c>
      <c r="F14">
        <v>0</v>
      </c>
      <c r="G14">
        <v>0.4</v>
      </c>
      <c r="H14">
        <v>10</v>
      </c>
      <c r="I14">
        <v>300</v>
      </c>
      <c r="J14">
        <v>750</v>
      </c>
      <c r="K14" s="13">
        <v>1</v>
      </c>
      <c r="L14">
        <v>100</v>
      </c>
      <c r="M14">
        <v>100</v>
      </c>
      <c r="N14">
        <v>2</v>
      </c>
      <c r="O14" s="10" t="s">
        <v>98</v>
      </c>
      <c r="P14" t="s">
        <v>76</v>
      </c>
      <c r="Q14" t="s">
        <v>136</v>
      </c>
    </row>
    <row r="15" spans="1:17" x14ac:dyDescent="0.3">
      <c r="A15" t="s">
        <v>5</v>
      </c>
      <c r="B15" t="s">
        <v>136</v>
      </c>
      <c r="C15" t="s">
        <v>9</v>
      </c>
      <c r="D15">
        <v>0.60000000000000009</v>
      </c>
      <c r="E15" s="13">
        <v>0</v>
      </c>
      <c r="F15">
        <v>0</v>
      </c>
      <c r="G15">
        <v>0.60000000000000009</v>
      </c>
      <c r="H15">
        <v>10.8</v>
      </c>
      <c r="I15">
        <v>324</v>
      </c>
      <c r="J15">
        <v>539.99999999999989</v>
      </c>
      <c r="K15" s="13">
        <v>0.8</v>
      </c>
      <c r="L15">
        <v>108</v>
      </c>
      <c r="M15">
        <v>135</v>
      </c>
      <c r="N15">
        <v>3</v>
      </c>
      <c r="O15" s="10" t="s">
        <v>99</v>
      </c>
      <c r="P15" t="s">
        <v>76</v>
      </c>
      <c r="Q15" t="s">
        <v>136</v>
      </c>
    </row>
    <row r="16" spans="1:17" x14ac:dyDescent="0.3">
      <c r="A16" t="s">
        <v>5</v>
      </c>
      <c r="B16" t="s">
        <v>136</v>
      </c>
      <c r="C16" t="s">
        <v>8</v>
      </c>
      <c r="D16">
        <v>0.60000000000000009</v>
      </c>
      <c r="E16" s="13">
        <v>0</v>
      </c>
      <c r="F16">
        <v>0</v>
      </c>
      <c r="G16">
        <v>0.60000000000000009</v>
      </c>
      <c r="H16">
        <v>8.8000000000000007</v>
      </c>
      <c r="I16">
        <v>264</v>
      </c>
      <c r="J16">
        <v>439.99999999999994</v>
      </c>
      <c r="K16" s="13">
        <v>0.73333333333333328</v>
      </c>
      <c r="L16">
        <v>88</v>
      </c>
      <c r="M16">
        <v>120</v>
      </c>
      <c r="N16">
        <v>3</v>
      </c>
      <c r="O16" s="10" t="s">
        <v>99</v>
      </c>
      <c r="P16" t="s">
        <v>77</v>
      </c>
      <c r="Q16" t="s">
        <v>136</v>
      </c>
    </row>
    <row r="17" spans="1:17" x14ac:dyDescent="0.3">
      <c r="A17" t="s">
        <v>5</v>
      </c>
      <c r="B17" t="s">
        <v>136</v>
      </c>
      <c r="C17" t="s">
        <v>11</v>
      </c>
      <c r="D17">
        <v>0.60000000000000009</v>
      </c>
      <c r="E17" s="13">
        <v>0</v>
      </c>
      <c r="F17">
        <v>0</v>
      </c>
      <c r="G17">
        <v>0.60000000000000009</v>
      </c>
      <c r="H17">
        <v>9.6</v>
      </c>
      <c r="I17">
        <v>288</v>
      </c>
      <c r="J17">
        <v>479.99999999999994</v>
      </c>
      <c r="K17" s="13">
        <v>0.64</v>
      </c>
      <c r="L17">
        <v>96</v>
      </c>
      <c r="M17">
        <v>150</v>
      </c>
      <c r="N17">
        <v>3</v>
      </c>
      <c r="O17" s="10" t="s">
        <v>100</v>
      </c>
      <c r="P17" t="s">
        <v>76</v>
      </c>
      <c r="Q17" t="s">
        <v>136</v>
      </c>
    </row>
    <row r="18" spans="1:17" x14ac:dyDescent="0.3">
      <c r="A18" t="s">
        <v>5</v>
      </c>
      <c r="B18" t="s">
        <v>136</v>
      </c>
      <c r="C18" t="s">
        <v>10</v>
      </c>
      <c r="D18">
        <v>0.60000000000000009</v>
      </c>
      <c r="E18" s="13">
        <v>0</v>
      </c>
      <c r="F18">
        <v>0</v>
      </c>
      <c r="G18">
        <v>0.60000000000000009</v>
      </c>
      <c r="H18">
        <v>8</v>
      </c>
      <c r="I18">
        <v>240</v>
      </c>
      <c r="J18">
        <v>399.99999999999994</v>
      </c>
      <c r="K18" s="13">
        <v>0.66666666666666663</v>
      </c>
      <c r="L18">
        <v>80</v>
      </c>
      <c r="M18">
        <v>120</v>
      </c>
      <c r="N18">
        <v>3</v>
      </c>
      <c r="O18" s="10" t="s">
        <v>100</v>
      </c>
      <c r="P18" t="s">
        <v>77</v>
      </c>
      <c r="Q18" t="s">
        <v>136</v>
      </c>
    </row>
    <row r="19" spans="1:17" x14ac:dyDescent="0.3">
      <c r="A19" t="s">
        <v>5</v>
      </c>
      <c r="B19" t="s">
        <v>136</v>
      </c>
      <c r="C19" t="s">
        <v>13</v>
      </c>
      <c r="D19">
        <v>0.60000000000000009</v>
      </c>
      <c r="E19" s="13">
        <v>0</v>
      </c>
      <c r="F19">
        <v>0</v>
      </c>
      <c r="G19">
        <v>0.60000000000000009</v>
      </c>
      <c r="H19">
        <v>8.81</v>
      </c>
      <c r="I19">
        <v>264.39999999999998</v>
      </c>
      <c r="J19">
        <v>440.66666666666657</v>
      </c>
      <c r="K19" s="13">
        <v>0.57333333333333336</v>
      </c>
      <c r="L19">
        <v>86</v>
      </c>
      <c r="M19">
        <v>150</v>
      </c>
      <c r="N19">
        <v>3</v>
      </c>
      <c r="O19" s="10" t="s">
        <v>101</v>
      </c>
      <c r="P19" t="s">
        <v>76</v>
      </c>
      <c r="Q19" t="s">
        <v>136</v>
      </c>
    </row>
    <row r="20" spans="1:17" x14ac:dyDescent="0.3">
      <c r="A20" t="s">
        <v>5</v>
      </c>
      <c r="B20" t="s">
        <v>136</v>
      </c>
      <c r="C20" t="s">
        <v>12</v>
      </c>
      <c r="D20">
        <v>0.60000000000000009</v>
      </c>
      <c r="E20" s="13">
        <v>0</v>
      </c>
      <c r="F20">
        <v>0</v>
      </c>
      <c r="G20">
        <v>0.60000000000000009</v>
      </c>
      <c r="H20">
        <v>6.5</v>
      </c>
      <c r="I20">
        <v>195</v>
      </c>
      <c r="J20">
        <v>324.99999999999994</v>
      </c>
      <c r="K20" s="13">
        <v>0.43333333333333335</v>
      </c>
      <c r="L20">
        <v>65</v>
      </c>
      <c r="M20">
        <v>150</v>
      </c>
      <c r="N20">
        <v>3</v>
      </c>
      <c r="O20" s="10" t="s">
        <v>101</v>
      </c>
      <c r="P20" t="s">
        <v>77</v>
      </c>
      <c r="Q20" t="s">
        <v>136</v>
      </c>
    </row>
    <row r="21" spans="1:17" x14ac:dyDescent="0.3">
      <c r="A21" t="s">
        <v>5</v>
      </c>
      <c r="B21" t="s">
        <v>136</v>
      </c>
      <c r="C21" t="s">
        <v>15</v>
      </c>
      <c r="D21">
        <v>0.71</v>
      </c>
      <c r="E21" s="13">
        <v>0</v>
      </c>
      <c r="F21">
        <v>0</v>
      </c>
      <c r="G21">
        <v>0.71</v>
      </c>
      <c r="H21">
        <v>7.1999999999999993</v>
      </c>
      <c r="I21">
        <v>216</v>
      </c>
      <c r="J21">
        <v>304.22535211267609</v>
      </c>
      <c r="K21" s="13">
        <v>0.53913043478260869</v>
      </c>
      <c r="L21">
        <v>62</v>
      </c>
      <c r="M21">
        <v>115</v>
      </c>
      <c r="N21">
        <v>3</v>
      </c>
      <c r="O21" s="10" t="s">
        <v>102</v>
      </c>
      <c r="P21" t="s">
        <v>76</v>
      </c>
      <c r="Q21" t="s">
        <v>136</v>
      </c>
    </row>
    <row r="22" spans="1:17" x14ac:dyDescent="0.3">
      <c r="A22" t="s">
        <v>5</v>
      </c>
      <c r="B22" t="s">
        <v>136</v>
      </c>
      <c r="C22" t="s">
        <v>14</v>
      </c>
      <c r="D22">
        <v>0.4</v>
      </c>
      <c r="E22" s="13">
        <v>0</v>
      </c>
      <c r="F22">
        <v>0</v>
      </c>
      <c r="G22">
        <v>0.4</v>
      </c>
      <c r="H22">
        <v>6</v>
      </c>
      <c r="I22">
        <v>180</v>
      </c>
      <c r="J22">
        <v>450</v>
      </c>
      <c r="K22" s="13">
        <v>0.77922077922077926</v>
      </c>
      <c r="L22">
        <v>60</v>
      </c>
      <c r="M22">
        <v>77</v>
      </c>
      <c r="N22">
        <v>2</v>
      </c>
      <c r="O22" s="10" t="s">
        <v>102</v>
      </c>
      <c r="P22" t="s">
        <v>77</v>
      </c>
      <c r="Q22" t="s">
        <v>136</v>
      </c>
    </row>
    <row r="23" spans="1:17" x14ac:dyDescent="0.3">
      <c r="A23" t="s">
        <v>5</v>
      </c>
      <c r="B23" t="s">
        <v>136</v>
      </c>
      <c r="C23" t="s">
        <v>116</v>
      </c>
      <c r="D23">
        <v>0.4</v>
      </c>
      <c r="E23" s="13">
        <v>0</v>
      </c>
      <c r="F23">
        <v>0</v>
      </c>
      <c r="G23">
        <v>0.4</v>
      </c>
      <c r="H23">
        <v>7.8</v>
      </c>
      <c r="I23">
        <v>234</v>
      </c>
      <c r="J23">
        <v>585</v>
      </c>
      <c r="K23" s="13">
        <v>0.91764705882352937</v>
      </c>
      <c r="L23">
        <v>78</v>
      </c>
      <c r="M23">
        <v>85</v>
      </c>
      <c r="N23">
        <v>2</v>
      </c>
      <c r="O23" s="10" t="s">
        <v>115</v>
      </c>
      <c r="P23" t="s">
        <v>76</v>
      </c>
      <c r="Q23" t="s">
        <v>136</v>
      </c>
    </row>
    <row r="24" spans="1:17" x14ac:dyDescent="0.3">
      <c r="A24" t="s">
        <v>5</v>
      </c>
      <c r="B24" t="s">
        <v>136</v>
      </c>
      <c r="C24" t="s">
        <v>114</v>
      </c>
      <c r="D24">
        <v>0.4</v>
      </c>
      <c r="E24" s="13">
        <v>0</v>
      </c>
      <c r="F24">
        <v>0</v>
      </c>
      <c r="G24">
        <v>0.4</v>
      </c>
      <c r="H24">
        <v>5</v>
      </c>
      <c r="I24">
        <v>150</v>
      </c>
      <c r="J24">
        <v>375</v>
      </c>
      <c r="K24" s="13">
        <v>0.66666666666666663</v>
      </c>
      <c r="L24">
        <v>50</v>
      </c>
      <c r="M24">
        <v>75</v>
      </c>
      <c r="N24">
        <v>2</v>
      </c>
      <c r="O24" s="10" t="s">
        <v>115</v>
      </c>
      <c r="P24" t="s">
        <v>77</v>
      </c>
      <c r="Q24" t="s">
        <v>136</v>
      </c>
    </row>
    <row r="25" spans="1:17" x14ac:dyDescent="0.3">
      <c r="A25" t="s">
        <v>5</v>
      </c>
      <c r="B25" t="s">
        <v>136</v>
      </c>
      <c r="C25" t="s">
        <v>117</v>
      </c>
      <c r="D25">
        <v>0.4</v>
      </c>
      <c r="E25" s="13">
        <v>0</v>
      </c>
      <c r="F25">
        <v>0</v>
      </c>
      <c r="G25">
        <v>0.4</v>
      </c>
      <c r="H25">
        <v>5</v>
      </c>
      <c r="I25">
        <v>150</v>
      </c>
      <c r="J25">
        <v>375</v>
      </c>
      <c r="K25" s="13">
        <v>0.5</v>
      </c>
      <c r="L25">
        <v>50</v>
      </c>
      <c r="M25">
        <v>100</v>
      </c>
      <c r="N25">
        <v>2</v>
      </c>
      <c r="O25" s="10" t="s">
        <v>118</v>
      </c>
      <c r="P25" t="s">
        <v>77</v>
      </c>
      <c r="Q25" t="s">
        <v>136</v>
      </c>
    </row>
    <row r="26" spans="1:17" x14ac:dyDescent="0.3">
      <c r="A26" t="s">
        <v>5</v>
      </c>
      <c r="B26" t="s">
        <v>141</v>
      </c>
      <c r="C26" t="s">
        <v>7</v>
      </c>
      <c r="D26">
        <v>0.33</v>
      </c>
      <c r="E26" s="13">
        <v>0</v>
      </c>
      <c r="F26">
        <v>0</v>
      </c>
      <c r="G26">
        <v>0.33</v>
      </c>
      <c r="H26">
        <v>4.83</v>
      </c>
      <c r="I26">
        <v>145</v>
      </c>
      <c r="J26">
        <v>439.39393939393938</v>
      </c>
      <c r="K26" s="13">
        <v>0.96666666666666667</v>
      </c>
      <c r="L26">
        <v>29</v>
      </c>
      <c r="M26">
        <v>30</v>
      </c>
      <c r="N26">
        <v>1</v>
      </c>
      <c r="O26" s="10" t="s">
        <v>98</v>
      </c>
      <c r="P26" t="s">
        <v>76</v>
      </c>
      <c r="Q26" t="s">
        <v>141</v>
      </c>
    </row>
    <row r="27" spans="1:17" x14ac:dyDescent="0.3">
      <c r="A27" t="s">
        <v>5</v>
      </c>
      <c r="B27" t="s">
        <v>141</v>
      </c>
      <c r="C27" t="s">
        <v>9</v>
      </c>
      <c r="D27">
        <v>0.33</v>
      </c>
      <c r="E27" s="13">
        <v>0</v>
      </c>
      <c r="F27">
        <v>0</v>
      </c>
      <c r="G27">
        <v>0.33</v>
      </c>
      <c r="H27">
        <v>1.83</v>
      </c>
      <c r="I27">
        <v>55</v>
      </c>
      <c r="J27">
        <v>166.66666666666666</v>
      </c>
      <c r="K27" s="13">
        <v>0.36666666666666664</v>
      </c>
      <c r="L27">
        <v>11</v>
      </c>
      <c r="M27">
        <v>30</v>
      </c>
      <c r="N27">
        <v>1</v>
      </c>
      <c r="O27" s="10" t="s">
        <v>99</v>
      </c>
      <c r="P27" t="s">
        <v>76</v>
      </c>
      <c r="Q27" t="s">
        <v>141</v>
      </c>
    </row>
    <row r="28" spans="1:17" x14ac:dyDescent="0.3">
      <c r="A28" t="s">
        <v>5</v>
      </c>
      <c r="B28" t="s">
        <v>141</v>
      </c>
      <c r="C28" t="s">
        <v>8</v>
      </c>
      <c r="D28">
        <v>0.33</v>
      </c>
      <c r="E28" s="13">
        <v>0</v>
      </c>
      <c r="F28">
        <v>0</v>
      </c>
      <c r="G28">
        <v>0.33</v>
      </c>
      <c r="H28">
        <v>4</v>
      </c>
      <c r="I28">
        <v>120</v>
      </c>
      <c r="J28">
        <v>363.63636363636363</v>
      </c>
      <c r="K28" s="13">
        <v>0.8</v>
      </c>
      <c r="L28">
        <v>24</v>
      </c>
      <c r="M28">
        <v>30</v>
      </c>
      <c r="N28">
        <v>1</v>
      </c>
      <c r="O28" s="10" t="s">
        <v>99</v>
      </c>
      <c r="P28" t="s">
        <v>77</v>
      </c>
      <c r="Q28" t="s">
        <v>141</v>
      </c>
    </row>
    <row r="29" spans="1:17" x14ac:dyDescent="0.3">
      <c r="A29" t="s">
        <v>5</v>
      </c>
      <c r="B29" t="s">
        <v>141</v>
      </c>
      <c r="C29" t="s">
        <v>11</v>
      </c>
      <c r="D29">
        <v>0.33</v>
      </c>
      <c r="E29" s="13">
        <v>0</v>
      </c>
      <c r="F29">
        <v>0</v>
      </c>
      <c r="G29">
        <v>0.33</v>
      </c>
      <c r="H29">
        <v>4</v>
      </c>
      <c r="I29">
        <v>120</v>
      </c>
      <c r="J29">
        <v>363.63636363636363</v>
      </c>
      <c r="K29" s="13">
        <v>0.8</v>
      </c>
      <c r="L29">
        <v>24</v>
      </c>
      <c r="M29">
        <v>30</v>
      </c>
      <c r="N29">
        <v>1</v>
      </c>
      <c r="O29" s="10" t="s">
        <v>100</v>
      </c>
      <c r="P29" t="s">
        <v>76</v>
      </c>
      <c r="Q29" t="s">
        <v>141</v>
      </c>
    </row>
    <row r="30" spans="1:17" x14ac:dyDescent="0.3">
      <c r="A30" t="s">
        <v>5</v>
      </c>
      <c r="B30" t="s">
        <v>141</v>
      </c>
      <c r="C30" t="s">
        <v>10</v>
      </c>
      <c r="D30">
        <v>0.33</v>
      </c>
      <c r="E30" s="13">
        <v>0</v>
      </c>
      <c r="F30">
        <v>0</v>
      </c>
      <c r="G30">
        <v>0.33</v>
      </c>
      <c r="H30">
        <v>4.67</v>
      </c>
      <c r="I30">
        <v>140</v>
      </c>
      <c r="J30">
        <v>424.24242424242425</v>
      </c>
      <c r="K30" s="13">
        <v>0.93333333333333335</v>
      </c>
      <c r="L30">
        <v>28</v>
      </c>
      <c r="M30">
        <v>30</v>
      </c>
      <c r="N30">
        <v>1</v>
      </c>
      <c r="O30" s="10" t="s">
        <v>100</v>
      </c>
      <c r="P30" t="s">
        <v>77</v>
      </c>
      <c r="Q30" t="s">
        <v>141</v>
      </c>
    </row>
    <row r="31" spans="1:17" x14ac:dyDescent="0.3">
      <c r="A31" t="s">
        <v>5</v>
      </c>
      <c r="B31" t="s">
        <v>141</v>
      </c>
      <c r="C31" t="s">
        <v>13</v>
      </c>
      <c r="D31">
        <v>0.33</v>
      </c>
      <c r="E31" s="13">
        <v>0</v>
      </c>
      <c r="F31">
        <v>0</v>
      </c>
      <c r="G31">
        <v>0.33</v>
      </c>
      <c r="H31">
        <v>1.83</v>
      </c>
      <c r="I31">
        <v>55</v>
      </c>
      <c r="J31">
        <v>166.66666666666666</v>
      </c>
      <c r="K31" s="13">
        <v>0.36666666666666664</v>
      </c>
      <c r="L31">
        <v>11</v>
      </c>
      <c r="M31">
        <v>30</v>
      </c>
      <c r="N31">
        <v>1</v>
      </c>
      <c r="O31" s="10" t="s">
        <v>101</v>
      </c>
      <c r="P31" t="s">
        <v>76</v>
      </c>
      <c r="Q31" t="s">
        <v>141</v>
      </c>
    </row>
    <row r="32" spans="1:17" x14ac:dyDescent="0.3">
      <c r="A32" t="s">
        <v>5</v>
      </c>
      <c r="B32" t="s">
        <v>141</v>
      </c>
      <c r="C32" t="s">
        <v>12</v>
      </c>
      <c r="D32">
        <v>0.33</v>
      </c>
      <c r="E32" s="13">
        <v>0</v>
      </c>
      <c r="F32">
        <v>0</v>
      </c>
      <c r="G32">
        <v>0.33</v>
      </c>
      <c r="H32">
        <v>3</v>
      </c>
      <c r="I32">
        <v>90</v>
      </c>
      <c r="J32">
        <v>272.72727272727269</v>
      </c>
      <c r="K32" s="13">
        <v>0.6</v>
      </c>
      <c r="L32">
        <v>18</v>
      </c>
      <c r="M32">
        <v>30</v>
      </c>
      <c r="N32">
        <v>1</v>
      </c>
      <c r="O32" s="10" t="s">
        <v>101</v>
      </c>
      <c r="P32" t="s">
        <v>77</v>
      </c>
      <c r="Q32" t="s">
        <v>141</v>
      </c>
    </row>
    <row r="33" spans="1:17" x14ac:dyDescent="0.3">
      <c r="A33" t="s">
        <v>5</v>
      </c>
      <c r="B33" t="s">
        <v>141</v>
      </c>
      <c r="C33" t="s">
        <v>15</v>
      </c>
      <c r="D33">
        <v>0.33</v>
      </c>
      <c r="E33" s="13">
        <v>0</v>
      </c>
      <c r="F33">
        <v>0</v>
      </c>
      <c r="G33">
        <v>0.33</v>
      </c>
      <c r="H33">
        <v>3.17</v>
      </c>
      <c r="I33">
        <v>95</v>
      </c>
      <c r="J33">
        <v>287.87878787878788</v>
      </c>
      <c r="K33" s="13">
        <v>0.42222222222222222</v>
      </c>
      <c r="L33">
        <v>19</v>
      </c>
      <c r="M33">
        <v>45</v>
      </c>
      <c r="N33">
        <v>1</v>
      </c>
      <c r="O33" s="10" t="s">
        <v>102</v>
      </c>
      <c r="P33" t="s">
        <v>76</v>
      </c>
      <c r="Q33" t="s">
        <v>141</v>
      </c>
    </row>
    <row r="34" spans="1:17" x14ac:dyDescent="0.3">
      <c r="A34" t="s">
        <v>5</v>
      </c>
      <c r="B34" t="s">
        <v>141</v>
      </c>
      <c r="C34" t="s">
        <v>14</v>
      </c>
      <c r="D34">
        <v>0.33</v>
      </c>
      <c r="E34" s="13">
        <v>0</v>
      </c>
      <c r="F34">
        <v>0</v>
      </c>
      <c r="G34">
        <v>0.33</v>
      </c>
      <c r="H34">
        <v>7.5</v>
      </c>
      <c r="I34">
        <v>225</v>
      </c>
      <c r="J34">
        <v>681.81818181818176</v>
      </c>
      <c r="K34" s="13">
        <v>1</v>
      </c>
      <c r="L34">
        <v>45</v>
      </c>
      <c r="M34">
        <v>45</v>
      </c>
      <c r="N34">
        <v>1</v>
      </c>
      <c r="O34" s="10" t="s">
        <v>102</v>
      </c>
      <c r="P34" t="s">
        <v>77</v>
      </c>
      <c r="Q34" t="s">
        <v>141</v>
      </c>
    </row>
    <row r="35" spans="1:17" x14ac:dyDescent="0.3">
      <c r="A35" t="s">
        <v>5</v>
      </c>
      <c r="B35" t="s">
        <v>141</v>
      </c>
      <c r="C35" t="s">
        <v>114</v>
      </c>
      <c r="D35">
        <v>0.33</v>
      </c>
      <c r="E35" s="13">
        <v>0</v>
      </c>
      <c r="F35">
        <v>0</v>
      </c>
      <c r="G35">
        <v>0.33</v>
      </c>
      <c r="H35">
        <v>4.17</v>
      </c>
      <c r="I35">
        <v>125</v>
      </c>
      <c r="J35">
        <v>378.78787878787875</v>
      </c>
      <c r="K35" s="13">
        <v>0.83333333333333337</v>
      </c>
      <c r="L35">
        <v>25</v>
      </c>
      <c r="M35">
        <v>30</v>
      </c>
      <c r="N35">
        <v>1</v>
      </c>
      <c r="O35" s="10" t="s">
        <v>115</v>
      </c>
      <c r="P35" t="s">
        <v>77</v>
      </c>
      <c r="Q35" t="s">
        <v>141</v>
      </c>
    </row>
    <row r="36" spans="1:17" x14ac:dyDescent="0.3">
      <c r="A36" t="s">
        <v>5</v>
      </c>
      <c r="B36" t="s">
        <v>145</v>
      </c>
      <c r="C36" t="s">
        <v>7</v>
      </c>
      <c r="D36">
        <v>4.2700000000000005</v>
      </c>
      <c r="E36" s="13">
        <v>0</v>
      </c>
      <c r="F36">
        <v>0</v>
      </c>
      <c r="G36">
        <v>4.2700000000000005</v>
      </c>
      <c r="H36">
        <v>63.54</v>
      </c>
      <c r="I36">
        <v>1906.3</v>
      </c>
      <c r="J36">
        <v>446.44028103044491</v>
      </c>
      <c r="K36" s="13">
        <v>1.0177215189873419</v>
      </c>
      <c r="L36">
        <v>402</v>
      </c>
      <c r="M36">
        <v>395</v>
      </c>
      <c r="N36">
        <v>14</v>
      </c>
      <c r="O36" s="10" t="s">
        <v>98</v>
      </c>
      <c r="P36" t="s">
        <v>76</v>
      </c>
      <c r="Q36" t="s">
        <v>145</v>
      </c>
    </row>
    <row r="37" spans="1:17" x14ac:dyDescent="0.3">
      <c r="A37" t="s">
        <v>5</v>
      </c>
      <c r="B37" t="s">
        <v>145</v>
      </c>
      <c r="C37" t="s">
        <v>9</v>
      </c>
      <c r="D37">
        <v>5.1400000000000006</v>
      </c>
      <c r="E37" s="13">
        <v>0</v>
      </c>
      <c r="F37">
        <v>0</v>
      </c>
      <c r="G37">
        <v>5.1400000000000006</v>
      </c>
      <c r="H37">
        <v>75.31</v>
      </c>
      <c r="I37">
        <v>2259.6</v>
      </c>
      <c r="J37">
        <v>439.61089494163417</v>
      </c>
      <c r="K37" s="13">
        <v>0.99793814432989691</v>
      </c>
      <c r="L37">
        <v>484</v>
      </c>
      <c r="M37">
        <v>485</v>
      </c>
      <c r="N37">
        <v>17</v>
      </c>
      <c r="O37" s="10" t="s">
        <v>99</v>
      </c>
      <c r="P37" t="s">
        <v>76</v>
      </c>
      <c r="Q37" t="s">
        <v>145</v>
      </c>
    </row>
    <row r="38" spans="1:17" x14ac:dyDescent="0.3">
      <c r="A38" t="s">
        <v>5</v>
      </c>
      <c r="B38" t="s">
        <v>145</v>
      </c>
      <c r="C38" t="s">
        <v>8</v>
      </c>
      <c r="D38">
        <v>4.9300000000000006</v>
      </c>
      <c r="E38" s="13">
        <v>0</v>
      </c>
      <c r="F38">
        <v>0</v>
      </c>
      <c r="G38">
        <v>4.9300000000000006</v>
      </c>
      <c r="H38">
        <v>71.099999999999994</v>
      </c>
      <c r="I38">
        <v>2132.8000000000002</v>
      </c>
      <c r="J38">
        <v>432.61663286004057</v>
      </c>
      <c r="K38" s="13">
        <v>0.98681318681318686</v>
      </c>
      <c r="L38">
        <v>449</v>
      </c>
      <c r="M38">
        <v>455</v>
      </c>
      <c r="N38">
        <v>16</v>
      </c>
      <c r="O38" s="10" t="s">
        <v>99</v>
      </c>
      <c r="P38" t="s">
        <v>77</v>
      </c>
      <c r="Q38" t="s">
        <v>145</v>
      </c>
    </row>
    <row r="39" spans="1:17" x14ac:dyDescent="0.3">
      <c r="A39" t="s">
        <v>5</v>
      </c>
      <c r="B39" t="s">
        <v>145</v>
      </c>
      <c r="C39" t="s">
        <v>11</v>
      </c>
      <c r="D39">
        <v>6.08</v>
      </c>
      <c r="E39" s="13">
        <v>0.21875</v>
      </c>
      <c r="F39">
        <v>1.33</v>
      </c>
      <c r="G39">
        <v>4.75</v>
      </c>
      <c r="H39">
        <v>84.850000000000009</v>
      </c>
      <c r="I39">
        <v>2545.6</v>
      </c>
      <c r="J39">
        <v>418.68421052631578</v>
      </c>
      <c r="K39" s="13">
        <v>0.91961414790996787</v>
      </c>
      <c r="L39">
        <v>572</v>
      </c>
      <c r="M39">
        <v>622</v>
      </c>
      <c r="N39">
        <v>21</v>
      </c>
      <c r="O39" s="10" t="s">
        <v>100</v>
      </c>
      <c r="P39" t="s">
        <v>76</v>
      </c>
      <c r="Q39" t="s">
        <v>145</v>
      </c>
    </row>
    <row r="40" spans="1:17" x14ac:dyDescent="0.3">
      <c r="A40" t="s">
        <v>5</v>
      </c>
      <c r="B40" t="s">
        <v>145</v>
      </c>
      <c r="C40" t="s">
        <v>10</v>
      </c>
      <c r="D40">
        <v>5.2700000000000005</v>
      </c>
      <c r="E40" s="13">
        <v>0.25426944971537002</v>
      </c>
      <c r="F40">
        <v>1.34</v>
      </c>
      <c r="G40">
        <v>3.9300000000000006</v>
      </c>
      <c r="H40">
        <v>75.100000000000009</v>
      </c>
      <c r="I40">
        <v>2252.7399999999998</v>
      </c>
      <c r="J40">
        <v>427.46489563567354</v>
      </c>
      <c r="K40" s="13">
        <v>0.95247524752475243</v>
      </c>
      <c r="L40">
        <v>481</v>
      </c>
      <c r="M40">
        <v>505</v>
      </c>
      <c r="N40">
        <v>17</v>
      </c>
      <c r="O40" s="10" t="s">
        <v>100</v>
      </c>
      <c r="P40" t="s">
        <v>77</v>
      </c>
      <c r="Q40" t="s">
        <v>145</v>
      </c>
    </row>
    <row r="41" spans="1:17" x14ac:dyDescent="0.3">
      <c r="A41" t="s">
        <v>5</v>
      </c>
      <c r="B41" t="s">
        <v>145</v>
      </c>
      <c r="C41" t="s">
        <v>13</v>
      </c>
      <c r="D41">
        <v>7.1400000000000006</v>
      </c>
      <c r="E41" s="13">
        <v>0.1876750700280112</v>
      </c>
      <c r="F41">
        <v>1.34</v>
      </c>
      <c r="G41">
        <v>5.8000000000000007</v>
      </c>
      <c r="H41">
        <v>90.220000000000013</v>
      </c>
      <c r="I41">
        <v>2706.2</v>
      </c>
      <c r="J41">
        <v>379.01960784313718</v>
      </c>
      <c r="K41" s="13">
        <v>0.79269882659713164</v>
      </c>
      <c r="L41">
        <v>608</v>
      </c>
      <c r="M41">
        <v>767</v>
      </c>
      <c r="N41">
        <v>25</v>
      </c>
      <c r="O41" s="10" t="s">
        <v>101</v>
      </c>
      <c r="P41" t="s">
        <v>76</v>
      </c>
      <c r="Q41" t="s">
        <v>145</v>
      </c>
    </row>
    <row r="42" spans="1:17" x14ac:dyDescent="0.3">
      <c r="A42" t="s">
        <v>5</v>
      </c>
      <c r="B42" t="s">
        <v>145</v>
      </c>
      <c r="C42" t="s">
        <v>12</v>
      </c>
      <c r="D42">
        <v>7.2799999999999994</v>
      </c>
      <c r="E42" s="13">
        <v>0.18406593406593411</v>
      </c>
      <c r="F42">
        <v>1.34</v>
      </c>
      <c r="G42">
        <v>5.9399999999999995</v>
      </c>
      <c r="H42">
        <v>89.48</v>
      </c>
      <c r="I42">
        <v>2684.0999999999995</v>
      </c>
      <c r="J42">
        <v>368.69505494505489</v>
      </c>
      <c r="K42" s="13">
        <v>0.79921259842519687</v>
      </c>
      <c r="L42">
        <v>609</v>
      </c>
      <c r="M42">
        <v>762</v>
      </c>
      <c r="N42">
        <v>25</v>
      </c>
      <c r="O42" s="10" t="s">
        <v>101</v>
      </c>
      <c r="P42" t="s">
        <v>77</v>
      </c>
      <c r="Q42" t="s">
        <v>145</v>
      </c>
    </row>
    <row r="43" spans="1:17" x14ac:dyDescent="0.3">
      <c r="A43" t="s">
        <v>5</v>
      </c>
      <c r="B43" t="s">
        <v>145</v>
      </c>
      <c r="C43" t="s">
        <v>15</v>
      </c>
      <c r="D43">
        <v>6.7900000000000009</v>
      </c>
      <c r="E43" s="13">
        <v>0.14727540500736375</v>
      </c>
      <c r="F43">
        <v>1</v>
      </c>
      <c r="G43">
        <v>5.7900000000000009</v>
      </c>
      <c r="H43">
        <v>98.95</v>
      </c>
      <c r="I43">
        <v>2968.7</v>
      </c>
      <c r="J43">
        <v>437.21649484536073</v>
      </c>
      <c r="K43" s="13">
        <v>0.92602739726027394</v>
      </c>
      <c r="L43">
        <v>676</v>
      </c>
      <c r="M43">
        <v>730</v>
      </c>
      <c r="N43">
        <v>24</v>
      </c>
      <c r="O43" s="10" t="s">
        <v>102</v>
      </c>
      <c r="P43" t="s">
        <v>76</v>
      </c>
      <c r="Q43" t="s">
        <v>145</v>
      </c>
    </row>
    <row r="44" spans="1:17" x14ac:dyDescent="0.3">
      <c r="A44" t="s">
        <v>5</v>
      </c>
      <c r="B44" t="s">
        <v>145</v>
      </c>
      <c r="C44" t="s">
        <v>14</v>
      </c>
      <c r="D44">
        <v>7.4700000000000006</v>
      </c>
      <c r="E44" s="13">
        <v>0.17804551539491298</v>
      </c>
      <c r="F44">
        <v>1.33</v>
      </c>
      <c r="G44">
        <v>6.1300000000000008</v>
      </c>
      <c r="H44">
        <v>103.21000000000001</v>
      </c>
      <c r="I44">
        <v>3096.4</v>
      </c>
      <c r="J44">
        <v>414.51137884872821</v>
      </c>
      <c r="K44" s="13">
        <v>0.85852478839177748</v>
      </c>
      <c r="L44">
        <v>710</v>
      </c>
      <c r="M44">
        <v>827</v>
      </c>
      <c r="N44">
        <v>26</v>
      </c>
      <c r="O44" s="10" t="s">
        <v>102</v>
      </c>
      <c r="P44" t="s">
        <v>77</v>
      </c>
      <c r="Q44" t="s">
        <v>145</v>
      </c>
    </row>
    <row r="45" spans="1:17" x14ac:dyDescent="0.3">
      <c r="A45" t="s">
        <v>5</v>
      </c>
      <c r="B45" t="s">
        <v>145</v>
      </c>
      <c r="C45" t="s">
        <v>116</v>
      </c>
      <c r="D45">
        <v>6.7995000000000019</v>
      </c>
      <c r="E45" s="13">
        <v>0.15654092212662693</v>
      </c>
      <c r="F45">
        <v>1.0644</v>
      </c>
      <c r="G45">
        <v>5.735100000000001</v>
      </c>
      <c r="H45">
        <v>100.4333036</v>
      </c>
      <c r="I45">
        <v>3012.999108</v>
      </c>
      <c r="J45">
        <v>443.12068652106763</v>
      </c>
      <c r="K45" s="13">
        <v>0.94899328859060406</v>
      </c>
      <c r="L45">
        <v>707</v>
      </c>
      <c r="M45">
        <v>745</v>
      </c>
      <c r="N45">
        <v>24</v>
      </c>
      <c r="O45" s="10" t="s">
        <v>115</v>
      </c>
      <c r="P45" t="s">
        <v>76</v>
      </c>
      <c r="Q45" t="s">
        <v>145</v>
      </c>
    </row>
    <row r="46" spans="1:17" x14ac:dyDescent="0.3">
      <c r="A46" t="s">
        <v>5</v>
      </c>
      <c r="B46" t="s">
        <v>145</v>
      </c>
      <c r="C46" t="s">
        <v>114</v>
      </c>
      <c r="D46">
        <v>7.5200000000000005</v>
      </c>
      <c r="E46" s="13">
        <v>0.17686170212765959</v>
      </c>
      <c r="F46">
        <v>1.33</v>
      </c>
      <c r="G46">
        <v>6.2</v>
      </c>
      <c r="H46">
        <v>103.92999999999999</v>
      </c>
      <c r="I46">
        <v>3117.8</v>
      </c>
      <c r="J46">
        <v>414.60106382978722</v>
      </c>
      <c r="K46" s="13">
        <v>0.89124999999999999</v>
      </c>
      <c r="L46">
        <v>713</v>
      </c>
      <c r="M46">
        <v>800</v>
      </c>
      <c r="N46">
        <v>27</v>
      </c>
      <c r="O46" s="10" t="s">
        <v>115</v>
      </c>
      <c r="P46" t="s">
        <v>77</v>
      </c>
      <c r="Q46" t="s">
        <v>145</v>
      </c>
    </row>
    <row r="47" spans="1:17" x14ac:dyDescent="0.3">
      <c r="A47" t="s">
        <v>5</v>
      </c>
      <c r="B47" t="s">
        <v>145</v>
      </c>
      <c r="C47" t="s">
        <v>117</v>
      </c>
      <c r="D47">
        <v>7.5327999999999999</v>
      </c>
      <c r="E47" s="13">
        <v>0.13273948598130841</v>
      </c>
      <c r="F47">
        <v>0.99990000000000001</v>
      </c>
      <c r="G47">
        <v>6.5329000000000015</v>
      </c>
      <c r="H47">
        <v>114.86663379999999</v>
      </c>
      <c r="I47">
        <v>3445.9990140000004</v>
      </c>
      <c r="J47">
        <v>457.46588439889558</v>
      </c>
      <c r="K47" s="13">
        <v>1.0061349693251533</v>
      </c>
      <c r="L47">
        <v>820</v>
      </c>
      <c r="M47">
        <v>815</v>
      </c>
      <c r="N47">
        <v>27</v>
      </c>
      <c r="O47" s="10" t="s">
        <v>118</v>
      </c>
      <c r="P47" t="s">
        <v>77</v>
      </c>
      <c r="Q47" t="s">
        <v>145</v>
      </c>
    </row>
    <row r="48" spans="1:17" x14ac:dyDescent="0.3">
      <c r="A48" t="s">
        <v>5</v>
      </c>
      <c r="B48" t="s">
        <v>156</v>
      </c>
      <c r="C48" t="s">
        <v>7</v>
      </c>
      <c r="D48">
        <v>5.2500000000000009</v>
      </c>
      <c r="E48" s="13">
        <v>0.31428571428571428</v>
      </c>
      <c r="F48">
        <v>1.6500000000000001</v>
      </c>
      <c r="G48">
        <v>3.5900000000000007</v>
      </c>
      <c r="H48">
        <v>80.72</v>
      </c>
      <c r="I48">
        <v>2421.6</v>
      </c>
      <c r="J48">
        <v>461.25714285714275</v>
      </c>
      <c r="K48" s="13">
        <v>0.8220689655172414</v>
      </c>
      <c r="L48">
        <v>596</v>
      </c>
      <c r="M48">
        <v>725</v>
      </c>
      <c r="N48">
        <v>19</v>
      </c>
      <c r="O48" s="10" t="s">
        <v>98</v>
      </c>
      <c r="P48" t="s">
        <v>76</v>
      </c>
      <c r="Q48" t="s">
        <v>156</v>
      </c>
    </row>
    <row r="49" spans="1:17" x14ac:dyDescent="0.3">
      <c r="A49" t="s">
        <v>5</v>
      </c>
      <c r="B49" t="s">
        <v>156</v>
      </c>
      <c r="C49" t="s">
        <v>9</v>
      </c>
      <c r="D49">
        <v>5.65</v>
      </c>
      <c r="E49" s="13">
        <v>0.14690265486725665</v>
      </c>
      <c r="F49">
        <v>0.83000000000000007</v>
      </c>
      <c r="G49">
        <v>4.82</v>
      </c>
      <c r="H49">
        <v>81.830000000000013</v>
      </c>
      <c r="I49">
        <v>2454.9</v>
      </c>
      <c r="J49">
        <v>434.49557522123894</v>
      </c>
      <c r="K49" s="13">
        <v>0.78761061946902655</v>
      </c>
      <c r="L49">
        <v>623</v>
      </c>
      <c r="M49">
        <v>791</v>
      </c>
      <c r="N49">
        <v>20</v>
      </c>
      <c r="O49" s="10" t="s">
        <v>99</v>
      </c>
      <c r="P49" t="s">
        <v>76</v>
      </c>
      <c r="Q49" t="s">
        <v>156</v>
      </c>
    </row>
    <row r="50" spans="1:17" x14ac:dyDescent="0.3">
      <c r="A50" t="s">
        <v>5</v>
      </c>
      <c r="B50" t="s">
        <v>156</v>
      </c>
      <c r="C50" t="s">
        <v>8</v>
      </c>
      <c r="D50">
        <v>6.0500000000000007</v>
      </c>
      <c r="E50" s="13">
        <v>0.27272727272727271</v>
      </c>
      <c r="F50">
        <v>1.6500000000000001</v>
      </c>
      <c r="G50">
        <v>4.4000000000000004</v>
      </c>
      <c r="H50">
        <v>89.96</v>
      </c>
      <c r="I50">
        <v>2698.84</v>
      </c>
      <c r="J50">
        <v>446.08925619834707</v>
      </c>
      <c r="K50" s="13">
        <v>0.81264367816091954</v>
      </c>
      <c r="L50">
        <v>707</v>
      </c>
      <c r="M50">
        <v>870</v>
      </c>
      <c r="N50">
        <v>22</v>
      </c>
      <c r="O50" s="10" t="s">
        <v>99</v>
      </c>
      <c r="P50" t="s">
        <v>77</v>
      </c>
      <c r="Q50" t="s">
        <v>156</v>
      </c>
    </row>
    <row r="51" spans="1:17" x14ac:dyDescent="0.3">
      <c r="A51" t="s">
        <v>5</v>
      </c>
      <c r="B51" t="s">
        <v>156</v>
      </c>
      <c r="C51" t="s">
        <v>11</v>
      </c>
      <c r="D51">
        <v>5.8500000000000005</v>
      </c>
      <c r="E51" s="13">
        <v>7.8632478632478631E-2</v>
      </c>
      <c r="F51">
        <v>0.46</v>
      </c>
      <c r="G51">
        <v>5.3800000000000008</v>
      </c>
      <c r="H51">
        <v>83.41</v>
      </c>
      <c r="I51">
        <v>2502.3000000000002</v>
      </c>
      <c r="J51">
        <v>427.74358974358972</v>
      </c>
      <c r="K51" s="13">
        <v>0.80336351875808543</v>
      </c>
      <c r="L51">
        <v>621</v>
      </c>
      <c r="M51">
        <v>773</v>
      </c>
      <c r="N51">
        <v>21</v>
      </c>
      <c r="O51" s="10" t="s">
        <v>100</v>
      </c>
      <c r="P51" t="s">
        <v>76</v>
      </c>
      <c r="Q51" t="s">
        <v>156</v>
      </c>
    </row>
    <row r="52" spans="1:17" x14ac:dyDescent="0.3">
      <c r="A52" t="s">
        <v>5</v>
      </c>
      <c r="B52" t="s">
        <v>156</v>
      </c>
      <c r="C52" t="s">
        <v>10</v>
      </c>
      <c r="D52">
        <v>5.1800000000000006</v>
      </c>
      <c r="E52" s="13">
        <v>0.16023166023166022</v>
      </c>
      <c r="F52">
        <v>0.83000000000000007</v>
      </c>
      <c r="G52">
        <v>4.3600000000000003</v>
      </c>
      <c r="H52">
        <v>80.08</v>
      </c>
      <c r="I52">
        <v>2402.33</v>
      </c>
      <c r="J52">
        <v>463.7702702702702</v>
      </c>
      <c r="K52" s="13">
        <v>0.7599517490952955</v>
      </c>
      <c r="L52">
        <v>630</v>
      </c>
      <c r="M52">
        <v>829</v>
      </c>
      <c r="N52">
        <v>21</v>
      </c>
      <c r="O52" s="10" t="s">
        <v>100</v>
      </c>
      <c r="P52" t="s">
        <v>77</v>
      </c>
      <c r="Q52" t="s">
        <v>156</v>
      </c>
    </row>
    <row r="53" spans="1:17" x14ac:dyDescent="0.3">
      <c r="A53" t="s">
        <v>5</v>
      </c>
      <c r="B53" t="s">
        <v>156</v>
      </c>
      <c r="C53" t="s">
        <v>13</v>
      </c>
      <c r="D53">
        <v>5.4500000000000011</v>
      </c>
      <c r="E53" s="13">
        <v>0.15229357798165136</v>
      </c>
      <c r="F53">
        <v>0.83000000000000007</v>
      </c>
      <c r="G53">
        <v>4.6300000000000008</v>
      </c>
      <c r="H53">
        <v>82.440000000000012</v>
      </c>
      <c r="I53">
        <v>2473.2000000000003</v>
      </c>
      <c r="J53">
        <v>453.79816513761466</v>
      </c>
      <c r="K53" s="13">
        <v>0.82234185733512788</v>
      </c>
      <c r="L53">
        <v>611</v>
      </c>
      <c r="M53">
        <v>743</v>
      </c>
      <c r="N53">
        <v>20</v>
      </c>
      <c r="O53" s="10" t="s">
        <v>101</v>
      </c>
      <c r="P53" t="s">
        <v>76</v>
      </c>
      <c r="Q53" t="s">
        <v>156</v>
      </c>
    </row>
    <row r="54" spans="1:17" x14ac:dyDescent="0.3">
      <c r="A54" t="s">
        <v>5</v>
      </c>
      <c r="B54" t="s">
        <v>156</v>
      </c>
      <c r="C54" t="s">
        <v>12</v>
      </c>
      <c r="D54">
        <v>5.5900000000000007</v>
      </c>
      <c r="E54" s="13">
        <v>0.11985688729874776</v>
      </c>
      <c r="F54">
        <v>0.67</v>
      </c>
      <c r="G54">
        <v>4.9300000000000006</v>
      </c>
      <c r="H54">
        <v>88.169999999999987</v>
      </c>
      <c r="I54">
        <v>2645.1</v>
      </c>
      <c r="J54">
        <v>473.18425760286215</v>
      </c>
      <c r="K54" s="13">
        <v>0.797085201793722</v>
      </c>
      <c r="L54">
        <v>711</v>
      </c>
      <c r="M54">
        <v>892</v>
      </c>
      <c r="N54">
        <v>22</v>
      </c>
      <c r="O54" s="10" t="s">
        <v>101</v>
      </c>
      <c r="P54" t="s">
        <v>77</v>
      </c>
      <c r="Q54" t="s">
        <v>156</v>
      </c>
    </row>
    <row r="55" spans="1:17" x14ac:dyDescent="0.3">
      <c r="A55" t="s">
        <v>5</v>
      </c>
      <c r="B55" t="s">
        <v>156</v>
      </c>
      <c r="C55" t="s">
        <v>15</v>
      </c>
      <c r="D55">
        <v>5.330000000000001</v>
      </c>
      <c r="E55" s="13">
        <v>0.13883677298311442</v>
      </c>
      <c r="F55">
        <v>0.74</v>
      </c>
      <c r="G55">
        <v>4.5900000000000007</v>
      </c>
      <c r="H55">
        <v>82.100000000000009</v>
      </c>
      <c r="I55">
        <v>2463</v>
      </c>
      <c r="J55">
        <v>462.10131332082545</v>
      </c>
      <c r="K55" s="13">
        <v>0.86062246278755072</v>
      </c>
      <c r="L55">
        <v>636</v>
      </c>
      <c r="M55">
        <v>739</v>
      </c>
      <c r="N55">
        <v>19</v>
      </c>
      <c r="O55" s="10" t="s">
        <v>102</v>
      </c>
      <c r="P55" t="s">
        <v>76</v>
      </c>
      <c r="Q55" t="s">
        <v>156</v>
      </c>
    </row>
    <row r="56" spans="1:17" x14ac:dyDescent="0.3">
      <c r="A56" t="s">
        <v>5</v>
      </c>
      <c r="B56" t="s">
        <v>156</v>
      </c>
      <c r="C56" t="s">
        <v>14</v>
      </c>
      <c r="D56">
        <v>6.3200000000000012</v>
      </c>
      <c r="E56" s="13">
        <v>0.10601265822784808</v>
      </c>
      <c r="F56">
        <v>0.67</v>
      </c>
      <c r="G56">
        <v>5.65</v>
      </c>
      <c r="H56">
        <v>95.330000000000013</v>
      </c>
      <c r="I56">
        <v>2859.9</v>
      </c>
      <c r="J56">
        <v>452.51582278481004</v>
      </c>
      <c r="K56" s="13">
        <v>0.79474216380182006</v>
      </c>
      <c r="L56">
        <v>786</v>
      </c>
      <c r="M56">
        <v>989</v>
      </c>
      <c r="N56">
        <v>25</v>
      </c>
      <c r="O56" s="10" t="s">
        <v>102</v>
      </c>
      <c r="P56" t="s">
        <v>77</v>
      </c>
      <c r="Q56" t="s">
        <v>156</v>
      </c>
    </row>
    <row r="57" spans="1:17" x14ac:dyDescent="0.3">
      <c r="A57" t="s">
        <v>5</v>
      </c>
      <c r="B57" t="s">
        <v>156</v>
      </c>
      <c r="C57" t="s">
        <v>116</v>
      </c>
      <c r="D57">
        <v>4.7487999999999992</v>
      </c>
      <c r="E57" s="13">
        <v>0</v>
      </c>
      <c r="F57">
        <v>0</v>
      </c>
      <c r="G57">
        <v>4.7487999999999992</v>
      </c>
      <c r="H57">
        <v>68.06</v>
      </c>
      <c r="I57">
        <v>2041.8</v>
      </c>
      <c r="J57">
        <v>429.9612533692723</v>
      </c>
      <c r="K57" s="13">
        <v>0.79468242245199405</v>
      </c>
      <c r="L57">
        <v>538</v>
      </c>
      <c r="M57">
        <v>677</v>
      </c>
      <c r="N57">
        <v>17</v>
      </c>
      <c r="O57" s="10" t="s">
        <v>115</v>
      </c>
      <c r="P57" t="s">
        <v>76</v>
      </c>
      <c r="Q57" t="s">
        <v>156</v>
      </c>
    </row>
    <row r="58" spans="1:17" x14ac:dyDescent="0.3">
      <c r="A58" t="s">
        <v>5</v>
      </c>
      <c r="B58" t="s">
        <v>156</v>
      </c>
      <c r="C58" t="s">
        <v>114</v>
      </c>
      <c r="D58">
        <v>5.7900000000000009</v>
      </c>
      <c r="E58" s="13">
        <v>0</v>
      </c>
      <c r="F58">
        <v>0</v>
      </c>
      <c r="G58">
        <v>5.7900000000000009</v>
      </c>
      <c r="H58">
        <v>90.38</v>
      </c>
      <c r="I58">
        <v>2711.4</v>
      </c>
      <c r="J58">
        <v>468.29015544041442</v>
      </c>
      <c r="K58" s="13">
        <v>0.78978978978978975</v>
      </c>
      <c r="L58">
        <v>789</v>
      </c>
      <c r="M58">
        <v>999</v>
      </c>
      <c r="N58">
        <v>23</v>
      </c>
      <c r="O58" s="10" t="s">
        <v>115</v>
      </c>
      <c r="P58" t="s">
        <v>77</v>
      </c>
      <c r="Q58" t="s">
        <v>156</v>
      </c>
    </row>
    <row r="59" spans="1:17" x14ac:dyDescent="0.3">
      <c r="A59" t="s">
        <v>5</v>
      </c>
      <c r="B59" t="s">
        <v>156</v>
      </c>
      <c r="C59" t="s">
        <v>117</v>
      </c>
      <c r="D59">
        <v>4.9801999999999991</v>
      </c>
      <c r="E59" s="13">
        <v>0</v>
      </c>
      <c r="F59">
        <v>0</v>
      </c>
      <c r="G59">
        <v>4.9801999999999991</v>
      </c>
      <c r="H59">
        <v>64.699999999999989</v>
      </c>
      <c r="I59">
        <v>1941</v>
      </c>
      <c r="J59">
        <v>389.74338379984749</v>
      </c>
      <c r="K59" s="13">
        <v>0.71225806451612905</v>
      </c>
      <c r="L59">
        <v>552</v>
      </c>
      <c r="M59">
        <v>775</v>
      </c>
      <c r="N59">
        <v>19</v>
      </c>
      <c r="O59" s="10" t="s">
        <v>118</v>
      </c>
      <c r="P59" t="s">
        <v>77</v>
      </c>
      <c r="Q59" t="s">
        <v>156</v>
      </c>
    </row>
    <row r="60" spans="1:17" x14ac:dyDescent="0.3">
      <c r="A60" t="s">
        <v>5</v>
      </c>
      <c r="B60" t="s">
        <v>172</v>
      </c>
      <c r="C60" t="s">
        <v>7</v>
      </c>
      <c r="D60">
        <v>3.27</v>
      </c>
      <c r="E60" s="13">
        <v>0.327217125382263</v>
      </c>
      <c r="F60">
        <v>1.07</v>
      </c>
      <c r="G60">
        <v>2.1999999999999997</v>
      </c>
      <c r="H60">
        <v>32.96</v>
      </c>
      <c r="I60">
        <v>988.82</v>
      </c>
      <c r="J60">
        <v>302.39143730886849</v>
      </c>
      <c r="K60" s="13">
        <v>0.90559440559440563</v>
      </c>
      <c r="L60">
        <v>259</v>
      </c>
      <c r="M60">
        <v>286</v>
      </c>
      <c r="N60">
        <v>13</v>
      </c>
      <c r="O60" s="10" t="s">
        <v>98</v>
      </c>
      <c r="P60" t="s">
        <v>76</v>
      </c>
      <c r="Q60" t="s">
        <v>172</v>
      </c>
    </row>
    <row r="61" spans="1:17" x14ac:dyDescent="0.3">
      <c r="A61" t="s">
        <v>5</v>
      </c>
      <c r="B61" t="s">
        <v>172</v>
      </c>
      <c r="C61" t="s">
        <v>9</v>
      </c>
      <c r="D61">
        <v>3.3400000000000003</v>
      </c>
      <c r="E61" s="13">
        <v>0.32035928143712572</v>
      </c>
      <c r="F61">
        <v>1.07</v>
      </c>
      <c r="G61">
        <v>2.2800000000000002</v>
      </c>
      <c r="H61">
        <v>34.519999999999996</v>
      </c>
      <c r="I61">
        <v>1035.3899999999999</v>
      </c>
      <c r="J61">
        <v>309.99700598802389</v>
      </c>
      <c r="K61" s="13">
        <v>0.75204359673024523</v>
      </c>
      <c r="L61">
        <v>276</v>
      </c>
      <c r="M61">
        <v>367</v>
      </c>
      <c r="N61">
        <v>14</v>
      </c>
      <c r="O61" s="10" t="s">
        <v>99</v>
      </c>
      <c r="P61" t="s">
        <v>76</v>
      </c>
      <c r="Q61" t="s">
        <v>172</v>
      </c>
    </row>
    <row r="62" spans="1:17" x14ac:dyDescent="0.3">
      <c r="A62" t="s">
        <v>5</v>
      </c>
      <c r="B62" t="s">
        <v>172</v>
      </c>
      <c r="C62" t="s">
        <v>8</v>
      </c>
      <c r="D62">
        <v>3.8099999999999996</v>
      </c>
      <c r="E62" s="13">
        <v>0.2808398950131234</v>
      </c>
      <c r="F62">
        <v>1.07</v>
      </c>
      <c r="G62">
        <v>2.7399999999999998</v>
      </c>
      <c r="H62">
        <v>38.030000000000008</v>
      </c>
      <c r="I62">
        <v>1140.54</v>
      </c>
      <c r="J62">
        <v>299.35433070866145</v>
      </c>
      <c r="K62" s="13">
        <v>0.8666666666666667</v>
      </c>
      <c r="L62">
        <v>312</v>
      </c>
      <c r="M62">
        <v>360</v>
      </c>
      <c r="N62">
        <v>16</v>
      </c>
      <c r="O62" s="10" t="s">
        <v>99</v>
      </c>
      <c r="P62" t="s">
        <v>77</v>
      </c>
      <c r="Q62" t="s">
        <v>172</v>
      </c>
    </row>
    <row r="63" spans="1:17" x14ac:dyDescent="0.3">
      <c r="A63" t="s">
        <v>5</v>
      </c>
      <c r="B63" t="s">
        <v>172</v>
      </c>
      <c r="C63" t="s">
        <v>11</v>
      </c>
      <c r="D63">
        <v>2.5500000000000003</v>
      </c>
      <c r="E63" s="13">
        <v>0.41960784313725491</v>
      </c>
      <c r="F63">
        <v>1.07</v>
      </c>
      <c r="G63">
        <v>1.4800000000000002</v>
      </c>
      <c r="H63">
        <v>24.589999999999996</v>
      </c>
      <c r="I63">
        <v>737.67</v>
      </c>
      <c r="J63">
        <v>289.28235294117644</v>
      </c>
      <c r="K63" s="13">
        <v>0.6430769230769231</v>
      </c>
      <c r="L63">
        <v>209</v>
      </c>
      <c r="M63">
        <v>325</v>
      </c>
      <c r="N63">
        <v>11</v>
      </c>
      <c r="O63" s="10" t="s">
        <v>100</v>
      </c>
      <c r="P63" t="s">
        <v>76</v>
      </c>
      <c r="Q63" t="s">
        <v>172</v>
      </c>
    </row>
    <row r="64" spans="1:17" x14ac:dyDescent="0.3">
      <c r="A64" t="s">
        <v>5</v>
      </c>
      <c r="B64" t="s">
        <v>172</v>
      </c>
      <c r="C64" t="s">
        <v>10</v>
      </c>
      <c r="D64">
        <v>2.94</v>
      </c>
      <c r="E64" s="13">
        <v>0.36394557823129253</v>
      </c>
      <c r="F64">
        <v>1.07</v>
      </c>
      <c r="G64">
        <v>1.87</v>
      </c>
      <c r="H64">
        <v>31.139999999999997</v>
      </c>
      <c r="I64">
        <v>934.13</v>
      </c>
      <c r="J64">
        <v>317.73129251700681</v>
      </c>
      <c r="K64" s="13">
        <v>0.72112676056338032</v>
      </c>
      <c r="L64">
        <v>256</v>
      </c>
      <c r="M64">
        <v>355</v>
      </c>
      <c r="N64">
        <v>12</v>
      </c>
      <c r="O64" s="10" t="s">
        <v>100</v>
      </c>
      <c r="P64" t="s">
        <v>77</v>
      </c>
      <c r="Q64" t="s">
        <v>172</v>
      </c>
    </row>
    <row r="65" spans="1:17" x14ac:dyDescent="0.3">
      <c r="A65" t="s">
        <v>5</v>
      </c>
      <c r="B65" t="s">
        <v>172</v>
      </c>
      <c r="C65" t="s">
        <v>13</v>
      </c>
      <c r="D65">
        <v>2.41</v>
      </c>
      <c r="E65" s="13">
        <v>0.33195020746887965</v>
      </c>
      <c r="F65">
        <v>0.8</v>
      </c>
      <c r="G65">
        <v>1.6</v>
      </c>
      <c r="H65">
        <v>27.29</v>
      </c>
      <c r="I65">
        <v>818.71</v>
      </c>
      <c r="J65">
        <v>339.71369294605807</v>
      </c>
      <c r="K65" s="13">
        <v>0.73703703703703705</v>
      </c>
      <c r="L65">
        <v>199</v>
      </c>
      <c r="M65">
        <v>270</v>
      </c>
      <c r="N65">
        <v>9</v>
      </c>
      <c r="O65" s="10" t="s">
        <v>101</v>
      </c>
      <c r="P65" t="s">
        <v>76</v>
      </c>
      <c r="Q65" t="s">
        <v>172</v>
      </c>
    </row>
    <row r="66" spans="1:17" x14ac:dyDescent="0.3">
      <c r="A66" t="s">
        <v>5</v>
      </c>
      <c r="B66" t="s">
        <v>172</v>
      </c>
      <c r="C66" t="s">
        <v>12</v>
      </c>
      <c r="D66">
        <v>2.74</v>
      </c>
      <c r="E66" s="13">
        <v>0.39051094890510946</v>
      </c>
      <c r="F66">
        <v>1.07</v>
      </c>
      <c r="G66">
        <v>1.6800000000000002</v>
      </c>
      <c r="H66">
        <v>29.67</v>
      </c>
      <c r="I66">
        <v>890.22</v>
      </c>
      <c r="J66">
        <v>324.89781021897807</v>
      </c>
      <c r="K66" s="13">
        <v>0.676056338028169</v>
      </c>
      <c r="L66">
        <v>240</v>
      </c>
      <c r="M66">
        <v>355</v>
      </c>
      <c r="N66">
        <v>12</v>
      </c>
      <c r="O66" s="10" t="s">
        <v>101</v>
      </c>
      <c r="P66" t="s">
        <v>77</v>
      </c>
      <c r="Q66" t="s">
        <v>172</v>
      </c>
    </row>
    <row r="67" spans="1:17" x14ac:dyDescent="0.3">
      <c r="A67" t="s">
        <v>5</v>
      </c>
      <c r="B67" t="s">
        <v>172</v>
      </c>
      <c r="C67" t="s">
        <v>15</v>
      </c>
      <c r="D67">
        <v>2.14</v>
      </c>
      <c r="E67" s="13">
        <v>0.5</v>
      </c>
      <c r="F67">
        <v>1.07</v>
      </c>
      <c r="G67">
        <v>1.07</v>
      </c>
      <c r="H67">
        <v>25.89</v>
      </c>
      <c r="I67">
        <v>776.77</v>
      </c>
      <c r="J67">
        <v>362.97663551401865</v>
      </c>
      <c r="K67" s="13">
        <v>0.8</v>
      </c>
      <c r="L67">
        <v>192</v>
      </c>
      <c r="M67">
        <v>240</v>
      </c>
      <c r="N67">
        <v>8</v>
      </c>
      <c r="O67" s="10" t="s">
        <v>102</v>
      </c>
      <c r="P67" t="s">
        <v>76</v>
      </c>
      <c r="Q67" t="s">
        <v>172</v>
      </c>
    </row>
    <row r="68" spans="1:17" x14ac:dyDescent="0.3">
      <c r="A68" t="s">
        <v>5</v>
      </c>
      <c r="B68" t="s">
        <v>172</v>
      </c>
      <c r="C68" t="s">
        <v>14</v>
      </c>
      <c r="D68">
        <v>2.21</v>
      </c>
      <c r="E68" s="13">
        <v>0.45248868778280543</v>
      </c>
      <c r="F68">
        <v>1</v>
      </c>
      <c r="G68">
        <v>1.2100000000000002</v>
      </c>
      <c r="H68">
        <v>23.27</v>
      </c>
      <c r="I68">
        <v>698.11</v>
      </c>
      <c r="J68">
        <v>315.88687782805431</v>
      </c>
      <c r="K68" s="13">
        <v>0.69491525423728817</v>
      </c>
      <c r="L68">
        <v>205</v>
      </c>
      <c r="M68">
        <v>295</v>
      </c>
      <c r="N68">
        <v>10</v>
      </c>
      <c r="O68" s="10" t="s">
        <v>102</v>
      </c>
      <c r="P68" t="s">
        <v>77</v>
      </c>
      <c r="Q68" t="s">
        <v>172</v>
      </c>
    </row>
    <row r="69" spans="1:17" x14ac:dyDescent="0.3">
      <c r="A69" t="s">
        <v>5</v>
      </c>
      <c r="B69" t="s">
        <v>172</v>
      </c>
      <c r="C69" t="s">
        <v>116</v>
      </c>
      <c r="D69">
        <v>1.8668999999999998</v>
      </c>
      <c r="E69" s="13">
        <v>0.57142857142857151</v>
      </c>
      <c r="F69">
        <v>1.0668</v>
      </c>
      <c r="G69">
        <v>0.80010000000000003</v>
      </c>
      <c r="H69">
        <v>24.533327199999999</v>
      </c>
      <c r="I69">
        <v>735.99981600000001</v>
      </c>
      <c r="J69">
        <v>394.23633617226426</v>
      </c>
      <c r="K69" s="13">
        <v>0.87619047619047619</v>
      </c>
      <c r="L69">
        <v>184</v>
      </c>
      <c r="M69">
        <v>210</v>
      </c>
      <c r="N69">
        <v>7</v>
      </c>
      <c r="O69" s="10" t="s">
        <v>115</v>
      </c>
      <c r="P69" t="s">
        <v>76</v>
      </c>
      <c r="Q69" t="s">
        <v>172</v>
      </c>
    </row>
    <row r="70" spans="1:17" x14ac:dyDescent="0.3">
      <c r="A70" t="s">
        <v>5</v>
      </c>
      <c r="B70" t="s">
        <v>172</v>
      </c>
      <c r="C70" t="s">
        <v>114</v>
      </c>
      <c r="D70">
        <v>2.8700000000000006</v>
      </c>
      <c r="E70" s="13">
        <v>0.1777003484320557</v>
      </c>
      <c r="F70">
        <v>0.51</v>
      </c>
      <c r="G70">
        <v>2.3600000000000003</v>
      </c>
      <c r="H70">
        <v>25.04</v>
      </c>
      <c r="I70">
        <v>750.97</v>
      </c>
      <c r="J70">
        <v>261.66202090592333</v>
      </c>
      <c r="K70" s="13">
        <v>0.58769230769230774</v>
      </c>
      <c r="L70">
        <v>191</v>
      </c>
      <c r="M70">
        <v>325</v>
      </c>
      <c r="N70">
        <v>11</v>
      </c>
      <c r="O70" s="10" t="s">
        <v>115</v>
      </c>
      <c r="P70" t="s">
        <v>77</v>
      </c>
      <c r="Q70" t="s">
        <v>172</v>
      </c>
    </row>
    <row r="71" spans="1:17" x14ac:dyDescent="0.3">
      <c r="A71" t="s">
        <v>5</v>
      </c>
      <c r="B71" t="s">
        <v>172</v>
      </c>
      <c r="C71" t="s">
        <v>117</v>
      </c>
      <c r="D71">
        <v>2.9337000000000004</v>
      </c>
      <c r="E71" s="13">
        <v>6.8173296519753207E-2</v>
      </c>
      <c r="F71">
        <v>0.2</v>
      </c>
      <c r="G71">
        <v>2.7337000000000002</v>
      </c>
      <c r="H71">
        <v>30.833325500000001</v>
      </c>
      <c r="I71">
        <v>924.99976500000014</v>
      </c>
      <c r="J71">
        <v>315.30141630023519</v>
      </c>
      <c r="K71" s="13">
        <v>0.70389610389610391</v>
      </c>
      <c r="L71">
        <v>271</v>
      </c>
      <c r="M71">
        <v>385</v>
      </c>
      <c r="N71">
        <v>13</v>
      </c>
      <c r="O71" s="10" t="s">
        <v>118</v>
      </c>
      <c r="P71" t="s">
        <v>77</v>
      </c>
      <c r="Q71" t="s">
        <v>172</v>
      </c>
    </row>
    <row r="72" spans="1:17" x14ac:dyDescent="0.3">
      <c r="A72" t="s">
        <v>63</v>
      </c>
      <c r="B72" t="s">
        <v>180</v>
      </c>
      <c r="C72" t="s">
        <v>7</v>
      </c>
      <c r="D72">
        <v>0.89999999999999991</v>
      </c>
      <c r="E72" s="13">
        <v>1</v>
      </c>
      <c r="F72">
        <v>0.89999999999999991</v>
      </c>
      <c r="G72">
        <v>0</v>
      </c>
      <c r="H72">
        <v>17.64</v>
      </c>
      <c r="I72">
        <v>529.20000000000005</v>
      </c>
      <c r="J72">
        <v>588.00000000000011</v>
      </c>
      <c r="K72" s="13">
        <v>0.96111111111111114</v>
      </c>
      <c r="L72">
        <v>173</v>
      </c>
      <c r="M72">
        <v>180</v>
      </c>
      <c r="N72">
        <v>5</v>
      </c>
      <c r="O72" s="10" t="s">
        <v>98</v>
      </c>
      <c r="P72" t="s">
        <v>76</v>
      </c>
      <c r="Q72" t="s">
        <v>180</v>
      </c>
    </row>
    <row r="73" spans="1:17" x14ac:dyDescent="0.3">
      <c r="A73" t="s">
        <v>63</v>
      </c>
      <c r="B73" t="s">
        <v>180</v>
      </c>
      <c r="C73" t="s">
        <v>9</v>
      </c>
      <c r="D73">
        <v>0.89999999999999991</v>
      </c>
      <c r="E73" s="13">
        <v>1</v>
      </c>
      <c r="F73">
        <v>0.89999999999999991</v>
      </c>
      <c r="G73">
        <v>0</v>
      </c>
      <c r="H73">
        <v>14.9</v>
      </c>
      <c r="I73">
        <v>447</v>
      </c>
      <c r="J73">
        <v>496.66666666666674</v>
      </c>
      <c r="K73" s="13">
        <v>0.81666666666666665</v>
      </c>
      <c r="L73">
        <v>147</v>
      </c>
      <c r="M73">
        <v>180</v>
      </c>
      <c r="N73">
        <v>5</v>
      </c>
      <c r="O73" s="10" t="s">
        <v>99</v>
      </c>
      <c r="P73" t="s">
        <v>76</v>
      </c>
      <c r="Q73" t="s">
        <v>180</v>
      </c>
    </row>
    <row r="74" spans="1:17" x14ac:dyDescent="0.3">
      <c r="A74" t="s">
        <v>63</v>
      </c>
      <c r="B74" t="s">
        <v>180</v>
      </c>
      <c r="C74" t="s">
        <v>8</v>
      </c>
      <c r="D74">
        <v>0.89999999999999991</v>
      </c>
      <c r="E74" s="13">
        <v>0.83333333333333337</v>
      </c>
      <c r="F74">
        <v>0.75</v>
      </c>
      <c r="G74">
        <v>0.15</v>
      </c>
      <c r="H74">
        <v>16.299999999999997</v>
      </c>
      <c r="I74">
        <v>489</v>
      </c>
      <c r="J74">
        <v>543.33333333333337</v>
      </c>
      <c r="K74" s="13">
        <v>0.90555555555555556</v>
      </c>
      <c r="L74">
        <v>163</v>
      </c>
      <c r="M74">
        <v>180</v>
      </c>
      <c r="N74">
        <v>5</v>
      </c>
      <c r="O74" s="10" t="s">
        <v>99</v>
      </c>
      <c r="P74" t="s">
        <v>77</v>
      </c>
      <c r="Q74" t="s">
        <v>180</v>
      </c>
    </row>
    <row r="75" spans="1:17" x14ac:dyDescent="0.3">
      <c r="A75" t="s">
        <v>63</v>
      </c>
      <c r="B75" t="s">
        <v>180</v>
      </c>
      <c r="C75" t="s">
        <v>11</v>
      </c>
      <c r="D75">
        <v>0.89999999999999991</v>
      </c>
      <c r="E75" s="13">
        <v>0.77777777777777779</v>
      </c>
      <c r="F75">
        <v>0.7</v>
      </c>
      <c r="G75">
        <v>0.2</v>
      </c>
      <c r="H75">
        <v>14.24</v>
      </c>
      <c r="I75">
        <v>427.2</v>
      </c>
      <c r="J75">
        <v>474.66666666666669</v>
      </c>
      <c r="K75" s="13">
        <v>0.77777777777777779</v>
      </c>
      <c r="L75">
        <v>140</v>
      </c>
      <c r="M75">
        <v>180</v>
      </c>
      <c r="N75">
        <v>5</v>
      </c>
      <c r="O75" s="10" t="s">
        <v>100</v>
      </c>
      <c r="P75" t="s">
        <v>76</v>
      </c>
      <c r="Q75" t="s">
        <v>180</v>
      </c>
    </row>
    <row r="76" spans="1:17" x14ac:dyDescent="0.3">
      <c r="A76" t="s">
        <v>63</v>
      </c>
      <c r="B76" t="s">
        <v>180</v>
      </c>
      <c r="C76" t="s">
        <v>10</v>
      </c>
      <c r="D76">
        <v>0.89999999999999991</v>
      </c>
      <c r="E76" s="13">
        <v>1</v>
      </c>
      <c r="F76">
        <v>0.89999999999999991</v>
      </c>
      <c r="G76">
        <v>0</v>
      </c>
      <c r="H76">
        <v>14.02</v>
      </c>
      <c r="I76">
        <v>420.6</v>
      </c>
      <c r="J76">
        <v>467.33333333333343</v>
      </c>
      <c r="K76" s="13">
        <v>0.76666666666666672</v>
      </c>
      <c r="L76">
        <v>138</v>
      </c>
      <c r="M76">
        <v>180</v>
      </c>
      <c r="N76">
        <v>5</v>
      </c>
      <c r="O76" s="10" t="s">
        <v>100</v>
      </c>
      <c r="P76" t="s">
        <v>77</v>
      </c>
      <c r="Q76" t="s">
        <v>180</v>
      </c>
    </row>
    <row r="77" spans="1:17" x14ac:dyDescent="0.3">
      <c r="A77" t="s">
        <v>63</v>
      </c>
      <c r="B77" t="s">
        <v>180</v>
      </c>
      <c r="C77" t="s">
        <v>13</v>
      </c>
      <c r="D77">
        <v>0.55000000000000004</v>
      </c>
      <c r="E77" s="13">
        <v>0</v>
      </c>
      <c r="F77">
        <v>0</v>
      </c>
      <c r="G77">
        <v>0.55000000000000004</v>
      </c>
      <c r="H77">
        <v>7.74</v>
      </c>
      <c r="I77">
        <v>232.2</v>
      </c>
      <c r="J77">
        <v>422.18181818181813</v>
      </c>
      <c r="K77" s="13">
        <v>0.68518518518518523</v>
      </c>
      <c r="L77">
        <v>74</v>
      </c>
      <c r="M77">
        <v>108</v>
      </c>
      <c r="N77">
        <v>3</v>
      </c>
      <c r="O77" s="10" t="s">
        <v>101</v>
      </c>
      <c r="P77" t="s">
        <v>76</v>
      </c>
      <c r="Q77" t="s">
        <v>180</v>
      </c>
    </row>
    <row r="78" spans="1:17" x14ac:dyDescent="0.3">
      <c r="A78" t="s">
        <v>63</v>
      </c>
      <c r="B78" t="s">
        <v>180</v>
      </c>
      <c r="C78" t="s">
        <v>12</v>
      </c>
      <c r="D78">
        <v>0.89999999999999991</v>
      </c>
      <c r="E78" s="13">
        <v>0.77777777777777779</v>
      </c>
      <c r="F78">
        <v>0.7</v>
      </c>
      <c r="G78">
        <v>0.2</v>
      </c>
      <c r="H78">
        <v>17.96</v>
      </c>
      <c r="I78">
        <v>538.79999999999995</v>
      </c>
      <c r="J78">
        <v>598.66666666666663</v>
      </c>
      <c r="K78" s="13">
        <v>0.97777777777777775</v>
      </c>
      <c r="L78">
        <v>176</v>
      </c>
      <c r="M78">
        <v>180</v>
      </c>
      <c r="N78">
        <v>5</v>
      </c>
      <c r="O78" s="10" t="s">
        <v>101</v>
      </c>
      <c r="P78" t="s">
        <v>77</v>
      </c>
      <c r="Q78" t="s">
        <v>180</v>
      </c>
    </row>
    <row r="79" spans="1:17" x14ac:dyDescent="0.3">
      <c r="A79" t="s">
        <v>63</v>
      </c>
      <c r="B79" t="s">
        <v>180</v>
      </c>
      <c r="C79" t="s">
        <v>15</v>
      </c>
      <c r="D79">
        <v>0.95</v>
      </c>
      <c r="E79" s="13">
        <v>1</v>
      </c>
      <c r="F79">
        <v>0.95</v>
      </c>
      <c r="G79">
        <v>0</v>
      </c>
      <c r="H79">
        <v>15.09</v>
      </c>
      <c r="I79">
        <v>452.7</v>
      </c>
      <c r="J79">
        <v>476.5263157894737</v>
      </c>
      <c r="K79" s="13">
        <v>0.82777777777777772</v>
      </c>
      <c r="L79">
        <v>149</v>
      </c>
      <c r="M79">
        <v>180</v>
      </c>
      <c r="N79">
        <v>5</v>
      </c>
      <c r="O79" s="10" t="s">
        <v>102</v>
      </c>
      <c r="P79" t="s">
        <v>76</v>
      </c>
      <c r="Q79" t="s">
        <v>180</v>
      </c>
    </row>
    <row r="80" spans="1:17" x14ac:dyDescent="0.3">
      <c r="A80" t="s">
        <v>63</v>
      </c>
      <c r="B80" t="s">
        <v>180</v>
      </c>
      <c r="C80" t="s">
        <v>14</v>
      </c>
      <c r="D80">
        <v>0.7</v>
      </c>
      <c r="E80" s="13">
        <v>1</v>
      </c>
      <c r="F80">
        <v>0.7</v>
      </c>
      <c r="G80">
        <v>0</v>
      </c>
      <c r="H80">
        <v>16.32</v>
      </c>
      <c r="I80">
        <v>489.6</v>
      </c>
      <c r="J80">
        <v>699.42857142857156</v>
      </c>
      <c r="K80" s="13">
        <v>0.88888888888888884</v>
      </c>
      <c r="L80">
        <v>160</v>
      </c>
      <c r="M80">
        <v>180</v>
      </c>
      <c r="N80">
        <v>5</v>
      </c>
      <c r="O80" s="10" t="s">
        <v>102</v>
      </c>
      <c r="P80" t="s">
        <v>77</v>
      </c>
      <c r="Q80" t="s">
        <v>180</v>
      </c>
    </row>
    <row r="81" spans="1:17" x14ac:dyDescent="0.3">
      <c r="A81" t="s">
        <v>63</v>
      </c>
      <c r="B81" t="s">
        <v>180</v>
      </c>
      <c r="C81" t="s">
        <v>116</v>
      </c>
      <c r="D81">
        <v>1.153</v>
      </c>
      <c r="E81" s="13">
        <v>1</v>
      </c>
      <c r="F81">
        <v>1.153</v>
      </c>
      <c r="G81">
        <v>0</v>
      </c>
      <c r="H81">
        <v>19.71</v>
      </c>
      <c r="I81">
        <v>591.29999999999995</v>
      </c>
      <c r="J81">
        <v>512.83607979184728</v>
      </c>
      <c r="K81" s="13">
        <v>0.7558139534883721</v>
      </c>
      <c r="L81">
        <v>195</v>
      </c>
      <c r="M81">
        <v>258</v>
      </c>
      <c r="N81">
        <v>6</v>
      </c>
      <c r="O81" s="10" t="s">
        <v>115</v>
      </c>
      <c r="P81" t="s">
        <v>76</v>
      </c>
      <c r="Q81" t="s">
        <v>180</v>
      </c>
    </row>
    <row r="82" spans="1:17" x14ac:dyDescent="0.3">
      <c r="A82" t="s">
        <v>63</v>
      </c>
      <c r="B82" t="s">
        <v>180</v>
      </c>
      <c r="C82" t="s">
        <v>114</v>
      </c>
      <c r="D82">
        <v>0.95</v>
      </c>
      <c r="E82" s="13">
        <v>1</v>
      </c>
      <c r="F82">
        <v>0.95</v>
      </c>
      <c r="G82">
        <v>0</v>
      </c>
      <c r="H82">
        <v>14.82</v>
      </c>
      <c r="I82">
        <v>444.6</v>
      </c>
      <c r="J82">
        <v>468.00000000000006</v>
      </c>
      <c r="K82" s="13">
        <v>0.81111111111111112</v>
      </c>
      <c r="L82">
        <v>146</v>
      </c>
      <c r="M82">
        <v>180</v>
      </c>
      <c r="N82">
        <v>5</v>
      </c>
      <c r="O82" s="10" t="s">
        <v>115</v>
      </c>
      <c r="P82" t="s">
        <v>77</v>
      </c>
      <c r="Q82" t="s">
        <v>180</v>
      </c>
    </row>
    <row r="83" spans="1:17" x14ac:dyDescent="0.3">
      <c r="A83" t="s">
        <v>63</v>
      </c>
      <c r="B83" t="s">
        <v>180</v>
      </c>
      <c r="C83" t="s">
        <v>117</v>
      </c>
      <c r="D83">
        <v>0.95300000000000007</v>
      </c>
      <c r="E83" s="13">
        <v>1</v>
      </c>
      <c r="F83">
        <v>0.95300000000000007</v>
      </c>
      <c r="G83">
        <v>0</v>
      </c>
      <c r="H83">
        <v>19.82</v>
      </c>
      <c r="I83">
        <v>594.6</v>
      </c>
      <c r="J83">
        <v>623.92444910807967</v>
      </c>
      <c r="K83" s="13">
        <v>0.88288288288288286</v>
      </c>
      <c r="L83">
        <v>196</v>
      </c>
      <c r="M83">
        <v>222</v>
      </c>
      <c r="N83">
        <v>5</v>
      </c>
      <c r="O83" s="10" t="s">
        <v>118</v>
      </c>
      <c r="P83" t="s">
        <v>77</v>
      </c>
      <c r="Q83" t="s">
        <v>180</v>
      </c>
    </row>
    <row r="84" spans="1:17" x14ac:dyDescent="0.3">
      <c r="A84" t="s">
        <v>40</v>
      </c>
      <c r="B84" t="s">
        <v>183</v>
      </c>
      <c r="C84" t="s">
        <v>7</v>
      </c>
      <c r="D84">
        <v>5.67</v>
      </c>
      <c r="E84" s="13">
        <v>0.37742504409171079</v>
      </c>
      <c r="F84">
        <v>2.14</v>
      </c>
      <c r="G84">
        <v>3.5300000000000002</v>
      </c>
      <c r="H84">
        <v>81.760000000000019</v>
      </c>
      <c r="I84">
        <v>2452.75</v>
      </c>
      <c r="J84">
        <v>432.58377425044091</v>
      </c>
      <c r="K84" s="13">
        <v>0.74224806201550386</v>
      </c>
      <c r="L84">
        <v>383</v>
      </c>
      <c r="M84">
        <v>516</v>
      </c>
      <c r="N84">
        <v>17</v>
      </c>
      <c r="O84" s="10" t="s">
        <v>98</v>
      </c>
      <c r="P84" t="s">
        <v>76</v>
      </c>
      <c r="Q84" t="s">
        <v>183</v>
      </c>
    </row>
    <row r="85" spans="1:17" x14ac:dyDescent="0.3">
      <c r="A85" t="s">
        <v>40</v>
      </c>
      <c r="B85" t="s">
        <v>183</v>
      </c>
      <c r="C85" t="s">
        <v>9</v>
      </c>
      <c r="D85">
        <v>5.9500000000000011</v>
      </c>
      <c r="E85" s="13">
        <v>0.39999999999999991</v>
      </c>
      <c r="F85">
        <v>2.38</v>
      </c>
      <c r="G85">
        <v>3.5700000000000003</v>
      </c>
      <c r="H85">
        <v>76.90000000000002</v>
      </c>
      <c r="I85">
        <v>2306.9299999999998</v>
      </c>
      <c r="J85">
        <v>387.71932773109233</v>
      </c>
      <c r="K85" s="13">
        <v>0.75877192982456143</v>
      </c>
      <c r="L85">
        <v>346</v>
      </c>
      <c r="M85">
        <v>456</v>
      </c>
      <c r="N85">
        <v>16</v>
      </c>
      <c r="O85" s="10" t="s">
        <v>99</v>
      </c>
      <c r="P85" t="s">
        <v>76</v>
      </c>
      <c r="Q85" t="s">
        <v>183</v>
      </c>
    </row>
    <row r="86" spans="1:17" x14ac:dyDescent="0.3">
      <c r="A86" t="s">
        <v>40</v>
      </c>
      <c r="B86" t="s">
        <v>183</v>
      </c>
      <c r="C86" t="s">
        <v>8</v>
      </c>
      <c r="D86">
        <v>5.9</v>
      </c>
      <c r="E86" s="13">
        <v>0.32203389830508472</v>
      </c>
      <c r="F86">
        <v>1.9</v>
      </c>
      <c r="G86">
        <v>4</v>
      </c>
      <c r="H86">
        <v>80.470000000000013</v>
      </c>
      <c r="I86">
        <v>2414.08</v>
      </c>
      <c r="J86">
        <v>409.1661016949152</v>
      </c>
      <c r="K86" s="13">
        <v>0.797244094488189</v>
      </c>
      <c r="L86">
        <v>405</v>
      </c>
      <c r="M86">
        <v>508</v>
      </c>
      <c r="N86">
        <v>17</v>
      </c>
      <c r="O86" s="10" t="s">
        <v>99</v>
      </c>
      <c r="P86" t="s">
        <v>77</v>
      </c>
      <c r="Q86" t="s">
        <v>183</v>
      </c>
    </row>
    <row r="87" spans="1:17" x14ac:dyDescent="0.3">
      <c r="A87" t="s">
        <v>40</v>
      </c>
      <c r="B87" t="s">
        <v>183</v>
      </c>
      <c r="C87" t="s">
        <v>11</v>
      </c>
      <c r="D87">
        <v>5.4500000000000011</v>
      </c>
      <c r="E87" s="13">
        <v>0.35596330275229349</v>
      </c>
      <c r="F87">
        <v>1.94</v>
      </c>
      <c r="G87">
        <v>3.5100000000000002</v>
      </c>
      <c r="H87">
        <v>67.430000000000007</v>
      </c>
      <c r="I87">
        <v>2022.63</v>
      </c>
      <c r="J87">
        <v>371.12477064220178</v>
      </c>
      <c r="K87" s="13">
        <v>0.65355805243445697</v>
      </c>
      <c r="L87">
        <v>349</v>
      </c>
      <c r="M87">
        <v>534</v>
      </c>
      <c r="N87">
        <v>18</v>
      </c>
      <c r="O87" s="10" t="s">
        <v>100</v>
      </c>
      <c r="P87" t="s">
        <v>76</v>
      </c>
      <c r="Q87" t="s">
        <v>183</v>
      </c>
    </row>
    <row r="88" spans="1:17" x14ac:dyDescent="0.3">
      <c r="A88" t="s">
        <v>40</v>
      </c>
      <c r="B88" t="s">
        <v>183</v>
      </c>
      <c r="C88" t="s">
        <v>10</v>
      </c>
      <c r="D88">
        <v>6.42</v>
      </c>
      <c r="E88" s="13">
        <v>0.33956386292834895</v>
      </c>
      <c r="F88">
        <v>2.1800000000000002</v>
      </c>
      <c r="G88">
        <v>4.24</v>
      </c>
      <c r="H88">
        <v>68.510000000000005</v>
      </c>
      <c r="I88">
        <v>2055.2399999999998</v>
      </c>
      <c r="J88">
        <v>320.13084112149528</v>
      </c>
      <c r="K88" s="13">
        <v>0.58390410958904104</v>
      </c>
      <c r="L88">
        <v>341</v>
      </c>
      <c r="M88">
        <v>584</v>
      </c>
      <c r="N88">
        <v>19</v>
      </c>
      <c r="O88" s="10" t="s">
        <v>100</v>
      </c>
      <c r="P88" t="s">
        <v>77</v>
      </c>
      <c r="Q88" t="s">
        <v>183</v>
      </c>
    </row>
    <row r="89" spans="1:17" x14ac:dyDescent="0.3">
      <c r="A89" t="s">
        <v>40</v>
      </c>
      <c r="B89" t="s">
        <v>183</v>
      </c>
      <c r="C89" t="s">
        <v>13</v>
      </c>
      <c r="D89">
        <v>5.2800000000000011</v>
      </c>
      <c r="E89" s="13">
        <v>0.3238636363636363</v>
      </c>
      <c r="F89">
        <v>1.71</v>
      </c>
      <c r="G89">
        <v>3.57</v>
      </c>
      <c r="H89">
        <v>58.550000000000011</v>
      </c>
      <c r="I89">
        <v>1756.5900000000001</v>
      </c>
      <c r="J89">
        <v>332.68749999999994</v>
      </c>
      <c r="K89" s="13">
        <v>0.57494866529774125</v>
      </c>
      <c r="L89">
        <v>280</v>
      </c>
      <c r="M89">
        <v>487</v>
      </c>
      <c r="N89">
        <v>19</v>
      </c>
      <c r="O89" s="10" t="s">
        <v>101</v>
      </c>
      <c r="P89" t="s">
        <v>76</v>
      </c>
      <c r="Q89" t="s">
        <v>183</v>
      </c>
    </row>
    <row r="90" spans="1:17" x14ac:dyDescent="0.3">
      <c r="A90" t="s">
        <v>40</v>
      </c>
      <c r="B90" t="s">
        <v>183</v>
      </c>
      <c r="C90" t="s">
        <v>12</v>
      </c>
      <c r="D90">
        <v>5.6099999999999994</v>
      </c>
      <c r="E90" s="13">
        <v>0.27807486631016048</v>
      </c>
      <c r="F90">
        <v>1.56</v>
      </c>
      <c r="G90">
        <v>4.0500000000000007</v>
      </c>
      <c r="H90">
        <v>66.08</v>
      </c>
      <c r="I90">
        <v>1982.27</v>
      </c>
      <c r="J90">
        <v>353.34581105169343</v>
      </c>
      <c r="K90" s="13">
        <v>0.66595744680851066</v>
      </c>
      <c r="L90">
        <v>313</v>
      </c>
      <c r="M90">
        <v>470</v>
      </c>
      <c r="N90">
        <v>17</v>
      </c>
      <c r="O90" s="10" t="s">
        <v>101</v>
      </c>
      <c r="P90" t="s">
        <v>77</v>
      </c>
      <c r="Q90" t="s">
        <v>183</v>
      </c>
    </row>
    <row r="91" spans="1:17" x14ac:dyDescent="0.3">
      <c r="A91" t="s">
        <v>40</v>
      </c>
      <c r="B91" t="s">
        <v>183</v>
      </c>
      <c r="C91" t="s">
        <v>15</v>
      </c>
      <c r="D91">
        <v>4.8800000000000008</v>
      </c>
      <c r="E91" s="13">
        <v>0.13114754098360654</v>
      </c>
      <c r="F91">
        <v>0.64</v>
      </c>
      <c r="G91">
        <v>4.2399999999999993</v>
      </c>
      <c r="H91">
        <v>54.95000000000001</v>
      </c>
      <c r="I91">
        <v>1648.27</v>
      </c>
      <c r="J91">
        <v>337.76024590163928</v>
      </c>
      <c r="K91" s="13">
        <v>0.58302583025830257</v>
      </c>
      <c r="L91">
        <v>316</v>
      </c>
      <c r="M91">
        <v>542</v>
      </c>
      <c r="N91">
        <v>19</v>
      </c>
      <c r="O91" s="10" t="s">
        <v>102</v>
      </c>
      <c r="P91" t="s">
        <v>76</v>
      </c>
      <c r="Q91" t="s">
        <v>183</v>
      </c>
    </row>
    <row r="92" spans="1:17" x14ac:dyDescent="0.3">
      <c r="A92" t="s">
        <v>40</v>
      </c>
      <c r="B92" t="s">
        <v>183</v>
      </c>
      <c r="C92" t="s">
        <v>14</v>
      </c>
      <c r="D92">
        <v>4.5900000000000007</v>
      </c>
      <c r="E92" s="13">
        <v>0.38344226579520685</v>
      </c>
      <c r="F92">
        <v>1.7599999999999998</v>
      </c>
      <c r="G92">
        <v>2.8300000000000005</v>
      </c>
      <c r="H92">
        <v>53.74</v>
      </c>
      <c r="I92">
        <v>1612.09</v>
      </c>
      <c r="J92">
        <v>351.21786492374719</v>
      </c>
      <c r="K92" s="13">
        <v>0.54318618042226485</v>
      </c>
      <c r="L92">
        <v>283</v>
      </c>
      <c r="M92">
        <v>521</v>
      </c>
      <c r="N92">
        <v>19</v>
      </c>
      <c r="O92" s="10" t="s">
        <v>102</v>
      </c>
      <c r="P92" t="s">
        <v>77</v>
      </c>
      <c r="Q92" t="s">
        <v>183</v>
      </c>
    </row>
    <row r="93" spans="1:17" x14ac:dyDescent="0.3">
      <c r="A93" t="s">
        <v>40</v>
      </c>
      <c r="B93" t="s">
        <v>183</v>
      </c>
      <c r="C93" t="s">
        <v>116</v>
      </c>
      <c r="D93">
        <v>2.5245000000000006</v>
      </c>
      <c r="E93" s="13">
        <v>0.49546444840562481</v>
      </c>
      <c r="F93">
        <v>1.2508000000000001</v>
      </c>
      <c r="G93">
        <v>1.2737000000000001</v>
      </c>
      <c r="H93">
        <v>16.629994599999996</v>
      </c>
      <c r="I93">
        <v>498.89983799999999</v>
      </c>
      <c r="J93">
        <v>197.62322756981575</v>
      </c>
      <c r="K93" s="13">
        <v>0.25</v>
      </c>
      <c r="L93">
        <v>236</v>
      </c>
      <c r="M93">
        <v>944</v>
      </c>
      <c r="N93">
        <v>23</v>
      </c>
      <c r="O93" s="10" t="s">
        <v>115</v>
      </c>
      <c r="P93" t="s">
        <v>76</v>
      </c>
      <c r="Q93" t="s">
        <v>183</v>
      </c>
    </row>
    <row r="94" spans="1:17" x14ac:dyDescent="0.3">
      <c r="A94" t="s">
        <v>40</v>
      </c>
      <c r="B94" t="s">
        <v>183</v>
      </c>
      <c r="C94" t="s">
        <v>114</v>
      </c>
      <c r="D94">
        <v>5.0400000000000009</v>
      </c>
      <c r="E94" s="13">
        <v>0.23809523809523805</v>
      </c>
      <c r="F94">
        <v>1.2</v>
      </c>
      <c r="G94">
        <v>3.84</v>
      </c>
      <c r="H94">
        <v>57.52000000000001</v>
      </c>
      <c r="I94">
        <v>1725.53</v>
      </c>
      <c r="J94">
        <v>342.36706349206344</v>
      </c>
      <c r="K94" s="13">
        <v>0.55285961871750433</v>
      </c>
      <c r="L94">
        <v>319</v>
      </c>
      <c r="M94">
        <v>577</v>
      </c>
      <c r="N94">
        <v>21</v>
      </c>
      <c r="O94" s="10" t="s">
        <v>115</v>
      </c>
      <c r="P94" t="s">
        <v>77</v>
      </c>
      <c r="Q94" t="s">
        <v>183</v>
      </c>
    </row>
    <row r="95" spans="1:17" x14ac:dyDescent="0.3">
      <c r="A95" t="s">
        <v>40</v>
      </c>
      <c r="B95" t="s">
        <v>183</v>
      </c>
      <c r="C95" t="s">
        <v>117</v>
      </c>
      <c r="D95">
        <v>3.5623000000000014</v>
      </c>
      <c r="E95" s="13">
        <v>0.27740504730090099</v>
      </c>
      <c r="F95">
        <v>0.98819999999999997</v>
      </c>
      <c r="G95">
        <v>2.5741000000000005</v>
      </c>
      <c r="H95">
        <v>31.008070999999997</v>
      </c>
      <c r="I95">
        <v>930.24212999999997</v>
      </c>
      <c r="J95">
        <v>261.13525811975398</v>
      </c>
      <c r="K95" s="13">
        <v>0.32939914163090128</v>
      </c>
      <c r="L95">
        <v>307</v>
      </c>
      <c r="M95">
        <v>932</v>
      </c>
      <c r="N95">
        <v>23</v>
      </c>
      <c r="O95" s="10" t="s">
        <v>118</v>
      </c>
      <c r="P95" t="s">
        <v>77</v>
      </c>
      <c r="Q95" t="s">
        <v>183</v>
      </c>
    </row>
    <row r="96" spans="1:17" x14ac:dyDescent="0.3">
      <c r="A96" t="s">
        <v>63</v>
      </c>
      <c r="B96" t="s">
        <v>231</v>
      </c>
      <c r="C96" t="s">
        <v>7</v>
      </c>
      <c r="D96">
        <v>8.57</v>
      </c>
      <c r="E96" s="13">
        <v>0.27654609101516919</v>
      </c>
      <c r="F96">
        <v>2.37</v>
      </c>
      <c r="G96">
        <v>6.2</v>
      </c>
      <c r="H96">
        <v>181.01</v>
      </c>
      <c r="I96">
        <v>5430.3</v>
      </c>
      <c r="J96">
        <v>633.64060676779468</v>
      </c>
      <c r="K96" s="13">
        <v>1.0016</v>
      </c>
      <c r="L96">
        <v>1252</v>
      </c>
      <c r="M96">
        <v>1250</v>
      </c>
      <c r="N96">
        <v>31</v>
      </c>
      <c r="O96" s="10" t="s">
        <v>98</v>
      </c>
      <c r="P96" t="s">
        <v>76</v>
      </c>
      <c r="Q96" t="s">
        <v>231</v>
      </c>
    </row>
    <row r="97" spans="1:17" x14ac:dyDescent="0.3">
      <c r="A97" t="s">
        <v>63</v>
      </c>
      <c r="B97" t="s">
        <v>231</v>
      </c>
      <c r="C97" t="s">
        <v>9</v>
      </c>
      <c r="D97">
        <v>9.68</v>
      </c>
      <c r="E97" s="13">
        <v>0.37913223140495866</v>
      </c>
      <c r="F97">
        <v>3.67</v>
      </c>
      <c r="G97">
        <v>6.0200000000000005</v>
      </c>
      <c r="H97">
        <v>191.74</v>
      </c>
      <c r="I97">
        <v>5752.2</v>
      </c>
      <c r="J97">
        <v>594.2355371900826</v>
      </c>
      <c r="K97" s="13">
        <v>0.93964232488822652</v>
      </c>
      <c r="L97">
        <v>1261</v>
      </c>
      <c r="M97">
        <v>1342</v>
      </c>
      <c r="N97">
        <v>34</v>
      </c>
      <c r="O97" s="10" t="s">
        <v>99</v>
      </c>
      <c r="P97" t="s">
        <v>76</v>
      </c>
      <c r="Q97" t="s">
        <v>231</v>
      </c>
    </row>
    <row r="98" spans="1:17" x14ac:dyDescent="0.3">
      <c r="A98" t="s">
        <v>63</v>
      </c>
      <c r="B98" t="s">
        <v>231</v>
      </c>
      <c r="C98" t="s">
        <v>8</v>
      </c>
      <c r="D98">
        <v>9.77</v>
      </c>
      <c r="E98" s="13">
        <v>0.24872057318321389</v>
      </c>
      <c r="F98">
        <v>2.4299999999999997</v>
      </c>
      <c r="G98">
        <v>7.34</v>
      </c>
      <c r="H98">
        <v>198.76</v>
      </c>
      <c r="I98">
        <v>5962.7</v>
      </c>
      <c r="J98">
        <v>610.30706243602867</v>
      </c>
      <c r="K98" s="13">
        <v>0.94482288828337879</v>
      </c>
      <c r="L98">
        <v>1387</v>
      </c>
      <c r="M98">
        <v>1468</v>
      </c>
      <c r="N98">
        <v>36</v>
      </c>
      <c r="O98" s="10" t="s">
        <v>99</v>
      </c>
      <c r="P98" t="s">
        <v>77</v>
      </c>
      <c r="Q98" t="s">
        <v>231</v>
      </c>
    </row>
    <row r="99" spans="1:17" x14ac:dyDescent="0.3">
      <c r="A99" t="s">
        <v>63</v>
      </c>
      <c r="B99" t="s">
        <v>231</v>
      </c>
      <c r="C99" t="s">
        <v>11</v>
      </c>
      <c r="D99">
        <v>10.280000000000001</v>
      </c>
      <c r="E99" s="13">
        <v>0.19260700389105057</v>
      </c>
      <c r="F99">
        <v>1.98</v>
      </c>
      <c r="G99">
        <v>8.3000000000000007</v>
      </c>
      <c r="H99">
        <v>194.84000000000003</v>
      </c>
      <c r="I99">
        <v>5845.1</v>
      </c>
      <c r="J99">
        <v>568.58949416342409</v>
      </c>
      <c r="K99" s="13">
        <v>0.89722222222222225</v>
      </c>
      <c r="L99">
        <v>1292</v>
      </c>
      <c r="M99">
        <v>1440</v>
      </c>
      <c r="N99">
        <v>37</v>
      </c>
      <c r="O99" s="10" t="s">
        <v>100</v>
      </c>
      <c r="P99" t="s">
        <v>76</v>
      </c>
      <c r="Q99" t="s">
        <v>231</v>
      </c>
    </row>
    <row r="100" spans="1:17" x14ac:dyDescent="0.3">
      <c r="A100" t="s">
        <v>63</v>
      </c>
      <c r="B100" t="s">
        <v>231</v>
      </c>
      <c r="C100" t="s">
        <v>10</v>
      </c>
      <c r="D100">
        <v>9.83</v>
      </c>
      <c r="E100" s="13">
        <v>0.27568667344862663</v>
      </c>
      <c r="F100">
        <v>2.71</v>
      </c>
      <c r="G100">
        <v>7.120000000000001</v>
      </c>
      <c r="H100">
        <v>194.53000000000003</v>
      </c>
      <c r="I100">
        <v>5836</v>
      </c>
      <c r="J100">
        <v>593.69277721261449</v>
      </c>
      <c r="K100" s="13">
        <v>0.91416893732970028</v>
      </c>
      <c r="L100">
        <v>1342</v>
      </c>
      <c r="M100">
        <v>1468</v>
      </c>
      <c r="N100">
        <v>36</v>
      </c>
      <c r="O100" s="10" t="s">
        <v>100</v>
      </c>
      <c r="P100" t="s">
        <v>77</v>
      </c>
      <c r="Q100" t="s">
        <v>231</v>
      </c>
    </row>
    <row r="101" spans="1:17" x14ac:dyDescent="0.3">
      <c r="A101" t="s">
        <v>63</v>
      </c>
      <c r="B101" t="s">
        <v>231</v>
      </c>
      <c r="C101" t="s">
        <v>13</v>
      </c>
      <c r="D101">
        <v>9.73</v>
      </c>
      <c r="E101" s="13">
        <v>0.23124357656731756</v>
      </c>
      <c r="F101">
        <v>2.25</v>
      </c>
      <c r="G101">
        <v>7.49</v>
      </c>
      <c r="H101">
        <v>180.56</v>
      </c>
      <c r="I101">
        <v>5416.9000000000005</v>
      </c>
      <c r="J101">
        <v>556.72147995889009</v>
      </c>
      <c r="K101" s="13">
        <v>0.93066884176182707</v>
      </c>
      <c r="L101">
        <v>1141</v>
      </c>
      <c r="M101">
        <v>1226</v>
      </c>
      <c r="N101">
        <v>34</v>
      </c>
      <c r="O101" s="10" t="s">
        <v>101</v>
      </c>
      <c r="P101" t="s">
        <v>76</v>
      </c>
      <c r="Q101" t="s">
        <v>231</v>
      </c>
    </row>
    <row r="102" spans="1:17" x14ac:dyDescent="0.3">
      <c r="A102" t="s">
        <v>63</v>
      </c>
      <c r="B102" t="s">
        <v>231</v>
      </c>
      <c r="C102" t="s">
        <v>12</v>
      </c>
      <c r="D102">
        <v>10.680000000000001</v>
      </c>
      <c r="E102" s="13">
        <v>0.19850187265917596</v>
      </c>
      <c r="F102">
        <v>2.1199999999999997</v>
      </c>
      <c r="G102">
        <v>8.57</v>
      </c>
      <c r="H102">
        <v>197.45000000000005</v>
      </c>
      <c r="I102">
        <v>5923.56</v>
      </c>
      <c r="J102">
        <v>554.64044943820215</v>
      </c>
      <c r="K102" s="13">
        <v>0.914500683994528</v>
      </c>
      <c r="L102">
        <v>1337</v>
      </c>
      <c r="M102">
        <v>1462</v>
      </c>
      <c r="N102">
        <v>40</v>
      </c>
      <c r="O102" s="10" t="s">
        <v>101</v>
      </c>
      <c r="P102" t="s">
        <v>77</v>
      </c>
      <c r="Q102" t="s">
        <v>231</v>
      </c>
    </row>
    <row r="103" spans="1:17" x14ac:dyDescent="0.3">
      <c r="A103" t="s">
        <v>63</v>
      </c>
      <c r="B103" t="s">
        <v>231</v>
      </c>
      <c r="C103" t="s">
        <v>15</v>
      </c>
      <c r="D103">
        <v>10.250000000000002</v>
      </c>
      <c r="E103" s="13">
        <v>0.36682926829268286</v>
      </c>
      <c r="F103">
        <v>3.7600000000000002</v>
      </c>
      <c r="G103">
        <v>6.48</v>
      </c>
      <c r="H103">
        <v>177.14000000000001</v>
      </c>
      <c r="I103">
        <v>5314.1</v>
      </c>
      <c r="J103">
        <v>518.44878048780481</v>
      </c>
      <c r="K103" s="13">
        <v>0.97837370242214527</v>
      </c>
      <c r="L103">
        <v>1131</v>
      </c>
      <c r="M103">
        <v>1156</v>
      </c>
      <c r="N103">
        <v>32</v>
      </c>
      <c r="O103" s="10" t="s">
        <v>102</v>
      </c>
      <c r="P103" t="s">
        <v>76</v>
      </c>
      <c r="Q103" t="s">
        <v>231</v>
      </c>
    </row>
    <row r="104" spans="1:17" x14ac:dyDescent="0.3">
      <c r="A104" t="s">
        <v>63</v>
      </c>
      <c r="B104" t="s">
        <v>231</v>
      </c>
      <c r="C104" t="s">
        <v>14</v>
      </c>
      <c r="D104">
        <v>10.580000000000002</v>
      </c>
      <c r="E104" s="13">
        <v>0.2145557655954631</v>
      </c>
      <c r="F104">
        <v>2.27</v>
      </c>
      <c r="G104">
        <v>8.32</v>
      </c>
      <c r="H104">
        <v>194.9</v>
      </c>
      <c r="I104">
        <v>5847.13</v>
      </c>
      <c r="J104">
        <v>552.65879017013219</v>
      </c>
      <c r="K104" s="13">
        <v>0.9126145172656801</v>
      </c>
      <c r="L104">
        <v>1295</v>
      </c>
      <c r="M104">
        <v>1419</v>
      </c>
      <c r="N104">
        <v>40</v>
      </c>
      <c r="O104" s="10" t="s">
        <v>102</v>
      </c>
      <c r="P104" t="s">
        <v>77</v>
      </c>
      <c r="Q104" t="s">
        <v>231</v>
      </c>
    </row>
    <row r="105" spans="1:17" x14ac:dyDescent="0.3">
      <c r="A105" t="s">
        <v>63</v>
      </c>
      <c r="B105" t="s">
        <v>231</v>
      </c>
      <c r="C105" t="s">
        <v>116</v>
      </c>
      <c r="D105">
        <v>9.8746000000000009</v>
      </c>
      <c r="E105" s="13">
        <v>0.46385676381828123</v>
      </c>
      <c r="F105">
        <v>4.5804</v>
      </c>
      <c r="G105">
        <v>5.2942</v>
      </c>
      <c r="H105">
        <v>164.18999780000001</v>
      </c>
      <c r="I105">
        <v>4925.6999340000011</v>
      </c>
      <c r="J105">
        <v>498.82526218783551</v>
      </c>
      <c r="K105" s="13">
        <v>0.89291736930860033</v>
      </c>
      <c r="L105">
        <v>1059</v>
      </c>
      <c r="M105">
        <v>1186</v>
      </c>
      <c r="N105">
        <v>32</v>
      </c>
      <c r="O105" s="10" t="s">
        <v>115</v>
      </c>
      <c r="P105" t="s">
        <v>76</v>
      </c>
      <c r="Q105" t="s">
        <v>231</v>
      </c>
    </row>
    <row r="106" spans="1:17" x14ac:dyDescent="0.3">
      <c r="A106" t="s">
        <v>63</v>
      </c>
      <c r="B106" t="s">
        <v>231</v>
      </c>
      <c r="C106" t="s">
        <v>114</v>
      </c>
      <c r="D106">
        <v>12.25</v>
      </c>
      <c r="E106" s="13">
        <v>0.30775510204081635</v>
      </c>
      <c r="F106">
        <v>3.77</v>
      </c>
      <c r="G106">
        <v>8.48</v>
      </c>
      <c r="H106">
        <v>195.12</v>
      </c>
      <c r="I106">
        <v>5853.4</v>
      </c>
      <c r="J106">
        <v>477.82857142857142</v>
      </c>
      <c r="K106" s="13">
        <v>0.86941580756013748</v>
      </c>
      <c r="L106">
        <v>1265</v>
      </c>
      <c r="M106">
        <v>1455</v>
      </c>
      <c r="N106">
        <v>41</v>
      </c>
      <c r="O106" s="10" t="s">
        <v>115</v>
      </c>
      <c r="P106" t="s">
        <v>77</v>
      </c>
      <c r="Q106" t="s">
        <v>231</v>
      </c>
    </row>
    <row r="107" spans="1:17" x14ac:dyDescent="0.3">
      <c r="A107" t="s">
        <v>63</v>
      </c>
      <c r="B107" t="s">
        <v>231</v>
      </c>
      <c r="C107" t="s">
        <v>117</v>
      </c>
      <c r="D107">
        <v>10.0511</v>
      </c>
      <c r="E107" s="13">
        <v>0.33904746744137459</v>
      </c>
      <c r="F107">
        <v>3.4077999999999999</v>
      </c>
      <c r="G107">
        <v>6.6432999999999991</v>
      </c>
      <c r="H107">
        <v>171.09332940000002</v>
      </c>
      <c r="I107">
        <v>5132.7998820000003</v>
      </c>
      <c r="J107">
        <v>510.67046213847243</v>
      </c>
      <c r="K107" s="13">
        <v>0.89244663382594414</v>
      </c>
      <c r="L107">
        <v>1087</v>
      </c>
      <c r="M107">
        <v>1218</v>
      </c>
      <c r="N107">
        <v>33</v>
      </c>
      <c r="O107" s="10" t="s">
        <v>118</v>
      </c>
      <c r="P107" t="s">
        <v>77</v>
      </c>
      <c r="Q107" t="s">
        <v>231</v>
      </c>
    </row>
    <row r="108" spans="1:17" x14ac:dyDescent="0.3">
      <c r="A108" t="s">
        <v>40</v>
      </c>
      <c r="B108" t="s">
        <v>245</v>
      </c>
      <c r="C108" t="s">
        <v>7</v>
      </c>
      <c r="D108">
        <v>1.7600000000000007</v>
      </c>
      <c r="E108" s="13">
        <v>0.18749999999999994</v>
      </c>
      <c r="F108">
        <v>0.33</v>
      </c>
      <c r="G108">
        <v>1.4300000000000004</v>
      </c>
      <c r="H108">
        <v>19.560000000000002</v>
      </c>
      <c r="I108">
        <v>586.41000000000008</v>
      </c>
      <c r="J108">
        <v>333.18749999999994</v>
      </c>
      <c r="K108" s="13">
        <v>0.59917355371900827</v>
      </c>
      <c r="L108">
        <v>435</v>
      </c>
      <c r="M108">
        <v>726</v>
      </c>
      <c r="N108">
        <v>15</v>
      </c>
      <c r="O108" s="10" t="s">
        <v>98</v>
      </c>
      <c r="P108" t="s">
        <v>76</v>
      </c>
      <c r="Q108" t="s">
        <v>245</v>
      </c>
    </row>
    <row r="109" spans="1:17" x14ac:dyDescent="0.3">
      <c r="A109" t="s">
        <v>40</v>
      </c>
      <c r="B109" t="s">
        <v>245</v>
      </c>
      <c r="C109" t="s">
        <v>9</v>
      </c>
      <c r="D109">
        <v>1.8300000000000007</v>
      </c>
      <c r="E109" s="13">
        <v>0.35519125683060099</v>
      </c>
      <c r="F109">
        <v>0.65</v>
      </c>
      <c r="G109">
        <v>1.1800000000000002</v>
      </c>
      <c r="H109">
        <v>21.240000000000002</v>
      </c>
      <c r="I109">
        <v>636.79999999999995</v>
      </c>
      <c r="J109">
        <v>347.97814207650259</v>
      </c>
      <c r="K109" s="13">
        <v>0.48618784530386738</v>
      </c>
      <c r="L109">
        <v>264</v>
      </c>
      <c r="M109">
        <v>543</v>
      </c>
      <c r="N109">
        <v>16</v>
      </c>
      <c r="O109" s="10" t="s">
        <v>99</v>
      </c>
      <c r="P109" t="s">
        <v>76</v>
      </c>
      <c r="Q109" t="s">
        <v>245</v>
      </c>
    </row>
    <row r="110" spans="1:17" x14ac:dyDescent="0.3">
      <c r="A110" t="s">
        <v>40</v>
      </c>
      <c r="B110" t="s">
        <v>245</v>
      </c>
      <c r="C110" t="s">
        <v>8</v>
      </c>
      <c r="D110">
        <v>1.2100000000000002</v>
      </c>
      <c r="E110" s="13">
        <v>0.32231404958677679</v>
      </c>
      <c r="F110">
        <v>0.38999999999999996</v>
      </c>
      <c r="G110">
        <v>0.82</v>
      </c>
      <c r="H110">
        <v>17.66</v>
      </c>
      <c r="I110">
        <v>530.13</v>
      </c>
      <c r="J110">
        <v>438.12396694214868</v>
      </c>
      <c r="K110" s="13">
        <v>0.56380510440835263</v>
      </c>
      <c r="L110">
        <v>243</v>
      </c>
      <c r="M110">
        <v>431</v>
      </c>
      <c r="N110">
        <v>11</v>
      </c>
      <c r="O110" s="10" t="s">
        <v>99</v>
      </c>
      <c r="P110" t="s">
        <v>77</v>
      </c>
      <c r="Q110" t="s">
        <v>245</v>
      </c>
    </row>
    <row r="111" spans="1:17" x14ac:dyDescent="0.3">
      <c r="A111" t="s">
        <v>40</v>
      </c>
      <c r="B111" t="s">
        <v>245</v>
      </c>
      <c r="C111" t="s">
        <v>11</v>
      </c>
      <c r="D111">
        <v>1.9700000000000009</v>
      </c>
      <c r="E111" s="13">
        <v>0.3705583756345176</v>
      </c>
      <c r="F111">
        <v>0.73</v>
      </c>
      <c r="G111">
        <v>1.2400000000000002</v>
      </c>
      <c r="H111">
        <v>29.060000000000002</v>
      </c>
      <c r="I111">
        <v>871.8</v>
      </c>
      <c r="J111">
        <v>442.53807106598964</v>
      </c>
      <c r="K111" s="13">
        <v>0.42777155655095184</v>
      </c>
      <c r="L111">
        <v>382</v>
      </c>
      <c r="M111">
        <v>893</v>
      </c>
      <c r="N111">
        <v>19</v>
      </c>
      <c r="O111" s="10" t="s">
        <v>100</v>
      </c>
      <c r="P111" t="s">
        <v>76</v>
      </c>
      <c r="Q111" t="s">
        <v>245</v>
      </c>
    </row>
    <row r="112" spans="1:17" x14ac:dyDescent="0.3">
      <c r="A112" t="s">
        <v>40</v>
      </c>
      <c r="B112" t="s">
        <v>245</v>
      </c>
      <c r="C112" t="s">
        <v>10</v>
      </c>
      <c r="D112">
        <v>1.9900000000000007</v>
      </c>
      <c r="E112" s="13">
        <v>0.32663316582914564</v>
      </c>
      <c r="F112">
        <v>0.65</v>
      </c>
      <c r="G112">
        <v>1.34</v>
      </c>
      <c r="H112">
        <v>32.93</v>
      </c>
      <c r="I112">
        <v>988</v>
      </c>
      <c r="J112">
        <v>496.48241206030133</v>
      </c>
      <c r="K112" s="13">
        <v>0.47499999999999998</v>
      </c>
      <c r="L112">
        <v>437</v>
      </c>
      <c r="M112">
        <v>920</v>
      </c>
      <c r="N112">
        <v>22</v>
      </c>
      <c r="O112" s="10" t="s">
        <v>100</v>
      </c>
      <c r="P112" t="s">
        <v>77</v>
      </c>
      <c r="Q112" t="s">
        <v>245</v>
      </c>
    </row>
    <row r="113" spans="1:17" x14ac:dyDescent="0.3">
      <c r="A113" t="s">
        <v>40</v>
      </c>
      <c r="B113" t="s">
        <v>245</v>
      </c>
      <c r="C113" t="s">
        <v>13</v>
      </c>
      <c r="D113">
        <v>2.2200000000000006</v>
      </c>
      <c r="E113" s="13">
        <v>0.18468468468468463</v>
      </c>
      <c r="F113">
        <v>0.41</v>
      </c>
      <c r="G113">
        <v>1.8100000000000005</v>
      </c>
      <c r="H113">
        <v>28.2</v>
      </c>
      <c r="I113">
        <v>846.5</v>
      </c>
      <c r="J113">
        <v>381.30630630630617</v>
      </c>
      <c r="K113" s="13">
        <v>0.41935483870967744</v>
      </c>
      <c r="L113">
        <v>416</v>
      </c>
      <c r="M113">
        <v>992</v>
      </c>
      <c r="N113">
        <v>22</v>
      </c>
      <c r="O113" s="10" t="s">
        <v>101</v>
      </c>
      <c r="P113" t="s">
        <v>76</v>
      </c>
      <c r="Q113" t="s">
        <v>245</v>
      </c>
    </row>
    <row r="114" spans="1:17" x14ac:dyDescent="0.3">
      <c r="A114" t="s">
        <v>40</v>
      </c>
      <c r="B114" t="s">
        <v>245</v>
      </c>
      <c r="C114" t="s">
        <v>12</v>
      </c>
      <c r="D114">
        <v>2.0900000000000003</v>
      </c>
      <c r="E114" s="13">
        <v>0.32057416267942579</v>
      </c>
      <c r="F114">
        <v>0.67</v>
      </c>
      <c r="G114">
        <v>1.4200000000000002</v>
      </c>
      <c r="H114">
        <v>28.770000000000003</v>
      </c>
      <c r="I114">
        <v>862.9</v>
      </c>
      <c r="J114">
        <v>412.8708133971291</v>
      </c>
      <c r="K114" s="13">
        <v>0.44036697247706424</v>
      </c>
      <c r="L114">
        <v>384</v>
      </c>
      <c r="M114">
        <v>872</v>
      </c>
      <c r="N114">
        <v>19</v>
      </c>
      <c r="O114" s="10" t="s">
        <v>101</v>
      </c>
      <c r="P114" t="s">
        <v>77</v>
      </c>
      <c r="Q114" t="s">
        <v>245</v>
      </c>
    </row>
    <row r="115" spans="1:17" x14ac:dyDescent="0.3">
      <c r="A115" t="s">
        <v>40</v>
      </c>
      <c r="B115" t="s">
        <v>245</v>
      </c>
      <c r="C115" t="s">
        <v>15</v>
      </c>
      <c r="D115">
        <v>2.4400000000000008</v>
      </c>
      <c r="E115" s="13">
        <v>0.18442622950819665</v>
      </c>
      <c r="F115">
        <v>0.44999999999999996</v>
      </c>
      <c r="G115">
        <v>1.9900000000000007</v>
      </c>
      <c r="H115">
        <v>26.079999999999995</v>
      </c>
      <c r="I115">
        <v>782</v>
      </c>
      <c r="J115">
        <v>320.49180327868839</v>
      </c>
      <c r="K115" s="13">
        <v>0.41528925619834711</v>
      </c>
      <c r="L115">
        <v>402</v>
      </c>
      <c r="M115">
        <v>968</v>
      </c>
      <c r="N115">
        <v>22</v>
      </c>
      <c r="O115" s="10" t="s">
        <v>102</v>
      </c>
      <c r="P115" t="s">
        <v>76</v>
      </c>
      <c r="Q115" t="s">
        <v>245</v>
      </c>
    </row>
    <row r="116" spans="1:17" x14ac:dyDescent="0.3">
      <c r="A116" t="s">
        <v>40</v>
      </c>
      <c r="B116" t="s">
        <v>245</v>
      </c>
      <c r="C116" t="s">
        <v>14</v>
      </c>
      <c r="D116">
        <v>2.2100000000000004</v>
      </c>
      <c r="E116" s="13">
        <v>0.25791855203619901</v>
      </c>
      <c r="F116">
        <v>0.56999999999999995</v>
      </c>
      <c r="G116">
        <v>1.6400000000000001</v>
      </c>
      <c r="H116">
        <v>24.64</v>
      </c>
      <c r="I116">
        <v>739</v>
      </c>
      <c r="J116">
        <v>334.38914027149315</v>
      </c>
      <c r="K116" s="13">
        <v>0.40706955530216649</v>
      </c>
      <c r="L116">
        <v>357</v>
      </c>
      <c r="M116">
        <v>877</v>
      </c>
      <c r="N116">
        <v>19</v>
      </c>
      <c r="O116" s="10" t="s">
        <v>102</v>
      </c>
      <c r="P116" t="s">
        <v>77</v>
      </c>
      <c r="Q116" t="s">
        <v>245</v>
      </c>
    </row>
    <row r="117" spans="1:17" x14ac:dyDescent="0.3">
      <c r="A117" t="s">
        <v>40</v>
      </c>
      <c r="B117" t="s">
        <v>245</v>
      </c>
      <c r="C117" t="s">
        <v>116</v>
      </c>
      <c r="D117">
        <v>2.0180999999999996</v>
      </c>
      <c r="E117" s="13">
        <v>0</v>
      </c>
      <c r="F117">
        <v>0</v>
      </c>
      <c r="G117">
        <v>2.0180999999999996</v>
      </c>
      <c r="H117">
        <v>20.203332455400002</v>
      </c>
      <c r="I117">
        <v>606.09997366200014</v>
      </c>
      <c r="J117">
        <v>300.33198239036733</v>
      </c>
      <c r="K117" s="13">
        <v>0.31903190319031904</v>
      </c>
      <c r="L117">
        <v>290</v>
      </c>
      <c r="M117">
        <v>909</v>
      </c>
      <c r="N117">
        <v>18</v>
      </c>
      <c r="O117" s="10" t="s">
        <v>115</v>
      </c>
      <c r="P117" t="s">
        <v>76</v>
      </c>
      <c r="Q117" t="s">
        <v>245</v>
      </c>
    </row>
    <row r="118" spans="1:17" x14ac:dyDescent="0.3">
      <c r="A118" t="s">
        <v>40</v>
      </c>
      <c r="B118" t="s">
        <v>245</v>
      </c>
      <c r="C118" t="s">
        <v>114</v>
      </c>
      <c r="D118">
        <v>2.7500000000000009</v>
      </c>
      <c r="E118" s="13">
        <v>0.23999999999999994</v>
      </c>
      <c r="F118">
        <v>0.66</v>
      </c>
      <c r="G118">
        <v>2.0900000000000003</v>
      </c>
      <c r="H118">
        <v>24.42</v>
      </c>
      <c r="I118">
        <v>732.5</v>
      </c>
      <c r="J118">
        <v>266.36363636363626</v>
      </c>
      <c r="K118" s="13">
        <v>0.35669456066945604</v>
      </c>
      <c r="L118">
        <v>341</v>
      </c>
      <c r="M118">
        <v>956</v>
      </c>
      <c r="N118">
        <v>21</v>
      </c>
      <c r="O118" s="10" t="s">
        <v>115</v>
      </c>
      <c r="P118" t="s">
        <v>77</v>
      </c>
      <c r="Q118" t="s">
        <v>245</v>
      </c>
    </row>
    <row r="119" spans="1:17" x14ac:dyDescent="0.3">
      <c r="A119" t="s">
        <v>40</v>
      </c>
      <c r="B119" t="s">
        <v>245</v>
      </c>
      <c r="C119" t="s">
        <v>117</v>
      </c>
      <c r="D119">
        <v>2.0612999999999997</v>
      </c>
      <c r="E119" s="13">
        <v>0</v>
      </c>
      <c r="F119">
        <v>0</v>
      </c>
      <c r="G119">
        <v>2.0612999999999997</v>
      </c>
      <c r="H119">
        <v>17.458093962600003</v>
      </c>
      <c r="I119">
        <v>523.74281887800009</v>
      </c>
      <c r="J119">
        <v>254.08374272449433</v>
      </c>
      <c r="K119" s="13">
        <v>0.34705882352941175</v>
      </c>
      <c r="L119">
        <v>295</v>
      </c>
      <c r="M119">
        <v>850</v>
      </c>
      <c r="N119">
        <v>17</v>
      </c>
      <c r="O119" s="10" t="s">
        <v>118</v>
      </c>
      <c r="P119" t="s">
        <v>77</v>
      </c>
      <c r="Q119" t="s">
        <v>245</v>
      </c>
    </row>
    <row r="120" spans="1:17" x14ac:dyDescent="0.3">
      <c r="A120" t="s">
        <v>40</v>
      </c>
      <c r="B120" t="s">
        <v>285</v>
      </c>
      <c r="C120" t="s">
        <v>7</v>
      </c>
      <c r="D120">
        <v>2.3500000000000005</v>
      </c>
      <c r="E120" s="13">
        <v>0.85106382978723383</v>
      </c>
      <c r="F120">
        <v>2</v>
      </c>
      <c r="G120">
        <v>0.35</v>
      </c>
      <c r="H120">
        <v>43.800000000000004</v>
      </c>
      <c r="I120">
        <v>1314</v>
      </c>
      <c r="J120">
        <v>559.14893617021266</v>
      </c>
      <c r="K120" s="13">
        <v>0.85048543689320388</v>
      </c>
      <c r="L120">
        <v>438</v>
      </c>
      <c r="M120">
        <v>515</v>
      </c>
      <c r="N120">
        <v>11</v>
      </c>
      <c r="O120" s="10" t="s">
        <v>98</v>
      </c>
      <c r="P120" t="s">
        <v>76</v>
      </c>
      <c r="Q120" t="s">
        <v>285</v>
      </c>
    </row>
    <row r="121" spans="1:17" x14ac:dyDescent="0.3">
      <c r="A121" t="s">
        <v>40</v>
      </c>
      <c r="B121" t="s">
        <v>285</v>
      </c>
      <c r="C121" t="s">
        <v>9</v>
      </c>
      <c r="D121">
        <v>2.8000000000000003</v>
      </c>
      <c r="E121" s="13">
        <v>0.7857142857142857</v>
      </c>
      <c r="F121">
        <v>2.2000000000000002</v>
      </c>
      <c r="G121">
        <v>0.60000000000000009</v>
      </c>
      <c r="H121">
        <v>47.06</v>
      </c>
      <c r="I121">
        <v>1411.8899999999999</v>
      </c>
      <c r="J121">
        <v>504.24642857142845</v>
      </c>
      <c r="K121" s="13">
        <v>0.74880763116057236</v>
      </c>
      <c r="L121">
        <v>471</v>
      </c>
      <c r="M121">
        <v>629</v>
      </c>
      <c r="N121">
        <v>13</v>
      </c>
      <c r="O121" s="10" t="s">
        <v>99</v>
      </c>
      <c r="P121" t="s">
        <v>76</v>
      </c>
      <c r="Q121" t="s">
        <v>285</v>
      </c>
    </row>
    <row r="122" spans="1:17" x14ac:dyDescent="0.3">
      <c r="A122" t="s">
        <v>40</v>
      </c>
      <c r="B122" t="s">
        <v>285</v>
      </c>
      <c r="C122" t="s">
        <v>8</v>
      </c>
      <c r="D122">
        <v>2.75</v>
      </c>
      <c r="E122" s="13">
        <v>0.85454545454545472</v>
      </c>
      <c r="F122">
        <v>2.3500000000000005</v>
      </c>
      <c r="G122">
        <v>0.4</v>
      </c>
      <c r="H122">
        <v>48.45</v>
      </c>
      <c r="I122">
        <v>1453.5</v>
      </c>
      <c r="J122">
        <v>528.5454545454545</v>
      </c>
      <c r="K122" s="13">
        <v>0.83074265975820383</v>
      </c>
      <c r="L122">
        <v>481</v>
      </c>
      <c r="M122">
        <v>579</v>
      </c>
      <c r="N122">
        <v>13</v>
      </c>
      <c r="O122" s="10" t="s">
        <v>99</v>
      </c>
      <c r="P122" t="s">
        <v>77</v>
      </c>
      <c r="Q122" t="s">
        <v>285</v>
      </c>
    </row>
    <row r="123" spans="1:17" x14ac:dyDescent="0.3">
      <c r="A123" t="s">
        <v>40</v>
      </c>
      <c r="B123" t="s">
        <v>285</v>
      </c>
      <c r="C123" t="s">
        <v>11</v>
      </c>
      <c r="D123">
        <v>2.8000000000000003</v>
      </c>
      <c r="E123" s="13">
        <v>0.71428571428571419</v>
      </c>
      <c r="F123">
        <v>2</v>
      </c>
      <c r="G123">
        <v>0.8</v>
      </c>
      <c r="H123">
        <v>43.419999999999995</v>
      </c>
      <c r="I123">
        <v>1302.5</v>
      </c>
      <c r="J123">
        <v>465.17857142857139</v>
      </c>
      <c r="K123" s="13">
        <v>0.67131782945736429</v>
      </c>
      <c r="L123">
        <v>433</v>
      </c>
      <c r="M123">
        <v>645</v>
      </c>
      <c r="N123">
        <v>13</v>
      </c>
      <c r="O123" s="10" t="s">
        <v>100</v>
      </c>
      <c r="P123" t="s">
        <v>76</v>
      </c>
      <c r="Q123" t="s">
        <v>285</v>
      </c>
    </row>
    <row r="124" spans="1:17" x14ac:dyDescent="0.3">
      <c r="A124" t="s">
        <v>40</v>
      </c>
      <c r="B124" t="s">
        <v>285</v>
      </c>
      <c r="C124" t="s">
        <v>10</v>
      </c>
      <c r="D124">
        <v>3.5000000000000004</v>
      </c>
      <c r="E124" s="13">
        <v>0.7</v>
      </c>
      <c r="F124">
        <v>2.4500000000000002</v>
      </c>
      <c r="G124">
        <v>1.05</v>
      </c>
      <c r="H124">
        <v>52.290000000000006</v>
      </c>
      <c r="I124">
        <v>1568.61</v>
      </c>
      <c r="J124">
        <v>448.17428571428565</v>
      </c>
      <c r="K124" s="13">
        <v>0.71823204419889508</v>
      </c>
      <c r="L124">
        <v>520</v>
      </c>
      <c r="M124">
        <v>724</v>
      </c>
      <c r="N124">
        <v>16</v>
      </c>
      <c r="O124" s="10" t="s">
        <v>100</v>
      </c>
      <c r="P124" t="s">
        <v>77</v>
      </c>
      <c r="Q124" t="s">
        <v>285</v>
      </c>
    </row>
    <row r="125" spans="1:17" x14ac:dyDescent="0.3">
      <c r="A125" t="s">
        <v>40</v>
      </c>
      <c r="B125" t="s">
        <v>285</v>
      </c>
      <c r="C125" t="s">
        <v>13</v>
      </c>
      <c r="D125">
        <v>2.6100000000000003</v>
      </c>
      <c r="E125" s="13">
        <v>0.22988505747126434</v>
      </c>
      <c r="F125">
        <v>0.6</v>
      </c>
      <c r="G125">
        <v>2.0100000000000002</v>
      </c>
      <c r="H125">
        <v>45.029999999999994</v>
      </c>
      <c r="I125">
        <v>1351</v>
      </c>
      <c r="J125">
        <v>517.62452107279682</v>
      </c>
      <c r="K125" s="13">
        <v>0.7696245733788396</v>
      </c>
      <c r="L125">
        <v>451</v>
      </c>
      <c r="M125">
        <v>586</v>
      </c>
      <c r="N125">
        <v>14</v>
      </c>
      <c r="O125" s="10" t="s">
        <v>101</v>
      </c>
      <c r="P125" t="s">
        <v>76</v>
      </c>
      <c r="Q125" t="s">
        <v>285</v>
      </c>
    </row>
    <row r="126" spans="1:17" x14ac:dyDescent="0.3">
      <c r="A126" t="s">
        <v>40</v>
      </c>
      <c r="B126" t="s">
        <v>285</v>
      </c>
      <c r="C126" t="s">
        <v>12</v>
      </c>
      <c r="D126">
        <v>3.3000000000000003</v>
      </c>
      <c r="E126" s="13">
        <v>0.46363636363636362</v>
      </c>
      <c r="F126">
        <v>1.53</v>
      </c>
      <c r="G126">
        <v>1.77</v>
      </c>
      <c r="H126">
        <v>55.319999999999993</v>
      </c>
      <c r="I126">
        <v>1659.6</v>
      </c>
      <c r="J126">
        <v>502.90909090909082</v>
      </c>
      <c r="K126" s="13">
        <v>0.76923076923076927</v>
      </c>
      <c r="L126">
        <v>550</v>
      </c>
      <c r="M126">
        <v>715</v>
      </c>
      <c r="N126">
        <v>15</v>
      </c>
      <c r="O126" s="10" t="s">
        <v>101</v>
      </c>
      <c r="P126" t="s">
        <v>77</v>
      </c>
      <c r="Q126" t="s">
        <v>285</v>
      </c>
    </row>
    <row r="127" spans="1:17" x14ac:dyDescent="0.3">
      <c r="A127" t="s">
        <v>40</v>
      </c>
      <c r="B127" t="s">
        <v>285</v>
      </c>
      <c r="C127" t="s">
        <v>15</v>
      </c>
      <c r="D127">
        <v>3.39</v>
      </c>
      <c r="E127" s="13">
        <v>0.51622418879056042</v>
      </c>
      <c r="F127">
        <v>1.75</v>
      </c>
      <c r="G127">
        <v>1.6400000000000001</v>
      </c>
      <c r="H127">
        <v>55.5</v>
      </c>
      <c r="I127">
        <v>1665</v>
      </c>
      <c r="J127">
        <v>491.15044247787608</v>
      </c>
      <c r="K127" s="13">
        <v>0.74342105263157898</v>
      </c>
      <c r="L127">
        <v>565</v>
      </c>
      <c r="M127">
        <v>760</v>
      </c>
      <c r="N127">
        <v>17</v>
      </c>
      <c r="O127" s="10" t="s">
        <v>102</v>
      </c>
      <c r="P127" t="s">
        <v>76</v>
      </c>
      <c r="Q127" t="s">
        <v>285</v>
      </c>
    </row>
    <row r="128" spans="1:17" x14ac:dyDescent="0.3">
      <c r="A128" t="s">
        <v>40</v>
      </c>
      <c r="B128" t="s">
        <v>285</v>
      </c>
      <c r="C128" t="s">
        <v>14</v>
      </c>
      <c r="D128">
        <v>3.6900000000000004</v>
      </c>
      <c r="E128" s="13">
        <v>0.37940379403794033</v>
      </c>
      <c r="F128">
        <v>1.4</v>
      </c>
      <c r="G128">
        <v>2.29</v>
      </c>
      <c r="H128">
        <v>61.77</v>
      </c>
      <c r="I128">
        <v>1853.23</v>
      </c>
      <c r="J128">
        <v>502.23035230352298</v>
      </c>
      <c r="K128" s="13">
        <v>0.77972465581977468</v>
      </c>
      <c r="L128">
        <v>623</v>
      </c>
      <c r="M128">
        <v>799</v>
      </c>
      <c r="N128">
        <v>18</v>
      </c>
      <c r="O128" s="10" t="s">
        <v>102</v>
      </c>
      <c r="P128" t="s">
        <v>77</v>
      </c>
      <c r="Q128" t="s">
        <v>285</v>
      </c>
    </row>
    <row r="129" spans="1:17" x14ac:dyDescent="0.3">
      <c r="A129" t="s">
        <v>40</v>
      </c>
      <c r="B129" t="s">
        <v>285</v>
      </c>
      <c r="C129" t="s">
        <v>116</v>
      </c>
      <c r="D129">
        <v>2.9833000000000007</v>
      </c>
      <c r="E129" s="13">
        <v>0.35195923976804205</v>
      </c>
      <c r="F129">
        <v>1.05</v>
      </c>
      <c r="G129">
        <v>1.9333</v>
      </c>
      <c r="H129">
        <v>46.076665400000003</v>
      </c>
      <c r="I129">
        <v>1382.2999620000001</v>
      </c>
      <c r="J129">
        <v>463.34594643515561</v>
      </c>
      <c r="K129" s="13">
        <v>0.7447833065810594</v>
      </c>
      <c r="L129">
        <v>464</v>
      </c>
      <c r="M129">
        <v>623</v>
      </c>
      <c r="N129">
        <v>14</v>
      </c>
      <c r="O129" s="10" t="s">
        <v>115</v>
      </c>
      <c r="P129" t="s">
        <v>76</v>
      </c>
      <c r="Q129" t="s">
        <v>285</v>
      </c>
    </row>
    <row r="130" spans="1:17" x14ac:dyDescent="0.3">
      <c r="A130" t="s">
        <v>40</v>
      </c>
      <c r="B130" t="s">
        <v>285</v>
      </c>
      <c r="C130" t="s">
        <v>114</v>
      </c>
      <c r="D130">
        <v>3.9200000000000004</v>
      </c>
      <c r="E130" s="13">
        <v>0.33928571428571419</v>
      </c>
      <c r="F130">
        <v>1.3299999999999998</v>
      </c>
      <c r="G130">
        <v>2.59</v>
      </c>
      <c r="H130">
        <v>62.35</v>
      </c>
      <c r="I130">
        <v>1870.5</v>
      </c>
      <c r="J130">
        <v>477.16836734693874</v>
      </c>
      <c r="K130" s="13">
        <v>0.75539568345323738</v>
      </c>
      <c r="L130">
        <v>630</v>
      </c>
      <c r="M130">
        <v>834</v>
      </c>
      <c r="N130">
        <v>19</v>
      </c>
      <c r="O130" s="10" t="s">
        <v>115</v>
      </c>
      <c r="P130" t="s">
        <v>77</v>
      </c>
      <c r="Q130" t="s">
        <v>285</v>
      </c>
    </row>
    <row r="131" spans="1:17" x14ac:dyDescent="0.3">
      <c r="A131" t="s">
        <v>40</v>
      </c>
      <c r="B131" t="s">
        <v>285</v>
      </c>
      <c r="C131" t="s">
        <v>117</v>
      </c>
      <c r="D131">
        <v>3.3832999999999998</v>
      </c>
      <c r="E131" s="13">
        <v>0.29556941447698992</v>
      </c>
      <c r="F131">
        <v>1</v>
      </c>
      <c r="G131">
        <v>2.3833000000000002</v>
      </c>
      <c r="H131">
        <v>60.136665199999989</v>
      </c>
      <c r="I131">
        <v>1804.099956</v>
      </c>
      <c r="J131">
        <v>533.23676765288337</v>
      </c>
      <c r="K131" s="13">
        <v>0.80132450331125826</v>
      </c>
      <c r="L131">
        <v>605</v>
      </c>
      <c r="M131">
        <v>755</v>
      </c>
      <c r="N131">
        <v>17</v>
      </c>
      <c r="O131" s="10" t="s">
        <v>118</v>
      </c>
      <c r="P131" t="s">
        <v>77</v>
      </c>
      <c r="Q131" t="s">
        <v>285</v>
      </c>
    </row>
    <row r="132" spans="1:17" x14ac:dyDescent="0.3">
      <c r="A132" t="s">
        <v>40</v>
      </c>
      <c r="B132" t="s">
        <v>305</v>
      </c>
      <c r="C132" t="s">
        <v>7</v>
      </c>
      <c r="D132">
        <v>1.86</v>
      </c>
      <c r="E132" s="13">
        <v>0.35483870967741937</v>
      </c>
      <c r="F132">
        <v>0.66</v>
      </c>
      <c r="G132">
        <v>1.2</v>
      </c>
      <c r="H132">
        <v>17.34</v>
      </c>
      <c r="I132">
        <v>520.20000000000005</v>
      </c>
      <c r="J132">
        <v>279.67741935483872</v>
      </c>
      <c r="K132" s="13">
        <v>0.60897435897435892</v>
      </c>
      <c r="L132">
        <v>95</v>
      </c>
      <c r="M132">
        <v>156</v>
      </c>
      <c r="N132">
        <v>6</v>
      </c>
      <c r="O132" s="10" t="s">
        <v>98</v>
      </c>
      <c r="P132" t="s">
        <v>76</v>
      </c>
      <c r="Q132" t="s">
        <v>305</v>
      </c>
    </row>
    <row r="133" spans="1:17" x14ac:dyDescent="0.3">
      <c r="A133" t="s">
        <v>40</v>
      </c>
      <c r="B133" t="s">
        <v>305</v>
      </c>
      <c r="C133" t="s">
        <v>9</v>
      </c>
      <c r="D133">
        <v>1.86</v>
      </c>
      <c r="E133" s="13">
        <v>0.532258064516129</v>
      </c>
      <c r="F133">
        <v>0.99</v>
      </c>
      <c r="G133">
        <v>0.8600000000000001</v>
      </c>
      <c r="H133">
        <v>17.37</v>
      </c>
      <c r="I133">
        <v>521.14</v>
      </c>
      <c r="J133">
        <v>280.18279569892474</v>
      </c>
      <c r="K133" s="13">
        <v>0.5</v>
      </c>
      <c r="L133">
        <v>90</v>
      </c>
      <c r="M133">
        <v>180</v>
      </c>
      <c r="N133">
        <v>6</v>
      </c>
      <c r="O133" s="10" t="s">
        <v>99</v>
      </c>
      <c r="P133" t="s">
        <v>76</v>
      </c>
      <c r="Q133" t="s">
        <v>305</v>
      </c>
    </row>
    <row r="134" spans="1:17" x14ac:dyDescent="0.3">
      <c r="A134" t="s">
        <v>40</v>
      </c>
      <c r="B134" t="s">
        <v>305</v>
      </c>
      <c r="C134" t="s">
        <v>8</v>
      </c>
      <c r="D134">
        <v>1.6600000000000001</v>
      </c>
      <c r="E134" s="13">
        <v>0.59638554216867468</v>
      </c>
      <c r="F134">
        <v>0.99</v>
      </c>
      <c r="G134">
        <v>0.66</v>
      </c>
      <c r="H134">
        <v>19</v>
      </c>
      <c r="I134">
        <v>570</v>
      </c>
      <c r="J134">
        <v>343.37349397590356</v>
      </c>
      <c r="K134" s="13">
        <v>0.73076923076923073</v>
      </c>
      <c r="L134">
        <v>95</v>
      </c>
      <c r="M134">
        <v>130</v>
      </c>
      <c r="N134">
        <v>5</v>
      </c>
      <c r="O134" s="10" t="s">
        <v>99</v>
      </c>
      <c r="P134" t="s">
        <v>77</v>
      </c>
      <c r="Q134" t="s">
        <v>305</v>
      </c>
    </row>
    <row r="135" spans="1:17" x14ac:dyDescent="0.3">
      <c r="A135" t="s">
        <v>40</v>
      </c>
      <c r="B135" t="s">
        <v>305</v>
      </c>
      <c r="C135" t="s">
        <v>11</v>
      </c>
      <c r="D135">
        <v>1.7900000000000003</v>
      </c>
      <c r="E135" s="13">
        <v>0.55865921787709494</v>
      </c>
      <c r="F135">
        <v>1</v>
      </c>
      <c r="G135">
        <v>0.79</v>
      </c>
      <c r="H135">
        <v>19.169999999999998</v>
      </c>
      <c r="I135">
        <v>575.20000000000005</v>
      </c>
      <c r="J135">
        <v>321.34078212290501</v>
      </c>
      <c r="K135" s="13">
        <v>0.60256410256410253</v>
      </c>
      <c r="L135">
        <v>94</v>
      </c>
      <c r="M135">
        <v>156</v>
      </c>
      <c r="N135">
        <v>6</v>
      </c>
      <c r="O135" s="10" t="s">
        <v>100</v>
      </c>
      <c r="P135" t="s">
        <v>76</v>
      </c>
      <c r="Q135" t="s">
        <v>305</v>
      </c>
    </row>
    <row r="136" spans="1:17" x14ac:dyDescent="0.3">
      <c r="A136" t="s">
        <v>40</v>
      </c>
      <c r="B136" t="s">
        <v>305</v>
      </c>
      <c r="C136" t="s">
        <v>10</v>
      </c>
      <c r="D136">
        <v>0.99</v>
      </c>
      <c r="E136" s="13">
        <v>0.79797979797979801</v>
      </c>
      <c r="F136">
        <v>0.79</v>
      </c>
      <c r="G136">
        <v>0.2</v>
      </c>
      <c r="H136">
        <v>10.200000000000001</v>
      </c>
      <c r="I136">
        <v>306</v>
      </c>
      <c r="J136">
        <v>309.09090909090912</v>
      </c>
      <c r="K136" s="13">
        <v>0.55769230769230771</v>
      </c>
      <c r="L136">
        <v>58</v>
      </c>
      <c r="M136">
        <v>104</v>
      </c>
      <c r="N136">
        <v>4</v>
      </c>
      <c r="O136" s="10" t="s">
        <v>100</v>
      </c>
      <c r="P136" t="s">
        <v>77</v>
      </c>
      <c r="Q136" t="s">
        <v>305</v>
      </c>
    </row>
    <row r="137" spans="1:17" x14ac:dyDescent="0.3">
      <c r="A137" t="s">
        <v>40</v>
      </c>
      <c r="B137" t="s">
        <v>305</v>
      </c>
      <c r="C137" t="s">
        <v>13</v>
      </c>
      <c r="D137">
        <v>1.6600000000000001</v>
      </c>
      <c r="E137" s="13">
        <v>0.39759036144578314</v>
      </c>
      <c r="F137">
        <v>0.66</v>
      </c>
      <c r="G137">
        <v>0.99</v>
      </c>
      <c r="H137">
        <v>15.81</v>
      </c>
      <c r="I137">
        <v>474.3</v>
      </c>
      <c r="J137">
        <v>285.72289156626505</v>
      </c>
      <c r="K137" s="13">
        <v>0.59230769230769231</v>
      </c>
      <c r="L137">
        <v>77</v>
      </c>
      <c r="M137">
        <v>130</v>
      </c>
      <c r="N137">
        <v>5</v>
      </c>
      <c r="O137" s="10" t="s">
        <v>101</v>
      </c>
      <c r="P137" t="s">
        <v>76</v>
      </c>
      <c r="Q137" t="s">
        <v>305</v>
      </c>
    </row>
    <row r="138" spans="1:17" x14ac:dyDescent="0.3">
      <c r="A138" t="s">
        <v>40</v>
      </c>
      <c r="B138" t="s">
        <v>305</v>
      </c>
      <c r="C138" t="s">
        <v>12</v>
      </c>
      <c r="D138">
        <v>1.6600000000000001</v>
      </c>
      <c r="E138" s="13">
        <v>0</v>
      </c>
      <c r="F138">
        <v>0</v>
      </c>
      <c r="G138">
        <v>1.6600000000000001</v>
      </c>
      <c r="H138">
        <v>13.8</v>
      </c>
      <c r="I138">
        <v>414</v>
      </c>
      <c r="J138">
        <v>249.39759036144576</v>
      </c>
      <c r="K138" s="13">
        <v>0.50735294117647056</v>
      </c>
      <c r="L138">
        <v>69</v>
      </c>
      <c r="M138">
        <v>136</v>
      </c>
      <c r="N138">
        <v>5</v>
      </c>
      <c r="O138" s="10" t="s">
        <v>101</v>
      </c>
      <c r="P138" t="s">
        <v>77</v>
      </c>
      <c r="Q138" t="s">
        <v>305</v>
      </c>
    </row>
    <row r="139" spans="1:17" x14ac:dyDescent="0.3">
      <c r="A139" t="s">
        <v>40</v>
      </c>
      <c r="B139" t="s">
        <v>305</v>
      </c>
      <c r="C139" t="s">
        <v>15</v>
      </c>
      <c r="D139">
        <v>2.2200000000000002</v>
      </c>
      <c r="E139" s="13">
        <v>0.44144144144144137</v>
      </c>
      <c r="F139">
        <v>0.98</v>
      </c>
      <c r="G139">
        <v>1.24</v>
      </c>
      <c r="H139">
        <v>17.319999999999997</v>
      </c>
      <c r="I139">
        <v>519.6</v>
      </c>
      <c r="J139">
        <v>234.05405405405403</v>
      </c>
      <c r="K139" s="13">
        <v>0.53086419753086422</v>
      </c>
      <c r="L139">
        <v>86</v>
      </c>
      <c r="M139">
        <v>162</v>
      </c>
      <c r="N139">
        <v>6</v>
      </c>
      <c r="O139" s="10" t="s">
        <v>102</v>
      </c>
      <c r="P139" t="s">
        <v>76</v>
      </c>
      <c r="Q139" t="s">
        <v>305</v>
      </c>
    </row>
    <row r="140" spans="1:17" x14ac:dyDescent="0.3">
      <c r="A140" t="s">
        <v>40</v>
      </c>
      <c r="B140" t="s">
        <v>305</v>
      </c>
      <c r="C140" t="s">
        <v>14</v>
      </c>
      <c r="D140">
        <v>1.86</v>
      </c>
      <c r="E140" s="13">
        <v>0.532258064516129</v>
      </c>
      <c r="F140">
        <v>0.99</v>
      </c>
      <c r="G140">
        <v>0.8600000000000001</v>
      </c>
      <c r="H140">
        <v>14.700000000000001</v>
      </c>
      <c r="I140">
        <v>441</v>
      </c>
      <c r="J140">
        <v>237.09677419354838</v>
      </c>
      <c r="K140" s="13">
        <v>0.5</v>
      </c>
      <c r="L140">
        <v>81</v>
      </c>
      <c r="M140">
        <v>162</v>
      </c>
      <c r="N140">
        <v>6</v>
      </c>
      <c r="O140" s="10" t="s">
        <v>102</v>
      </c>
      <c r="P140" t="s">
        <v>77</v>
      </c>
      <c r="Q140" t="s">
        <v>305</v>
      </c>
    </row>
    <row r="141" spans="1:17" x14ac:dyDescent="0.3">
      <c r="A141" t="s">
        <v>40</v>
      </c>
      <c r="B141" t="s">
        <v>305</v>
      </c>
      <c r="C141" t="s">
        <v>116</v>
      </c>
      <c r="D141">
        <v>1.4743999999999999</v>
      </c>
      <c r="E141" s="13">
        <v>0.65959034183396636</v>
      </c>
      <c r="F141">
        <v>0.97249999999999992</v>
      </c>
      <c r="G141">
        <v>0.50190000000000001</v>
      </c>
      <c r="H141">
        <v>12.110000000000001</v>
      </c>
      <c r="I141">
        <v>363.3</v>
      </c>
      <c r="J141">
        <v>246.40531741725451</v>
      </c>
      <c r="K141" s="13">
        <v>0.57692307692307687</v>
      </c>
      <c r="L141">
        <v>60</v>
      </c>
      <c r="M141">
        <v>104</v>
      </c>
      <c r="N141">
        <v>4</v>
      </c>
      <c r="O141" s="10" t="s">
        <v>115</v>
      </c>
      <c r="P141" t="s">
        <v>76</v>
      </c>
      <c r="Q141" t="s">
        <v>305</v>
      </c>
    </row>
    <row r="142" spans="1:17" x14ac:dyDescent="0.3">
      <c r="A142" t="s">
        <v>40</v>
      </c>
      <c r="B142" t="s">
        <v>305</v>
      </c>
      <c r="C142" t="s">
        <v>114</v>
      </c>
      <c r="D142">
        <v>2.0499999999999998</v>
      </c>
      <c r="E142" s="13">
        <v>0.45853658536585373</v>
      </c>
      <c r="F142">
        <v>0.94000000000000006</v>
      </c>
      <c r="G142">
        <v>1.1099999999999999</v>
      </c>
      <c r="H142">
        <v>13.5</v>
      </c>
      <c r="I142">
        <v>405</v>
      </c>
      <c r="J142">
        <v>197.56097560975613</v>
      </c>
      <c r="K142" s="13">
        <v>0.44444444444444442</v>
      </c>
      <c r="L142">
        <v>72</v>
      </c>
      <c r="M142">
        <v>162</v>
      </c>
      <c r="N142">
        <v>6</v>
      </c>
      <c r="O142" s="10" t="s">
        <v>115</v>
      </c>
      <c r="P142" t="s">
        <v>77</v>
      </c>
      <c r="Q142" t="s">
        <v>305</v>
      </c>
    </row>
    <row r="143" spans="1:17" x14ac:dyDescent="0.3">
      <c r="A143" t="s">
        <v>40</v>
      </c>
      <c r="B143" t="s">
        <v>305</v>
      </c>
      <c r="C143" t="s">
        <v>117</v>
      </c>
      <c r="D143">
        <v>1.6744000000000001</v>
      </c>
      <c r="E143" s="13">
        <v>0.55972288580984231</v>
      </c>
      <c r="F143">
        <v>0.93720000000000003</v>
      </c>
      <c r="G143">
        <v>0.73719999999999997</v>
      </c>
      <c r="H143">
        <v>10.700000000000001</v>
      </c>
      <c r="I143">
        <v>321</v>
      </c>
      <c r="J143">
        <v>191.71046344959387</v>
      </c>
      <c r="K143" s="13">
        <v>0.44615384615384618</v>
      </c>
      <c r="L143">
        <v>58</v>
      </c>
      <c r="M143">
        <v>130</v>
      </c>
      <c r="N143">
        <v>5</v>
      </c>
      <c r="O143" s="10" t="s">
        <v>118</v>
      </c>
      <c r="P143" t="s">
        <v>77</v>
      </c>
      <c r="Q143" t="s">
        <v>305</v>
      </c>
    </row>
    <row r="144" spans="1:17" x14ac:dyDescent="0.3">
      <c r="A144" t="s">
        <v>40</v>
      </c>
      <c r="B144" t="s">
        <v>316</v>
      </c>
      <c r="C144" t="s">
        <v>7</v>
      </c>
      <c r="D144">
        <v>3.8100000000000009</v>
      </c>
      <c r="E144" s="13">
        <v>0.20997375328083986</v>
      </c>
      <c r="F144">
        <v>0.8</v>
      </c>
      <c r="G144">
        <v>3.0100000000000007</v>
      </c>
      <c r="H144">
        <v>62.809999999999995</v>
      </c>
      <c r="I144">
        <v>1884.1999999999998</v>
      </c>
      <c r="J144">
        <v>494.54068241469798</v>
      </c>
      <c r="K144" s="13">
        <v>0.86876640419947504</v>
      </c>
      <c r="L144">
        <v>662</v>
      </c>
      <c r="M144">
        <v>762</v>
      </c>
      <c r="N144">
        <v>21</v>
      </c>
      <c r="O144" s="10" t="s">
        <v>98</v>
      </c>
      <c r="P144" t="s">
        <v>76</v>
      </c>
      <c r="Q144" t="s">
        <v>316</v>
      </c>
    </row>
    <row r="145" spans="1:17" x14ac:dyDescent="0.3">
      <c r="A145" t="s">
        <v>40</v>
      </c>
      <c r="B145" t="s">
        <v>316</v>
      </c>
      <c r="C145" t="s">
        <v>9</v>
      </c>
      <c r="D145">
        <v>4.4000000000000012</v>
      </c>
      <c r="E145" s="13">
        <v>0.19999999999999998</v>
      </c>
      <c r="F145">
        <v>0.88000000000000012</v>
      </c>
      <c r="G145">
        <v>3.5200000000000009</v>
      </c>
      <c r="H145">
        <v>65.42</v>
      </c>
      <c r="I145">
        <v>1962.76</v>
      </c>
      <c r="J145">
        <v>446.08181818181805</v>
      </c>
      <c r="K145" s="13">
        <v>0.78850574712643673</v>
      </c>
      <c r="L145">
        <v>686</v>
      </c>
      <c r="M145">
        <v>870</v>
      </c>
      <c r="N145">
        <v>24</v>
      </c>
      <c r="O145" s="10" t="s">
        <v>99</v>
      </c>
      <c r="P145" t="s">
        <v>76</v>
      </c>
      <c r="Q145" t="s">
        <v>316</v>
      </c>
    </row>
    <row r="146" spans="1:17" x14ac:dyDescent="0.3">
      <c r="A146" t="s">
        <v>40</v>
      </c>
      <c r="B146" t="s">
        <v>316</v>
      </c>
      <c r="C146" t="s">
        <v>8</v>
      </c>
      <c r="D146">
        <v>4.2900000000000009</v>
      </c>
      <c r="E146" s="13">
        <v>0.18648018648018644</v>
      </c>
      <c r="F146">
        <v>0.8</v>
      </c>
      <c r="G146">
        <v>3.4900000000000011</v>
      </c>
      <c r="H146">
        <v>66.260000000000005</v>
      </c>
      <c r="I146">
        <v>1988.2600000000002</v>
      </c>
      <c r="J146">
        <v>463.4638694638694</v>
      </c>
      <c r="K146" s="13">
        <v>0.82235294117647062</v>
      </c>
      <c r="L146">
        <v>699</v>
      </c>
      <c r="M146">
        <v>850</v>
      </c>
      <c r="N146">
        <v>23</v>
      </c>
      <c r="O146" s="10" t="s">
        <v>99</v>
      </c>
      <c r="P146" t="s">
        <v>77</v>
      </c>
      <c r="Q146" t="s">
        <v>316</v>
      </c>
    </row>
    <row r="147" spans="1:17" x14ac:dyDescent="0.3">
      <c r="A147" t="s">
        <v>40</v>
      </c>
      <c r="B147" t="s">
        <v>316</v>
      </c>
      <c r="C147" t="s">
        <v>11</v>
      </c>
      <c r="D147">
        <v>4.830000000000001</v>
      </c>
      <c r="E147" s="13">
        <v>0.16563146997929604</v>
      </c>
      <c r="F147">
        <v>0.8</v>
      </c>
      <c r="G147">
        <v>4.03</v>
      </c>
      <c r="H147">
        <v>77.279999999999987</v>
      </c>
      <c r="I147">
        <v>2318.5</v>
      </c>
      <c r="J147">
        <v>480.02070393374731</v>
      </c>
      <c r="K147" s="13">
        <v>0.81790744466800802</v>
      </c>
      <c r="L147">
        <v>813</v>
      </c>
      <c r="M147">
        <v>994</v>
      </c>
      <c r="N147">
        <v>26</v>
      </c>
      <c r="O147" s="10" t="s">
        <v>100</v>
      </c>
      <c r="P147" t="s">
        <v>76</v>
      </c>
      <c r="Q147" t="s">
        <v>316</v>
      </c>
    </row>
    <row r="148" spans="1:17" x14ac:dyDescent="0.3">
      <c r="A148" t="s">
        <v>40</v>
      </c>
      <c r="B148" t="s">
        <v>316</v>
      </c>
      <c r="C148" t="s">
        <v>10</v>
      </c>
      <c r="D148">
        <v>5.030000000000002</v>
      </c>
      <c r="E148" s="13">
        <v>0.15904572564612321</v>
      </c>
      <c r="F148">
        <v>0.8</v>
      </c>
      <c r="G148">
        <v>4.2300000000000013</v>
      </c>
      <c r="H148">
        <v>73.579999999999984</v>
      </c>
      <c r="I148">
        <v>2207.4799999999996</v>
      </c>
      <c r="J148">
        <v>438.86282306162997</v>
      </c>
      <c r="K148" s="13">
        <v>0.77031093279839513</v>
      </c>
      <c r="L148">
        <v>768</v>
      </c>
      <c r="M148">
        <v>997</v>
      </c>
      <c r="N148">
        <v>26</v>
      </c>
      <c r="O148" s="10" t="s">
        <v>100</v>
      </c>
      <c r="P148" t="s">
        <v>77</v>
      </c>
      <c r="Q148" t="s">
        <v>316</v>
      </c>
    </row>
    <row r="149" spans="1:17" x14ac:dyDescent="0.3">
      <c r="A149" t="s">
        <v>40</v>
      </c>
      <c r="B149" t="s">
        <v>316</v>
      </c>
      <c r="C149" t="s">
        <v>13</v>
      </c>
      <c r="D149">
        <v>5.1000000000000005</v>
      </c>
      <c r="E149" s="13">
        <v>0.18627450980392155</v>
      </c>
      <c r="F149">
        <v>0.95</v>
      </c>
      <c r="G149">
        <v>4.1500000000000012</v>
      </c>
      <c r="H149">
        <v>80.88</v>
      </c>
      <c r="I149">
        <v>2427.02</v>
      </c>
      <c r="J149">
        <v>475.88627450980385</v>
      </c>
      <c r="K149" s="13">
        <v>0.81100000000000005</v>
      </c>
      <c r="L149">
        <v>811</v>
      </c>
      <c r="M149">
        <v>1000</v>
      </c>
      <c r="N149">
        <v>26</v>
      </c>
      <c r="O149" s="10" t="s">
        <v>101</v>
      </c>
      <c r="P149" t="s">
        <v>76</v>
      </c>
      <c r="Q149" t="s">
        <v>316</v>
      </c>
    </row>
    <row r="150" spans="1:17" x14ac:dyDescent="0.3">
      <c r="A150" t="s">
        <v>40</v>
      </c>
      <c r="B150" t="s">
        <v>316</v>
      </c>
      <c r="C150" t="s">
        <v>12</v>
      </c>
      <c r="D150">
        <v>5.2000000000000011</v>
      </c>
      <c r="E150" s="13">
        <v>0.13461538461538458</v>
      </c>
      <c r="F150">
        <v>0.7</v>
      </c>
      <c r="G150">
        <v>4.5</v>
      </c>
      <c r="H150">
        <v>87.57</v>
      </c>
      <c r="I150">
        <v>2627.1299999999997</v>
      </c>
      <c r="J150">
        <v>505.21730769230754</v>
      </c>
      <c r="K150" s="13">
        <v>0.82790697674418601</v>
      </c>
      <c r="L150">
        <v>890</v>
      </c>
      <c r="M150">
        <v>1075</v>
      </c>
      <c r="N150">
        <v>28</v>
      </c>
      <c r="O150" s="10" t="s">
        <v>101</v>
      </c>
      <c r="P150" t="s">
        <v>77</v>
      </c>
      <c r="Q150" t="s">
        <v>316</v>
      </c>
    </row>
    <row r="151" spans="1:17" x14ac:dyDescent="0.3">
      <c r="A151" t="s">
        <v>40</v>
      </c>
      <c r="B151" t="s">
        <v>316</v>
      </c>
      <c r="C151" t="s">
        <v>15</v>
      </c>
      <c r="D151">
        <v>5.7200000000000015</v>
      </c>
      <c r="E151" s="13">
        <v>0.27622377622377614</v>
      </c>
      <c r="F151">
        <v>1.5799999999999998</v>
      </c>
      <c r="G151">
        <v>4.1400000000000006</v>
      </c>
      <c r="H151">
        <v>87.13</v>
      </c>
      <c r="I151">
        <v>2614.0699999999997</v>
      </c>
      <c r="J151">
        <v>457.00524475524458</v>
      </c>
      <c r="K151" s="13">
        <v>0.78635547576301612</v>
      </c>
      <c r="L151">
        <v>876</v>
      </c>
      <c r="M151">
        <v>1114</v>
      </c>
      <c r="N151">
        <v>29</v>
      </c>
      <c r="O151" s="10" t="s">
        <v>102</v>
      </c>
      <c r="P151" t="s">
        <v>76</v>
      </c>
      <c r="Q151" t="s">
        <v>316</v>
      </c>
    </row>
    <row r="152" spans="1:17" x14ac:dyDescent="0.3">
      <c r="A152" t="s">
        <v>40</v>
      </c>
      <c r="B152" t="s">
        <v>316</v>
      </c>
      <c r="C152" t="s">
        <v>14</v>
      </c>
      <c r="D152">
        <v>6.0800000000000018</v>
      </c>
      <c r="E152" s="13">
        <v>0.1233552631578947</v>
      </c>
      <c r="F152">
        <v>0.75</v>
      </c>
      <c r="G152">
        <v>5.330000000000001</v>
      </c>
      <c r="H152">
        <v>91.600000000000023</v>
      </c>
      <c r="I152">
        <v>2748.0899999999997</v>
      </c>
      <c r="J152">
        <v>451.98848684210509</v>
      </c>
      <c r="K152" s="13">
        <v>0.80085106382978721</v>
      </c>
      <c r="L152">
        <v>941</v>
      </c>
      <c r="M152">
        <v>1175</v>
      </c>
      <c r="N152">
        <v>31</v>
      </c>
      <c r="O152" s="10" t="s">
        <v>102</v>
      </c>
      <c r="P152" t="s">
        <v>77</v>
      </c>
      <c r="Q152" t="s">
        <v>316</v>
      </c>
    </row>
    <row r="153" spans="1:17" x14ac:dyDescent="0.3">
      <c r="A153" t="s">
        <v>40</v>
      </c>
      <c r="B153" t="s">
        <v>316</v>
      </c>
      <c r="C153" t="s">
        <v>116</v>
      </c>
      <c r="D153">
        <v>3.9836000000000009</v>
      </c>
      <c r="E153" s="13">
        <v>0.40164675168189562</v>
      </c>
      <c r="F153">
        <v>1.5999999999999999</v>
      </c>
      <c r="G153">
        <v>2.3836000000000004</v>
      </c>
      <c r="H153">
        <v>79.166665398099994</v>
      </c>
      <c r="I153">
        <v>2374.999961943</v>
      </c>
      <c r="J153">
        <v>596.19438747439483</v>
      </c>
      <c r="K153" s="13">
        <v>0.88087431693989071</v>
      </c>
      <c r="L153">
        <v>806</v>
      </c>
      <c r="M153">
        <v>915</v>
      </c>
      <c r="N153">
        <v>20</v>
      </c>
      <c r="O153" s="10" t="s">
        <v>115</v>
      </c>
      <c r="P153" t="s">
        <v>76</v>
      </c>
      <c r="Q153" t="s">
        <v>316</v>
      </c>
    </row>
    <row r="154" spans="1:17" x14ac:dyDescent="0.3">
      <c r="A154" t="s">
        <v>40</v>
      </c>
      <c r="B154" t="s">
        <v>316</v>
      </c>
      <c r="C154" t="s">
        <v>114</v>
      </c>
      <c r="D154">
        <v>6.8100000000000014</v>
      </c>
      <c r="E154" s="13">
        <v>0.23494860499265782</v>
      </c>
      <c r="F154">
        <v>1.6</v>
      </c>
      <c r="G154">
        <v>5.2100000000000009</v>
      </c>
      <c r="H154">
        <v>96.19</v>
      </c>
      <c r="I154">
        <v>2885.79</v>
      </c>
      <c r="J154">
        <v>423.75770925110123</v>
      </c>
      <c r="K154" s="13">
        <v>0.71865889212827994</v>
      </c>
      <c r="L154">
        <v>986</v>
      </c>
      <c r="M154">
        <v>1372</v>
      </c>
      <c r="N154">
        <v>36</v>
      </c>
      <c r="O154" s="10" t="s">
        <v>115</v>
      </c>
      <c r="P154" t="s">
        <v>77</v>
      </c>
      <c r="Q154" t="s">
        <v>316</v>
      </c>
    </row>
    <row r="155" spans="1:17" x14ac:dyDescent="0.3">
      <c r="A155" t="s">
        <v>40</v>
      </c>
      <c r="B155" t="s">
        <v>316</v>
      </c>
      <c r="C155" t="s">
        <v>117</v>
      </c>
      <c r="D155">
        <v>4</v>
      </c>
      <c r="E155" s="13">
        <v>0.15000000000000002</v>
      </c>
      <c r="F155">
        <v>0.60000000000000009</v>
      </c>
      <c r="G155">
        <v>3.4000000000000004</v>
      </c>
      <c r="H155">
        <v>82.8</v>
      </c>
      <c r="I155">
        <v>2484</v>
      </c>
      <c r="J155">
        <v>621</v>
      </c>
      <c r="K155" s="13">
        <v>0.82799999999999996</v>
      </c>
      <c r="L155">
        <v>828</v>
      </c>
      <c r="M155">
        <v>1000</v>
      </c>
      <c r="N155">
        <v>20</v>
      </c>
      <c r="O155" s="10" t="s">
        <v>118</v>
      </c>
      <c r="P155" t="s">
        <v>77</v>
      </c>
      <c r="Q155" t="s">
        <v>316</v>
      </c>
    </row>
    <row r="156" spans="1:17" x14ac:dyDescent="0.3">
      <c r="A156" t="s">
        <v>63</v>
      </c>
      <c r="B156" t="s">
        <v>343</v>
      </c>
      <c r="C156" t="s">
        <v>7</v>
      </c>
      <c r="D156">
        <v>4.8</v>
      </c>
      <c r="E156" s="13">
        <v>0.38541666666666669</v>
      </c>
      <c r="F156">
        <v>1.85</v>
      </c>
      <c r="G156">
        <v>2.95</v>
      </c>
      <c r="H156">
        <v>70.53</v>
      </c>
      <c r="I156">
        <v>2116</v>
      </c>
      <c r="J156">
        <v>440.83333333333337</v>
      </c>
      <c r="K156" s="13">
        <v>0.91447368421052633</v>
      </c>
      <c r="L156">
        <v>278</v>
      </c>
      <c r="M156">
        <v>304</v>
      </c>
      <c r="N156">
        <v>11</v>
      </c>
      <c r="O156" s="10" t="s">
        <v>98</v>
      </c>
      <c r="P156" t="s">
        <v>76</v>
      </c>
      <c r="Q156" t="s">
        <v>343</v>
      </c>
    </row>
    <row r="157" spans="1:17" x14ac:dyDescent="0.3">
      <c r="A157" t="s">
        <v>63</v>
      </c>
      <c r="B157" t="s">
        <v>343</v>
      </c>
      <c r="C157" t="s">
        <v>9</v>
      </c>
      <c r="D157">
        <v>5.3</v>
      </c>
      <c r="E157" s="13">
        <v>0.34905660377358494</v>
      </c>
      <c r="F157">
        <v>1.85</v>
      </c>
      <c r="G157">
        <v>3.45</v>
      </c>
      <c r="H157">
        <v>71.67</v>
      </c>
      <c r="I157">
        <v>2150</v>
      </c>
      <c r="J157">
        <v>405.66037735849056</v>
      </c>
      <c r="K157" s="13">
        <v>0.81686046511627908</v>
      </c>
      <c r="L157">
        <v>281</v>
      </c>
      <c r="M157">
        <v>344</v>
      </c>
      <c r="N157">
        <v>12</v>
      </c>
      <c r="O157" s="10" t="s">
        <v>99</v>
      </c>
      <c r="P157" t="s">
        <v>76</v>
      </c>
      <c r="Q157" t="s">
        <v>343</v>
      </c>
    </row>
    <row r="158" spans="1:17" x14ac:dyDescent="0.3">
      <c r="A158" t="s">
        <v>63</v>
      </c>
      <c r="B158" t="s">
        <v>343</v>
      </c>
      <c r="C158" t="s">
        <v>8</v>
      </c>
      <c r="D158">
        <v>5.3</v>
      </c>
      <c r="E158" s="13">
        <v>0.18867924528301888</v>
      </c>
      <c r="F158">
        <v>1</v>
      </c>
      <c r="G158">
        <v>4.3</v>
      </c>
      <c r="H158">
        <v>75.600000000000009</v>
      </c>
      <c r="I158">
        <v>2268</v>
      </c>
      <c r="J158">
        <v>427.92452830188682</v>
      </c>
      <c r="K158" s="13">
        <v>0.85174418604651159</v>
      </c>
      <c r="L158">
        <v>293</v>
      </c>
      <c r="M158">
        <v>344</v>
      </c>
      <c r="N158">
        <v>12</v>
      </c>
      <c r="O158" s="10" t="s">
        <v>99</v>
      </c>
      <c r="P158" t="s">
        <v>77</v>
      </c>
      <c r="Q158" t="s">
        <v>343</v>
      </c>
    </row>
    <row r="159" spans="1:17" x14ac:dyDescent="0.3">
      <c r="A159" t="s">
        <v>63</v>
      </c>
      <c r="B159" t="s">
        <v>343</v>
      </c>
      <c r="C159" t="s">
        <v>11</v>
      </c>
      <c r="D159">
        <v>5.45</v>
      </c>
      <c r="E159" s="13">
        <v>0.21100917431192659</v>
      </c>
      <c r="F159">
        <v>1.1499999999999999</v>
      </c>
      <c r="G159">
        <v>4.3</v>
      </c>
      <c r="H159">
        <v>80.97</v>
      </c>
      <c r="I159">
        <v>2429</v>
      </c>
      <c r="J159">
        <v>445.6880733944954</v>
      </c>
      <c r="K159" s="13">
        <v>0.85597826086956519</v>
      </c>
      <c r="L159">
        <v>315</v>
      </c>
      <c r="M159">
        <v>368</v>
      </c>
      <c r="N159">
        <v>13</v>
      </c>
      <c r="O159" s="10" t="s">
        <v>100</v>
      </c>
      <c r="P159" t="s">
        <v>76</v>
      </c>
      <c r="Q159" t="s">
        <v>343</v>
      </c>
    </row>
    <row r="160" spans="1:17" x14ac:dyDescent="0.3">
      <c r="A160" t="s">
        <v>63</v>
      </c>
      <c r="B160" t="s">
        <v>343</v>
      </c>
      <c r="C160" t="s">
        <v>10</v>
      </c>
      <c r="D160">
        <v>5.3</v>
      </c>
      <c r="E160" s="13">
        <v>0.21698113207547168</v>
      </c>
      <c r="F160">
        <v>1.1499999999999999</v>
      </c>
      <c r="G160">
        <v>4.1500000000000004</v>
      </c>
      <c r="H160">
        <v>75.72999999999999</v>
      </c>
      <c r="I160">
        <v>2272</v>
      </c>
      <c r="J160">
        <v>428.67924528301887</v>
      </c>
      <c r="K160" s="13">
        <v>0.85174418604651159</v>
      </c>
      <c r="L160">
        <v>293</v>
      </c>
      <c r="M160">
        <v>344</v>
      </c>
      <c r="N160">
        <v>12</v>
      </c>
      <c r="O160" s="10" t="s">
        <v>100</v>
      </c>
      <c r="P160" t="s">
        <v>77</v>
      </c>
      <c r="Q160" t="s">
        <v>343</v>
      </c>
    </row>
    <row r="161" spans="1:17" x14ac:dyDescent="0.3">
      <c r="A161" t="s">
        <v>63</v>
      </c>
      <c r="B161" t="s">
        <v>343</v>
      </c>
      <c r="C161" t="s">
        <v>13</v>
      </c>
      <c r="D161">
        <v>4.95</v>
      </c>
      <c r="E161" s="13">
        <v>0.33333333333333331</v>
      </c>
      <c r="F161">
        <v>1.65</v>
      </c>
      <c r="G161">
        <v>3.3</v>
      </c>
      <c r="H161">
        <v>74.91</v>
      </c>
      <c r="I161">
        <v>2247.3000000000002</v>
      </c>
      <c r="J161">
        <v>454</v>
      </c>
      <c r="K161" s="13">
        <v>0.84302325581395354</v>
      </c>
      <c r="L161">
        <v>290</v>
      </c>
      <c r="M161">
        <v>344</v>
      </c>
      <c r="N161">
        <v>12</v>
      </c>
      <c r="O161" s="10" t="s">
        <v>101</v>
      </c>
      <c r="P161" t="s">
        <v>76</v>
      </c>
      <c r="Q161" t="s">
        <v>343</v>
      </c>
    </row>
    <row r="162" spans="1:17" x14ac:dyDescent="0.3">
      <c r="A162" t="s">
        <v>63</v>
      </c>
      <c r="B162" t="s">
        <v>343</v>
      </c>
      <c r="C162" t="s">
        <v>12</v>
      </c>
      <c r="D162">
        <v>5.45</v>
      </c>
      <c r="E162" s="13">
        <v>0.12844036697247704</v>
      </c>
      <c r="F162">
        <v>0.7</v>
      </c>
      <c r="G162">
        <v>4.75</v>
      </c>
      <c r="H162">
        <v>74.53</v>
      </c>
      <c r="I162">
        <v>2236</v>
      </c>
      <c r="J162">
        <v>410.27522935779814</v>
      </c>
      <c r="K162" s="13">
        <v>0.78804347826086951</v>
      </c>
      <c r="L162">
        <v>290</v>
      </c>
      <c r="M162">
        <v>368</v>
      </c>
      <c r="N162">
        <v>13</v>
      </c>
      <c r="O162" s="10" t="s">
        <v>101</v>
      </c>
      <c r="P162" t="s">
        <v>77</v>
      </c>
      <c r="Q162" t="s">
        <v>343</v>
      </c>
    </row>
    <row r="163" spans="1:17" x14ac:dyDescent="0.3">
      <c r="A163" t="s">
        <v>63</v>
      </c>
      <c r="B163" t="s">
        <v>343</v>
      </c>
      <c r="C163" t="s">
        <v>15</v>
      </c>
      <c r="D163">
        <v>5.23</v>
      </c>
      <c r="E163" s="13">
        <v>0.28298279158699807</v>
      </c>
      <c r="F163">
        <v>1.48</v>
      </c>
      <c r="G163">
        <v>3.74</v>
      </c>
      <c r="H163">
        <v>69.2</v>
      </c>
      <c r="I163">
        <v>2076</v>
      </c>
      <c r="J163">
        <v>396.94072657743783</v>
      </c>
      <c r="K163" s="13">
        <v>0.85897435897435892</v>
      </c>
      <c r="L163">
        <v>268</v>
      </c>
      <c r="M163">
        <v>312</v>
      </c>
      <c r="N163">
        <v>11</v>
      </c>
      <c r="O163" s="10" t="s">
        <v>102</v>
      </c>
      <c r="P163" t="s">
        <v>76</v>
      </c>
      <c r="Q163" t="s">
        <v>343</v>
      </c>
    </row>
    <row r="164" spans="1:17" x14ac:dyDescent="0.3">
      <c r="A164" t="s">
        <v>63</v>
      </c>
      <c r="B164" t="s">
        <v>343</v>
      </c>
      <c r="C164" t="s">
        <v>14</v>
      </c>
      <c r="D164">
        <v>4.8</v>
      </c>
      <c r="E164" s="13">
        <v>0.33750000000000002</v>
      </c>
      <c r="F164">
        <v>1.62</v>
      </c>
      <c r="G164">
        <v>3.1799999999999997</v>
      </c>
      <c r="H164">
        <v>73.800000000000011</v>
      </c>
      <c r="I164">
        <v>2214</v>
      </c>
      <c r="J164">
        <v>461.25</v>
      </c>
      <c r="K164" s="13">
        <v>0.91987179487179482</v>
      </c>
      <c r="L164">
        <v>287</v>
      </c>
      <c r="M164">
        <v>312</v>
      </c>
      <c r="N164">
        <v>11</v>
      </c>
      <c r="O164" s="10" t="s">
        <v>102</v>
      </c>
      <c r="P164" t="s">
        <v>77</v>
      </c>
      <c r="Q164" t="s">
        <v>343</v>
      </c>
    </row>
    <row r="165" spans="1:17" x14ac:dyDescent="0.3">
      <c r="A165" t="s">
        <v>63</v>
      </c>
      <c r="B165" t="s">
        <v>343</v>
      </c>
      <c r="C165" t="s">
        <v>116</v>
      </c>
      <c r="D165">
        <v>4.8471000000000002</v>
      </c>
      <c r="E165" s="13">
        <v>0.26939819685997807</v>
      </c>
      <c r="F165">
        <v>1.3057999999999998</v>
      </c>
      <c r="G165">
        <v>3.5412999999999997</v>
      </c>
      <c r="H165">
        <v>75.099997299999998</v>
      </c>
      <c r="I165">
        <v>2252.9999189999999</v>
      </c>
      <c r="J165">
        <v>464.81399579129783</v>
      </c>
      <c r="K165" s="13">
        <v>0.94407894736842102</v>
      </c>
      <c r="L165">
        <v>287</v>
      </c>
      <c r="M165">
        <v>304</v>
      </c>
      <c r="N165">
        <v>10</v>
      </c>
      <c r="O165" s="10" t="s">
        <v>115</v>
      </c>
      <c r="P165" t="s">
        <v>76</v>
      </c>
      <c r="Q165" t="s">
        <v>343</v>
      </c>
    </row>
    <row r="166" spans="1:17" x14ac:dyDescent="0.3">
      <c r="A166" t="s">
        <v>63</v>
      </c>
      <c r="B166" t="s">
        <v>343</v>
      </c>
      <c r="C166" t="s">
        <v>114</v>
      </c>
      <c r="D166">
        <v>6.33</v>
      </c>
      <c r="E166" s="13">
        <v>0.23538704581358613</v>
      </c>
      <c r="F166">
        <v>1.4900000000000002</v>
      </c>
      <c r="G166">
        <v>4.83</v>
      </c>
      <c r="H166">
        <v>88.97</v>
      </c>
      <c r="I166">
        <v>2669</v>
      </c>
      <c r="J166">
        <v>421.64296998420218</v>
      </c>
      <c r="K166" s="13">
        <v>0.86479591836734693</v>
      </c>
      <c r="L166">
        <v>339</v>
      </c>
      <c r="M166">
        <v>392</v>
      </c>
      <c r="N166">
        <v>13</v>
      </c>
      <c r="O166" s="10" t="s">
        <v>115</v>
      </c>
      <c r="P166" t="s">
        <v>77</v>
      </c>
      <c r="Q166" t="s">
        <v>343</v>
      </c>
    </row>
    <row r="167" spans="1:17" x14ac:dyDescent="0.3">
      <c r="A167" t="s">
        <v>63</v>
      </c>
      <c r="B167" t="s">
        <v>343</v>
      </c>
      <c r="C167" t="s">
        <v>117</v>
      </c>
      <c r="D167">
        <v>4.8471000000000002</v>
      </c>
      <c r="E167" s="13">
        <v>0.34220461719378592</v>
      </c>
      <c r="F167">
        <v>1.6586999999999998</v>
      </c>
      <c r="G167">
        <v>3.1883999999999997</v>
      </c>
      <c r="H167">
        <v>77.733330499999994</v>
      </c>
      <c r="I167">
        <v>2331.9999149999999</v>
      </c>
      <c r="J167">
        <v>481.11240019805655</v>
      </c>
      <c r="K167" s="13">
        <v>0.95512820512820518</v>
      </c>
      <c r="L167">
        <v>298</v>
      </c>
      <c r="M167">
        <v>312</v>
      </c>
      <c r="N167">
        <v>10</v>
      </c>
      <c r="O167" s="10" t="s">
        <v>118</v>
      </c>
      <c r="P167" t="s">
        <v>77</v>
      </c>
      <c r="Q167" t="s">
        <v>343</v>
      </c>
    </row>
    <row r="168" spans="1:17" x14ac:dyDescent="0.3">
      <c r="A168" t="s">
        <v>40</v>
      </c>
      <c r="B168" t="s">
        <v>351</v>
      </c>
      <c r="C168" t="s">
        <v>7</v>
      </c>
      <c r="D168">
        <v>5.4800000000000022</v>
      </c>
      <c r="E168" s="13">
        <v>0.51277372262773713</v>
      </c>
      <c r="F168">
        <v>2.8100000000000005</v>
      </c>
      <c r="G168">
        <v>2.67</v>
      </c>
      <c r="H168">
        <v>83.399999999999991</v>
      </c>
      <c r="I168">
        <v>2502</v>
      </c>
      <c r="J168">
        <v>456.56934306569326</v>
      </c>
      <c r="K168" s="13">
        <v>0.57301980198019797</v>
      </c>
      <c r="L168">
        <v>463</v>
      </c>
      <c r="M168">
        <v>808</v>
      </c>
      <c r="N168">
        <v>20</v>
      </c>
      <c r="O168" s="10" t="s">
        <v>98</v>
      </c>
      <c r="P168" t="s">
        <v>76</v>
      </c>
      <c r="Q168" t="s">
        <v>351</v>
      </c>
    </row>
    <row r="169" spans="1:17" x14ac:dyDescent="0.3">
      <c r="A169" t="s">
        <v>40</v>
      </c>
      <c r="B169" t="s">
        <v>351</v>
      </c>
      <c r="C169" t="s">
        <v>9</v>
      </c>
      <c r="D169">
        <v>6.0600000000000014</v>
      </c>
      <c r="E169" s="13">
        <v>0.34818481848184818</v>
      </c>
      <c r="F169">
        <v>2.1100000000000003</v>
      </c>
      <c r="G169">
        <v>3.95</v>
      </c>
      <c r="H169">
        <v>83.19</v>
      </c>
      <c r="I169">
        <v>2496</v>
      </c>
      <c r="J169">
        <v>411.88118811881179</v>
      </c>
      <c r="K169" s="13">
        <v>0.62601626016260159</v>
      </c>
      <c r="L169">
        <v>462</v>
      </c>
      <c r="M169">
        <v>738</v>
      </c>
      <c r="N169">
        <v>18</v>
      </c>
      <c r="O169" s="10" t="s">
        <v>99</v>
      </c>
      <c r="P169" t="s">
        <v>76</v>
      </c>
      <c r="Q169" t="s">
        <v>351</v>
      </c>
    </row>
    <row r="170" spans="1:17" x14ac:dyDescent="0.3">
      <c r="A170" t="s">
        <v>40</v>
      </c>
      <c r="B170" t="s">
        <v>351</v>
      </c>
      <c r="C170" t="s">
        <v>8</v>
      </c>
      <c r="D170">
        <v>7.5200000000000022</v>
      </c>
      <c r="E170" s="13">
        <v>0.36037234042553173</v>
      </c>
      <c r="F170">
        <v>2.7099999999999995</v>
      </c>
      <c r="G170">
        <v>4.8100000000000005</v>
      </c>
      <c r="H170">
        <v>91.65000000000002</v>
      </c>
      <c r="I170">
        <v>2749</v>
      </c>
      <c r="J170">
        <v>365.55851063829778</v>
      </c>
      <c r="K170" s="13">
        <v>0.5928899082568807</v>
      </c>
      <c r="L170">
        <v>517</v>
      </c>
      <c r="M170">
        <v>872</v>
      </c>
      <c r="N170">
        <v>22</v>
      </c>
      <c r="O170" s="10" t="s">
        <v>99</v>
      </c>
      <c r="P170" t="s">
        <v>77</v>
      </c>
      <c r="Q170" t="s">
        <v>351</v>
      </c>
    </row>
    <row r="171" spans="1:17" x14ac:dyDescent="0.3">
      <c r="A171" t="s">
        <v>40</v>
      </c>
      <c r="B171" t="s">
        <v>351</v>
      </c>
      <c r="C171" t="s">
        <v>11</v>
      </c>
      <c r="D171">
        <v>7.3900000000000023</v>
      </c>
      <c r="E171" s="13">
        <v>0.2205683355886332</v>
      </c>
      <c r="F171">
        <v>1.63</v>
      </c>
      <c r="G171">
        <v>5.7700000000000014</v>
      </c>
      <c r="H171">
        <v>80.350000000000009</v>
      </c>
      <c r="I171">
        <v>2410.29</v>
      </c>
      <c r="J171">
        <v>326.15561569688759</v>
      </c>
      <c r="K171" s="13">
        <v>0.46107784431137727</v>
      </c>
      <c r="L171">
        <v>462</v>
      </c>
      <c r="M171">
        <v>1002</v>
      </c>
      <c r="N171">
        <v>24</v>
      </c>
      <c r="O171" s="10" t="s">
        <v>100</v>
      </c>
      <c r="P171" t="s">
        <v>76</v>
      </c>
      <c r="Q171" t="s">
        <v>351</v>
      </c>
    </row>
    <row r="172" spans="1:17" x14ac:dyDescent="0.3">
      <c r="A172" t="s">
        <v>40</v>
      </c>
      <c r="B172" t="s">
        <v>351</v>
      </c>
      <c r="C172" t="s">
        <v>10</v>
      </c>
      <c r="D172">
        <v>6.7800000000000011</v>
      </c>
      <c r="E172" s="13">
        <v>0.33628318584070793</v>
      </c>
      <c r="F172">
        <v>2.2800000000000002</v>
      </c>
      <c r="G172">
        <v>4.49</v>
      </c>
      <c r="H172">
        <v>98.99</v>
      </c>
      <c r="I172">
        <v>2970</v>
      </c>
      <c r="J172">
        <v>438.05309734513264</v>
      </c>
      <c r="K172" s="13">
        <v>0.61674008810572689</v>
      </c>
      <c r="L172">
        <v>560</v>
      </c>
      <c r="M172">
        <v>908</v>
      </c>
      <c r="N172">
        <v>22</v>
      </c>
      <c r="O172" s="10" t="s">
        <v>100</v>
      </c>
      <c r="P172" t="s">
        <v>77</v>
      </c>
      <c r="Q172" t="s">
        <v>351</v>
      </c>
    </row>
    <row r="173" spans="1:17" x14ac:dyDescent="0.3">
      <c r="A173" t="s">
        <v>40</v>
      </c>
      <c r="B173" t="s">
        <v>351</v>
      </c>
      <c r="C173" t="s">
        <v>13</v>
      </c>
      <c r="D173">
        <v>6.0400000000000018</v>
      </c>
      <c r="E173" s="13">
        <v>0.48841059602649012</v>
      </c>
      <c r="F173">
        <v>2.9500000000000011</v>
      </c>
      <c r="G173">
        <v>3.0900000000000003</v>
      </c>
      <c r="H173">
        <v>78.98</v>
      </c>
      <c r="I173">
        <v>2369</v>
      </c>
      <c r="J173">
        <v>392.21854304635752</v>
      </c>
      <c r="K173" s="13">
        <v>0.52112676056338025</v>
      </c>
      <c r="L173">
        <v>444</v>
      </c>
      <c r="M173">
        <v>852</v>
      </c>
      <c r="N173">
        <v>21</v>
      </c>
      <c r="O173" s="10" t="s">
        <v>101</v>
      </c>
      <c r="P173" t="s">
        <v>76</v>
      </c>
      <c r="Q173" t="s">
        <v>351</v>
      </c>
    </row>
    <row r="174" spans="1:17" x14ac:dyDescent="0.3">
      <c r="A174" t="s">
        <v>40</v>
      </c>
      <c r="B174" t="s">
        <v>351</v>
      </c>
      <c r="C174" t="s">
        <v>12</v>
      </c>
      <c r="D174">
        <v>6.2300000000000022</v>
      </c>
      <c r="E174" s="13">
        <v>0.26003210272873184</v>
      </c>
      <c r="F174">
        <v>1.62</v>
      </c>
      <c r="G174">
        <v>4.6000000000000005</v>
      </c>
      <c r="H174">
        <v>97.350000000000009</v>
      </c>
      <c r="I174">
        <v>2920.0299999999997</v>
      </c>
      <c r="J174">
        <v>468.7046548956659</v>
      </c>
      <c r="K174" s="13">
        <v>0.61231101511879049</v>
      </c>
      <c r="L174">
        <v>567</v>
      </c>
      <c r="M174">
        <v>926</v>
      </c>
      <c r="N174">
        <v>22</v>
      </c>
      <c r="O174" s="10" t="s">
        <v>101</v>
      </c>
      <c r="P174" t="s">
        <v>77</v>
      </c>
      <c r="Q174" t="s">
        <v>351</v>
      </c>
    </row>
    <row r="175" spans="1:17" x14ac:dyDescent="0.3">
      <c r="A175" t="s">
        <v>40</v>
      </c>
      <c r="B175" t="s">
        <v>351</v>
      </c>
      <c r="C175" t="s">
        <v>15</v>
      </c>
      <c r="D175">
        <v>6.5999999999999979</v>
      </c>
      <c r="E175" s="13">
        <v>0.32424242424242439</v>
      </c>
      <c r="F175">
        <v>2.14</v>
      </c>
      <c r="G175">
        <v>4.46</v>
      </c>
      <c r="H175">
        <v>78.42</v>
      </c>
      <c r="I175">
        <v>2352</v>
      </c>
      <c r="J175">
        <v>356.36363636363649</v>
      </c>
      <c r="K175" s="13">
        <v>0.50229885057471269</v>
      </c>
      <c r="L175">
        <v>437</v>
      </c>
      <c r="M175">
        <v>870</v>
      </c>
      <c r="N175">
        <v>21</v>
      </c>
      <c r="O175" s="10" t="s">
        <v>102</v>
      </c>
      <c r="P175" t="s">
        <v>76</v>
      </c>
      <c r="Q175" t="s">
        <v>351</v>
      </c>
    </row>
    <row r="176" spans="1:17" x14ac:dyDescent="0.3">
      <c r="A176" t="s">
        <v>40</v>
      </c>
      <c r="B176" t="s">
        <v>351</v>
      </c>
      <c r="C176" t="s">
        <v>14</v>
      </c>
      <c r="D176">
        <v>6.1700000000000017</v>
      </c>
      <c r="E176" s="13">
        <v>0.33225283630470004</v>
      </c>
      <c r="F176">
        <v>2.0499999999999998</v>
      </c>
      <c r="G176">
        <v>4.1200000000000019</v>
      </c>
      <c r="H176">
        <v>82.470000000000013</v>
      </c>
      <c r="I176">
        <v>2474</v>
      </c>
      <c r="J176">
        <v>400.97244732576974</v>
      </c>
      <c r="K176" s="13">
        <v>0.47438524590163933</v>
      </c>
      <c r="L176">
        <v>463</v>
      </c>
      <c r="M176">
        <v>976</v>
      </c>
      <c r="N176">
        <v>23</v>
      </c>
      <c r="O176" s="10" t="s">
        <v>102</v>
      </c>
      <c r="P176" t="s">
        <v>77</v>
      </c>
      <c r="Q176" t="s">
        <v>351</v>
      </c>
    </row>
    <row r="177" spans="1:17" x14ac:dyDescent="0.3">
      <c r="A177" t="s">
        <v>40</v>
      </c>
      <c r="B177" t="s">
        <v>351</v>
      </c>
      <c r="C177" t="s">
        <v>116</v>
      </c>
      <c r="D177">
        <v>4.2275</v>
      </c>
      <c r="E177" s="13">
        <v>0.39673565937315203</v>
      </c>
      <c r="F177">
        <v>1.6772000000000002</v>
      </c>
      <c r="G177">
        <v>2.5503</v>
      </c>
      <c r="H177">
        <v>62.899990660800007</v>
      </c>
      <c r="I177">
        <v>1886.9997198239998</v>
      </c>
      <c r="J177">
        <v>446.36303248350083</v>
      </c>
      <c r="K177" s="13">
        <v>0.53181818181818186</v>
      </c>
      <c r="L177">
        <v>351</v>
      </c>
      <c r="M177">
        <v>660</v>
      </c>
      <c r="N177">
        <v>15</v>
      </c>
      <c r="O177" s="10" t="s">
        <v>115</v>
      </c>
      <c r="P177" t="s">
        <v>76</v>
      </c>
      <c r="Q177" t="s">
        <v>351</v>
      </c>
    </row>
    <row r="178" spans="1:17" x14ac:dyDescent="0.3">
      <c r="A178" t="s">
        <v>40</v>
      </c>
      <c r="B178" t="s">
        <v>351</v>
      </c>
      <c r="C178" t="s">
        <v>114</v>
      </c>
      <c r="D178">
        <v>6.1099999999999985</v>
      </c>
      <c r="E178" s="13">
        <v>0.32896890343698865</v>
      </c>
      <c r="F178">
        <v>2.0100000000000002</v>
      </c>
      <c r="G178">
        <v>4.1000000000000005</v>
      </c>
      <c r="H178">
        <v>70.5</v>
      </c>
      <c r="I178">
        <v>2115</v>
      </c>
      <c r="J178">
        <v>346.15384615384625</v>
      </c>
      <c r="K178" s="13">
        <v>0.47037914691943128</v>
      </c>
      <c r="L178">
        <v>397</v>
      </c>
      <c r="M178">
        <v>844</v>
      </c>
      <c r="N178">
        <v>20</v>
      </c>
      <c r="O178" s="10" t="s">
        <v>115</v>
      </c>
      <c r="P178" t="s">
        <v>77</v>
      </c>
      <c r="Q178" t="s">
        <v>351</v>
      </c>
    </row>
    <row r="179" spans="1:17" x14ac:dyDescent="0.3">
      <c r="A179" t="s">
        <v>40</v>
      </c>
      <c r="B179" t="s">
        <v>351</v>
      </c>
      <c r="C179" t="s">
        <v>117</v>
      </c>
      <c r="D179">
        <v>5.4329000000000001</v>
      </c>
      <c r="E179" s="13">
        <v>0.28511476375416445</v>
      </c>
      <c r="F179">
        <v>1.5490000000000002</v>
      </c>
      <c r="G179">
        <v>3.8839000000000001</v>
      </c>
      <c r="H179">
        <v>62.999989129299991</v>
      </c>
      <c r="I179">
        <v>1889.9996738789998</v>
      </c>
      <c r="J179">
        <v>347.88044578015422</v>
      </c>
      <c r="K179" s="13">
        <v>0.43583535108958837</v>
      </c>
      <c r="L179">
        <v>360</v>
      </c>
      <c r="M179">
        <v>826</v>
      </c>
      <c r="N179">
        <v>20</v>
      </c>
      <c r="O179" s="10" t="s">
        <v>118</v>
      </c>
      <c r="P179" t="s">
        <v>77</v>
      </c>
      <c r="Q179" t="s">
        <v>351</v>
      </c>
    </row>
    <row r="180" spans="1:17" x14ac:dyDescent="0.3">
      <c r="A180" t="s">
        <v>60</v>
      </c>
      <c r="B180" t="s">
        <v>351</v>
      </c>
      <c r="C180" t="s">
        <v>11</v>
      </c>
      <c r="D180">
        <v>0.28000000000000003</v>
      </c>
      <c r="E180" s="13">
        <v>1</v>
      </c>
      <c r="F180">
        <v>0.28000000000000003</v>
      </c>
      <c r="G180">
        <v>0</v>
      </c>
      <c r="H180">
        <v>1.17</v>
      </c>
      <c r="I180">
        <v>35</v>
      </c>
      <c r="J180">
        <v>124.99999999999999</v>
      </c>
      <c r="K180" s="13">
        <v>0.21875</v>
      </c>
      <c r="L180">
        <v>7</v>
      </c>
      <c r="M180">
        <v>32</v>
      </c>
      <c r="N180">
        <v>1</v>
      </c>
      <c r="O180" s="10" t="s">
        <v>100</v>
      </c>
      <c r="P180" t="s">
        <v>76</v>
      </c>
      <c r="Q180" t="s">
        <v>351</v>
      </c>
    </row>
    <row r="181" spans="1:17" x14ac:dyDescent="0.3">
      <c r="A181" t="s">
        <v>5</v>
      </c>
      <c r="B181" t="s">
        <v>384</v>
      </c>
      <c r="C181" t="s">
        <v>7</v>
      </c>
      <c r="D181">
        <v>4.4000000000000004</v>
      </c>
      <c r="E181" s="13">
        <v>0.5</v>
      </c>
      <c r="F181">
        <v>2.2000000000000002</v>
      </c>
      <c r="G181">
        <v>2.2000000000000002</v>
      </c>
      <c r="H181">
        <v>65.899999999999991</v>
      </c>
      <c r="I181">
        <v>1977.1</v>
      </c>
      <c r="J181">
        <v>449.34090909090901</v>
      </c>
      <c r="K181" s="13">
        <v>0.98636363636363633</v>
      </c>
      <c r="L181">
        <v>651</v>
      </c>
      <c r="M181">
        <v>660</v>
      </c>
      <c r="N181">
        <v>22</v>
      </c>
      <c r="O181" s="10" t="s">
        <v>98</v>
      </c>
      <c r="P181" t="s">
        <v>76</v>
      </c>
      <c r="Q181" t="s">
        <v>384</v>
      </c>
    </row>
    <row r="182" spans="1:17" x14ac:dyDescent="0.3">
      <c r="A182" t="s">
        <v>5</v>
      </c>
      <c r="B182" t="s">
        <v>384</v>
      </c>
      <c r="C182" t="s">
        <v>9</v>
      </c>
      <c r="D182">
        <v>4.4000000000000004</v>
      </c>
      <c r="E182" s="13">
        <v>0.40909090909090906</v>
      </c>
      <c r="F182">
        <v>1.8</v>
      </c>
      <c r="G182">
        <v>2.6000000000000005</v>
      </c>
      <c r="H182">
        <v>64.569999999999993</v>
      </c>
      <c r="I182">
        <v>1937.2</v>
      </c>
      <c r="J182">
        <v>440.27272727272725</v>
      </c>
      <c r="K182" s="13">
        <v>0.97272727272727277</v>
      </c>
      <c r="L182">
        <v>642</v>
      </c>
      <c r="M182">
        <v>660</v>
      </c>
      <c r="N182">
        <v>22</v>
      </c>
      <c r="O182" s="10" t="s">
        <v>99</v>
      </c>
      <c r="P182" t="s">
        <v>76</v>
      </c>
      <c r="Q182" t="s">
        <v>384</v>
      </c>
    </row>
    <row r="183" spans="1:17" x14ac:dyDescent="0.3">
      <c r="A183" t="s">
        <v>5</v>
      </c>
      <c r="B183" t="s">
        <v>384</v>
      </c>
      <c r="C183" t="s">
        <v>8</v>
      </c>
      <c r="D183">
        <v>6.4000000000000012</v>
      </c>
      <c r="E183" s="13">
        <v>0.34375000000000006</v>
      </c>
      <c r="F183">
        <v>2.2000000000000006</v>
      </c>
      <c r="G183">
        <v>4.2</v>
      </c>
      <c r="H183">
        <v>83.580000000000013</v>
      </c>
      <c r="I183">
        <v>2507.2999999999997</v>
      </c>
      <c r="J183">
        <v>391.76562499999989</v>
      </c>
      <c r="K183" s="13">
        <v>0.86145833333333333</v>
      </c>
      <c r="L183">
        <v>827</v>
      </c>
      <c r="M183">
        <v>960</v>
      </c>
      <c r="N183">
        <v>32</v>
      </c>
      <c r="O183" s="10" t="s">
        <v>99</v>
      </c>
      <c r="P183" t="s">
        <v>77</v>
      </c>
      <c r="Q183" t="s">
        <v>384</v>
      </c>
    </row>
    <row r="184" spans="1:17" x14ac:dyDescent="0.3">
      <c r="A184" t="s">
        <v>5</v>
      </c>
      <c r="B184" t="s">
        <v>384</v>
      </c>
      <c r="C184" t="s">
        <v>11</v>
      </c>
      <c r="D184">
        <v>4.4000000000000004</v>
      </c>
      <c r="E184" s="13">
        <v>0.22727272727272727</v>
      </c>
      <c r="F184">
        <v>1</v>
      </c>
      <c r="G184">
        <v>3.4000000000000004</v>
      </c>
      <c r="H184">
        <v>61.26</v>
      </c>
      <c r="I184">
        <v>1837.67</v>
      </c>
      <c r="J184">
        <v>417.6522727272727</v>
      </c>
      <c r="K184" s="13">
        <v>0.93538461538461537</v>
      </c>
      <c r="L184">
        <v>608</v>
      </c>
      <c r="M184">
        <v>650</v>
      </c>
      <c r="N184">
        <v>22</v>
      </c>
      <c r="O184" s="10" t="s">
        <v>100</v>
      </c>
      <c r="P184" t="s">
        <v>76</v>
      </c>
      <c r="Q184" t="s">
        <v>384</v>
      </c>
    </row>
    <row r="185" spans="1:17" x14ac:dyDescent="0.3">
      <c r="A185" t="s">
        <v>5</v>
      </c>
      <c r="B185" t="s">
        <v>384</v>
      </c>
      <c r="C185" t="s">
        <v>10</v>
      </c>
      <c r="D185">
        <v>5.2000000000000011</v>
      </c>
      <c r="E185" s="13">
        <v>0.19230769230769226</v>
      </c>
      <c r="F185">
        <v>1</v>
      </c>
      <c r="G185">
        <v>4.2</v>
      </c>
      <c r="H185">
        <v>74.600000000000009</v>
      </c>
      <c r="I185">
        <v>2237.9399999999996</v>
      </c>
      <c r="J185">
        <v>430.37307692307678</v>
      </c>
      <c r="K185" s="13">
        <v>0.86754176610978517</v>
      </c>
      <c r="L185">
        <v>727</v>
      </c>
      <c r="M185">
        <v>838</v>
      </c>
      <c r="N185">
        <v>27</v>
      </c>
      <c r="O185" s="10" t="s">
        <v>100</v>
      </c>
      <c r="P185" t="s">
        <v>77</v>
      </c>
      <c r="Q185" t="s">
        <v>384</v>
      </c>
    </row>
    <row r="186" spans="1:17" x14ac:dyDescent="0.3">
      <c r="A186" t="s">
        <v>5</v>
      </c>
      <c r="B186" t="s">
        <v>384</v>
      </c>
      <c r="C186" t="s">
        <v>13</v>
      </c>
      <c r="D186">
        <v>3.8000000000000007</v>
      </c>
      <c r="E186" s="13">
        <v>0.48421052631578937</v>
      </c>
      <c r="F186">
        <v>1.8399999999999999</v>
      </c>
      <c r="G186">
        <v>1.96</v>
      </c>
      <c r="H186">
        <v>64.78</v>
      </c>
      <c r="I186">
        <v>1943.2300000000002</v>
      </c>
      <c r="J186">
        <v>511.37631578947367</v>
      </c>
      <c r="K186" s="13">
        <v>0.99523809523809526</v>
      </c>
      <c r="L186">
        <v>627</v>
      </c>
      <c r="M186">
        <v>630</v>
      </c>
      <c r="N186">
        <v>21</v>
      </c>
      <c r="O186" s="10" t="s">
        <v>101</v>
      </c>
      <c r="P186" t="s">
        <v>76</v>
      </c>
      <c r="Q186" t="s">
        <v>384</v>
      </c>
    </row>
    <row r="187" spans="1:17" x14ac:dyDescent="0.3">
      <c r="A187" t="s">
        <v>5</v>
      </c>
      <c r="B187" t="s">
        <v>384</v>
      </c>
      <c r="C187" t="s">
        <v>12</v>
      </c>
      <c r="D187">
        <v>5.8000000000000016</v>
      </c>
      <c r="E187" s="13">
        <v>0.13793103448275859</v>
      </c>
      <c r="F187">
        <v>0.8</v>
      </c>
      <c r="G187">
        <v>5.0000000000000009</v>
      </c>
      <c r="H187">
        <v>75.599999999999994</v>
      </c>
      <c r="I187">
        <v>2267.88</v>
      </c>
      <c r="J187">
        <v>391.01379310344817</v>
      </c>
      <c r="K187" s="13">
        <v>0.85977011494252875</v>
      </c>
      <c r="L187">
        <v>748</v>
      </c>
      <c r="M187">
        <v>870</v>
      </c>
      <c r="N187">
        <v>29</v>
      </c>
      <c r="O187" s="10" t="s">
        <v>101</v>
      </c>
      <c r="P187" t="s">
        <v>77</v>
      </c>
      <c r="Q187" t="s">
        <v>384</v>
      </c>
    </row>
    <row r="188" spans="1:17" x14ac:dyDescent="0.3">
      <c r="A188" t="s">
        <v>5</v>
      </c>
      <c r="B188" t="s">
        <v>384</v>
      </c>
      <c r="C188" t="s">
        <v>15</v>
      </c>
      <c r="D188">
        <v>3.8000000000000007</v>
      </c>
      <c r="E188" s="13">
        <v>0.26315789473684204</v>
      </c>
      <c r="F188">
        <v>1</v>
      </c>
      <c r="G188">
        <v>2.8000000000000003</v>
      </c>
      <c r="H188">
        <v>55.150000000000006</v>
      </c>
      <c r="I188">
        <v>1654.39</v>
      </c>
      <c r="J188">
        <v>435.36578947368417</v>
      </c>
      <c r="K188" s="13">
        <v>0.9508771929824561</v>
      </c>
      <c r="L188">
        <v>542</v>
      </c>
      <c r="M188">
        <v>570</v>
      </c>
      <c r="N188">
        <v>19</v>
      </c>
      <c r="O188" s="10" t="s">
        <v>102</v>
      </c>
      <c r="P188" t="s">
        <v>76</v>
      </c>
      <c r="Q188" t="s">
        <v>384</v>
      </c>
    </row>
    <row r="189" spans="1:17" x14ac:dyDescent="0.3">
      <c r="A189" t="s">
        <v>5</v>
      </c>
      <c r="B189" t="s">
        <v>384</v>
      </c>
      <c r="C189" t="s">
        <v>14</v>
      </c>
      <c r="D189">
        <v>5.0000000000000009</v>
      </c>
      <c r="E189" s="13">
        <v>0.29799999999999988</v>
      </c>
      <c r="F189">
        <v>1.4899999999999998</v>
      </c>
      <c r="G189">
        <v>3.5100000000000002</v>
      </c>
      <c r="H189">
        <v>68</v>
      </c>
      <c r="I189">
        <v>2039.87</v>
      </c>
      <c r="J189">
        <v>407.97399999999993</v>
      </c>
      <c r="K189" s="13">
        <v>0.85659898477157359</v>
      </c>
      <c r="L189">
        <v>675</v>
      </c>
      <c r="M189">
        <v>788</v>
      </c>
      <c r="N189">
        <v>26</v>
      </c>
      <c r="O189" s="10" t="s">
        <v>102</v>
      </c>
      <c r="P189" t="s">
        <v>77</v>
      </c>
      <c r="Q189" t="s">
        <v>384</v>
      </c>
    </row>
    <row r="190" spans="1:17" x14ac:dyDescent="0.3">
      <c r="A190" t="s">
        <v>5</v>
      </c>
      <c r="B190" t="s">
        <v>384</v>
      </c>
      <c r="C190" t="s">
        <v>116</v>
      </c>
      <c r="D190">
        <v>3.4000000000000004</v>
      </c>
      <c r="E190" s="13">
        <v>0.47058823529411764</v>
      </c>
      <c r="F190">
        <v>1.6</v>
      </c>
      <c r="G190">
        <v>1.8</v>
      </c>
      <c r="H190">
        <v>53.02</v>
      </c>
      <c r="I190">
        <v>1590.6000000000001</v>
      </c>
      <c r="J190">
        <v>467.8235294117647</v>
      </c>
      <c r="K190" s="13">
        <v>0.97222222222222221</v>
      </c>
      <c r="L190">
        <v>525</v>
      </c>
      <c r="M190">
        <v>540</v>
      </c>
      <c r="N190">
        <v>18</v>
      </c>
      <c r="O190" s="10" t="s">
        <v>115</v>
      </c>
      <c r="P190" t="s">
        <v>76</v>
      </c>
      <c r="Q190" t="s">
        <v>384</v>
      </c>
    </row>
    <row r="191" spans="1:17" x14ac:dyDescent="0.3">
      <c r="A191" t="s">
        <v>5</v>
      </c>
      <c r="B191" t="s">
        <v>384</v>
      </c>
      <c r="C191" t="s">
        <v>114</v>
      </c>
      <c r="D191">
        <v>4.8000000000000007</v>
      </c>
      <c r="E191" s="13">
        <v>0.37499999999999994</v>
      </c>
      <c r="F191">
        <v>1.8</v>
      </c>
      <c r="G191">
        <v>3</v>
      </c>
      <c r="H191">
        <v>69.040000000000006</v>
      </c>
      <c r="I191">
        <v>2071.36</v>
      </c>
      <c r="J191">
        <v>431.5333333333333</v>
      </c>
      <c r="K191" s="13">
        <v>0.91333333333333333</v>
      </c>
      <c r="L191">
        <v>685</v>
      </c>
      <c r="M191">
        <v>750</v>
      </c>
      <c r="N191">
        <v>25</v>
      </c>
      <c r="O191" s="10" t="s">
        <v>115</v>
      </c>
      <c r="P191" t="s">
        <v>77</v>
      </c>
      <c r="Q191" t="s">
        <v>384</v>
      </c>
    </row>
    <row r="192" spans="1:17" x14ac:dyDescent="0.3">
      <c r="A192" t="s">
        <v>5</v>
      </c>
      <c r="B192" t="s">
        <v>384</v>
      </c>
      <c r="C192" t="s">
        <v>117</v>
      </c>
      <c r="D192">
        <v>4.1999999999999993</v>
      </c>
      <c r="E192" s="13">
        <v>0.38095238095238099</v>
      </c>
      <c r="F192">
        <v>1.5999999999999999</v>
      </c>
      <c r="G192">
        <v>2.6</v>
      </c>
      <c r="H192">
        <v>62.045878999999999</v>
      </c>
      <c r="I192">
        <v>1861.3763699999997</v>
      </c>
      <c r="J192">
        <v>443.18484999999998</v>
      </c>
      <c r="K192" s="13">
        <v>0.93333333333333335</v>
      </c>
      <c r="L192">
        <v>616</v>
      </c>
      <c r="M192">
        <v>660</v>
      </c>
      <c r="N192">
        <v>22</v>
      </c>
      <c r="O192" s="10" t="s">
        <v>118</v>
      </c>
      <c r="P192" t="s">
        <v>77</v>
      </c>
      <c r="Q192" t="s">
        <v>384</v>
      </c>
    </row>
    <row r="193" spans="1:17" x14ac:dyDescent="0.3">
      <c r="A193" t="s">
        <v>57</v>
      </c>
      <c r="B193" t="s">
        <v>392</v>
      </c>
      <c r="C193" t="s">
        <v>7</v>
      </c>
      <c r="D193">
        <v>3.34</v>
      </c>
      <c r="E193" s="13">
        <v>0</v>
      </c>
      <c r="F193">
        <v>0</v>
      </c>
      <c r="G193">
        <v>3.34</v>
      </c>
      <c r="H193">
        <v>64.94</v>
      </c>
      <c r="I193">
        <v>1948.22</v>
      </c>
      <c r="J193">
        <v>583.29940119760488</v>
      </c>
      <c r="K193" s="13">
        <v>0.9761194029850746</v>
      </c>
      <c r="L193">
        <v>654</v>
      </c>
      <c r="M193">
        <v>670</v>
      </c>
      <c r="N193">
        <v>18</v>
      </c>
      <c r="O193" s="10" t="s">
        <v>98</v>
      </c>
      <c r="P193" t="s">
        <v>76</v>
      </c>
      <c r="Q193" t="s">
        <v>392</v>
      </c>
    </row>
    <row r="194" spans="1:17" x14ac:dyDescent="0.3">
      <c r="A194" t="s">
        <v>57</v>
      </c>
      <c r="B194" t="s">
        <v>392</v>
      </c>
      <c r="C194" t="s">
        <v>9</v>
      </c>
      <c r="D194">
        <v>4.3600000000000003</v>
      </c>
      <c r="E194" s="13">
        <v>0</v>
      </c>
      <c r="F194">
        <v>0</v>
      </c>
      <c r="G194">
        <v>4.3600000000000003</v>
      </c>
      <c r="H194">
        <v>67.739999999999995</v>
      </c>
      <c r="I194">
        <v>2032.4399999999998</v>
      </c>
      <c r="J194">
        <v>466.15596330275224</v>
      </c>
      <c r="K194" s="13">
        <v>0.6501831501831502</v>
      </c>
      <c r="L194">
        <v>710</v>
      </c>
      <c r="M194">
        <v>1092</v>
      </c>
      <c r="N194">
        <v>24</v>
      </c>
      <c r="O194" s="10" t="s">
        <v>99</v>
      </c>
      <c r="P194" t="s">
        <v>76</v>
      </c>
      <c r="Q194" t="s">
        <v>392</v>
      </c>
    </row>
    <row r="195" spans="1:17" x14ac:dyDescent="0.3">
      <c r="A195" t="s">
        <v>57</v>
      </c>
      <c r="B195" t="s">
        <v>392</v>
      </c>
      <c r="C195" t="s">
        <v>8</v>
      </c>
      <c r="D195">
        <v>4</v>
      </c>
      <c r="E195" s="13">
        <v>0</v>
      </c>
      <c r="F195">
        <v>0</v>
      </c>
      <c r="G195">
        <v>4</v>
      </c>
      <c r="H195">
        <v>50.6</v>
      </c>
      <c r="I195">
        <v>1517.85</v>
      </c>
      <c r="J195">
        <v>379.46249999999998</v>
      </c>
      <c r="K195" s="13">
        <v>0.55671077504725897</v>
      </c>
      <c r="L195">
        <v>589</v>
      </c>
      <c r="M195">
        <v>1058</v>
      </c>
      <c r="N195">
        <v>24</v>
      </c>
      <c r="O195" s="10" t="s">
        <v>99</v>
      </c>
      <c r="P195" t="s">
        <v>77</v>
      </c>
      <c r="Q195" t="s">
        <v>392</v>
      </c>
    </row>
    <row r="196" spans="1:17" x14ac:dyDescent="0.3">
      <c r="A196" t="s">
        <v>57</v>
      </c>
      <c r="B196" t="s">
        <v>392</v>
      </c>
      <c r="C196" t="s">
        <v>11</v>
      </c>
      <c r="D196">
        <v>4.3</v>
      </c>
      <c r="E196" s="13">
        <v>0</v>
      </c>
      <c r="F196">
        <v>0</v>
      </c>
      <c r="G196">
        <v>4.3</v>
      </c>
      <c r="H196">
        <v>66.540000000000006</v>
      </c>
      <c r="I196">
        <v>1996.4500000000003</v>
      </c>
      <c r="J196">
        <v>464.29069767441871</v>
      </c>
      <c r="K196" s="13">
        <v>0.65109034267912769</v>
      </c>
      <c r="L196">
        <v>836</v>
      </c>
      <c r="M196">
        <v>1284</v>
      </c>
      <c r="N196">
        <v>28</v>
      </c>
      <c r="O196" s="10" t="s">
        <v>100</v>
      </c>
      <c r="P196" t="s">
        <v>76</v>
      </c>
      <c r="Q196" t="s">
        <v>392</v>
      </c>
    </row>
    <row r="197" spans="1:17" x14ac:dyDescent="0.3">
      <c r="A197" t="s">
        <v>57</v>
      </c>
      <c r="B197" t="s">
        <v>392</v>
      </c>
      <c r="C197" t="s">
        <v>10</v>
      </c>
      <c r="D197">
        <v>2.4300000000000002</v>
      </c>
      <c r="E197" s="13">
        <v>0</v>
      </c>
      <c r="F197">
        <v>0</v>
      </c>
      <c r="G197">
        <v>2.4300000000000002</v>
      </c>
      <c r="H197">
        <v>35.9</v>
      </c>
      <c r="I197">
        <v>1077.05</v>
      </c>
      <c r="J197">
        <v>443.23045267489709</v>
      </c>
      <c r="K197" s="13">
        <v>0.63108108108108107</v>
      </c>
      <c r="L197">
        <v>467</v>
      </c>
      <c r="M197">
        <v>740</v>
      </c>
      <c r="N197">
        <v>17</v>
      </c>
      <c r="O197" s="10" t="s">
        <v>100</v>
      </c>
      <c r="P197" t="s">
        <v>77</v>
      </c>
      <c r="Q197" t="s">
        <v>392</v>
      </c>
    </row>
    <row r="198" spans="1:17" x14ac:dyDescent="0.3">
      <c r="A198" t="s">
        <v>57</v>
      </c>
      <c r="B198" t="s">
        <v>392</v>
      </c>
      <c r="C198" t="s">
        <v>13</v>
      </c>
      <c r="D198">
        <v>4.17</v>
      </c>
      <c r="E198" s="13">
        <v>0.23980815347721823</v>
      </c>
      <c r="F198">
        <v>1</v>
      </c>
      <c r="G198">
        <v>3.1700000000000004</v>
      </c>
      <c r="H198">
        <v>73.289999999999992</v>
      </c>
      <c r="I198">
        <v>2198.92</v>
      </c>
      <c r="J198">
        <v>527.31894484412476</v>
      </c>
      <c r="K198" s="13">
        <v>0.85824941905499608</v>
      </c>
      <c r="L198">
        <v>1108</v>
      </c>
      <c r="M198">
        <v>1291</v>
      </c>
      <c r="N198">
        <v>30</v>
      </c>
      <c r="O198" s="10" t="s">
        <v>101</v>
      </c>
      <c r="P198" t="s">
        <v>76</v>
      </c>
      <c r="Q198" t="s">
        <v>392</v>
      </c>
    </row>
    <row r="199" spans="1:17" x14ac:dyDescent="0.3">
      <c r="A199" t="s">
        <v>57</v>
      </c>
      <c r="B199" t="s">
        <v>392</v>
      </c>
      <c r="C199" t="s">
        <v>12</v>
      </c>
      <c r="D199">
        <v>3.1300000000000003</v>
      </c>
      <c r="E199" s="13">
        <v>0</v>
      </c>
      <c r="F199">
        <v>0</v>
      </c>
      <c r="G199">
        <v>3.1300000000000003</v>
      </c>
      <c r="H199">
        <v>41.98</v>
      </c>
      <c r="I199">
        <v>1259.3499999999999</v>
      </c>
      <c r="J199">
        <v>402.34824281150151</v>
      </c>
      <c r="K199" s="13">
        <v>0.67387387387387387</v>
      </c>
      <c r="L199">
        <v>748</v>
      </c>
      <c r="M199">
        <v>1110</v>
      </c>
      <c r="N199">
        <v>28</v>
      </c>
      <c r="O199" s="10" t="s">
        <v>101</v>
      </c>
      <c r="P199" t="s">
        <v>77</v>
      </c>
      <c r="Q199" t="s">
        <v>392</v>
      </c>
    </row>
    <row r="200" spans="1:17" x14ac:dyDescent="0.3">
      <c r="A200" t="s">
        <v>57</v>
      </c>
      <c r="B200" t="s">
        <v>392</v>
      </c>
      <c r="C200" t="s">
        <v>15</v>
      </c>
      <c r="D200">
        <v>3.13</v>
      </c>
      <c r="E200" s="13">
        <v>0.19169329073482427</v>
      </c>
      <c r="F200">
        <v>0.6</v>
      </c>
      <c r="G200">
        <v>2.5299999999999998</v>
      </c>
      <c r="H200">
        <v>58.71</v>
      </c>
      <c r="I200">
        <v>1761.32</v>
      </c>
      <c r="J200">
        <v>562.72204472843453</v>
      </c>
      <c r="K200" s="13">
        <v>0.83163265306122447</v>
      </c>
      <c r="L200">
        <v>652</v>
      </c>
      <c r="M200">
        <v>784</v>
      </c>
      <c r="N200">
        <v>19</v>
      </c>
      <c r="O200" s="10" t="s">
        <v>102</v>
      </c>
      <c r="P200" t="s">
        <v>76</v>
      </c>
      <c r="Q200" t="s">
        <v>392</v>
      </c>
    </row>
    <row r="201" spans="1:17" x14ac:dyDescent="0.3">
      <c r="A201" t="s">
        <v>57</v>
      </c>
      <c r="B201" t="s">
        <v>392</v>
      </c>
      <c r="C201" t="s">
        <v>14</v>
      </c>
      <c r="D201">
        <v>3.1100000000000003</v>
      </c>
      <c r="E201" s="13">
        <v>0.32154340836012857</v>
      </c>
      <c r="F201">
        <v>1</v>
      </c>
      <c r="G201">
        <v>2.1100000000000003</v>
      </c>
      <c r="H201">
        <v>44.18</v>
      </c>
      <c r="I201">
        <v>1325.5100000000002</v>
      </c>
      <c r="J201">
        <v>426.20900321543411</v>
      </c>
      <c r="K201" s="13">
        <v>0.7701271186440678</v>
      </c>
      <c r="L201">
        <v>727</v>
      </c>
      <c r="M201">
        <v>944</v>
      </c>
      <c r="N201">
        <v>25</v>
      </c>
      <c r="O201" s="10" t="s">
        <v>102</v>
      </c>
      <c r="P201" t="s">
        <v>77</v>
      </c>
      <c r="Q201" t="s">
        <v>392</v>
      </c>
    </row>
    <row r="202" spans="1:17" x14ac:dyDescent="0.3">
      <c r="A202" t="s">
        <v>57</v>
      </c>
      <c r="B202" t="s">
        <v>392</v>
      </c>
      <c r="C202" t="s">
        <v>116</v>
      </c>
      <c r="D202">
        <v>2.9332000000000003</v>
      </c>
      <c r="E202" s="13">
        <v>0.27273966998499932</v>
      </c>
      <c r="F202">
        <v>0.8</v>
      </c>
      <c r="G202">
        <v>2.1332</v>
      </c>
      <c r="H202">
        <v>43.697423169400004</v>
      </c>
      <c r="I202">
        <v>1310.922695082</v>
      </c>
      <c r="J202">
        <v>446.92577904063819</v>
      </c>
      <c r="K202" s="13">
        <v>0.591324200913242</v>
      </c>
      <c r="L202">
        <v>518</v>
      </c>
      <c r="M202">
        <v>876</v>
      </c>
      <c r="N202">
        <v>18</v>
      </c>
      <c r="O202" s="10" t="s">
        <v>115</v>
      </c>
      <c r="P202" t="s">
        <v>76</v>
      </c>
      <c r="Q202" t="s">
        <v>392</v>
      </c>
    </row>
    <row r="203" spans="1:17" x14ac:dyDescent="0.3">
      <c r="A203" t="s">
        <v>57</v>
      </c>
      <c r="B203" t="s">
        <v>392</v>
      </c>
      <c r="C203" t="s">
        <v>114</v>
      </c>
      <c r="D203">
        <v>2.2000000000000002</v>
      </c>
      <c r="E203" s="13">
        <v>0.27272727272727271</v>
      </c>
      <c r="F203">
        <v>0.6</v>
      </c>
      <c r="G203">
        <v>1.5999999999999999</v>
      </c>
      <c r="H203">
        <v>39.01</v>
      </c>
      <c r="I203">
        <v>1170.4099999999999</v>
      </c>
      <c r="J203">
        <v>532.00454545454534</v>
      </c>
      <c r="K203" s="13">
        <v>0.74931129476584024</v>
      </c>
      <c r="L203">
        <v>544</v>
      </c>
      <c r="M203">
        <v>726</v>
      </c>
      <c r="N203">
        <v>17</v>
      </c>
      <c r="O203" s="10" t="s">
        <v>115</v>
      </c>
      <c r="P203" t="s">
        <v>77</v>
      </c>
      <c r="Q203" t="s">
        <v>392</v>
      </c>
    </row>
    <row r="204" spans="1:17" x14ac:dyDescent="0.3">
      <c r="A204" t="s">
        <v>57</v>
      </c>
      <c r="B204" t="s">
        <v>392</v>
      </c>
      <c r="C204" t="s">
        <v>117</v>
      </c>
      <c r="D204">
        <v>2.1667000000000001</v>
      </c>
      <c r="E204" s="13">
        <v>0.2769188166335903</v>
      </c>
      <c r="F204">
        <v>0.60000000000000009</v>
      </c>
      <c r="G204">
        <v>1.5667</v>
      </c>
      <c r="H204">
        <v>35.933315499999999</v>
      </c>
      <c r="I204">
        <v>1077.9994649999999</v>
      </c>
      <c r="J204">
        <v>497.53056029907225</v>
      </c>
      <c r="K204" s="13">
        <v>0.57253886010362698</v>
      </c>
      <c r="L204">
        <v>442</v>
      </c>
      <c r="M204">
        <v>772</v>
      </c>
      <c r="N204">
        <v>16</v>
      </c>
      <c r="O204" s="10" t="s">
        <v>118</v>
      </c>
      <c r="P204" t="s">
        <v>77</v>
      </c>
      <c r="Q204" t="s">
        <v>392</v>
      </c>
    </row>
    <row r="205" spans="1:17" x14ac:dyDescent="0.3">
      <c r="A205" t="s">
        <v>40</v>
      </c>
      <c r="B205" t="s">
        <v>400</v>
      </c>
      <c r="C205" t="s">
        <v>7</v>
      </c>
      <c r="D205">
        <v>1.0499999999999998</v>
      </c>
      <c r="E205" s="13">
        <v>0</v>
      </c>
      <c r="F205">
        <v>0</v>
      </c>
      <c r="G205">
        <v>1.0499999999999998</v>
      </c>
      <c r="H205">
        <v>21</v>
      </c>
      <c r="I205">
        <v>630</v>
      </c>
      <c r="J205">
        <v>600.00000000000011</v>
      </c>
      <c r="K205" s="13">
        <v>0.9178082191780822</v>
      </c>
      <c r="L205">
        <v>134</v>
      </c>
      <c r="M205">
        <v>146</v>
      </c>
      <c r="N205">
        <v>4</v>
      </c>
      <c r="O205" s="10" t="s">
        <v>98</v>
      </c>
      <c r="P205" t="s">
        <v>76</v>
      </c>
      <c r="Q205" t="s">
        <v>400</v>
      </c>
    </row>
    <row r="206" spans="1:17" x14ac:dyDescent="0.3">
      <c r="A206" t="s">
        <v>40</v>
      </c>
      <c r="B206" t="s">
        <v>400</v>
      </c>
      <c r="C206" t="s">
        <v>9</v>
      </c>
      <c r="D206">
        <v>2.1</v>
      </c>
      <c r="E206" s="13">
        <v>0</v>
      </c>
      <c r="F206">
        <v>0</v>
      </c>
      <c r="G206">
        <v>2.1</v>
      </c>
      <c r="H206">
        <v>35.4</v>
      </c>
      <c r="I206">
        <v>1062</v>
      </c>
      <c r="J206">
        <v>505.71428571428567</v>
      </c>
      <c r="K206" s="13">
        <v>0.7961538461538461</v>
      </c>
      <c r="L206">
        <v>207</v>
      </c>
      <c r="M206">
        <v>260</v>
      </c>
      <c r="N206">
        <v>7</v>
      </c>
      <c r="O206" s="10" t="s">
        <v>99</v>
      </c>
      <c r="P206" t="s">
        <v>76</v>
      </c>
      <c r="Q206" t="s">
        <v>400</v>
      </c>
    </row>
    <row r="207" spans="1:17" x14ac:dyDescent="0.3">
      <c r="A207" t="s">
        <v>40</v>
      </c>
      <c r="B207" t="s">
        <v>400</v>
      </c>
      <c r="C207" t="s">
        <v>8</v>
      </c>
      <c r="D207">
        <v>1.75</v>
      </c>
      <c r="E207" s="13">
        <v>0</v>
      </c>
      <c r="F207">
        <v>0</v>
      </c>
      <c r="G207">
        <v>1.75</v>
      </c>
      <c r="H207">
        <v>24.599999999999998</v>
      </c>
      <c r="I207">
        <v>738</v>
      </c>
      <c r="J207">
        <v>421.71428571428572</v>
      </c>
      <c r="K207" s="13">
        <v>0.65350877192982459</v>
      </c>
      <c r="L207">
        <v>149</v>
      </c>
      <c r="M207">
        <v>228</v>
      </c>
      <c r="N207">
        <v>6</v>
      </c>
      <c r="O207" s="10" t="s">
        <v>99</v>
      </c>
      <c r="P207" t="s">
        <v>77</v>
      </c>
      <c r="Q207" t="s">
        <v>400</v>
      </c>
    </row>
    <row r="208" spans="1:17" x14ac:dyDescent="0.3">
      <c r="A208" t="s">
        <v>40</v>
      </c>
      <c r="B208" t="s">
        <v>400</v>
      </c>
      <c r="C208" t="s">
        <v>11</v>
      </c>
      <c r="D208">
        <v>2.4500000000000002</v>
      </c>
      <c r="E208" s="13">
        <v>2.4489795918367346E-2</v>
      </c>
      <c r="F208">
        <v>0.06</v>
      </c>
      <c r="G208">
        <v>2.3899999999999997</v>
      </c>
      <c r="H208">
        <v>40.200000000000003</v>
      </c>
      <c r="I208">
        <v>1206</v>
      </c>
      <c r="J208">
        <v>492.24489795918362</v>
      </c>
      <c r="K208" s="13">
        <v>0.68611111111111112</v>
      </c>
      <c r="L208">
        <v>247</v>
      </c>
      <c r="M208">
        <v>360</v>
      </c>
      <c r="N208">
        <v>9</v>
      </c>
      <c r="O208" s="10" t="s">
        <v>100</v>
      </c>
      <c r="P208" t="s">
        <v>76</v>
      </c>
      <c r="Q208" t="s">
        <v>400</v>
      </c>
    </row>
    <row r="209" spans="1:17" x14ac:dyDescent="0.3">
      <c r="A209" t="s">
        <v>40</v>
      </c>
      <c r="B209" t="s">
        <v>400</v>
      </c>
      <c r="C209" t="s">
        <v>10</v>
      </c>
      <c r="D209">
        <v>1.75</v>
      </c>
      <c r="E209" s="13">
        <v>0</v>
      </c>
      <c r="F209">
        <v>0</v>
      </c>
      <c r="G209">
        <v>1.75</v>
      </c>
      <c r="H209">
        <v>35.200000000000003</v>
      </c>
      <c r="I209">
        <v>1056</v>
      </c>
      <c r="J209">
        <v>603.42857142857144</v>
      </c>
      <c r="K209" s="13">
        <v>0.84146341463414631</v>
      </c>
      <c r="L209">
        <v>207</v>
      </c>
      <c r="M209">
        <v>246</v>
      </c>
      <c r="N209">
        <v>6</v>
      </c>
      <c r="O209" s="10" t="s">
        <v>100</v>
      </c>
      <c r="P209" t="s">
        <v>77</v>
      </c>
      <c r="Q209" t="s">
        <v>400</v>
      </c>
    </row>
    <row r="210" spans="1:17" x14ac:dyDescent="0.3">
      <c r="A210" t="s">
        <v>40</v>
      </c>
      <c r="B210" t="s">
        <v>400</v>
      </c>
      <c r="C210" t="s">
        <v>13</v>
      </c>
      <c r="D210">
        <v>2.4500000000000002</v>
      </c>
      <c r="E210" s="13">
        <v>0.14285714285714285</v>
      </c>
      <c r="F210">
        <v>0.35</v>
      </c>
      <c r="G210">
        <v>2.1</v>
      </c>
      <c r="H210">
        <v>43.599999999999994</v>
      </c>
      <c r="I210">
        <v>1308</v>
      </c>
      <c r="J210">
        <v>533.87755102040808</v>
      </c>
      <c r="K210" s="13">
        <v>0.76944444444444449</v>
      </c>
      <c r="L210">
        <v>277</v>
      </c>
      <c r="M210">
        <v>360</v>
      </c>
      <c r="N210">
        <v>9</v>
      </c>
      <c r="O210" s="10" t="s">
        <v>101</v>
      </c>
      <c r="P210" t="s">
        <v>76</v>
      </c>
      <c r="Q210" t="s">
        <v>400</v>
      </c>
    </row>
    <row r="211" spans="1:17" x14ac:dyDescent="0.3">
      <c r="A211" t="s">
        <v>40</v>
      </c>
      <c r="B211" t="s">
        <v>400</v>
      </c>
      <c r="C211" t="s">
        <v>12</v>
      </c>
      <c r="D211">
        <v>2.1</v>
      </c>
      <c r="E211" s="13">
        <v>0</v>
      </c>
      <c r="F211">
        <v>0</v>
      </c>
      <c r="G211">
        <v>2.1</v>
      </c>
      <c r="H211">
        <v>38.4</v>
      </c>
      <c r="I211">
        <v>1152</v>
      </c>
      <c r="J211">
        <v>548.57142857142856</v>
      </c>
      <c r="K211" s="13">
        <v>0.80215827338129497</v>
      </c>
      <c r="L211">
        <v>223</v>
      </c>
      <c r="M211">
        <v>278</v>
      </c>
      <c r="N211">
        <v>7</v>
      </c>
      <c r="O211" s="10" t="s">
        <v>101</v>
      </c>
      <c r="P211" t="s">
        <v>77</v>
      </c>
      <c r="Q211" t="s">
        <v>400</v>
      </c>
    </row>
    <row r="212" spans="1:17" x14ac:dyDescent="0.3">
      <c r="A212" t="s">
        <v>40</v>
      </c>
      <c r="B212" t="s">
        <v>400</v>
      </c>
      <c r="C212" t="s">
        <v>15</v>
      </c>
      <c r="D212">
        <v>2.6399999999999997</v>
      </c>
      <c r="E212" s="13">
        <v>0</v>
      </c>
      <c r="F212">
        <v>0</v>
      </c>
      <c r="G212">
        <v>2.6399999999999997</v>
      </c>
      <c r="H212">
        <v>34.799999999999997</v>
      </c>
      <c r="I212">
        <v>1044</v>
      </c>
      <c r="J212">
        <v>395.4545454545455</v>
      </c>
      <c r="K212" s="13">
        <v>0.56878306878306883</v>
      </c>
      <c r="L212">
        <v>215</v>
      </c>
      <c r="M212">
        <v>378</v>
      </c>
      <c r="N212">
        <v>9</v>
      </c>
      <c r="O212" s="10" t="s">
        <v>102</v>
      </c>
      <c r="P212" t="s">
        <v>76</v>
      </c>
      <c r="Q212" t="s">
        <v>400</v>
      </c>
    </row>
    <row r="213" spans="1:17" x14ac:dyDescent="0.3">
      <c r="A213" t="s">
        <v>40</v>
      </c>
      <c r="B213" t="s">
        <v>400</v>
      </c>
      <c r="C213" t="s">
        <v>14</v>
      </c>
      <c r="D213">
        <v>2.8000000000000003</v>
      </c>
      <c r="E213" s="13">
        <v>0.37499999999999989</v>
      </c>
      <c r="F213">
        <v>1.0499999999999998</v>
      </c>
      <c r="G213">
        <v>1.75</v>
      </c>
      <c r="H213">
        <v>40.4</v>
      </c>
      <c r="I213">
        <v>1212</v>
      </c>
      <c r="J213">
        <v>432.85714285714283</v>
      </c>
      <c r="K213" s="13">
        <v>0.61707317073170731</v>
      </c>
      <c r="L213">
        <v>253</v>
      </c>
      <c r="M213">
        <v>410</v>
      </c>
      <c r="N213">
        <v>10</v>
      </c>
      <c r="O213" s="10" t="s">
        <v>102</v>
      </c>
      <c r="P213" t="s">
        <v>77</v>
      </c>
      <c r="Q213" t="s">
        <v>400</v>
      </c>
    </row>
    <row r="214" spans="1:17" x14ac:dyDescent="0.3">
      <c r="A214" t="s">
        <v>40</v>
      </c>
      <c r="B214" t="s">
        <v>400</v>
      </c>
      <c r="C214" t="s">
        <v>116</v>
      </c>
      <c r="D214">
        <v>2.2589999999999999</v>
      </c>
      <c r="E214" s="13">
        <v>0</v>
      </c>
      <c r="F214">
        <v>0</v>
      </c>
      <c r="G214">
        <v>2.2589999999999999</v>
      </c>
      <c r="H214">
        <v>26.000000000000004</v>
      </c>
      <c r="I214">
        <v>780</v>
      </c>
      <c r="J214">
        <v>345.2855245683931</v>
      </c>
      <c r="K214" s="13">
        <v>0.55182926829268297</v>
      </c>
      <c r="L214">
        <v>181</v>
      </c>
      <c r="M214">
        <v>328</v>
      </c>
      <c r="N214">
        <v>8</v>
      </c>
      <c r="O214" s="10" t="s">
        <v>115</v>
      </c>
      <c r="P214" t="s">
        <v>76</v>
      </c>
      <c r="Q214" t="s">
        <v>400</v>
      </c>
    </row>
    <row r="215" spans="1:17" x14ac:dyDescent="0.3">
      <c r="A215" t="s">
        <v>40</v>
      </c>
      <c r="B215" t="s">
        <v>400</v>
      </c>
      <c r="C215" t="s">
        <v>114</v>
      </c>
      <c r="D215">
        <v>2.6399999999999997</v>
      </c>
      <c r="E215" s="13">
        <v>3.7878787878787887E-2</v>
      </c>
      <c r="F215">
        <v>0.1</v>
      </c>
      <c r="G215">
        <v>2.5399999999999996</v>
      </c>
      <c r="H215">
        <v>30.600000000000005</v>
      </c>
      <c r="I215">
        <v>918</v>
      </c>
      <c r="J215">
        <v>347.72727272727275</v>
      </c>
      <c r="K215" s="13">
        <v>0.56666666666666665</v>
      </c>
      <c r="L215">
        <v>204</v>
      </c>
      <c r="M215">
        <v>360</v>
      </c>
      <c r="N215">
        <v>9</v>
      </c>
      <c r="O215" s="10" t="s">
        <v>115</v>
      </c>
      <c r="P215" t="s">
        <v>77</v>
      </c>
      <c r="Q215" t="s">
        <v>400</v>
      </c>
    </row>
    <row r="216" spans="1:17" x14ac:dyDescent="0.3">
      <c r="A216" t="s">
        <v>40</v>
      </c>
      <c r="B216" t="s">
        <v>400</v>
      </c>
      <c r="C216" t="s">
        <v>117</v>
      </c>
      <c r="D216">
        <v>1.8825000000000001</v>
      </c>
      <c r="E216" s="13">
        <v>0</v>
      </c>
      <c r="F216">
        <v>0</v>
      </c>
      <c r="G216">
        <v>1.8825000000000001</v>
      </c>
      <c r="H216">
        <v>22.4</v>
      </c>
      <c r="I216">
        <v>672</v>
      </c>
      <c r="J216">
        <v>356.97211155378483</v>
      </c>
      <c r="K216" s="13">
        <v>0.48310810810810811</v>
      </c>
      <c r="L216">
        <v>143</v>
      </c>
      <c r="M216">
        <v>296</v>
      </c>
      <c r="N216">
        <v>7</v>
      </c>
      <c r="O216" s="10" t="s">
        <v>118</v>
      </c>
      <c r="P216" t="s">
        <v>77</v>
      </c>
      <c r="Q216" t="s">
        <v>400</v>
      </c>
    </row>
    <row r="217" spans="1:17" x14ac:dyDescent="0.3">
      <c r="A217" t="s">
        <v>40</v>
      </c>
      <c r="B217" t="s">
        <v>407</v>
      </c>
      <c r="C217" t="s">
        <v>7</v>
      </c>
      <c r="D217">
        <v>2.42</v>
      </c>
      <c r="E217" s="13">
        <v>0.33057851239669422</v>
      </c>
      <c r="F217">
        <v>0.8</v>
      </c>
      <c r="G217">
        <v>1.6199999999999999</v>
      </c>
      <c r="H217">
        <v>31.109999999999996</v>
      </c>
      <c r="I217">
        <v>933.5</v>
      </c>
      <c r="J217">
        <v>385.74380165289256</v>
      </c>
      <c r="K217" s="13">
        <v>0.5716911764705882</v>
      </c>
      <c r="L217">
        <v>311</v>
      </c>
      <c r="M217">
        <v>544</v>
      </c>
      <c r="N217">
        <v>13</v>
      </c>
      <c r="O217" s="10" t="s">
        <v>98</v>
      </c>
      <c r="P217" t="s">
        <v>76</v>
      </c>
      <c r="Q217" t="s">
        <v>407</v>
      </c>
    </row>
    <row r="218" spans="1:17" x14ac:dyDescent="0.3">
      <c r="A218" t="s">
        <v>40</v>
      </c>
      <c r="B218" t="s">
        <v>407</v>
      </c>
      <c r="C218" t="s">
        <v>9</v>
      </c>
      <c r="D218">
        <v>2.5999999999999996</v>
      </c>
      <c r="E218" s="13">
        <v>0.30769230769230776</v>
      </c>
      <c r="F218">
        <v>0.8</v>
      </c>
      <c r="G218">
        <v>1.7999999999999998</v>
      </c>
      <c r="H218">
        <v>31.979999999999997</v>
      </c>
      <c r="I218">
        <v>959.43000000000006</v>
      </c>
      <c r="J218">
        <v>369.01153846153852</v>
      </c>
      <c r="K218" s="13">
        <v>0.55574912891986061</v>
      </c>
      <c r="L218">
        <v>319</v>
      </c>
      <c r="M218">
        <v>574</v>
      </c>
      <c r="N218">
        <v>14</v>
      </c>
      <c r="O218" s="10" t="s">
        <v>99</v>
      </c>
      <c r="P218" t="s">
        <v>76</v>
      </c>
      <c r="Q218" t="s">
        <v>407</v>
      </c>
    </row>
    <row r="219" spans="1:17" x14ac:dyDescent="0.3">
      <c r="A219" t="s">
        <v>40</v>
      </c>
      <c r="B219" t="s">
        <v>407</v>
      </c>
      <c r="C219" t="s">
        <v>8</v>
      </c>
      <c r="D219">
        <v>2.65</v>
      </c>
      <c r="E219" s="13">
        <v>0.37735849056603776</v>
      </c>
      <c r="F219">
        <v>1</v>
      </c>
      <c r="G219">
        <v>1.65</v>
      </c>
      <c r="H219">
        <v>33.400000000000006</v>
      </c>
      <c r="I219">
        <v>1002.35</v>
      </c>
      <c r="J219">
        <v>378.24528301886795</v>
      </c>
      <c r="K219" s="13">
        <v>0.60805860805860801</v>
      </c>
      <c r="L219">
        <v>332</v>
      </c>
      <c r="M219">
        <v>546</v>
      </c>
      <c r="N219">
        <v>14</v>
      </c>
      <c r="O219" s="10" t="s">
        <v>99</v>
      </c>
      <c r="P219" t="s">
        <v>77</v>
      </c>
      <c r="Q219" t="s">
        <v>407</v>
      </c>
    </row>
    <row r="220" spans="1:17" x14ac:dyDescent="0.3">
      <c r="A220" t="s">
        <v>40</v>
      </c>
      <c r="B220" t="s">
        <v>407</v>
      </c>
      <c r="C220" t="s">
        <v>11</v>
      </c>
      <c r="D220">
        <v>2.3899999999999997</v>
      </c>
      <c r="E220" s="13">
        <v>0.33472803347280339</v>
      </c>
      <c r="F220">
        <v>0.8</v>
      </c>
      <c r="G220">
        <v>1.5899999999999999</v>
      </c>
      <c r="H220">
        <v>32.159999999999997</v>
      </c>
      <c r="I220">
        <v>964.64</v>
      </c>
      <c r="J220">
        <v>403.61506276150635</v>
      </c>
      <c r="K220" s="13">
        <v>0.6145038167938931</v>
      </c>
      <c r="L220">
        <v>322</v>
      </c>
      <c r="M220">
        <v>524</v>
      </c>
      <c r="N220">
        <v>13</v>
      </c>
      <c r="O220" s="10" t="s">
        <v>100</v>
      </c>
      <c r="P220" t="s">
        <v>76</v>
      </c>
      <c r="Q220" t="s">
        <v>407</v>
      </c>
    </row>
    <row r="221" spans="1:17" x14ac:dyDescent="0.3">
      <c r="A221" t="s">
        <v>40</v>
      </c>
      <c r="B221" t="s">
        <v>407</v>
      </c>
      <c r="C221" t="s">
        <v>10</v>
      </c>
      <c r="D221">
        <v>2.3899999999999997</v>
      </c>
      <c r="E221" s="13">
        <v>0.33472803347280339</v>
      </c>
      <c r="F221">
        <v>0.8</v>
      </c>
      <c r="G221">
        <v>1.5899999999999999</v>
      </c>
      <c r="H221">
        <v>31.2</v>
      </c>
      <c r="I221">
        <v>936.29</v>
      </c>
      <c r="J221">
        <v>391.75313807531387</v>
      </c>
      <c r="K221" s="13">
        <v>0.625</v>
      </c>
      <c r="L221">
        <v>310</v>
      </c>
      <c r="M221">
        <v>496</v>
      </c>
      <c r="N221">
        <v>13</v>
      </c>
      <c r="O221" s="10" t="s">
        <v>100</v>
      </c>
      <c r="P221" t="s">
        <v>77</v>
      </c>
      <c r="Q221" t="s">
        <v>407</v>
      </c>
    </row>
    <row r="222" spans="1:17" x14ac:dyDescent="0.3">
      <c r="A222" t="s">
        <v>40</v>
      </c>
      <c r="B222" t="s">
        <v>407</v>
      </c>
      <c r="C222" t="s">
        <v>13</v>
      </c>
      <c r="D222">
        <v>2.42</v>
      </c>
      <c r="E222" s="13">
        <v>0.33057851239669422</v>
      </c>
      <c r="F222">
        <v>0.8</v>
      </c>
      <c r="G222">
        <v>1.6199999999999999</v>
      </c>
      <c r="H222">
        <v>24.49</v>
      </c>
      <c r="I222">
        <v>734.62</v>
      </c>
      <c r="J222">
        <v>303.56198347107437</v>
      </c>
      <c r="K222" s="13">
        <v>0.43617021276595747</v>
      </c>
      <c r="L222">
        <v>246</v>
      </c>
      <c r="M222">
        <v>564</v>
      </c>
      <c r="N222">
        <v>13</v>
      </c>
      <c r="O222" s="10" t="s">
        <v>101</v>
      </c>
      <c r="P222" t="s">
        <v>76</v>
      </c>
      <c r="Q222" t="s">
        <v>407</v>
      </c>
    </row>
    <row r="223" spans="1:17" x14ac:dyDescent="0.3">
      <c r="A223" t="s">
        <v>40</v>
      </c>
      <c r="B223" t="s">
        <v>407</v>
      </c>
      <c r="C223" t="s">
        <v>12</v>
      </c>
      <c r="D223">
        <v>2.0099999999999998</v>
      </c>
      <c r="E223" s="13">
        <v>0.39800995024875629</v>
      </c>
      <c r="F223">
        <v>0.8</v>
      </c>
      <c r="G223">
        <v>1.21</v>
      </c>
      <c r="H223">
        <v>25.830000000000002</v>
      </c>
      <c r="I223">
        <v>774.2600000000001</v>
      </c>
      <c r="J223">
        <v>385.20398009950259</v>
      </c>
      <c r="K223" s="13">
        <v>0.58276643990929711</v>
      </c>
      <c r="L223">
        <v>257</v>
      </c>
      <c r="M223">
        <v>441</v>
      </c>
      <c r="N223">
        <v>11</v>
      </c>
      <c r="O223" s="10" t="s">
        <v>101</v>
      </c>
      <c r="P223" t="s">
        <v>77</v>
      </c>
      <c r="Q223" t="s">
        <v>407</v>
      </c>
    </row>
    <row r="224" spans="1:17" x14ac:dyDescent="0.3">
      <c r="A224" t="s">
        <v>40</v>
      </c>
      <c r="B224" t="s">
        <v>407</v>
      </c>
      <c r="C224" t="s">
        <v>15</v>
      </c>
      <c r="D224">
        <v>3.1900000000000004</v>
      </c>
      <c r="E224" s="13">
        <v>0.2507836990595611</v>
      </c>
      <c r="F224">
        <v>0.8</v>
      </c>
      <c r="G224">
        <v>2.39</v>
      </c>
      <c r="H224">
        <v>25.27</v>
      </c>
      <c r="I224">
        <v>758.15</v>
      </c>
      <c r="J224">
        <v>237.66457680250781</v>
      </c>
      <c r="K224" s="13">
        <v>0.50183823529411764</v>
      </c>
      <c r="L224">
        <v>273</v>
      </c>
      <c r="M224">
        <v>544</v>
      </c>
      <c r="N224">
        <v>16</v>
      </c>
      <c r="O224" s="10" t="s">
        <v>102</v>
      </c>
      <c r="P224" t="s">
        <v>76</v>
      </c>
      <c r="Q224" t="s">
        <v>407</v>
      </c>
    </row>
    <row r="225" spans="1:17" x14ac:dyDescent="0.3">
      <c r="A225" t="s">
        <v>40</v>
      </c>
      <c r="B225" t="s">
        <v>407</v>
      </c>
      <c r="C225" t="s">
        <v>14</v>
      </c>
      <c r="D225">
        <v>2.59</v>
      </c>
      <c r="E225" s="13">
        <v>0.30888030888030893</v>
      </c>
      <c r="F225">
        <v>0.8</v>
      </c>
      <c r="G225">
        <v>1.7899999999999998</v>
      </c>
      <c r="H225">
        <v>20.91</v>
      </c>
      <c r="I225">
        <v>627.5</v>
      </c>
      <c r="J225">
        <v>242.2779922779923</v>
      </c>
      <c r="K225" s="13">
        <v>0.42222222222222222</v>
      </c>
      <c r="L225">
        <v>209</v>
      </c>
      <c r="M225">
        <v>495</v>
      </c>
      <c r="N225">
        <v>14</v>
      </c>
      <c r="O225" s="10" t="s">
        <v>102</v>
      </c>
      <c r="P225" t="s">
        <v>77</v>
      </c>
      <c r="Q225" t="s">
        <v>407</v>
      </c>
    </row>
    <row r="226" spans="1:17" x14ac:dyDescent="0.3">
      <c r="A226" t="s">
        <v>40</v>
      </c>
      <c r="B226" t="s">
        <v>407</v>
      </c>
      <c r="C226" t="s">
        <v>116</v>
      </c>
      <c r="D226">
        <v>1.9999999999999998</v>
      </c>
      <c r="E226" s="13">
        <v>0.40000000000000008</v>
      </c>
      <c r="F226">
        <v>0.8</v>
      </c>
      <c r="G226">
        <v>1.2</v>
      </c>
      <c r="H226">
        <v>19.158241999999998</v>
      </c>
      <c r="I226">
        <v>574.74725999999998</v>
      </c>
      <c r="J226">
        <v>287.37363000000005</v>
      </c>
      <c r="K226" s="13">
        <v>0.51761517615176156</v>
      </c>
      <c r="L226">
        <v>191</v>
      </c>
      <c r="M226">
        <v>369</v>
      </c>
      <c r="N226">
        <v>10</v>
      </c>
      <c r="O226" s="10" t="s">
        <v>115</v>
      </c>
      <c r="P226" t="s">
        <v>76</v>
      </c>
      <c r="Q226" t="s">
        <v>407</v>
      </c>
    </row>
    <row r="227" spans="1:17" x14ac:dyDescent="0.3">
      <c r="A227" t="s">
        <v>40</v>
      </c>
      <c r="B227" t="s">
        <v>407</v>
      </c>
      <c r="C227" t="s">
        <v>114</v>
      </c>
      <c r="D227">
        <v>2.4300000000000002</v>
      </c>
      <c r="E227" s="13">
        <v>0.32921810699588477</v>
      </c>
      <c r="F227">
        <v>0.8</v>
      </c>
      <c r="G227">
        <v>1.63</v>
      </c>
      <c r="H227">
        <v>20.010000000000002</v>
      </c>
      <c r="I227">
        <v>599.95999999999992</v>
      </c>
      <c r="J227">
        <v>246.89711934156375</v>
      </c>
      <c r="K227" s="13">
        <v>0.44666666666666666</v>
      </c>
      <c r="L227">
        <v>201</v>
      </c>
      <c r="M227">
        <v>450</v>
      </c>
      <c r="N227">
        <v>13</v>
      </c>
      <c r="O227" s="10" t="s">
        <v>115</v>
      </c>
      <c r="P227" t="s">
        <v>77</v>
      </c>
      <c r="Q227" t="s">
        <v>407</v>
      </c>
    </row>
    <row r="228" spans="1:17" x14ac:dyDescent="0.3">
      <c r="A228" t="s">
        <v>40</v>
      </c>
      <c r="B228" t="s">
        <v>407</v>
      </c>
      <c r="C228" t="s">
        <v>117</v>
      </c>
      <c r="D228">
        <v>3.0000000000000004</v>
      </c>
      <c r="E228" s="13">
        <v>0.26666666666666666</v>
      </c>
      <c r="F228">
        <v>0.8</v>
      </c>
      <c r="G228">
        <v>2.1999999999999997</v>
      </c>
      <c r="H228">
        <v>17.850031999999999</v>
      </c>
      <c r="I228">
        <v>535.50096000000008</v>
      </c>
      <c r="J228">
        <v>178.50031999999999</v>
      </c>
      <c r="K228" s="13">
        <v>0.3668763102725367</v>
      </c>
      <c r="L228">
        <v>175</v>
      </c>
      <c r="M228">
        <v>477</v>
      </c>
      <c r="N228">
        <v>15</v>
      </c>
      <c r="O228" s="10" t="s">
        <v>118</v>
      </c>
      <c r="P228" t="s">
        <v>77</v>
      </c>
      <c r="Q228" t="s">
        <v>407</v>
      </c>
    </row>
    <row r="229" spans="1:17" x14ac:dyDescent="0.3">
      <c r="A229" t="s">
        <v>40</v>
      </c>
      <c r="B229" t="s">
        <v>431</v>
      </c>
      <c r="C229" t="s">
        <v>7</v>
      </c>
      <c r="D229">
        <v>1.4</v>
      </c>
      <c r="E229" s="13">
        <v>0.28571428571428575</v>
      </c>
      <c r="F229">
        <v>0.4</v>
      </c>
      <c r="G229">
        <v>1</v>
      </c>
      <c r="H229">
        <v>27.5</v>
      </c>
      <c r="I229">
        <v>825</v>
      </c>
      <c r="J229">
        <v>589.28571428571433</v>
      </c>
      <c r="K229" s="13">
        <v>0.83586626139817632</v>
      </c>
      <c r="L229">
        <v>275</v>
      </c>
      <c r="M229">
        <v>329</v>
      </c>
      <c r="N229">
        <v>6</v>
      </c>
      <c r="O229" s="10" t="s">
        <v>98</v>
      </c>
      <c r="P229" t="s">
        <v>76</v>
      </c>
      <c r="Q229" t="s">
        <v>431</v>
      </c>
    </row>
    <row r="230" spans="1:17" x14ac:dyDescent="0.3">
      <c r="A230" t="s">
        <v>40</v>
      </c>
      <c r="B230" t="s">
        <v>431</v>
      </c>
      <c r="C230" t="s">
        <v>9</v>
      </c>
      <c r="D230">
        <v>1.6</v>
      </c>
      <c r="E230" s="13">
        <v>0.37500000000000006</v>
      </c>
      <c r="F230">
        <v>0.60000000000000009</v>
      </c>
      <c r="G230">
        <v>1</v>
      </c>
      <c r="H230">
        <v>38.159999999999997</v>
      </c>
      <c r="I230">
        <v>1144.71</v>
      </c>
      <c r="J230">
        <v>715.44375000000002</v>
      </c>
      <c r="K230" s="13">
        <v>0.97857142857142854</v>
      </c>
      <c r="L230">
        <v>411</v>
      </c>
      <c r="M230">
        <v>420</v>
      </c>
      <c r="N230">
        <v>8</v>
      </c>
      <c r="O230" s="10" t="s">
        <v>99</v>
      </c>
      <c r="P230" t="s">
        <v>76</v>
      </c>
      <c r="Q230" t="s">
        <v>431</v>
      </c>
    </row>
    <row r="231" spans="1:17" x14ac:dyDescent="0.3">
      <c r="A231" t="s">
        <v>40</v>
      </c>
      <c r="B231" t="s">
        <v>431</v>
      </c>
      <c r="C231" t="s">
        <v>8</v>
      </c>
      <c r="D231">
        <v>1.4</v>
      </c>
      <c r="E231" s="13">
        <v>0.42857142857142866</v>
      </c>
      <c r="F231">
        <v>0.60000000000000009</v>
      </c>
      <c r="G231">
        <v>0.8</v>
      </c>
      <c r="H231">
        <v>29.200000000000003</v>
      </c>
      <c r="I231">
        <v>876</v>
      </c>
      <c r="J231">
        <v>625.71428571428578</v>
      </c>
      <c r="K231" s="13">
        <v>0.83667621776504297</v>
      </c>
      <c r="L231">
        <v>292</v>
      </c>
      <c r="M231">
        <v>349</v>
      </c>
      <c r="N231">
        <v>7</v>
      </c>
      <c r="O231" s="10" t="s">
        <v>99</v>
      </c>
      <c r="P231" t="s">
        <v>77</v>
      </c>
      <c r="Q231" t="s">
        <v>431</v>
      </c>
    </row>
    <row r="232" spans="1:17" x14ac:dyDescent="0.3">
      <c r="A232" t="s">
        <v>40</v>
      </c>
      <c r="B232" t="s">
        <v>431</v>
      </c>
      <c r="C232" t="s">
        <v>11</v>
      </c>
      <c r="D232">
        <v>1.4</v>
      </c>
      <c r="E232" s="13">
        <v>0.42857142857142866</v>
      </c>
      <c r="F232">
        <v>0.60000000000000009</v>
      </c>
      <c r="G232">
        <v>0.8</v>
      </c>
      <c r="H232">
        <v>37.6</v>
      </c>
      <c r="I232">
        <v>1128</v>
      </c>
      <c r="J232">
        <v>805.71428571428578</v>
      </c>
      <c r="K232" s="13">
        <v>0.88470588235294123</v>
      </c>
      <c r="L232">
        <v>376</v>
      </c>
      <c r="M232">
        <v>425</v>
      </c>
      <c r="N232">
        <v>7</v>
      </c>
      <c r="O232" s="10" t="s">
        <v>100</v>
      </c>
      <c r="P232" t="s">
        <v>76</v>
      </c>
      <c r="Q232" t="s">
        <v>431</v>
      </c>
    </row>
    <row r="233" spans="1:17" x14ac:dyDescent="0.3">
      <c r="A233" t="s">
        <v>40</v>
      </c>
      <c r="B233" t="s">
        <v>431</v>
      </c>
      <c r="C233" t="s">
        <v>10</v>
      </c>
      <c r="D233">
        <v>1.6</v>
      </c>
      <c r="E233" s="13">
        <v>0.25</v>
      </c>
      <c r="F233">
        <v>0.4</v>
      </c>
      <c r="G233">
        <v>1.2000000000000002</v>
      </c>
      <c r="H233">
        <v>39.120000000000005</v>
      </c>
      <c r="I233">
        <v>1173.7</v>
      </c>
      <c r="J233">
        <v>733.5625</v>
      </c>
      <c r="K233" s="13">
        <v>0.81020408163265301</v>
      </c>
      <c r="L233">
        <v>397</v>
      </c>
      <c r="M233">
        <v>490</v>
      </c>
      <c r="N233">
        <v>9</v>
      </c>
      <c r="O233" s="10" t="s">
        <v>100</v>
      </c>
      <c r="P233" t="s">
        <v>77</v>
      </c>
      <c r="Q233" t="s">
        <v>431</v>
      </c>
    </row>
    <row r="234" spans="1:17" x14ac:dyDescent="0.3">
      <c r="A234" t="s">
        <v>40</v>
      </c>
      <c r="B234" t="s">
        <v>431</v>
      </c>
      <c r="C234" t="s">
        <v>13</v>
      </c>
      <c r="D234">
        <v>1.6</v>
      </c>
      <c r="E234" s="13">
        <v>0.5</v>
      </c>
      <c r="F234">
        <v>0.8</v>
      </c>
      <c r="G234">
        <v>0.8</v>
      </c>
      <c r="H234">
        <v>34.04</v>
      </c>
      <c r="I234">
        <v>1021.4</v>
      </c>
      <c r="J234">
        <v>638.375</v>
      </c>
      <c r="K234" s="13">
        <v>0.83499999999999996</v>
      </c>
      <c r="L234">
        <v>334</v>
      </c>
      <c r="M234">
        <v>400</v>
      </c>
      <c r="N234">
        <v>8</v>
      </c>
      <c r="O234" s="10" t="s">
        <v>101</v>
      </c>
      <c r="P234" t="s">
        <v>76</v>
      </c>
      <c r="Q234" t="s">
        <v>431</v>
      </c>
    </row>
    <row r="235" spans="1:17" x14ac:dyDescent="0.3">
      <c r="A235" t="s">
        <v>40</v>
      </c>
      <c r="B235" t="s">
        <v>431</v>
      </c>
      <c r="C235" t="s">
        <v>12</v>
      </c>
      <c r="D235">
        <v>1.4</v>
      </c>
      <c r="E235" s="13">
        <v>0.42857142857142866</v>
      </c>
      <c r="F235">
        <v>0.60000000000000009</v>
      </c>
      <c r="G235">
        <v>0.8</v>
      </c>
      <c r="H235">
        <v>30.9</v>
      </c>
      <c r="I235">
        <v>927</v>
      </c>
      <c r="J235">
        <v>662.14285714285722</v>
      </c>
      <c r="K235" s="13">
        <v>0.78227848101265818</v>
      </c>
      <c r="L235">
        <v>309</v>
      </c>
      <c r="M235">
        <v>395</v>
      </c>
      <c r="N235">
        <v>7</v>
      </c>
      <c r="O235" s="10" t="s">
        <v>101</v>
      </c>
      <c r="P235" t="s">
        <v>77</v>
      </c>
      <c r="Q235" t="s">
        <v>431</v>
      </c>
    </row>
    <row r="236" spans="1:17" x14ac:dyDescent="0.3">
      <c r="A236" t="s">
        <v>40</v>
      </c>
      <c r="B236" t="s">
        <v>431</v>
      </c>
      <c r="C236" t="s">
        <v>15</v>
      </c>
      <c r="D236">
        <v>1.6</v>
      </c>
      <c r="E236" s="13">
        <v>0.625</v>
      </c>
      <c r="F236">
        <v>1</v>
      </c>
      <c r="G236">
        <v>0.60000000000000009</v>
      </c>
      <c r="H236">
        <v>32</v>
      </c>
      <c r="I236">
        <v>960</v>
      </c>
      <c r="J236">
        <v>600</v>
      </c>
      <c r="K236" s="13">
        <v>0.82051282051282048</v>
      </c>
      <c r="L236">
        <v>320</v>
      </c>
      <c r="M236">
        <v>390</v>
      </c>
      <c r="N236">
        <v>8</v>
      </c>
      <c r="O236" s="10" t="s">
        <v>102</v>
      </c>
      <c r="P236" t="s">
        <v>76</v>
      </c>
      <c r="Q236" t="s">
        <v>431</v>
      </c>
    </row>
    <row r="237" spans="1:17" x14ac:dyDescent="0.3">
      <c r="A237" t="s">
        <v>40</v>
      </c>
      <c r="B237" t="s">
        <v>431</v>
      </c>
      <c r="C237" t="s">
        <v>14</v>
      </c>
      <c r="D237">
        <v>1.4</v>
      </c>
      <c r="E237" s="13">
        <v>0.14285714285714288</v>
      </c>
      <c r="F237">
        <v>0.2</v>
      </c>
      <c r="G237">
        <v>1.2</v>
      </c>
      <c r="H237">
        <v>36.1</v>
      </c>
      <c r="I237">
        <v>1083</v>
      </c>
      <c r="J237">
        <v>773.57142857142867</v>
      </c>
      <c r="K237" s="13">
        <v>0.88264058679706603</v>
      </c>
      <c r="L237">
        <v>361</v>
      </c>
      <c r="M237">
        <v>409</v>
      </c>
      <c r="N237">
        <v>8</v>
      </c>
      <c r="O237" s="10" t="s">
        <v>102</v>
      </c>
      <c r="P237" t="s">
        <v>77</v>
      </c>
      <c r="Q237" t="s">
        <v>431</v>
      </c>
    </row>
    <row r="238" spans="1:17" x14ac:dyDescent="0.3">
      <c r="A238" t="s">
        <v>40</v>
      </c>
      <c r="B238" t="s">
        <v>431</v>
      </c>
      <c r="C238" t="s">
        <v>116</v>
      </c>
      <c r="D238">
        <v>1.4000000000000001</v>
      </c>
      <c r="E238" s="13">
        <v>0.14285714285714285</v>
      </c>
      <c r="F238">
        <v>0.2</v>
      </c>
      <c r="G238">
        <v>1.2000000000000002</v>
      </c>
      <c r="H238">
        <v>28.7</v>
      </c>
      <c r="I238">
        <v>861</v>
      </c>
      <c r="J238">
        <v>614.99999999999989</v>
      </c>
      <c r="K238" s="13">
        <v>0.8016759776536313</v>
      </c>
      <c r="L238">
        <v>287</v>
      </c>
      <c r="M238">
        <v>358</v>
      </c>
      <c r="N238">
        <v>7</v>
      </c>
      <c r="O238" s="10" t="s">
        <v>115</v>
      </c>
      <c r="P238" t="s">
        <v>76</v>
      </c>
      <c r="Q238" t="s">
        <v>431</v>
      </c>
    </row>
    <row r="239" spans="1:17" x14ac:dyDescent="0.3">
      <c r="A239" t="s">
        <v>40</v>
      </c>
      <c r="B239" t="s">
        <v>431</v>
      </c>
      <c r="C239" t="s">
        <v>114</v>
      </c>
      <c r="D239">
        <v>2.2000000000000002</v>
      </c>
      <c r="E239" s="13">
        <v>0.45454545454545453</v>
      </c>
      <c r="F239">
        <v>1</v>
      </c>
      <c r="G239">
        <v>1.2000000000000002</v>
      </c>
      <c r="H239">
        <v>47.5</v>
      </c>
      <c r="I239">
        <v>1425</v>
      </c>
      <c r="J239">
        <v>647.72727272727263</v>
      </c>
      <c r="K239" s="13">
        <v>0.8482142857142857</v>
      </c>
      <c r="L239">
        <v>475</v>
      </c>
      <c r="M239">
        <v>560</v>
      </c>
      <c r="N239">
        <v>11</v>
      </c>
      <c r="O239" s="10" t="s">
        <v>115</v>
      </c>
      <c r="P239" t="s">
        <v>77</v>
      </c>
      <c r="Q239" t="s">
        <v>431</v>
      </c>
    </row>
    <row r="240" spans="1:17" x14ac:dyDescent="0.3">
      <c r="A240" t="s">
        <v>40</v>
      </c>
      <c r="B240" t="s">
        <v>431</v>
      </c>
      <c r="C240" t="s">
        <v>117</v>
      </c>
      <c r="D240">
        <v>1.6</v>
      </c>
      <c r="E240" s="13">
        <v>0</v>
      </c>
      <c r="F240">
        <v>0</v>
      </c>
      <c r="G240">
        <v>1.6</v>
      </c>
      <c r="H240">
        <v>33.700000000000003</v>
      </c>
      <c r="I240">
        <v>1011</v>
      </c>
      <c r="J240">
        <v>631.875</v>
      </c>
      <c r="K240" s="13">
        <v>0.86410256410256414</v>
      </c>
      <c r="L240">
        <v>337</v>
      </c>
      <c r="M240">
        <v>390</v>
      </c>
      <c r="N240">
        <v>8</v>
      </c>
      <c r="O240" s="10" t="s">
        <v>118</v>
      </c>
      <c r="P240" t="s">
        <v>77</v>
      </c>
      <c r="Q240" t="s">
        <v>431</v>
      </c>
    </row>
    <row r="241" spans="1:17" x14ac:dyDescent="0.3">
      <c r="A241" t="s">
        <v>40</v>
      </c>
      <c r="B241" t="s">
        <v>435</v>
      </c>
      <c r="C241" t="s">
        <v>7</v>
      </c>
      <c r="D241">
        <v>0.27</v>
      </c>
      <c r="E241" s="13">
        <v>0.25925925925925924</v>
      </c>
      <c r="F241">
        <v>7.0000000000000007E-2</v>
      </c>
      <c r="G241">
        <v>0.2</v>
      </c>
      <c r="H241">
        <v>3.5599999999999996</v>
      </c>
      <c r="I241">
        <v>106.87</v>
      </c>
      <c r="J241">
        <v>395.81481481481478</v>
      </c>
      <c r="K241" s="13">
        <v>0.6</v>
      </c>
      <c r="L241">
        <v>51</v>
      </c>
      <c r="M241">
        <v>85</v>
      </c>
      <c r="N241">
        <v>2</v>
      </c>
      <c r="O241" s="10" t="s">
        <v>98</v>
      </c>
      <c r="P241" t="s">
        <v>76</v>
      </c>
      <c r="Q241" t="s">
        <v>435</v>
      </c>
    </row>
    <row r="242" spans="1:17" x14ac:dyDescent="0.3">
      <c r="A242" t="s">
        <v>40</v>
      </c>
      <c r="B242" t="s">
        <v>435</v>
      </c>
      <c r="C242" t="s">
        <v>9</v>
      </c>
      <c r="D242">
        <v>0.47000000000000003</v>
      </c>
      <c r="E242" s="13">
        <v>0.14893617021276595</v>
      </c>
      <c r="F242">
        <v>7.0000000000000007E-2</v>
      </c>
      <c r="G242">
        <v>0.4</v>
      </c>
      <c r="H242">
        <v>7.4300000000000006</v>
      </c>
      <c r="I242">
        <v>222.96</v>
      </c>
      <c r="J242">
        <v>474.38297872340422</v>
      </c>
      <c r="K242" s="13">
        <v>0.53378378378378377</v>
      </c>
      <c r="L242">
        <v>79</v>
      </c>
      <c r="M242">
        <v>148</v>
      </c>
      <c r="N242">
        <v>3</v>
      </c>
      <c r="O242" s="10" t="s">
        <v>99</v>
      </c>
      <c r="P242" t="s">
        <v>76</v>
      </c>
      <c r="Q242" t="s">
        <v>435</v>
      </c>
    </row>
    <row r="243" spans="1:17" x14ac:dyDescent="0.3">
      <c r="A243" t="s">
        <v>40</v>
      </c>
      <c r="B243" t="s">
        <v>435</v>
      </c>
      <c r="C243" t="s">
        <v>8</v>
      </c>
      <c r="D243">
        <v>7.0000000000000007E-2</v>
      </c>
      <c r="E243" s="13">
        <v>1</v>
      </c>
      <c r="F243">
        <v>7.0000000000000007E-2</v>
      </c>
      <c r="G243">
        <v>0</v>
      </c>
      <c r="H243">
        <v>0.43</v>
      </c>
      <c r="I243">
        <v>12.93</v>
      </c>
      <c r="J243">
        <v>184.71428571428569</v>
      </c>
      <c r="K243" s="13">
        <v>0.27083333333333331</v>
      </c>
      <c r="L243">
        <v>13</v>
      </c>
      <c r="M243">
        <v>48</v>
      </c>
      <c r="N243">
        <v>1</v>
      </c>
      <c r="O243" s="10" t="s">
        <v>99</v>
      </c>
      <c r="P243" t="s">
        <v>77</v>
      </c>
      <c r="Q243" t="s">
        <v>435</v>
      </c>
    </row>
    <row r="244" spans="1:17" x14ac:dyDescent="0.3">
      <c r="A244" t="s">
        <v>40</v>
      </c>
      <c r="B244" t="s">
        <v>435</v>
      </c>
      <c r="C244" t="s">
        <v>11</v>
      </c>
      <c r="D244">
        <v>0.4</v>
      </c>
      <c r="E244" s="13">
        <v>0</v>
      </c>
      <c r="F244">
        <v>0</v>
      </c>
      <c r="G244">
        <v>0.4</v>
      </c>
      <c r="H244">
        <v>4.3</v>
      </c>
      <c r="I244">
        <v>129</v>
      </c>
      <c r="J244">
        <v>322.5</v>
      </c>
      <c r="K244" s="13">
        <v>0.43</v>
      </c>
      <c r="L244">
        <v>43</v>
      </c>
      <c r="M244">
        <v>100</v>
      </c>
      <c r="N244">
        <v>2</v>
      </c>
      <c r="O244" s="10" t="s">
        <v>100</v>
      </c>
      <c r="P244" t="s">
        <v>76</v>
      </c>
      <c r="Q244" t="s">
        <v>435</v>
      </c>
    </row>
    <row r="245" spans="1:17" x14ac:dyDescent="0.3">
      <c r="A245" t="s">
        <v>40</v>
      </c>
      <c r="B245" t="s">
        <v>435</v>
      </c>
      <c r="C245" t="s">
        <v>13</v>
      </c>
      <c r="D245">
        <v>0.4</v>
      </c>
      <c r="E245" s="13">
        <v>0</v>
      </c>
      <c r="F245">
        <v>0</v>
      </c>
      <c r="G245">
        <v>0.4</v>
      </c>
      <c r="H245">
        <v>5.3</v>
      </c>
      <c r="I245">
        <v>159</v>
      </c>
      <c r="J245">
        <v>397.5</v>
      </c>
      <c r="K245" s="13">
        <v>0.53</v>
      </c>
      <c r="L245">
        <v>53</v>
      </c>
      <c r="M245">
        <v>100</v>
      </c>
      <c r="N245">
        <v>2</v>
      </c>
      <c r="O245" s="10" t="s">
        <v>101</v>
      </c>
      <c r="P245" t="s">
        <v>76</v>
      </c>
      <c r="Q245" t="s">
        <v>435</v>
      </c>
    </row>
    <row r="246" spans="1:17" x14ac:dyDescent="0.3">
      <c r="A246" t="s">
        <v>40</v>
      </c>
      <c r="B246" t="s">
        <v>435</v>
      </c>
      <c r="C246" t="s">
        <v>15</v>
      </c>
      <c r="D246">
        <v>0.4</v>
      </c>
      <c r="E246" s="13">
        <v>0</v>
      </c>
      <c r="F246">
        <v>0</v>
      </c>
      <c r="G246">
        <v>0.4</v>
      </c>
      <c r="H246">
        <v>4.8</v>
      </c>
      <c r="I246">
        <v>144</v>
      </c>
      <c r="J246">
        <v>360</v>
      </c>
      <c r="K246" s="13">
        <v>0.48</v>
      </c>
      <c r="L246">
        <v>48</v>
      </c>
      <c r="M246">
        <v>100</v>
      </c>
      <c r="N246">
        <v>2</v>
      </c>
      <c r="O246" s="10" t="s">
        <v>102</v>
      </c>
      <c r="P246" t="s">
        <v>76</v>
      </c>
      <c r="Q246" t="s">
        <v>435</v>
      </c>
    </row>
    <row r="247" spans="1:17" x14ac:dyDescent="0.3">
      <c r="A247" t="s">
        <v>40</v>
      </c>
      <c r="B247" t="s">
        <v>435</v>
      </c>
      <c r="C247" t="s">
        <v>116</v>
      </c>
      <c r="D247">
        <v>0.4</v>
      </c>
      <c r="E247" s="13">
        <v>0</v>
      </c>
      <c r="F247">
        <v>0</v>
      </c>
      <c r="G247">
        <v>0.4</v>
      </c>
      <c r="H247">
        <v>5.8000000000000007</v>
      </c>
      <c r="I247">
        <v>174.00000000000003</v>
      </c>
      <c r="J247">
        <v>435.00000000000006</v>
      </c>
      <c r="K247" s="13">
        <v>0.57999999999999996</v>
      </c>
      <c r="L247">
        <v>58</v>
      </c>
      <c r="M247">
        <v>100</v>
      </c>
      <c r="N247">
        <v>2</v>
      </c>
      <c r="O247" s="10" t="s">
        <v>115</v>
      </c>
      <c r="P247" t="s">
        <v>76</v>
      </c>
      <c r="Q247" t="s">
        <v>435</v>
      </c>
    </row>
    <row r="248" spans="1:17" x14ac:dyDescent="0.3">
      <c r="A248" t="s">
        <v>40</v>
      </c>
      <c r="B248" t="s">
        <v>438</v>
      </c>
      <c r="C248" t="s">
        <v>7</v>
      </c>
      <c r="D248">
        <v>1.2199999999999998</v>
      </c>
      <c r="E248" s="13">
        <v>0</v>
      </c>
      <c r="F248">
        <v>0</v>
      </c>
      <c r="G248">
        <v>1.2199999999999998</v>
      </c>
      <c r="H248">
        <v>14.540000000000001</v>
      </c>
      <c r="I248">
        <v>436.3</v>
      </c>
      <c r="J248">
        <v>357.62295081967221</v>
      </c>
      <c r="K248" s="13">
        <v>0.44954128440366975</v>
      </c>
      <c r="L248">
        <v>98</v>
      </c>
      <c r="M248">
        <v>218</v>
      </c>
      <c r="N248">
        <v>5</v>
      </c>
      <c r="O248" s="10" t="s">
        <v>98</v>
      </c>
      <c r="P248" t="s">
        <v>76</v>
      </c>
      <c r="Q248" t="s">
        <v>438</v>
      </c>
    </row>
    <row r="249" spans="1:17" x14ac:dyDescent="0.3">
      <c r="A249" t="s">
        <v>40</v>
      </c>
      <c r="B249" t="s">
        <v>438</v>
      </c>
      <c r="C249" t="s">
        <v>9</v>
      </c>
      <c r="D249">
        <v>1.04</v>
      </c>
      <c r="E249" s="13">
        <v>0.78846153846153855</v>
      </c>
      <c r="F249">
        <v>0.82000000000000006</v>
      </c>
      <c r="G249">
        <v>0.22</v>
      </c>
      <c r="H249">
        <v>9.4499999999999975</v>
      </c>
      <c r="I249">
        <v>283.7</v>
      </c>
      <c r="J249">
        <v>272.78846153846149</v>
      </c>
      <c r="K249" s="13">
        <v>0.35784313725490197</v>
      </c>
      <c r="L249">
        <v>73</v>
      </c>
      <c r="M249">
        <v>204</v>
      </c>
      <c r="N249">
        <v>5</v>
      </c>
      <c r="O249" s="10" t="s">
        <v>99</v>
      </c>
      <c r="P249" t="s">
        <v>76</v>
      </c>
      <c r="Q249" t="s">
        <v>438</v>
      </c>
    </row>
    <row r="250" spans="1:17" x14ac:dyDescent="0.3">
      <c r="A250" t="s">
        <v>40</v>
      </c>
      <c r="B250" t="s">
        <v>438</v>
      </c>
      <c r="C250" t="s">
        <v>8</v>
      </c>
      <c r="D250">
        <v>1.08</v>
      </c>
      <c r="E250" s="13">
        <v>0</v>
      </c>
      <c r="F250">
        <v>0</v>
      </c>
      <c r="G250">
        <v>1.08</v>
      </c>
      <c r="H250">
        <v>11.16</v>
      </c>
      <c r="I250">
        <v>334.8</v>
      </c>
      <c r="J250">
        <v>310</v>
      </c>
      <c r="K250" s="13">
        <v>0.41743119266055045</v>
      </c>
      <c r="L250">
        <v>91</v>
      </c>
      <c r="M250">
        <v>218</v>
      </c>
      <c r="N250">
        <v>5</v>
      </c>
      <c r="O250" s="10" t="s">
        <v>99</v>
      </c>
      <c r="P250" t="s">
        <v>77</v>
      </c>
      <c r="Q250" t="s">
        <v>438</v>
      </c>
    </row>
    <row r="251" spans="1:17" x14ac:dyDescent="0.3">
      <c r="A251" t="s">
        <v>40</v>
      </c>
      <c r="B251" t="s">
        <v>438</v>
      </c>
      <c r="C251" t="s">
        <v>11</v>
      </c>
      <c r="D251">
        <v>1.1900000000000002</v>
      </c>
      <c r="E251" s="13">
        <v>0.68067226890756294</v>
      </c>
      <c r="F251">
        <v>0.81</v>
      </c>
      <c r="G251">
        <v>0.38</v>
      </c>
      <c r="H251">
        <v>9.5499999999999989</v>
      </c>
      <c r="I251">
        <v>286.60000000000002</v>
      </c>
      <c r="J251">
        <v>240.84033613445376</v>
      </c>
      <c r="K251" s="13">
        <v>0.40853658536585363</v>
      </c>
      <c r="L251">
        <v>67</v>
      </c>
      <c r="M251">
        <v>164</v>
      </c>
      <c r="N251">
        <v>5</v>
      </c>
      <c r="O251" s="10" t="s">
        <v>100</v>
      </c>
      <c r="P251" t="s">
        <v>76</v>
      </c>
      <c r="Q251" t="s">
        <v>438</v>
      </c>
    </row>
    <row r="252" spans="1:17" x14ac:dyDescent="0.3">
      <c r="A252" t="s">
        <v>40</v>
      </c>
      <c r="B252" t="s">
        <v>438</v>
      </c>
      <c r="C252" t="s">
        <v>10</v>
      </c>
      <c r="D252">
        <v>1.7100000000000002</v>
      </c>
      <c r="E252" s="13">
        <v>0.46783625730994149</v>
      </c>
      <c r="F252">
        <v>0.8</v>
      </c>
      <c r="G252">
        <v>0.91</v>
      </c>
      <c r="H252">
        <v>15.079999999999998</v>
      </c>
      <c r="I252">
        <v>452.5</v>
      </c>
      <c r="J252">
        <v>264.61988304093563</v>
      </c>
      <c r="K252" s="13">
        <v>0.33762057877813506</v>
      </c>
      <c r="L252">
        <v>105</v>
      </c>
      <c r="M252">
        <v>311</v>
      </c>
      <c r="N252">
        <v>7</v>
      </c>
      <c r="O252" s="10" t="s">
        <v>100</v>
      </c>
      <c r="P252" t="s">
        <v>77</v>
      </c>
      <c r="Q252" t="s">
        <v>438</v>
      </c>
    </row>
    <row r="253" spans="1:17" x14ac:dyDescent="0.3">
      <c r="A253" t="s">
        <v>40</v>
      </c>
      <c r="B253" t="s">
        <v>438</v>
      </c>
      <c r="C253" t="s">
        <v>13</v>
      </c>
      <c r="D253">
        <v>1.28</v>
      </c>
      <c r="E253" s="13">
        <v>0.6796875</v>
      </c>
      <c r="F253">
        <v>0.87</v>
      </c>
      <c r="G253">
        <v>0.41000000000000003</v>
      </c>
      <c r="H253">
        <v>11.040000000000001</v>
      </c>
      <c r="I253">
        <v>331.01</v>
      </c>
      <c r="J253">
        <v>258.6015625</v>
      </c>
      <c r="K253" s="13">
        <v>0.35971223021582732</v>
      </c>
      <c r="L253">
        <v>100</v>
      </c>
      <c r="M253">
        <v>278</v>
      </c>
      <c r="N253">
        <v>7</v>
      </c>
      <c r="O253" s="10" t="s">
        <v>101</v>
      </c>
      <c r="P253" t="s">
        <v>76</v>
      </c>
      <c r="Q253" t="s">
        <v>438</v>
      </c>
    </row>
    <row r="254" spans="1:17" x14ac:dyDescent="0.3">
      <c r="A254" t="s">
        <v>40</v>
      </c>
      <c r="B254" t="s">
        <v>438</v>
      </c>
      <c r="C254" t="s">
        <v>12</v>
      </c>
      <c r="D254">
        <v>0.99</v>
      </c>
      <c r="E254" s="13">
        <v>0.74747474747474751</v>
      </c>
      <c r="F254">
        <v>0.74</v>
      </c>
      <c r="G254">
        <v>0.25</v>
      </c>
      <c r="H254">
        <v>6.9499999999999993</v>
      </c>
      <c r="I254">
        <v>208.4</v>
      </c>
      <c r="J254">
        <v>210.50505050505052</v>
      </c>
      <c r="K254" s="13">
        <v>0.37195121951219512</v>
      </c>
      <c r="L254">
        <v>61</v>
      </c>
      <c r="M254">
        <v>164</v>
      </c>
      <c r="N254">
        <v>5</v>
      </c>
      <c r="O254" s="10" t="s">
        <v>101</v>
      </c>
      <c r="P254" t="s">
        <v>77</v>
      </c>
      <c r="Q254" t="s">
        <v>438</v>
      </c>
    </row>
    <row r="255" spans="1:17" x14ac:dyDescent="0.3">
      <c r="A255" t="s">
        <v>40</v>
      </c>
      <c r="B255" t="s">
        <v>438</v>
      </c>
      <c r="C255" t="s">
        <v>15</v>
      </c>
      <c r="D255">
        <v>1.26</v>
      </c>
      <c r="E255" s="13">
        <v>0.58730158730158732</v>
      </c>
      <c r="F255">
        <v>0.74</v>
      </c>
      <c r="G255">
        <v>0.52</v>
      </c>
      <c r="H255">
        <v>9.0599999999999987</v>
      </c>
      <c r="I255">
        <v>271.71999999999997</v>
      </c>
      <c r="J255">
        <v>215.65079365079362</v>
      </c>
      <c r="K255" s="13">
        <v>0.38709677419354838</v>
      </c>
      <c r="L255">
        <v>72</v>
      </c>
      <c r="M255">
        <v>186</v>
      </c>
      <c r="N255">
        <v>6</v>
      </c>
      <c r="O255" s="10" t="s">
        <v>102</v>
      </c>
      <c r="P255" t="s">
        <v>76</v>
      </c>
      <c r="Q255" t="s">
        <v>438</v>
      </c>
    </row>
    <row r="256" spans="1:17" x14ac:dyDescent="0.3">
      <c r="A256" t="s">
        <v>40</v>
      </c>
      <c r="B256" t="s">
        <v>438</v>
      </c>
      <c r="C256" t="s">
        <v>14</v>
      </c>
      <c r="D256">
        <v>1.32</v>
      </c>
      <c r="E256" s="13">
        <v>0.71212121212121215</v>
      </c>
      <c r="F256">
        <v>0.94000000000000006</v>
      </c>
      <c r="G256">
        <v>0.38</v>
      </c>
      <c r="H256">
        <v>9.08</v>
      </c>
      <c r="I256">
        <v>272.64</v>
      </c>
      <c r="J256">
        <v>206.54545454545453</v>
      </c>
      <c r="K256" s="13">
        <v>0.29499999999999998</v>
      </c>
      <c r="L256">
        <v>59</v>
      </c>
      <c r="M256">
        <v>200</v>
      </c>
      <c r="N256">
        <v>6</v>
      </c>
      <c r="O256" s="10" t="s">
        <v>102</v>
      </c>
      <c r="P256" t="s">
        <v>77</v>
      </c>
      <c r="Q256" t="s">
        <v>438</v>
      </c>
    </row>
    <row r="257" spans="1:17" x14ac:dyDescent="0.3">
      <c r="A257" t="s">
        <v>40</v>
      </c>
      <c r="B257" t="s">
        <v>438</v>
      </c>
      <c r="C257" t="s">
        <v>116</v>
      </c>
      <c r="D257">
        <v>1.6327999999999998</v>
      </c>
      <c r="E257" s="13">
        <v>0.57165605095541405</v>
      </c>
      <c r="F257">
        <v>0.93340000000000001</v>
      </c>
      <c r="G257">
        <v>0.69940000000000002</v>
      </c>
      <c r="H257">
        <v>14.299998198499999</v>
      </c>
      <c r="I257">
        <v>428.99994595500004</v>
      </c>
      <c r="J257">
        <v>262.73882040360121</v>
      </c>
      <c r="K257" s="13">
        <v>0.39265536723163841</v>
      </c>
      <c r="L257">
        <v>139</v>
      </c>
      <c r="M257">
        <v>354</v>
      </c>
      <c r="N257">
        <v>8</v>
      </c>
      <c r="O257" s="10" t="s">
        <v>115</v>
      </c>
      <c r="P257" t="s">
        <v>76</v>
      </c>
      <c r="Q257" t="s">
        <v>438</v>
      </c>
    </row>
    <row r="258" spans="1:17" x14ac:dyDescent="0.3">
      <c r="A258" t="s">
        <v>40</v>
      </c>
      <c r="B258" t="s">
        <v>438</v>
      </c>
      <c r="C258" t="s">
        <v>114</v>
      </c>
      <c r="D258">
        <v>1.75</v>
      </c>
      <c r="E258" s="13">
        <v>0.57714285714285718</v>
      </c>
      <c r="F258">
        <v>1.01</v>
      </c>
      <c r="G258">
        <v>0.75</v>
      </c>
      <c r="H258">
        <v>12.67</v>
      </c>
      <c r="I258">
        <v>380</v>
      </c>
      <c r="J258">
        <v>217.14285714285714</v>
      </c>
      <c r="K258" s="13">
        <v>0.34105960264900664</v>
      </c>
      <c r="L258">
        <v>103</v>
      </c>
      <c r="M258">
        <v>302</v>
      </c>
      <c r="N258">
        <v>8</v>
      </c>
      <c r="O258" s="10" t="s">
        <v>115</v>
      </c>
      <c r="P258" t="s">
        <v>77</v>
      </c>
      <c r="Q258" t="s">
        <v>438</v>
      </c>
    </row>
    <row r="259" spans="1:17" x14ac:dyDescent="0.3">
      <c r="A259" t="s">
        <v>40</v>
      </c>
      <c r="B259" t="s">
        <v>438</v>
      </c>
      <c r="C259" t="s">
        <v>117</v>
      </c>
      <c r="D259">
        <v>1.8747</v>
      </c>
      <c r="E259" s="13">
        <v>0.42678828612578013</v>
      </c>
      <c r="F259">
        <v>0.80010000000000003</v>
      </c>
      <c r="G259">
        <v>1.0746</v>
      </c>
      <c r="H259">
        <v>11.811109435500001</v>
      </c>
      <c r="I259">
        <v>354.33328306500005</v>
      </c>
      <c r="J259">
        <v>189.0079922467595</v>
      </c>
      <c r="K259" s="13">
        <v>0.39940828402366862</v>
      </c>
      <c r="L259">
        <v>135</v>
      </c>
      <c r="M259">
        <v>338</v>
      </c>
      <c r="N259">
        <v>8</v>
      </c>
      <c r="O259" s="10" t="s">
        <v>118</v>
      </c>
      <c r="P259" t="s">
        <v>77</v>
      </c>
      <c r="Q259" t="s">
        <v>438</v>
      </c>
    </row>
    <row r="260" spans="1:17" x14ac:dyDescent="0.3">
      <c r="A260" t="s">
        <v>5</v>
      </c>
      <c r="B260" t="s">
        <v>452</v>
      </c>
      <c r="C260" t="s">
        <v>7</v>
      </c>
      <c r="D260">
        <v>17.2</v>
      </c>
      <c r="E260" s="13">
        <v>0.33372093023255817</v>
      </c>
      <c r="F260">
        <v>5.74</v>
      </c>
      <c r="G260">
        <v>11.469999999999999</v>
      </c>
      <c r="H260">
        <v>248.35000000000002</v>
      </c>
      <c r="I260">
        <v>7450.68</v>
      </c>
      <c r="J260">
        <v>433.17906976744189</v>
      </c>
      <c r="K260" s="13">
        <v>0.89689195855944748</v>
      </c>
      <c r="L260">
        <v>1818</v>
      </c>
      <c r="M260">
        <v>2027</v>
      </c>
      <c r="N260">
        <v>57</v>
      </c>
      <c r="O260" s="10" t="s">
        <v>98</v>
      </c>
      <c r="P260" t="s">
        <v>76</v>
      </c>
      <c r="Q260" t="s">
        <v>452</v>
      </c>
    </row>
    <row r="261" spans="1:17" x14ac:dyDescent="0.3">
      <c r="A261" t="s">
        <v>5</v>
      </c>
      <c r="B261" t="s">
        <v>452</v>
      </c>
      <c r="C261" t="s">
        <v>9</v>
      </c>
      <c r="D261">
        <v>17.28</v>
      </c>
      <c r="E261" s="13">
        <v>0.3107638888888889</v>
      </c>
      <c r="F261">
        <v>5.37</v>
      </c>
      <c r="G261">
        <v>11.900000000000002</v>
      </c>
      <c r="H261">
        <v>239.45000000000002</v>
      </c>
      <c r="I261">
        <v>7183.19</v>
      </c>
      <c r="J261">
        <v>415.6938657407407</v>
      </c>
      <c r="K261" s="13">
        <v>0.87231968810916183</v>
      </c>
      <c r="L261">
        <v>1790</v>
      </c>
      <c r="M261">
        <v>2052</v>
      </c>
      <c r="N261">
        <v>58</v>
      </c>
      <c r="O261" s="10" t="s">
        <v>99</v>
      </c>
      <c r="P261" t="s">
        <v>76</v>
      </c>
      <c r="Q261" t="s">
        <v>452</v>
      </c>
    </row>
    <row r="262" spans="1:17" x14ac:dyDescent="0.3">
      <c r="A262" t="s">
        <v>5</v>
      </c>
      <c r="B262" t="s">
        <v>452</v>
      </c>
      <c r="C262" t="s">
        <v>8</v>
      </c>
      <c r="D262">
        <v>17.38</v>
      </c>
      <c r="E262" s="13">
        <v>0.39010356731875717</v>
      </c>
      <c r="F262">
        <v>6.7799999999999994</v>
      </c>
      <c r="G262">
        <v>10.599999999999998</v>
      </c>
      <c r="H262">
        <v>215.24</v>
      </c>
      <c r="I262">
        <v>6456.98</v>
      </c>
      <c r="J262">
        <v>371.51783659378594</v>
      </c>
      <c r="K262" s="13">
        <v>0.81516095534787125</v>
      </c>
      <c r="L262">
        <v>1570</v>
      </c>
      <c r="M262">
        <v>1926</v>
      </c>
      <c r="N262">
        <v>55</v>
      </c>
      <c r="O262" s="10" t="s">
        <v>99</v>
      </c>
      <c r="P262" t="s">
        <v>77</v>
      </c>
      <c r="Q262" t="s">
        <v>452</v>
      </c>
    </row>
    <row r="263" spans="1:17" x14ac:dyDescent="0.3">
      <c r="A263" t="s">
        <v>5</v>
      </c>
      <c r="B263" t="s">
        <v>452</v>
      </c>
      <c r="C263" t="s">
        <v>11</v>
      </c>
      <c r="D263">
        <v>14.53</v>
      </c>
      <c r="E263" s="13">
        <v>0.2615278733654508</v>
      </c>
      <c r="F263">
        <v>3.8</v>
      </c>
      <c r="G263">
        <v>10.73</v>
      </c>
      <c r="H263">
        <v>200.98000000000005</v>
      </c>
      <c r="I263">
        <v>6029.52</v>
      </c>
      <c r="J263">
        <v>414.97040605643502</v>
      </c>
      <c r="K263" s="13">
        <v>0.84081632653061222</v>
      </c>
      <c r="L263">
        <v>1648</v>
      </c>
      <c r="M263">
        <v>1960</v>
      </c>
      <c r="N263">
        <v>55</v>
      </c>
      <c r="O263" s="10" t="s">
        <v>100</v>
      </c>
      <c r="P263" t="s">
        <v>76</v>
      </c>
      <c r="Q263" t="s">
        <v>452</v>
      </c>
    </row>
    <row r="264" spans="1:17" x14ac:dyDescent="0.3">
      <c r="A264" t="s">
        <v>5</v>
      </c>
      <c r="B264" t="s">
        <v>452</v>
      </c>
      <c r="C264" t="s">
        <v>10</v>
      </c>
      <c r="D264">
        <v>17.149999999999999</v>
      </c>
      <c r="E264" s="13">
        <v>0.31311953352769684</v>
      </c>
      <c r="F264">
        <v>5.37</v>
      </c>
      <c r="G264">
        <v>11.780000000000001</v>
      </c>
      <c r="H264">
        <v>208.21</v>
      </c>
      <c r="I264">
        <v>6246.35</v>
      </c>
      <c r="J264">
        <v>364.2186588921283</v>
      </c>
      <c r="K264" s="13">
        <v>0.79735280693747146</v>
      </c>
      <c r="L264">
        <v>1747</v>
      </c>
      <c r="M264">
        <v>2191</v>
      </c>
      <c r="N264">
        <v>62</v>
      </c>
      <c r="O264" s="10" t="s">
        <v>100</v>
      </c>
      <c r="P264" t="s">
        <v>77</v>
      </c>
      <c r="Q264" t="s">
        <v>452</v>
      </c>
    </row>
    <row r="265" spans="1:17" x14ac:dyDescent="0.3">
      <c r="A265" t="s">
        <v>5</v>
      </c>
      <c r="B265" t="s">
        <v>452</v>
      </c>
      <c r="C265" t="s">
        <v>13</v>
      </c>
      <c r="D265">
        <v>12.33</v>
      </c>
      <c r="E265" s="13">
        <v>0.31954582319545821</v>
      </c>
      <c r="F265">
        <v>3.94</v>
      </c>
      <c r="G265">
        <v>8.4</v>
      </c>
      <c r="H265">
        <v>178.63</v>
      </c>
      <c r="I265">
        <v>5358.9800000000005</v>
      </c>
      <c r="J265">
        <v>434.62935928629361</v>
      </c>
      <c r="K265" s="13">
        <v>0.90541344437834625</v>
      </c>
      <c r="L265">
        <v>1522</v>
      </c>
      <c r="M265">
        <v>1681</v>
      </c>
      <c r="N265">
        <v>48</v>
      </c>
      <c r="O265" s="10" t="s">
        <v>101</v>
      </c>
      <c r="P265" t="s">
        <v>76</v>
      </c>
      <c r="Q265" t="s">
        <v>452</v>
      </c>
    </row>
    <row r="266" spans="1:17" x14ac:dyDescent="0.3">
      <c r="A266" t="s">
        <v>5</v>
      </c>
      <c r="B266" t="s">
        <v>452</v>
      </c>
      <c r="C266" t="s">
        <v>12</v>
      </c>
      <c r="D266">
        <v>13.77</v>
      </c>
      <c r="E266" s="13">
        <v>0.32679738562091504</v>
      </c>
      <c r="F266">
        <v>4.5</v>
      </c>
      <c r="G266">
        <v>9.27</v>
      </c>
      <c r="H266">
        <v>173.42</v>
      </c>
      <c r="I266">
        <v>5202.66</v>
      </c>
      <c r="J266">
        <v>377.82570806100216</v>
      </c>
      <c r="K266" s="13">
        <v>0.79721448467966571</v>
      </c>
      <c r="L266">
        <v>1431</v>
      </c>
      <c r="M266">
        <v>1795</v>
      </c>
      <c r="N266">
        <v>51</v>
      </c>
      <c r="O266" s="10" t="s">
        <v>101</v>
      </c>
      <c r="P266" t="s">
        <v>77</v>
      </c>
      <c r="Q266" t="s">
        <v>452</v>
      </c>
    </row>
    <row r="267" spans="1:17" x14ac:dyDescent="0.3">
      <c r="A267" t="s">
        <v>5</v>
      </c>
      <c r="B267" t="s">
        <v>452</v>
      </c>
      <c r="C267" t="s">
        <v>15</v>
      </c>
      <c r="D267">
        <v>12.7</v>
      </c>
      <c r="E267" s="13">
        <v>0.46456692913385833</v>
      </c>
      <c r="F267">
        <v>5.9</v>
      </c>
      <c r="G267">
        <v>6.8000000000000007</v>
      </c>
      <c r="H267">
        <v>179.03</v>
      </c>
      <c r="I267">
        <v>5371</v>
      </c>
      <c r="J267">
        <v>422.91338582677167</v>
      </c>
      <c r="K267" s="13">
        <v>0.88846982758620685</v>
      </c>
      <c r="L267">
        <v>1649</v>
      </c>
      <c r="M267">
        <v>1856</v>
      </c>
      <c r="N267">
        <v>53</v>
      </c>
      <c r="O267" s="10" t="s">
        <v>102</v>
      </c>
      <c r="P267" t="s">
        <v>76</v>
      </c>
      <c r="Q267" t="s">
        <v>452</v>
      </c>
    </row>
    <row r="268" spans="1:17" x14ac:dyDescent="0.3">
      <c r="A268" t="s">
        <v>5</v>
      </c>
      <c r="B268" t="s">
        <v>452</v>
      </c>
      <c r="C268" t="s">
        <v>14</v>
      </c>
      <c r="D268">
        <v>12.869999999999997</v>
      </c>
      <c r="E268" s="13">
        <v>0.39937839937839953</v>
      </c>
      <c r="F268">
        <v>5.1400000000000006</v>
      </c>
      <c r="G268">
        <v>7.73</v>
      </c>
      <c r="H268">
        <v>163.67000000000002</v>
      </c>
      <c r="I268">
        <v>4910</v>
      </c>
      <c r="J268">
        <v>381.50738150738158</v>
      </c>
      <c r="K268" s="13">
        <v>0.81782729805013932</v>
      </c>
      <c r="L268">
        <v>1468</v>
      </c>
      <c r="M268">
        <v>1795</v>
      </c>
      <c r="N268">
        <v>51</v>
      </c>
      <c r="O268" s="10" t="s">
        <v>102</v>
      </c>
      <c r="P268" t="s">
        <v>77</v>
      </c>
      <c r="Q268" t="s">
        <v>452</v>
      </c>
    </row>
    <row r="269" spans="1:17" x14ac:dyDescent="0.3">
      <c r="A269" t="s">
        <v>5</v>
      </c>
      <c r="B269" t="s">
        <v>452</v>
      </c>
      <c r="C269" t="s">
        <v>116</v>
      </c>
      <c r="D269">
        <v>12.700399999999997</v>
      </c>
      <c r="E269" s="13">
        <v>0.53543195489905837</v>
      </c>
      <c r="F269">
        <v>6.8001999999999994</v>
      </c>
      <c r="G269">
        <v>5.9001999999999999</v>
      </c>
      <c r="H269">
        <v>180.43328679500001</v>
      </c>
      <c r="I269">
        <v>5412.9986038500001</v>
      </c>
      <c r="J269">
        <v>426.20693866728618</v>
      </c>
      <c r="K269" s="13">
        <v>0.87968337730870716</v>
      </c>
      <c r="L269">
        <v>1667</v>
      </c>
      <c r="M269">
        <v>1895</v>
      </c>
      <c r="N269">
        <v>53</v>
      </c>
      <c r="O269" s="10" t="s">
        <v>115</v>
      </c>
      <c r="P269" t="s">
        <v>76</v>
      </c>
      <c r="Q269" t="s">
        <v>452</v>
      </c>
    </row>
    <row r="270" spans="1:17" x14ac:dyDescent="0.3">
      <c r="A270" t="s">
        <v>5</v>
      </c>
      <c r="B270" t="s">
        <v>452</v>
      </c>
      <c r="C270" t="s">
        <v>114</v>
      </c>
      <c r="D270">
        <v>11.249999999999998</v>
      </c>
      <c r="E270" s="13">
        <v>0.39555555555555566</v>
      </c>
      <c r="F270">
        <v>4.45</v>
      </c>
      <c r="G270">
        <v>6.8000000000000007</v>
      </c>
      <c r="H270">
        <v>145.48000000000002</v>
      </c>
      <c r="I270">
        <v>4364.45</v>
      </c>
      <c r="J270">
        <v>387.95111111111117</v>
      </c>
      <c r="K270" s="13">
        <v>0.82160493827160497</v>
      </c>
      <c r="L270">
        <v>1331</v>
      </c>
      <c r="M270">
        <v>1620</v>
      </c>
      <c r="N270">
        <v>46</v>
      </c>
      <c r="O270" s="10" t="s">
        <v>115</v>
      </c>
      <c r="P270" t="s">
        <v>77</v>
      </c>
      <c r="Q270" t="s">
        <v>452</v>
      </c>
    </row>
    <row r="271" spans="1:17" x14ac:dyDescent="0.3">
      <c r="A271" t="s">
        <v>5</v>
      </c>
      <c r="B271" t="s">
        <v>452</v>
      </c>
      <c r="C271" t="s">
        <v>117</v>
      </c>
      <c r="D271">
        <v>11.183599999999997</v>
      </c>
      <c r="E271" s="13">
        <v>0.53800207446618276</v>
      </c>
      <c r="F271">
        <v>6.0167999999999999</v>
      </c>
      <c r="G271">
        <v>5.1668000000000003</v>
      </c>
      <c r="H271">
        <v>139.63040884470001</v>
      </c>
      <c r="I271">
        <v>4188.9122653409995</v>
      </c>
      <c r="J271">
        <v>374.55848432892816</v>
      </c>
      <c r="K271" s="13">
        <v>0.794044665012407</v>
      </c>
      <c r="L271">
        <v>1280</v>
      </c>
      <c r="M271">
        <v>1612</v>
      </c>
      <c r="N271">
        <v>45</v>
      </c>
      <c r="O271" s="10" t="s">
        <v>118</v>
      </c>
      <c r="P271" t="s">
        <v>77</v>
      </c>
      <c r="Q271" t="s">
        <v>452</v>
      </c>
    </row>
    <row r="272" spans="1:17" x14ac:dyDescent="0.3">
      <c r="A272" t="s">
        <v>63</v>
      </c>
      <c r="B272" t="s">
        <v>474</v>
      </c>
      <c r="C272" t="s">
        <v>7</v>
      </c>
      <c r="D272">
        <v>1.4499999999999997</v>
      </c>
      <c r="E272" s="13">
        <v>0.86206896551724155</v>
      </c>
      <c r="F272">
        <v>1.25</v>
      </c>
      <c r="G272">
        <v>0.2</v>
      </c>
      <c r="H272">
        <v>23.839999999999996</v>
      </c>
      <c r="I272">
        <v>714.99</v>
      </c>
      <c r="J272">
        <v>493.09655172413801</v>
      </c>
      <c r="K272" s="13">
        <v>0.98666666666666669</v>
      </c>
      <c r="L272">
        <v>148</v>
      </c>
      <c r="M272">
        <v>150</v>
      </c>
      <c r="N272">
        <v>5</v>
      </c>
      <c r="O272" s="10" t="s">
        <v>98</v>
      </c>
      <c r="P272" t="s">
        <v>76</v>
      </c>
      <c r="Q272" t="s">
        <v>474</v>
      </c>
    </row>
    <row r="273" spans="1:17" x14ac:dyDescent="0.3">
      <c r="A273" t="s">
        <v>63</v>
      </c>
      <c r="B273" t="s">
        <v>474</v>
      </c>
      <c r="C273" t="s">
        <v>9</v>
      </c>
      <c r="D273">
        <v>2.3500000000000005</v>
      </c>
      <c r="E273" s="13">
        <v>0.61702127659574457</v>
      </c>
      <c r="F273">
        <v>1.4500000000000002</v>
      </c>
      <c r="G273">
        <v>0.9</v>
      </c>
      <c r="H273">
        <v>36.21</v>
      </c>
      <c r="I273">
        <v>1086.3699999999999</v>
      </c>
      <c r="J273">
        <v>462.2851063829786</v>
      </c>
      <c r="K273" s="13">
        <v>0.97391304347826091</v>
      </c>
      <c r="L273">
        <v>224</v>
      </c>
      <c r="M273">
        <v>230</v>
      </c>
      <c r="N273">
        <v>8</v>
      </c>
      <c r="O273" s="10" t="s">
        <v>99</v>
      </c>
      <c r="P273" t="s">
        <v>76</v>
      </c>
      <c r="Q273" t="s">
        <v>474</v>
      </c>
    </row>
    <row r="274" spans="1:17" x14ac:dyDescent="0.3">
      <c r="A274" t="s">
        <v>63</v>
      </c>
      <c r="B274" t="s">
        <v>474</v>
      </c>
      <c r="C274" t="s">
        <v>8</v>
      </c>
      <c r="D274">
        <v>1.8099999999999998</v>
      </c>
      <c r="E274" s="13">
        <v>0.62430939226519333</v>
      </c>
      <c r="F274">
        <v>1.1299999999999999</v>
      </c>
      <c r="G274">
        <v>0.68</v>
      </c>
      <c r="H274">
        <v>27.47</v>
      </c>
      <c r="I274">
        <v>824.05</v>
      </c>
      <c r="J274">
        <v>455.27624309392269</v>
      </c>
      <c r="K274" s="13">
        <v>0.90697674418604646</v>
      </c>
      <c r="L274">
        <v>156</v>
      </c>
      <c r="M274">
        <v>172</v>
      </c>
      <c r="N274">
        <v>6</v>
      </c>
      <c r="O274" s="10" t="s">
        <v>99</v>
      </c>
      <c r="P274" t="s">
        <v>77</v>
      </c>
      <c r="Q274" t="s">
        <v>474</v>
      </c>
    </row>
    <row r="275" spans="1:17" x14ac:dyDescent="0.3">
      <c r="A275" t="s">
        <v>63</v>
      </c>
      <c r="B275" t="s">
        <v>474</v>
      </c>
      <c r="C275" t="s">
        <v>11</v>
      </c>
      <c r="D275">
        <v>2</v>
      </c>
      <c r="E275" s="13">
        <v>0</v>
      </c>
      <c r="F275">
        <v>0</v>
      </c>
      <c r="G275">
        <v>2</v>
      </c>
      <c r="H275">
        <v>36.099999999999994</v>
      </c>
      <c r="I275">
        <v>1083.08</v>
      </c>
      <c r="J275">
        <v>541.54</v>
      </c>
      <c r="K275" s="13">
        <v>1.0585585585585586</v>
      </c>
      <c r="L275">
        <v>235</v>
      </c>
      <c r="M275">
        <v>222</v>
      </c>
      <c r="N275">
        <v>7</v>
      </c>
      <c r="O275" s="10" t="s">
        <v>100</v>
      </c>
      <c r="P275" t="s">
        <v>76</v>
      </c>
      <c r="Q275" t="s">
        <v>474</v>
      </c>
    </row>
    <row r="276" spans="1:17" x14ac:dyDescent="0.3">
      <c r="A276" t="s">
        <v>63</v>
      </c>
      <c r="B276" t="s">
        <v>474</v>
      </c>
      <c r="C276" t="s">
        <v>10</v>
      </c>
      <c r="D276">
        <v>2.0100000000000002</v>
      </c>
      <c r="E276" s="13">
        <v>0.44776119402985065</v>
      </c>
      <c r="F276">
        <v>0.89999999999999991</v>
      </c>
      <c r="G276">
        <v>1.1100000000000001</v>
      </c>
      <c r="H276">
        <v>30.770000000000003</v>
      </c>
      <c r="I276">
        <v>923.26</v>
      </c>
      <c r="J276">
        <v>459.33333333333326</v>
      </c>
      <c r="K276" s="13">
        <v>0.9</v>
      </c>
      <c r="L276">
        <v>189</v>
      </c>
      <c r="M276">
        <v>210</v>
      </c>
      <c r="N276">
        <v>7</v>
      </c>
      <c r="O276" s="10" t="s">
        <v>100</v>
      </c>
      <c r="P276" t="s">
        <v>77</v>
      </c>
      <c r="Q276" t="s">
        <v>474</v>
      </c>
    </row>
    <row r="277" spans="1:17" x14ac:dyDescent="0.3">
      <c r="A277" t="s">
        <v>63</v>
      </c>
      <c r="B277" t="s">
        <v>474</v>
      </c>
      <c r="C277" t="s">
        <v>13</v>
      </c>
      <c r="D277">
        <v>2.2799999999999998</v>
      </c>
      <c r="E277" s="13">
        <v>0.45614035087719301</v>
      </c>
      <c r="F277">
        <v>1.04</v>
      </c>
      <c r="G277">
        <v>1.24</v>
      </c>
      <c r="H277">
        <v>42.39</v>
      </c>
      <c r="I277">
        <v>1271.7800000000002</v>
      </c>
      <c r="J277">
        <v>557.79824561403518</v>
      </c>
      <c r="K277" s="13">
        <v>1.0674603174603174</v>
      </c>
      <c r="L277">
        <v>269</v>
      </c>
      <c r="M277">
        <v>252</v>
      </c>
      <c r="N277">
        <v>8</v>
      </c>
      <c r="O277" s="10" t="s">
        <v>101</v>
      </c>
      <c r="P277" t="s">
        <v>76</v>
      </c>
      <c r="Q277" t="s">
        <v>474</v>
      </c>
    </row>
    <row r="278" spans="1:17" x14ac:dyDescent="0.3">
      <c r="A278" t="s">
        <v>63</v>
      </c>
      <c r="B278" t="s">
        <v>474</v>
      </c>
      <c r="C278" t="s">
        <v>12</v>
      </c>
      <c r="D278">
        <v>2.92</v>
      </c>
      <c r="E278" s="13">
        <v>0.43493150684931509</v>
      </c>
      <c r="F278">
        <v>1.27</v>
      </c>
      <c r="G278">
        <v>1.65</v>
      </c>
      <c r="H278">
        <v>51.11999999999999</v>
      </c>
      <c r="I278">
        <v>1533.6899999999998</v>
      </c>
      <c r="J278">
        <v>525.23630136986299</v>
      </c>
      <c r="K278" s="13">
        <v>1.0131147540983607</v>
      </c>
      <c r="L278">
        <v>309</v>
      </c>
      <c r="M278">
        <v>305</v>
      </c>
      <c r="N278">
        <v>10</v>
      </c>
      <c r="O278" s="10" t="s">
        <v>101</v>
      </c>
      <c r="P278" t="s">
        <v>77</v>
      </c>
      <c r="Q278" t="s">
        <v>474</v>
      </c>
    </row>
    <row r="279" spans="1:17" x14ac:dyDescent="0.3">
      <c r="A279" t="s">
        <v>63</v>
      </c>
      <c r="B279" t="s">
        <v>474</v>
      </c>
      <c r="C279" t="s">
        <v>15</v>
      </c>
      <c r="D279">
        <v>3</v>
      </c>
      <c r="E279" s="13">
        <v>0.73333333333333328</v>
      </c>
      <c r="F279">
        <v>2.1999999999999997</v>
      </c>
      <c r="G279">
        <v>0.8</v>
      </c>
      <c r="H279">
        <v>45.4</v>
      </c>
      <c r="I279">
        <v>1362</v>
      </c>
      <c r="J279">
        <v>454</v>
      </c>
      <c r="K279" s="13">
        <v>0.8660714285714286</v>
      </c>
      <c r="L279">
        <v>291</v>
      </c>
      <c r="M279">
        <v>336</v>
      </c>
      <c r="N279">
        <v>10</v>
      </c>
      <c r="O279" s="10" t="s">
        <v>102</v>
      </c>
      <c r="P279" t="s">
        <v>76</v>
      </c>
      <c r="Q279" t="s">
        <v>474</v>
      </c>
    </row>
    <row r="280" spans="1:17" x14ac:dyDescent="0.3">
      <c r="A280" t="s">
        <v>63</v>
      </c>
      <c r="B280" t="s">
        <v>474</v>
      </c>
      <c r="C280" t="s">
        <v>14</v>
      </c>
      <c r="D280">
        <v>2.83</v>
      </c>
      <c r="E280" s="13">
        <v>0.31802120141342755</v>
      </c>
      <c r="F280">
        <v>0.9</v>
      </c>
      <c r="G280">
        <v>1.9299999999999997</v>
      </c>
      <c r="H280">
        <v>48.040000000000006</v>
      </c>
      <c r="I280">
        <v>1441.37</v>
      </c>
      <c r="J280">
        <v>509.31802120141339</v>
      </c>
      <c r="K280" s="13">
        <v>1</v>
      </c>
      <c r="L280">
        <v>316</v>
      </c>
      <c r="M280">
        <v>316</v>
      </c>
      <c r="N280">
        <v>10</v>
      </c>
      <c r="O280" s="10" t="s">
        <v>102</v>
      </c>
      <c r="P280" t="s">
        <v>77</v>
      </c>
      <c r="Q280" t="s">
        <v>474</v>
      </c>
    </row>
    <row r="281" spans="1:17" x14ac:dyDescent="0.3">
      <c r="A281" t="s">
        <v>63</v>
      </c>
      <c r="B281" t="s">
        <v>474</v>
      </c>
      <c r="C281" t="s">
        <v>116</v>
      </c>
      <c r="D281">
        <v>2.6158000000000006</v>
      </c>
      <c r="E281" s="13">
        <v>0.70315008792721145</v>
      </c>
      <c r="F281">
        <v>1.8393000000000002</v>
      </c>
      <c r="G281">
        <v>0.77649999999999997</v>
      </c>
      <c r="H281">
        <v>41.399996400000006</v>
      </c>
      <c r="I281">
        <v>1241.999892</v>
      </c>
      <c r="J281">
        <v>474.80690113923072</v>
      </c>
      <c r="K281" s="13">
        <v>0.79640718562874246</v>
      </c>
      <c r="L281">
        <v>266</v>
      </c>
      <c r="M281">
        <v>334</v>
      </c>
      <c r="N281">
        <v>9</v>
      </c>
      <c r="O281" s="10" t="s">
        <v>115</v>
      </c>
      <c r="P281" t="s">
        <v>76</v>
      </c>
      <c r="Q281" t="s">
        <v>474</v>
      </c>
    </row>
    <row r="282" spans="1:17" x14ac:dyDescent="0.3">
      <c r="A282" t="s">
        <v>63</v>
      </c>
      <c r="B282" t="s">
        <v>474</v>
      </c>
      <c r="C282" t="s">
        <v>114</v>
      </c>
      <c r="D282">
        <v>3.58</v>
      </c>
      <c r="E282" s="13">
        <v>0.50837988826815639</v>
      </c>
      <c r="F282">
        <v>1.8199999999999998</v>
      </c>
      <c r="G282">
        <v>1.76</v>
      </c>
      <c r="H282">
        <v>47.4</v>
      </c>
      <c r="I282">
        <v>1422</v>
      </c>
      <c r="J282">
        <v>397.20670391061452</v>
      </c>
      <c r="K282" s="13">
        <v>0.75510204081632648</v>
      </c>
      <c r="L282">
        <v>296</v>
      </c>
      <c r="M282">
        <v>392</v>
      </c>
      <c r="N282">
        <v>12</v>
      </c>
      <c r="O282" s="10" t="s">
        <v>115</v>
      </c>
      <c r="P282" t="s">
        <v>77</v>
      </c>
      <c r="Q282" t="s">
        <v>474</v>
      </c>
    </row>
    <row r="283" spans="1:17" x14ac:dyDescent="0.3">
      <c r="A283" t="s">
        <v>63</v>
      </c>
      <c r="B283" t="s">
        <v>474</v>
      </c>
      <c r="C283" t="s">
        <v>117</v>
      </c>
      <c r="D283">
        <v>2.6393000000000004</v>
      </c>
      <c r="E283" s="13">
        <v>0.7057932027431516</v>
      </c>
      <c r="F283">
        <v>1.8628000000000002</v>
      </c>
      <c r="G283">
        <v>0.77649999999999997</v>
      </c>
      <c r="H283">
        <v>42.066665499999999</v>
      </c>
      <c r="I283">
        <v>1261.999965</v>
      </c>
      <c r="J283">
        <v>478.15707384533772</v>
      </c>
      <c r="K283" s="13">
        <v>0.74390243902439024</v>
      </c>
      <c r="L283">
        <v>305</v>
      </c>
      <c r="M283">
        <v>410</v>
      </c>
      <c r="N283">
        <v>11</v>
      </c>
      <c r="O283" s="10" t="s">
        <v>118</v>
      </c>
      <c r="P283" t="s">
        <v>77</v>
      </c>
      <c r="Q283" t="s">
        <v>474</v>
      </c>
    </row>
    <row r="284" spans="1:17" x14ac:dyDescent="0.3">
      <c r="A284" t="s">
        <v>36</v>
      </c>
      <c r="B284" t="s">
        <v>484</v>
      </c>
      <c r="C284" t="s">
        <v>7</v>
      </c>
      <c r="D284">
        <v>8.4600000000000009</v>
      </c>
      <c r="E284" s="13">
        <v>0.32033096926713939</v>
      </c>
      <c r="F284">
        <v>2.7099999999999995</v>
      </c>
      <c r="G284">
        <v>5.7700000000000014</v>
      </c>
      <c r="H284">
        <v>114.11</v>
      </c>
      <c r="I284">
        <v>3423</v>
      </c>
      <c r="J284">
        <v>404.60992907801415</v>
      </c>
      <c r="K284" s="13">
        <v>0.59576470588235297</v>
      </c>
      <c r="L284">
        <v>1266</v>
      </c>
      <c r="M284">
        <v>2125</v>
      </c>
      <c r="N284">
        <v>32</v>
      </c>
      <c r="O284" s="10" t="s">
        <v>98</v>
      </c>
      <c r="P284" t="s">
        <v>76</v>
      </c>
      <c r="Q284" t="s">
        <v>484</v>
      </c>
    </row>
    <row r="285" spans="1:17" x14ac:dyDescent="0.3">
      <c r="A285" t="s">
        <v>36</v>
      </c>
      <c r="B285" t="s">
        <v>484</v>
      </c>
      <c r="C285" t="s">
        <v>9</v>
      </c>
      <c r="D285">
        <v>7.9800000000000013</v>
      </c>
      <c r="E285" s="13">
        <v>0.47368421052631576</v>
      </c>
      <c r="F285">
        <v>3.7800000000000002</v>
      </c>
      <c r="G285">
        <v>4.2000000000000011</v>
      </c>
      <c r="H285">
        <v>105.13999999999999</v>
      </c>
      <c r="I285">
        <v>3154.0699999999997</v>
      </c>
      <c r="J285">
        <v>395.24686716791967</v>
      </c>
      <c r="K285" s="13">
        <v>0.57780695994747211</v>
      </c>
      <c r="L285">
        <v>880</v>
      </c>
      <c r="M285">
        <v>1523</v>
      </c>
      <c r="N285">
        <v>33</v>
      </c>
      <c r="O285" s="10" t="s">
        <v>99</v>
      </c>
      <c r="P285" t="s">
        <v>76</v>
      </c>
      <c r="Q285" t="s">
        <v>484</v>
      </c>
    </row>
    <row r="286" spans="1:17" x14ac:dyDescent="0.3">
      <c r="A286" t="s">
        <v>36</v>
      </c>
      <c r="B286" t="s">
        <v>484</v>
      </c>
      <c r="C286" t="s">
        <v>8</v>
      </c>
      <c r="D286">
        <v>7.8000000000000007</v>
      </c>
      <c r="E286" s="13">
        <v>0.46153846153846151</v>
      </c>
      <c r="F286">
        <v>3.6</v>
      </c>
      <c r="G286">
        <v>4.1900000000000013</v>
      </c>
      <c r="H286">
        <v>98.13000000000001</v>
      </c>
      <c r="I286">
        <v>2943.5400000000004</v>
      </c>
      <c r="J286">
        <v>377.37692307692311</v>
      </c>
      <c r="K286" s="13">
        <v>0.57746478873239437</v>
      </c>
      <c r="L286">
        <v>902</v>
      </c>
      <c r="M286">
        <v>1562</v>
      </c>
      <c r="N286">
        <v>34</v>
      </c>
      <c r="O286" s="10" t="s">
        <v>99</v>
      </c>
      <c r="P286" t="s">
        <v>77</v>
      </c>
      <c r="Q286" t="s">
        <v>484</v>
      </c>
    </row>
    <row r="287" spans="1:17" x14ac:dyDescent="0.3">
      <c r="A287" t="s">
        <v>36</v>
      </c>
      <c r="B287" t="s">
        <v>484</v>
      </c>
      <c r="C287" t="s">
        <v>11</v>
      </c>
      <c r="D287">
        <v>7.7</v>
      </c>
      <c r="E287" s="13">
        <v>0.33896103896103902</v>
      </c>
      <c r="F287">
        <v>2.6100000000000003</v>
      </c>
      <c r="G287">
        <v>5.1100000000000003</v>
      </c>
      <c r="H287">
        <v>85.22</v>
      </c>
      <c r="I287">
        <v>2556.37</v>
      </c>
      <c r="J287">
        <v>331.99610389610388</v>
      </c>
      <c r="K287" s="13">
        <v>0.47835656639765223</v>
      </c>
      <c r="L287">
        <v>652</v>
      </c>
      <c r="M287">
        <v>1363</v>
      </c>
      <c r="N287">
        <v>30</v>
      </c>
      <c r="O287" s="10" t="s">
        <v>100</v>
      </c>
      <c r="P287" t="s">
        <v>76</v>
      </c>
      <c r="Q287" t="s">
        <v>484</v>
      </c>
    </row>
    <row r="288" spans="1:17" x14ac:dyDescent="0.3">
      <c r="A288" t="s">
        <v>36</v>
      </c>
      <c r="B288" t="s">
        <v>484</v>
      </c>
      <c r="C288" t="s">
        <v>10</v>
      </c>
      <c r="D288">
        <v>7.6300000000000026</v>
      </c>
      <c r="E288" s="13">
        <v>0.52424639580602861</v>
      </c>
      <c r="F288">
        <v>4</v>
      </c>
      <c r="G288">
        <v>3.6399999999999997</v>
      </c>
      <c r="H288">
        <v>92.129999999999981</v>
      </c>
      <c r="I288">
        <v>2763.77</v>
      </c>
      <c r="J288">
        <v>362.22411533420694</v>
      </c>
      <c r="K288" s="13">
        <v>0.51966122202056864</v>
      </c>
      <c r="L288">
        <v>859</v>
      </c>
      <c r="M288">
        <v>1653</v>
      </c>
      <c r="N288">
        <v>36</v>
      </c>
      <c r="O288" s="10" t="s">
        <v>100</v>
      </c>
      <c r="P288" t="s">
        <v>77</v>
      </c>
      <c r="Q288" t="s">
        <v>484</v>
      </c>
    </row>
    <row r="289" spans="1:17" x14ac:dyDescent="0.3">
      <c r="A289" t="s">
        <v>36</v>
      </c>
      <c r="B289" t="s">
        <v>484</v>
      </c>
      <c r="C289" t="s">
        <v>13</v>
      </c>
      <c r="D289">
        <v>7.2600000000000016</v>
      </c>
      <c r="E289" s="13">
        <v>0.29614325068870517</v>
      </c>
      <c r="F289">
        <v>2.15</v>
      </c>
      <c r="G289">
        <v>5.120000000000001</v>
      </c>
      <c r="H289">
        <v>92.070000000000007</v>
      </c>
      <c r="I289">
        <v>2762.9</v>
      </c>
      <c r="J289">
        <v>380.56473829201093</v>
      </c>
      <c r="K289" s="13">
        <v>0.54169914263445051</v>
      </c>
      <c r="L289">
        <v>695</v>
      </c>
      <c r="M289">
        <v>1283</v>
      </c>
      <c r="N289">
        <v>30</v>
      </c>
      <c r="O289" s="10" t="s">
        <v>101</v>
      </c>
      <c r="P289" t="s">
        <v>76</v>
      </c>
      <c r="Q289" t="s">
        <v>484</v>
      </c>
    </row>
    <row r="290" spans="1:17" x14ac:dyDescent="0.3">
      <c r="A290" t="s">
        <v>36</v>
      </c>
      <c r="B290" t="s">
        <v>484</v>
      </c>
      <c r="C290" t="s">
        <v>12</v>
      </c>
      <c r="D290">
        <v>7.0100000000000007</v>
      </c>
      <c r="E290" s="13">
        <v>0.34950071326676174</v>
      </c>
      <c r="F290">
        <v>2.4500000000000002</v>
      </c>
      <c r="G290">
        <v>4.580000000000001</v>
      </c>
      <c r="H290">
        <v>84.15000000000002</v>
      </c>
      <c r="I290">
        <v>2524.17</v>
      </c>
      <c r="J290">
        <v>360.08131241084163</v>
      </c>
      <c r="K290" s="13">
        <v>0.49258760107816713</v>
      </c>
      <c r="L290">
        <v>731</v>
      </c>
      <c r="M290">
        <v>1484</v>
      </c>
      <c r="N290">
        <v>33</v>
      </c>
      <c r="O290" s="10" t="s">
        <v>101</v>
      </c>
      <c r="P290" t="s">
        <v>77</v>
      </c>
      <c r="Q290" t="s">
        <v>484</v>
      </c>
    </row>
    <row r="291" spans="1:17" x14ac:dyDescent="0.3">
      <c r="A291" t="s">
        <v>36</v>
      </c>
      <c r="B291" t="s">
        <v>484</v>
      </c>
      <c r="C291" t="s">
        <v>15</v>
      </c>
      <c r="D291">
        <v>8.56</v>
      </c>
      <c r="E291" s="13">
        <v>0.37967289719626168</v>
      </c>
      <c r="F291">
        <v>3.25</v>
      </c>
      <c r="G291">
        <v>5.3</v>
      </c>
      <c r="H291">
        <v>81.260000000000005</v>
      </c>
      <c r="I291">
        <v>2437.6999999999998</v>
      </c>
      <c r="J291">
        <v>284.77803738317755</v>
      </c>
      <c r="K291" s="13">
        <v>0.43745632424877706</v>
      </c>
      <c r="L291">
        <v>626</v>
      </c>
      <c r="M291">
        <v>1431</v>
      </c>
      <c r="N291">
        <v>34</v>
      </c>
      <c r="O291" s="10" t="s">
        <v>102</v>
      </c>
      <c r="P291" t="s">
        <v>76</v>
      </c>
      <c r="Q291" t="s">
        <v>484</v>
      </c>
    </row>
    <row r="292" spans="1:17" x14ac:dyDescent="0.3">
      <c r="A292" t="s">
        <v>36</v>
      </c>
      <c r="B292" t="s">
        <v>484</v>
      </c>
      <c r="C292" t="s">
        <v>14</v>
      </c>
      <c r="D292">
        <v>6.6300000000000017</v>
      </c>
      <c r="E292" s="13">
        <v>0.36048265460030166</v>
      </c>
      <c r="F292">
        <v>2.3900000000000006</v>
      </c>
      <c r="G292">
        <v>4.2400000000000011</v>
      </c>
      <c r="H292">
        <v>70.41</v>
      </c>
      <c r="I292">
        <v>2112.54</v>
      </c>
      <c r="J292">
        <v>318.63348416289585</v>
      </c>
      <c r="K292" s="13">
        <v>0.43792633015006821</v>
      </c>
      <c r="L292">
        <v>642</v>
      </c>
      <c r="M292">
        <v>1466</v>
      </c>
      <c r="N292">
        <v>34</v>
      </c>
      <c r="O292" s="10" t="s">
        <v>102</v>
      </c>
      <c r="P292" t="s">
        <v>77</v>
      </c>
      <c r="Q292" t="s">
        <v>484</v>
      </c>
    </row>
    <row r="293" spans="1:17" x14ac:dyDescent="0.3">
      <c r="A293" t="s">
        <v>36</v>
      </c>
      <c r="B293" t="s">
        <v>484</v>
      </c>
      <c r="C293" t="s">
        <v>116</v>
      </c>
      <c r="D293">
        <v>6.8795999999999999</v>
      </c>
      <c r="E293" s="13">
        <v>0.27418745275888129</v>
      </c>
      <c r="F293">
        <v>1.8862999999999999</v>
      </c>
      <c r="G293">
        <v>4.9933000000000005</v>
      </c>
      <c r="H293">
        <v>74.426267485000011</v>
      </c>
      <c r="I293">
        <v>2232.7880245499996</v>
      </c>
      <c r="J293">
        <v>324.5520124062445</v>
      </c>
      <c r="K293" s="13">
        <v>0.50483729111697451</v>
      </c>
      <c r="L293">
        <v>574</v>
      </c>
      <c r="M293">
        <v>1137</v>
      </c>
      <c r="N293">
        <v>27</v>
      </c>
      <c r="O293" s="10" t="s">
        <v>115</v>
      </c>
      <c r="P293" t="s">
        <v>76</v>
      </c>
      <c r="Q293" t="s">
        <v>484</v>
      </c>
    </row>
    <row r="294" spans="1:17" x14ac:dyDescent="0.3">
      <c r="A294" t="s">
        <v>36</v>
      </c>
      <c r="B294" t="s">
        <v>484</v>
      </c>
      <c r="C294" t="s">
        <v>114</v>
      </c>
      <c r="D294">
        <v>7.66</v>
      </c>
      <c r="E294" s="13">
        <v>0.40339425587467359</v>
      </c>
      <c r="F294">
        <v>3.09</v>
      </c>
      <c r="G294">
        <v>4.57</v>
      </c>
      <c r="H294">
        <v>71.290000000000006</v>
      </c>
      <c r="I294">
        <v>2138.63</v>
      </c>
      <c r="J294">
        <v>279.19451697127937</v>
      </c>
      <c r="K294" s="13">
        <v>0.45087483176312249</v>
      </c>
      <c r="L294">
        <v>670</v>
      </c>
      <c r="M294">
        <v>1486</v>
      </c>
      <c r="N294">
        <v>35</v>
      </c>
      <c r="O294" s="10" t="s">
        <v>115</v>
      </c>
      <c r="P294" t="s">
        <v>77</v>
      </c>
      <c r="Q294" t="s">
        <v>484</v>
      </c>
    </row>
    <row r="295" spans="1:17" x14ac:dyDescent="0.3">
      <c r="A295" t="s">
        <v>36</v>
      </c>
      <c r="B295" t="s">
        <v>484</v>
      </c>
      <c r="C295" t="s">
        <v>117</v>
      </c>
      <c r="D295">
        <v>8.5489000000000033</v>
      </c>
      <c r="E295" s="13">
        <v>0.35029068067236702</v>
      </c>
      <c r="F295">
        <v>2.9945999999999997</v>
      </c>
      <c r="G295">
        <v>5.5543000000000005</v>
      </c>
      <c r="H295">
        <v>81.98463837700001</v>
      </c>
      <c r="I295">
        <v>2459.5391513100003</v>
      </c>
      <c r="J295">
        <v>287.70241215945902</v>
      </c>
      <c r="K295" s="13">
        <v>0.46158854166666669</v>
      </c>
      <c r="L295">
        <v>709</v>
      </c>
      <c r="M295">
        <v>1536</v>
      </c>
      <c r="N295">
        <v>34</v>
      </c>
      <c r="O295" s="10" t="s">
        <v>118</v>
      </c>
      <c r="P295" t="s">
        <v>77</v>
      </c>
      <c r="Q295" t="s">
        <v>484</v>
      </c>
    </row>
    <row r="296" spans="1:17" x14ac:dyDescent="0.3">
      <c r="A296" t="s">
        <v>5</v>
      </c>
      <c r="B296" t="s">
        <v>519</v>
      </c>
      <c r="C296" t="s">
        <v>7</v>
      </c>
      <c r="D296">
        <v>16.510000000000002</v>
      </c>
      <c r="E296" s="13">
        <v>0.11629315566323439</v>
      </c>
      <c r="F296">
        <v>1.92</v>
      </c>
      <c r="G296">
        <v>14.56</v>
      </c>
      <c r="H296">
        <v>214.65999999999994</v>
      </c>
      <c r="I296">
        <v>6439.7000000000007</v>
      </c>
      <c r="J296">
        <v>390.04845548152633</v>
      </c>
      <c r="K296" s="13">
        <v>1.0652542372881355</v>
      </c>
      <c r="L296">
        <v>1257</v>
      </c>
      <c r="M296">
        <v>1180</v>
      </c>
      <c r="N296">
        <v>48</v>
      </c>
      <c r="O296" s="10" t="s">
        <v>98</v>
      </c>
      <c r="P296" t="s">
        <v>76</v>
      </c>
      <c r="Q296" t="s">
        <v>519</v>
      </c>
    </row>
    <row r="297" spans="1:17" x14ac:dyDescent="0.3">
      <c r="A297" t="s">
        <v>5</v>
      </c>
      <c r="B297" t="s">
        <v>519</v>
      </c>
      <c r="C297" t="s">
        <v>9</v>
      </c>
      <c r="D297">
        <v>20.589999999999996</v>
      </c>
      <c r="E297" s="13">
        <v>0.16464303059737739</v>
      </c>
      <c r="F297">
        <v>3.39</v>
      </c>
      <c r="G297">
        <v>17.179999999999996</v>
      </c>
      <c r="H297">
        <v>244.07999999999996</v>
      </c>
      <c r="I297">
        <v>7322.4</v>
      </c>
      <c r="J297">
        <v>355.62894609033515</v>
      </c>
      <c r="K297" s="13">
        <v>0.94729729729729728</v>
      </c>
      <c r="L297">
        <v>1402</v>
      </c>
      <c r="M297">
        <v>1480</v>
      </c>
      <c r="N297">
        <v>60</v>
      </c>
      <c r="O297" s="10" t="s">
        <v>99</v>
      </c>
      <c r="P297" t="s">
        <v>76</v>
      </c>
      <c r="Q297" t="s">
        <v>519</v>
      </c>
    </row>
    <row r="298" spans="1:17" x14ac:dyDescent="0.3">
      <c r="A298" t="s">
        <v>5</v>
      </c>
      <c r="B298" t="s">
        <v>519</v>
      </c>
      <c r="C298" t="s">
        <v>8</v>
      </c>
      <c r="D298">
        <v>18.540000000000003</v>
      </c>
      <c r="E298" s="13">
        <v>0.19363538295577129</v>
      </c>
      <c r="F298">
        <v>3.5900000000000003</v>
      </c>
      <c r="G298">
        <v>14.94</v>
      </c>
      <c r="H298">
        <v>233.30000000000004</v>
      </c>
      <c r="I298">
        <v>6999</v>
      </c>
      <c r="J298">
        <v>377.50809061488667</v>
      </c>
      <c r="K298" s="13">
        <v>1.0198624904507256</v>
      </c>
      <c r="L298">
        <v>1335</v>
      </c>
      <c r="M298">
        <v>1309</v>
      </c>
      <c r="N298">
        <v>53</v>
      </c>
      <c r="O298" s="10" t="s">
        <v>99</v>
      </c>
      <c r="P298" t="s">
        <v>77</v>
      </c>
      <c r="Q298" t="s">
        <v>519</v>
      </c>
    </row>
    <row r="299" spans="1:17" x14ac:dyDescent="0.3">
      <c r="A299" t="s">
        <v>5</v>
      </c>
      <c r="B299" t="s">
        <v>519</v>
      </c>
      <c r="C299" t="s">
        <v>11</v>
      </c>
      <c r="D299">
        <v>21.92</v>
      </c>
      <c r="E299" s="13">
        <v>0.1541970802919708</v>
      </c>
      <c r="F299">
        <v>3.38</v>
      </c>
      <c r="G299">
        <v>18.529999999999998</v>
      </c>
      <c r="H299">
        <v>211.32999999999998</v>
      </c>
      <c r="I299">
        <v>6340</v>
      </c>
      <c r="J299">
        <v>289.23357664233572</v>
      </c>
      <c r="K299" s="13">
        <v>0.79870967741935484</v>
      </c>
      <c r="L299">
        <v>1238</v>
      </c>
      <c r="M299">
        <v>1550</v>
      </c>
      <c r="N299">
        <v>62</v>
      </c>
      <c r="O299" s="10" t="s">
        <v>100</v>
      </c>
      <c r="P299" t="s">
        <v>76</v>
      </c>
      <c r="Q299" t="s">
        <v>519</v>
      </c>
    </row>
    <row r="300" spans="1:17" x14ac:dyDescent="0.3">
      <c r="A300" t="s">
        <v>5</v>
      </c>
      <c r="B300" t="s">
        <v>519</v>
      </c>
      <c r="C300" t="s">
        <v>10</v>
      </c>
      <c r="D300">
        <v>22.110000000000003</v>
      </c>
      <c r="E300" s="13">
        <v>0.16101311623699682</v>
      </c>
      <c r="F300">
        <v>3.56</v>
      </c>
      <c r="G300">
        <v>18.54</v>
      </c>
      <c r="H300">
        <v>243.59999999999997</v>
      </c>
      <c r="I300">
        <v>7308</v>
      </c>
      <c r="J300">
        <v>330.52917232021707</v>
      </c>
      <c r="K300" s="13">
        <v>0.90717029449423814</v>
      </c>
      <c r="L300">
        <v>1417</v>
      </c>
      <c r="M300">
        <v>1562</v>
      </c>
      <c r="N300">
        <v>63</v>
      </c>
      <c r="O300" s="10" t="s">
        <v>100</v>
      </c>
      <c r="P300" t="s">
        <v>77</v>
      </c>
      <c r="Q300" t="s">
        <v>519</v>
      </c>
    </row>
    <row r="301" spans="1:17" x14ac:dyDescent="0.3">
      <c r="A301" t="s">
        <v>5</v>
      </c>
      <c r="B301" t="s">
        <v>519</v>
      </c>
      <c r="C301" t="s">
        <v>13</v>
      </c>
      <c r="D301">
        <v>18.699999999999996</v>
      </c>
      <c r="E301" s="13">
        <v>0.10427807486631019</v>
      </c>
      <c r="F301">
        <v>1.9500000000000002</v>
      </c>
      <c r="G301">
        <v>16.75</v>
      </c>
      <c r="H301">
        <v>178.34</v>
      </c>
      <c r="I301">
        <v>5349.97</v>
      </c>
      <c r="J301">
        <v>286.0946524064172</v>
      </c>
      <c r="K301" s="13">
        <v>0.78491065519523495</v>
      </c>
      <c r="L301">
        <v>1186</v>
      </c>
      <c r="M301">
        <v>1511</v>
      </c>
      <c r="N301">
        <v>61</v>
      </c>
      <c r="O301" s="10" t="s">
        <v>101</v>
      </c>
      <c r="P301" t="s">
        <v>76</v>
      </c>
      <c r="Q301" t="s">
        <v>519</v>
      </c>
    </row>
    <row r="302" spans="1:17" x14ac:dyDescent="0.3">
      <c r="A302" t="s">
        <v>5</v>
      </c>
      <c r="B302" t="s">
        <v>519</v>
      </c>
      <c r="C302" t="s">
        <v>12</v>
      </c>
      <c r="D302">
        <v>21.549999999999997</v>
      </c>
      <c r="E302" s="13">
        <v>0.13317865429234341</v>
      </c>
      <c r="F302">
        <v>2.87</v>
      </c>
      <c r="G302">
        <v>18.679999999999996</v>
      </c>
      <c r="H302">
        <v>202.57000000000002</v>
      </c>
      <c r="I302">
        <v>6077</v>
      </c>
      <c r="J302">
        <v>281.99535962877036</v>
      </c>
      <c r="K302" s="13">
        <v>0.79743589743589749</v>
      </c>
      <c r="L302">
        <v>1244</v>
      </c>
      <c r="M302">
        <v>1560</v>
      </c>
      <c r="N302">
        <v>63</v>
      </c>
      <c r="O302" s="10" t="s">
        <v>101</v>
      </c>
      <c r="P302" t="s">
        <v>77</v>
      </c>
      <c r="Q302" t="s">
        <v>519</v>
      </c>
    </row>
    <row r="303" spans="1:17" x14ac:dyDescent="0.3">
      <c r="A303" t="s">
        <v>5</v>
      </c>
      <c r="B303" t="s">
        <v>519</v>
      </c>
      <c r="C303" t="s">
        <v>15</v>
      </c>
      <c r="D303">
        <v>14.350000000000001</v>
      </c>
      <c r="E303" s="13">
        <v>0.27526132404181181</v>
      </c>
      <c r="F303">
        <v>3.95</v>
      </c>
      <c r="G303">
        <v>10.4</v>
      </c>
      <c r="H303">
        <v>127.61</v>
      </c>
      <c r="I303">
        <v>3828.29</v>
      </c>
      <c r="J303">
        <v>266.77979094076653</v>
      </c>
      <c r="K303" s="13">
        <v>0.74740484429065746</v>
      </c>
      <c r="L303">
        <v>864</v>
      </c>
      <c r="M303">
        <v>1156</v>
      </c>
      <c r="N303">
        <v>46</v>
      </c>
      <c r="O303" s="10" t="s">
        <v>102</v>
      </c>
      <c r="P303" t="s">
        <v>76</v>
      </c>
      <c r="Q303" t="s">
        <v>519</v>
      </c>
    </row>
    <row r="304" spans="1:17" x14ac:dyDescent="0.3">
      <c r="A304" t="s">
        <v>5</v>
      </c>
      <c r="B304" t="s">
        <v>519</v>
      </c>
      <c r="C304" t="s">
        <v>14</v>
      </c>
      <c r="D304">
        <v>14.45</v>
      </c>
      <c r="E304" s="13">
        <v>0.14878892733564014</v>
      </c>
      <c r="F304">
        <v>2.15</v>
      </c>
      <c r="G304">
        <v>12.3</v>
      </c>
      <c r="H304">
        <v>130.87999999999997</v>
      </c>
      <c r="I304">
        <v>3926.41</v>
      </c>
      <c r="J304">
        <v>271.72387543252597</v>
      </c>
      <c r="K304" s="13">
        <v>0.75062972292191432</v>
      </c>
      <c r="L304">
        <v>894</v>
      </c>
      <c r="M304">
        <v>1191</v>
      </c>
      <c r="N304">
        <v>48</v>
      </c>
      <c r="O304" s="10" t="s">
        <v>102</v>
      </c>
      <c r="P304" t="s">
        <v>77</v>
      </c>
      <c r="Q304" t="s">
        <v>519</v>
      </c>
    </row>
    <row r="305" spans="1:17" x14ac:dyDescent="0.3">
      <c r="A305" t="s">
        <v>5</v>
      </c>
      <c r="B305" t="s">
        <v>519</v>
      </c>
      <c r="C305" t="s">
        <v>116</v>
      </c>
      <c r="D305">
        <v>10.15</v>
      </c>
      <c r="E305" s="13">
        <v>0.18226600985221675</v>
      </c>
      <c r="F305">
        <v>1.85</v>
      </c>
      <c r="G305">
        <v>8.2999999999999989</v>
      </c>
      <c r="H305">
        <v>80.165084500000006</v>
      </c>
      <c r="I305">
        <v>2404.9525350000004</v>
      </c>
      <c r="J305">
        <v>236.94113645320201</v>
      </c>
      <c r="K305" s="13">
        <v>0.65333333333333332</v>
      </c>
      <c r="L305">
        <v>539</v>
      </c>
      <c r="M305">
        <v>825</v>
      </c>
      <c r="N305">
        <v>33</v>
      </c>
      <c r="O305" s="10" t="s">
        <v>115</v>
      </c>
      <c r="P305" t="s">
        <v>76</v>
      </c>
      <c r="Q305" t="s">
        <v>519</v>
      </c>
    </row>
    <row r="306" spans="1:17" x14ac:dyDescent="0.3">
      <c r="A306" t="s">
        <v>5</v>
      </c>
      <c r="B306" t="s">
        <v>519</v>
      </c>
      <c r="C306" t="s">
        <v>114</v>
      </c>
      <c r="D306">
        <v>14.509999999999998</v>
      </c>
      <c r="E306" s="13">
        <v>0.23432115782219162</v>
      </c>
      <c r="F306">
        <v>3.4</v>
      </c>
      <c r="G306">
        <v>11.11</v>
      </c>
      <c r="H306">
        <v>128.93</v>
      </c>
      <c r="I306">
        <v>3868.0199999999995</v>
      </c>
      <c r="J306">
        <v>266.57615437629221</v>
      </c>
      <c r="K306" s="13">
        <v>0.74592274678111592</v>
      </c>
      <c r="L306">
        <v>869</v>
      </c>
      <c r="M306">
        <v>1165</v>
      </c>
      <c r="N306">
        <v>47</v>
      </c>
      <c r="O306" s="10" t="s">
        <v>115</v>
      </c>
      <c r="P306" t="s">
        <v>77</v>
      </c>
      <c r="Q306" t="s">
        <v>519</v>
      </c>
    </row>
    <row r="307" spans="1:17" x14ac:dyDescent="0.3">
      <c r="A307" t="s">
        <v>5</v>
      </c>
      <c r="B307" t="s">
        <v>519</v>
      </c>
      <c r="C307" t="s">
        <v>117</v>
      </c>
      <c r="D307">
        <v>11.849999999999998</v>
      </c>
      <c r="E307" s="13">
        <v>0.22784810126582283</v>
      </c>
      <c r="F307">
        <v>2.7</v>
      </c>
      <c r="G307">
        <v>9.1499999999999986</v>
      </c>
      <c r="H307">
        <v>77.49351999999999</v>
      </c>
      <c r="I307">
        <v>2324.8056000000001</v>
      </c>
      <c r="J307">
        <v>196.18612658227852</v>
      </c>
      <c r="K307" s="13">
        <v>0.76023391812865493</v>
      </c>
      <c r="L307">
        <v>520</v>
      </c>
      <c r="M307">
        <v>684</v>
      </c>
      <c r="N307">
        <v>38</v>
      </c>
      <c r="O307" s="10" t="s">
        <v>118</v>
      </c>
      <c r="P307" t="s">
        <v>77</v>
      </c>
      <c r="Q307" t="s">
        <v>519</v>
      </c>
    </row>
    <row r="308" spans="1:17" x14ac:dyDescent="0.3">
      <c r="A308" t="s">
        <v>40</v>
      </c>
      <c r="B308" t="s">
        <v>551</v>
      </c>
      <c r="C308" t="s">
        <v>7</v>
      </c>
      <c r="D308">
        <v>0.35</v>
      </c>
      <c r="E308" s="13">
        <v>1</v>
      </c>
      <c r="F308">
        <v>0.35</v>
      </c>
      <c r="G308">
        <v>0</v>
      </c>
      <c r="H308">
        <v>5.4</v>
      </c>
      <c r="I308">
        <v>162</v>
      </c>
      <c r="J308">
        <v>462.85714285714289</v>
      </c>
      <c r="K308" s="13">
        <v>1.125</v>
      </c>
      <c r="L308">
        <v>27</v>
      </c>
      <c r="M308">
        <v>24</v>
      </c>
      <c r="N308">
        <v>1</v>
      </c>
      <c r="O308" s="10" t="s">
        <v>98</v>
      </c>
      <c r="P308" t="s">
        <v>76</v>
      </c>
      <c r="Q308" t="s">
        <v>551</v>
      </c>
    </row>
    <row r="309" spans="1:17" x14ac:dyDescent="0.3">
      <c r="A309" t="s">
        <v>40</v>
      </c>
      <c r="B309" t="s">
        <v>551</v>
      </c>
      <c r="C309" t="s">
        <v>9</v>
      </c>
      <c r="D309">
        <v>0.7</v>
      </c>
      <c r="E309" s="13">
        <v>0.5</v>
      </c>
      <c r="F309">
        <v>0.35</v>
      </c>
      <c r="G309">
        <v>0.35</v>
      </c>
      <c r="H309">
        <v>11</v>
      </c>
      <c r="I309">
        <v>330</v>
      </c>
      <c r="J309">
        <v>471.42857142857144</v>
      </c>
      <c r="K309" s="13">
        <v>0.9821428571428571</v>
      </c>
      <c r="L309">
        <v>55</v>
      </c>
      <c r="M309">
        <v>56</v>
      </c>
      <c r="N309">
        <v>2</v>
      </c>
      <c r="O309" s="10" t="s">
        <v>99</v>
      </c>
      <c r="P309" t="s">
        <v>76</v>
      </c>
      <c r="Q309" t="s">
        <v>551</v>
      </c>
    </row>
    <row r="310" spans="1:17" x14ac:dyDescent="0.3">
      <c r="A310" t="s">
        <v>40</v>
      </c>
      <c r="B310" t="s">
        <v>551</v>
      </c>
      <c r="C310" t="s">
        <v>8</v>
      </c>
      <c r="D310">
        <v>0.7</v>
      </c>
      <c r="E310" s="13">
        <v>0.5</v>
      </c>
      <c r="F310">
        <v>0.35</v>
      </c>
      <c r="G310">
        <v>0.35</v>
      </c>
      <c r="H310">
        <v>9.8000000000000007</v>
      </c>
      <c r="I310">
        <v>294</v>
      </c>
      <c r="J310">
        <v>420</v>
      </c>
      <c r="K310" s="13">
        <v>0.875</v>
      </c>
      <c r="L310">
        <v>49</v>
      </c>
      <c r="M310">
        <v>56</v>
      </c>
      <c r="N310">
        <v>2</v>
      </c>
      <c r="O310" s="10" t="s">
        <v>99</v>
      </c>
      <c r="P310" t="s">
        <v>77</v>
      </c>
      <c r="Q310" t="s">
        <v>551</v>
      </c>
    </row>
    <row r="311" spans="1:17" x14ac:dyDescent="0.3">
      <c r="A311" t="s">
        <v>40</v>
      </c>
      <c r="B311" t="s">
        <v>551</v>
      </c>
      <c r="C311" t="s">
        <v>11</v>
      </c>
      <c r="D311">
        <v>0.7</v>
      </c>
      <c r="E311" s="13">
        <v>0.7142857142857143</v>
      </c>
      <c r="F311">
        <v>0.5</v>
      </c>
      <c r="G311">
        <v>0.2</v>
      </c>
      <c r="H311">
        <v>11.8</v>
      </c>
      <c r="I311">
        <v>354</v>
      </c>
      <c r="J311">
        <v>505.71428571428572</v>
      </c>
      <c r="K311" s="13">
        <v>1.0535714285714286</v>
      </c>
      <c r="L311">
        <v>59</v>
      </c>
      <c r="M311">
        <v>56</v>
      </c>
      <c r="N311">
        <v>2</v>
      </c>
      <c r="O311" s="10" t="s">
        <v>100</v>
      </c>
      <c r="P311" t="s">
        <v>76</v>
      </c>
      <c r="Q311" t="s">
        <v>551</v>
      </c>
    </row>
    <row r="312" spans="1:17" x14ac:dyDescent="0.3">
      <c r="A312" t="s">
        <v>40</v>
      </c>
      <c r="B312" t="s">
        <v>551</v>
      </c>
      <c r="C312" t="s">
        <v>10</v>
      </c>
      <c r="D312">
        <v>0.7</v>
      </c>
      <c r="E312" s="13">
        <v>1</v>
      </c>
      <c r="F312">
        <v>0.7</v>
      </c>
      <c r="G312">
        <v>0</v>
      </c>
      <c r="H312">
        <v>10.4</v>
      </c>
      <c r="I312">
        <v>312</v>
      </c>
      <c r="J312">
        <v>445.71428571428572</v>
      </c>
      <c r="K312" s="13">
        <v>0.9285714285714286</v>
      </c>
      <c r="L312">
        <v>52</v>
      </c>
      <c r="M312">
        <v>56</v>
      </c>
      <c r="N312">
        <v>2</v>
      </c>
      <c r="O312" s="10" t="s">
        <v>100</v>
      </c>
      <c r="P312" t="s">
        <v>77</v>
      </c>
      <c r="Q312" t="s">
        <v>551</v>
      </c>
    </row>
    <row r="313" spans="1:17" x14ac:dyDescent="0.3">
      <c r="A313" t="s">
        <v>40</v>
      </c>
      <c r="B313" t="s">
        <v>551</v>
      </c>
      <c r="C313" t="s">
        <v>13</v>
      </c>
      <c r="D313">
        <v>1.75</v>
      </c>
      <c r="E313" s="13">
        <v>0.6</v>
      </c>
      <c r="F313">
        <v>1.05</v>
      </c>
      <c r="G313">
        <v>0.7</v>
      </c>
      <c r="H313">
        <v>22.92</v>
      </c>
      <c r="I313">
        <v>687.5</v>
      </c>
      <c r="J313">
        <v>392.85714285714283</v>
      </c>
      <c r="K313" s="13">
        <v>0.79285714285714282</v>
      </c>
      <c r="L313">
        <v>111</v>
      </c>
      <c r="M313">
        <v>140</v>
      </c>
      <c r="N313">
        <v>5</v>
      </c>
      <c r="O313" s="10" t="s">
        <v>101</v>
      </c>
      <c r="P313" t="s">
        <v>76</v>
      </c>
      <c r="Q313" t="s">
        <v>551</v>
      </c>
    </row>
    <row r="314" spans="1:17" x14ac:dyDescent="0.3">
      <c r="A314" t="s">
        <v>40</v>
      </c>
      <c r="B314" t="s">
        <v>551</v>
      </c>
      <c r="C314" t="s">
        <v>12</v>
      </c>
      <c r="D314">
        <v>1.4</v>
      </c>
      <c r="E314" s="13">
        <v>0.75000000000000011</v>
      </c>
      <c r="F314">
        <v>1.05</v>
      </c>
      <c r="G314">
        <v>0.35</v>
      </c>
      <c r="H314">
        <v>21.8</v>
      </c>
      <c r="I314">
        <v>654</v>
      </c>
      <c r="J314">
        <v>467.14285714285717</v>
      </c>
      <c r="K314" s="13">
        <v>0.9732142857142857</v>
      </c>
      <c r="L314">
        <v>109</v>
      </c>
      <c r="M314">
        <v>112</v>
      </c>
      <c r="N314">
        <v>4</v>
      </c>
      <c r="O314" s="10" t="s">
        <v>101</v>
      </c>
      <c r="P314" t="s">
        <v>77</v>
      </c>
      <c r="Q314" t="s">
        <v>551</v>
      </c>
    </row>
    <row r="315" spans="1:17" x14ac:dyDescent="0.3">
      <c r="A315" t="s">
        <v>40</v>
      </c>
      <c r="B315" t="s">
        <v>551</v>
      </c>
      <c r="C315" t="s">
        <v>15</v>
      </c>
      <c r="D315">
        <v>1.51</v>
      </c>
      <c r="E315" s="13">
        <v>0.73509933774834446</v>
      </c>
      <c r="F315">
        <v>1.1100000000000001</v>
      </c>
      <c r="G315">
        <v>0.4</v>
      </c>
      <c r="H315">
        <v>21.6</v>
      </c>
      <c r="I315">
        <v>648</v>
      </c>
      <c r="J315">
        <v>429.13907284768214</v>
      </c>
      <c r="K315" s="13">
        <v>0.9642857142857143</v>
      </c>
      <c r="L315">
        <v>108</v>
      </c>
      <c r="M315">
        <v>112</v>
      </c>
      <c r="N315">
        <v>4</v>
      </c>
      <c r="O315" s="10" t="s">
        <v>102</v>
      </c>
      <c r="P315" t="s">
        <v>76</v>
      </c>
      <c r="Q315" t="s">
        <v>551</v>
      </c>
    </row>
    <row r="316" spans="1:17" x14ac:dyDescent="0.3">
      <c r="A316" t="s">
        <v>40</v>
      </c>
      <c r="B316" t="s">
        <v>551</v>
      </c>
      <c r="C316" t="s">
        <v>14</v>
      </c>
      <c r="D316">
        <v>1.4</v>
      </c>
      <c r="E316" s="13">
        <v>0.75000000000000011</v>
      </c>
      <c r="F316">
        <v>1.05</v>
      </c>
      <c r="G316">
        <v>0.35</v>
      </c>
      <c r="H316">
        <v>23.4</v>
      </c>
      <c r="I316">
        <v>702</v>
      </c>
      <c r="J316">
        <v>501.42857142857144</v>
      </c>
      <c r="K316" s="13">
        <v>1.0446428571428572</v>
      </c>
      <c r="L316">
        <v>117</v>
      </c>
      <c r="M316">
        <v>112</v>
      </c>
      <c r="N316">
        <v>4</v>
      </c>
      <c r="O316" s="10" t="s">
        <v>102</v>
      </c>
      <c r="P316" t="s">
        <v>77</v>
      </c>
      <c r="Q316" t="s">
        <v>551</v>
      </c>
    </row>
    <row r="317" spans="1:17" x14ac:dyDescent="0.3">
      <c r="A317" t="s">
        <v>40</v>
      </c>
      <c r="B317" t="s">
        <v>551</v>
      </c>
      <c r="C317" t="s">
        <v>116</v>
      </c>
      <c r="D317">
        <v>1.506</v>
      </c>
      <c r="E317" s="13">
        <v>1</v>
      </c>
      <c r="F317">
        <v>1.506</v>
      </c>
      <c r="G317">
        <v>0</v>
      </c>
      <c r="H317">
        <v>18.2</v>
      </c>
      <c r="I317">
        <v>546</v>
      </c>
      <c r="J317">
        <v>362.54980079681275</v>
      </c>
      <c r="K317" s="13">
        <v>0.8125</v>
      </c>
      <c r="L317">
        <v>91</v>
      </c>
      <c r="M317">
        <v>112</v>
      </c>
      <c r="N317">
        <v>4</v>
      </c>
      <c r="O317" s="10" t="s">
        <v>115</v>
      </c>
      <c r="P317" t="s">
        <v>76</v>
      </c>
      <c r="Q317" t="s">
        <v>551</v>
      </c>
    </row>
    <row r="318" spans="1:17" x14ac:dyDescent="0.3">
      <c r="A318" t="s">
        <v>40</v>
      </c>
      <c r="B318" t="s">
        <v>551</v>
      </c>
      <c r="C318" t="s">
        <v>114</v>
      </c>
      <c r="D318">
        <v>1.51</v>
      </c>
      <c r="E318" s="13">
        <v>0.74834437086092709</v>
      </c>
      <c r="F318">
        <v>1.1299999999999999</v>
      </c>
      <c r="G318">
        <v>0.38</v>
      </c>
      <c r="H318">
        <v>23</v>
      </c>
      <c r="I318">
        <v>690</v>
      </c>
      <c r="J318">
        <v>456.95364238410593</v>
      </c>
      <c r="K318" s="13">
        <v>1.0267857142857142</v>
      </c>
      <c r="L318">
        <v>115</v>
      </c>
      <c r="M318">
        <v>112</v>
      </c>
      <c r="N318">
        <v>4</v>
      </c>
      <c r="O318" s="10" t="s">
        <v>115</v>
      </c>
      <c r="P318" t="s">
        <v>77</v>
      </c>
      <c r="Q318" t="s">
        <v>551</v>
      </c>
    </row>
    <row r="319" spans="1:17" x14ac:dyDescent="0.3">
      <c r="A319" t="s">
        <v>40</v>
      </c>
      <c r="B319" t="s">
        <v>551</v>
      </c>
      <c r="C319" t="s">
        <v>117</v>
      </c>
      <c r="D319">
        <v>1.506</v>
      </c>
      <c r="E319" s="13">
        <v>1</v>
      </c>
      <c r="F319">
        <v>1.506</v>
      </c>
      <c r="G319">
        <v>0</v>
      </c>
      <c r="H319">
        <v>18</v>
      </c>
      <c r="I319">
        <v>540</v>
      </c>
      <c r="J319">
        <v>358.56573705179284</v>
      </c>
      <c r="K319" s="13">
        <v>0.72580645161290325</v>
      </c>
      <c r="L319">
        <v>90</v>
      </c>
      <c r="M319">
        <v>124</v>
      </c>
      <c r="N319">
        <v>4</v>
      </c>
      <c r="O319" s="10" t="s">
        <v>118</v>
      </c>
      <c r="P319" t="s">
        <v>77</v>
      </c>
      <c r="Q319" t="s">
        <v>551</v>
      </c>
    </row>
    <row r="320" spans="1:17" x14ac:dyDescent="0.3">
      <c r="A320" t="s">
        <v>5</v>
      </c>
      <c r="B320" t="s">
        <v>553</v>
      </c>
      <c r="C320" t="s">
        <v>7</v>
      </c>
      <c r="D320">
        <v>0.33</v>
      </c>
      <c r="E320" s="13">
        <v>0</v>
      </c>
      <c r="F320">
        <v>0</v>
      </c>
      <c r="G320">
        <v>0.33</v>
      </c>
      <c r="H320">
        <v>4.17</v>
      </c>
      <c r="I320">
        <v>125</v>
      </c>
      <c r="J320">
        <v>378.78787878787875</v>
      </c>
      <c r="K320" s="13">
        <v>0.83333333333333337</v>
      </c>
      <c r="L320">
        <v>25</v>
      </c>
      <c r="M320">
        <v>30</v>
      </c>
      <c r="N320">
        <v>1</v>
      </c>
      <c r="O320" s="10" t="s">
        <v>98</v>
      </c>
      <c r="P320" t="s">
        <v>76</v>
      </c>
      <c r="Q320" t="s">
        <v>553</v>
      </c>
    </row>
    <row r="321" spans="1:17" x14ac:dyDescent="0.3">
      <c r="A321" t="s">
        <v>5</v>
      </c>
      <c r="B321" t="s">
        <v>553</v>
      </c>
      <c r="C321" t="s">
        <v>9</v>
      </c>
      <c r="D321">
        <v>1</v>
      </c>
      <c r="E321" s="13">
        <v>0</v>
      </c>
      <c r="F321">
        <v>0</v>
      </c>
      <c r="G321">
        <v>1</v>
      </c>
      <c r="H321">
        <v>8.49</v>
      </c>
      <c r="I321">
        <v>254.81</v>
      </c>
      <c r="J321">
        <v>254.81</v>
      </c>
      <c r="K321" s="13">
        <v>0.64444444444444449</v>
      </c>
      <c r="L321">
        <v>58</v>
      </c>
      <c r="M321">
        <v>90</v>
      </c>
      <c r="N321">
        <v>3</v>
      </c>
      <c r="O321" s="10" t="s">
        <v>99</v>
      </c>
      <c r="P321" t="s">
        <v>76</v>
      </c>
      <c r="Q321" t="s">
        <v>553</v>
      </c>
    </row>
    <row r="322" spans="1:17" x14ac:dyDescent="0.3">
      <c r="A322" t="s">
        <v>5</v>
      </c>
      <c r="B322" t="s">
        <v>553</v>
      </c>
      <c r="C322" t="s">
        <v>8</v>
      </c>
      <c r="D322">
        <v>0.66</v>
      </c>
      <c r="E322" s="13">
        <v>0</v>
      </c>
      <c r="F322">
        <v>0</v>
      </c>
      <c r="G322">
        <v>0.66</v>
      </c>
      <c r="H322">
        <v>5.5</v>
      </c>
      <c r="I322">
        <v>165</v>
      </c>
      <c r="J322">
        <v>250</v>
      </c>
      <c r="K322" s="13">
        <v>0.55000000000000004</v>
      </c>
      <c r="L322">
        <v>33</v>
      </c>
      <c r="M322">
        <v>60</v>
      </c>
      <c r="N322">
        <v>2</v>
      </c>
      <c r="O322" s="10" t="s">
        <v>99</v>
      </c>
      <c r="P322" t="s">
        <v>77</v>
      </c>
      <c r="Q322" t="s">
        <v>553</v>
      </c>
    </row>
    <row r="323" spans="1:17" x14ac:dyDescent="0.3">
      <c r="A323" t="s">
        <v>5</v>
      </c>
      <c r="B323" t="s">
        <v>553</v>
      </c>
      <c r="C323" t="s">
        <v>11</v>
      </c>
      <c r="D323">
        <v>0.33</v>
      </c>
      <c r="E323" s="13">
        <v>0</v>
      </c>
      <c r="F323">
        <v>0</v>
      </c>
      <c r="G323">
        <v>0.33</v>
      </c>
      <c r="H323">
        <v>4.33</v>
      </c>
      <c r="I323">
        <v>130</v>
      </c>
      <c r="J323">
        <v>393.93939393939394</v>
      </c>
      <c r="K323" s="13">
        <v>0.8666666666666667</v>
      </c>
      <c r="L323">
        <v>26</v>
      </c>
      <c r="M323">
        <v>30</v>
      </c>
      <c r="N323">
        <v>1</v>
      </c>
      <c r="O323" s="10" t="s">
        <v>100</v>
      </c>
      <c r="P323" t="s">
        <v>76</v>
      </c>
      <c r="Q323" t="s">
        <v>553</v>
      </c>
    </row>
    <row r="324" spans="1:17" x14ac:dyDescent="0.3">
      <c r="A324" t="s">
        <v>5</v>
      </c>
      <c r="B324" t="s">
        <v>553</v>
      </c>
      <c r="C324" t="s">
        <v>10</v>
      </c>
      <c r="D324">
        <v>0.66</v>
      </c>
      <c r="E324" s="13">
        <v>0</v>
      </c>
      <c r="F324">
        <v>0</v>
      </c>
      <c r="G324">
        <v>0.66</v>
      </c>
      <c r="H324">
        <v>3.5</v>
      </c>
      <c r="I324">
        <v>105</v>
      </c>
      <c r="J324">
        <v>159.09090909090909</v>
      </c>
      <c r="K324" s="13">
        <v>0.35</v>
      </c>
      <c r="L324">
        <v>21</v>
      </c>
      <c r="M324">
        <v>60</v>
      </c>
      <c r="N324">
        <v>2</v>
      </c>
      <c r="O324" s="10" t="s">
        <v>100</v>
      </c>
      <c r="P324" t="s">
        <v>77</v>
      </c>
      <c r="Q324" t="s">
        <v>553</v>
      </c>
    </row>
    <row r="325" spans="1:17" x14ac:dyDescent="0.3">
      <c r="A325" t="s">
        <v>5</v>
      </c>
      <c r="B325" t="s">
        <v>553</v>
      </c>
      <c r="C325" t="s">
        <v>12</v>
      </c>
      <c r="D325">
        <v>0.33</v>
      </c>
      <c r="E325" s="13">
        <v>0</v>
      </c>
      <c r="F325">
        <v>0</v>
      </c>
      <c r="G325">
        <v>0.33</v>
      </c>
      <c r="H325">
        <v>2.33</v>
      </c>
      <c r="I325">
        <v>70</v>
      </c>
      <c r="J325">
        <v>212.12121212121212</v>
      </c>
      <c r="K325" s="13">
        <v>0.46666666666666667</v>
      </c>
      <c r="L325">
        <v>14</v>
      </c>
      <c r="M325">
        <v>30</v>
      </c>
      <c r="N325">
        <v>1</v>
      </c>
      <c r="O325" s="10" t="s">
        <v>101</v>
      </c>
      <c r="P325" t="s">
        <v>77</v>
      </c>
      <c r="Q325" t="s">
        <v>553</v>
      </c>
    </row>
    <row r="326" spans="1:17" x14ac:dyDescent="0.3">
      <c r="A326" t="s">
        <v>40</v>
      </c>
      <c r="B326" t="s">
        <v>556</v>
      </c>
      <c r="C326" t="s">
        <v>7</v>
      </c>
      <c r="D326">
        <v>2.56</v>
      </c>
      <c r="E326" s="13">
        <v>0.328125</v>
      </c>
      <c r="F326">
        <v>0.84000000000000008</v>
      </c>
      <c r="G326">
        <v>1.72</v>
      </c>
      <c r="H326">
        <v>33.72</v>
      </c>
      <c r="I326">
        <v>1012</v>
      </c>
      <c r="J326">
        <v>395.3125</v>
      </c>
      <c r="K326" s="13">
        <v>0.65161290322580645</v>
      </c>
      <c r="L326">
        <v>202</v>
      </c>
      <c r="M326">
        <v>310</v>
      </c>
      <c r="N326">
        <v>10</v>
      </c>
      <c r="O326" s="10" t="s">
        <v>98</v>
      </c>
      <c r="P326" t="s">
        <v>76</v>
      </c>
      <c r="Q326" t="s">
        <v>556</v>
      </c>
    </row>
    <row r="327" spans="1:17" x14ac:dyDescent="0.3">
      <c r="A327" t="s">
        <v>40</v>
      </c>
      <c r="B327" t="s">
        <v>556</v>
      </c>
      <c r="C327" t="s">
        <v>9</v>
      </c>
      <c r="D327">
        <v>2.25</v>
      </c>
      <c r="E327" s="13">
        <v>0</v>
      </c>
      <c r="F327">
        <v>0</v>
      </c>
      <c r="G327">
        <v>2.25</v>
      </c>
      <c r="H327">
        <v>25.9</v>
      </c>
      <c r="I327">
        <v>777.2</v>
      </c>
      <c r="J327">
        <v>345.42222222222222</v>
      </c>
      <c r="K327" s="13">
        <v>0.55000000000000004</v>
      </c>
      <c r="L327">
        <v>154</v>
      </c>
      <c r="M327">
        <v>280</v>
      </c>
      <c r="N327">
        <v>8</v>
      </c>
      <c r="O327" s="10" t="s">
        <v>99</v>
      </c>
      <c r="P327" t="s">
        <v>76</v>
      </c>
      <c r="Q327" t="s">
        <v>556</v>
      </c>
    </row>
    <row r="328" spans="1:17" x14ac:dyDescent="0.3">
      <c r="A328" t="s">
        <v>40</v>
      </c>
      <c r="B328" t="s">
        <v>556</v>
      </c>
      <c r="C328" t="s">
        <v>8</v>
      </c>
      <c r="D328">
        <v>2.5300000000000002</v>
      </c>
      <c r="E328" s="13">
        <v>0.41106719367588929</v>
      </c>
      <c r="F328">
        <v>1.04</v>
      </c>
      <c r="G328">
        <v>1.49</v>
      </c>
      <c r="H328">
        <v>28.6</v>
      </c>
      <c r="I328">
        <v>857.8</v>
      </c>
      <c r="J328">
        <v>339.05138339920944</v>
      </c>
      <c r="K328" s="13">
        <v>0.61</v>
      </c>
      <c r="L328">
        <v>183</v>
      </c>
      <c r="M328">
        <v>300</v>
      </c>
      <c r="N328">
        <v>10</v>
      </c>
      <c r="O328" s="10" t="s">
        <v>99</v>
      </c>
      <c r="P328" t="s">
        <v>77</v>
      </c>
      <c r="Q328" t="s">
        <v>556</v>
      </c>
    </row>
    <row r="329" spans="1:17" x14ac:dyDescent="0.3">
      <c r="A329" t="s">
        <v>40</v>
      </c>
      <c r="B329" t="s">
        <v>556</v>
      </c>
      <c r="C329" t="s">
        <v>11</v>
      </c>
      <c r="D329">
        <v>2.25</v>
      </c>
      <c r="E329" s="13">
        <v>0</v>
      </c>
      <c r="F329">
        <v>0</v>
      </c>
      <c r="G329">
        <v>2.25</v>
      </c>
      <c r="H329">
        <v>30.020000000000003</v>
      </c>
      <c r="I329">
        <v>900.4</v>
      </c>
      <c r="J329">
        <v>400.17777777777775</v>
      </c>
      <c r="K329" s="13">
        <v>0.71199999999999997</v>
      </c>
      <c r="L329">
        <v>178</v>
      </c>
      <c r="M329">
        <v>250</v>
      </c>
      <c r="N329">
        <v>7</v>
      </c>
      <c r="O329" s="10" t="s">
        <v>100</v>
      </c>
      <c r="P329" t="s">
        <v>76</v>
      </c>
      <c r="Q329" t="s">
        <v>556</v>
      </c>
    </row>
    <row r="330" spans="1:17" x14ac:dyDescent="0.3">
      <c r="A330" t="s">
        <v>40</v>
      </c>
      <c r="B330" t="s">
        <v>556</v>
      </c>
      <c r="C330" t="s">
        <v>10</v>
      </c>
      <c r="D330">
        <v>2.19</v>
      </c>
      <c r="E330" s="13">
        <v>0</v>
      </c>
      <c r="F330">
        <v>0</v>
      </c>
      <c r="G330">
        <v>2.19</v>
      </c>
      <c r="H330">
        <v>23.400000000000002</v>
      </c>
      <c r="I330">
        <v>702</v>
      </c>
      <c r="J330">
        <v>320.54794520547944</v>
      </c>
      <c r="K330" s="13">
        <v>0.54716981132075471</v>
      </c>
      <c r="L330">
        <v>145</v>
      </c>
      <c r="M330">
        <v>265</v>
      </c>
      <c r="N330">
        <v>9</v>
      </c>
      <c r="O330" s="10" t="s">
        <v>100</v>
      </c>
      <c r="P330" t="s">
        <v>77</v>
      </c>
      <c r="Q330" t="s">
        <v>556</v>
      </c>
    </row>
    <row r="331" spans="1:17" x14ac:dyDescent="0.3">
      <c r="A331" t="s">
        <v>40</v>
      </c>
      <c r="B331" t="s">
        <v>556</v>
      </c>
      <c r="C331" t="s">
        <v>13</v>
      </c>
      <c r="D331">
        <v>2.5300000000000002</v>
      </c>
      <c r="E331" s="13">
        <v>0</v>
      </c>
      <c r="F331">
        <v>0</v>
      </c>
      <c r="G331">
        <v>2.5300000000000002</v>
      </c>
      <c r="H331">
        <v>28.79</v>
      </c>
      <c r="I331">
        <v>863.80000000000007</v>
      </c>
      <c r="J331">
        <v>341.42292490118575</v>
      </c>
      <c r="K331" s="13">
        <v>0.54838709677419351</v>
      </c>
      <c r="L331">
        <v>170</v>
      </c>
      <c r="M331">
        <v>310</v>
      </c>
      <c r="N331">
        <v>9</v>
      </c>
      <c r="O331" s="10" t="s">
        <v>101</v>
      </c>
      <c r="P331" t="s">
        <v>76</v>
      </c>
      <c r="Q331" t="s">
        <v>556</v>
      </c>
    </row>
    <row r="332" spans="1:17" x14ac:dyDescent="0.3">
      <c r="A332" t="s">
        <v>40</v>
      </c>
      <c r="B332" t="s">
        <v>556</v>
      </c>
      <c r="C332" t="s">
        <v>12</v>
      </c>
      <c r="D332">
        <v>2.27</v>
      </c>
      <c r="E332" s="13">
        <v>0</v>
      </c>
      <c r="F332">
        <v>0</v>
      </c>
      <c r="G332">
        <v>2.27</v>
      </c>
      <c r="H332">
        <v>30.74</v>
      </c>
      <c r="I332">
        <v>922.3</v>
      </c>
      <c r="J332">
        <v>406.29955947136563</v>
      </c>
      <c r="K332" s="13">
        <v>0.68571428571428572</v>
      </c>
      <c r="L332">
        <v>192</v>
      </c>
      <c r="M332">
        <v>280</v>
      </c>
      <c r="N332">
        <v>9</v>
      </c>
      <c r="O332" s="10" t="s">
        <v>101</v>
      </c>
      <c r="P332" t="s">
        <v>77</v>
      </c>
      <c r="Q332" t="s">
        <v>556</v>
      </c>
    </row>
    <row r="333" spans="1:17" x14ac:dyDescent="0.3">
      <c r="A333" t="s">
        <v>40</v>
      </c>
      <c r="B333" t="s">
        <v>556</v>
      </c>
      <c r="C333" t="s">
        <v>15</v>
      </c>
      <c r="D333">
        <v>2.2599999999999998</v>
      </c>
      <c r="E333" s="13">
        <v>0</v>
      </c>
      <c r="F333">
        <v>0</v>
      </c>
      <c r="G333">
        <v>2.2599999999999998</v>
      </c>
      <c r="H333">
        <v>24.93</v>
      </c>
      <c r="I333">
        <v>747.8</v>
      </c>
      <c r="J333">
        <v>330.88495575221242</v>
      </c>
      <c r="K333" s="13">
        <v>0.52068965517241383</v>
      </c>
      <c r="L333">
        <v>151</v>
      </c>
      <c r="M333">
        <v>290</v>
      </c>
      <c r="N333">
        <v>8</v>
      </c>
      <c r="O333" s="10" t="s">
        <v>102</v>
      </c>
      <c r="P333" t="s">
        <v>76</v>
      </c>
      <c r="Q333" t="s">
        <v>556</v>
      </c>
    </row>
    <row r="334" spans="1:17" x14ac:dyDescent="0.3">
      <c r="A334" t="s">
        <v>40</v>
      </c>
      <c r="B334" t="s">
        <v>556</v>
      </c>
      <c r="C334" t="s">
        <v>14</v>
      </c>
      <c r="D334">
        <v>2.52</v>
      </c>
      <c r="E334" s="13">
        <v>0</v>
      </c>
      <c r="F334">
        <v>0</v>
      </c>
      <c r="G334">
        <v>2.52</v>
      </c>
      <c r="H334">
        <v>28.14</v>
      </c>
      <c r="I334">
        <v>844.6</v>
      </c>
      <c r="J334">
        <v>335.15873015873018</v>
      </c>
      <c r="K334" s="13">
        <v>0.50571428571428567</v>
      </c>
      <c r="L334">
        <v>177</v>
      </c>
      <c r="M334">
        <v>350</v>
      </c>
      <c r="N334">
        <v>10</v>
      </c>
      <c r="O334" s="10" t="s">
        <v>102</v>
      </c>
      <c r="P334" t="s">
        <v>77</v>
      </c>
      <c r="Q334" t="s">
        <v>556</v>
      </c>
    </row>
    <row r="335" spans="1:17" x14ac:dyDescent="0.3">
      <c r="A335" t="s">
        <v>40</v>
      </c>
      <c r="B335" t="s">
        <v>556</v>
      </c>
      <c r="C335" t="s">
        <v>116</v>
      </c>
      <c r="D335">
        <v>2.5002</v>
      </c>
      <c r="E335" s="13">
        <v>0</v>
      </c>
      <c r="F335">
        <v>0</v>
      </c>
      <c r="G335">
        <v>2.5002</v>
      </c>
      <c r="H335">
        <v>29.683321500000002</v>
      </c>
      <c r="I335">
        <v>890.49964499999999</v>
      </c>
      <c r="J335">
        <v>356.17136429085673</v>
      </c>
      <c r="K335" s="13">
        <v>0.52352941176470591</v>
      </c>
      <c r="L335">
        <v>178</v>
      </c>
      <c r="M335">
        <v>340</v>
      </c>
      <c r="N335">
        <v>9</v>
      </c>
      <c r="O335" s="10" t="s">
        <v>115</v>
      </c>
      <c r="P335" t="s">
        <v>76</v>
      </c>
      <c r="Q335" t="s">
        <v>556</v>
      </c>
    </row>
    <row r="336" spans="1:17" x14ac:dyDescent="0.3">
      <c r="A336" t="s">
        <v>40</v>
      </c>
      <c r="B336" t="s">
        <v>556</v>
      </c>
      <c r="C336" t="s">
        <v>114</v>
      </c>
      <c r="D336">
        <v>2.7800000000000002</v>
      </c>
      <c r="E336" s="13">
        <v>0</v>
      </c>
      <c r="F336">
        <v>0</v>
      </c>
      <c r="G336">
        <v>2.7800000000000002</v>
      </c>
      <c r="H336">
        <v>27.780000000000005</v>
      </c>
      <c r="I336">
        <v>833.3</v>
      </c>
      <c r="J336">
        <v>299.74820143884887</v>
      </c>
      <c r="K336" s="13">
        <v>0.49714285714285716</v>
      </c>
      <c r="L336">
        <v>174</v>
      </c>
      <c r="M336">
        <v>350</v>
      </c>
      <c r="N336">
        <v>10</v>
      </c>
      <c r="O336" s="10" t="s">
        <v>115</v>
      </c>
      <c r="P336" t="s">
        <v>77</v>
      </c>
      <c r="Q336" t="s">
        <v>556</v>
      </c>
    </row>
    <row r="337" spans="1:17" x14ac:dyDescent="0.3">
      <c r="A337" t="s">
        <v>40</v>
      </c>
      <c r="B337" t="s">
        <v>556</v>
      </c>
      <c r="C337" t="s">
        <v>117</v>
      </c>
      <c r="D337">
        <v>2.3686000000000003</v>
      </c>
      <c r="E337" s="13">
        <v>0</v>
      </c>
      <c r="F337">
        <v>0</v>
      </c>
      <c r="G337">
        <v>2.3686000000000003</v>
      </c>
      <c r="H337">
        <v>26.163323200000001</v>
      </c>
      <c r="I337">
        <v>784.89969599999995</v>
      </c>
      <c r="J337">
        <v>331.37705648906524</v>
      </c>
      <c r="K337" s="13">
        <v>0.5</v>
      </c>
      <c r="L337">
        <v>160</v>
      </c>
      <c r="M337">
        <v>320</v>
      </c>
      <c r="N337">
        <v>8</v>
      </c>
      <c r="O337" s="10" t="s">
        <v>118</v>
      </c>
      <c r="P337" t="s">
        <v>77</v>
      </c>
      <c r="Q337" t="s">
        <v>556</v>
      </c>
    </row>
    <row r="338" spans="1:17" x14ac:dyDescent="0.3">
      <c r="A338" t="s">
        <v>63</v>
      </c>
      <c r="B338" t="s">
        <v>569</v>
      </c>
      <c r="C338" t="s">
        <v>7</v>
      </c>
      <c r="D338">
        <v>0.95000000000000007</v>
      </c>
      <c r="E338" s="13">
        <v>0</v>
      </c>
      <c r="F338">
        <v>0</v>
      </c>
      <c r="G338">
        <v>0.95000000000000007</v>
      </c>
      <c r="H338">
        <v>11.09</v>
      </c>
      <c r="I338">
        <v>332.81</v>
      </c>
      <c r="J338">
        <v>350.32631578947365</v>
      </c>
      <c r="K338" s="13">
        <v>0.69374999999999998</v>
      </c>
      <c r="L338">
        <v>111</v>
      </c>
      <c r="M338">
        <v>160</v>
      </c>
      <c r="N338">
        <v>5</v>
      </c>
      <c r="O338" s="10" t="s">
        <v>98</v>
      </c>
      <c r="P338" t="s">
        <v>76</v>
      </c>
      <c r="Q338" t="s">
        <v>569</v>
      </c>
    </row>
    <row r="339" spans="1:17" x14ac:dyDescent="0.3">
      <c r="A339" t="s">
        <v>63</v>
      </c>
      <c r="B339" t="s">
        <v>569</v>
      </c>
      <c r="C339" t="s">
        <v>9</v>
      </c>
      <c r="D339">
        <v>0.95000000000000007</v>
      </c>
      <c r="E339" s="13">
        <v>0</v>
      </c>
      <c r="F339">
        <v>0</v>
      </c>
      <c r="G339">
        <v>0.95000000000000007</v>
      </c>
      <c r="H339">
        <v>10.199999999999999</v>
      </c>
      <c r="I339">
        <v>306</v>
      </c>
      <c r="J339">
        <v>322.10526315789474</v>
      </c>
      <c r="K339" s="13">
        <v>0.63749999999999996</v>
      </c>
      <c r="L339">
        <v>102</v>
      </c>
      <c r="M339">
        <v>160</v>
      </c>
      <c r="N339">
        <v>5</v>
      </c>
      <c r="O339" s="10" t="s">
        <v>99</v>
      </c>
      <c r="P339" t="s">
        <v>76</v>
      </c>
      <c r="Q339" t="s">
        <v>569</v>
      </c>
    </row>
    <row r="340" spans="1:17" x14ac:dyDescent="0.3">
      <c r="A340" t="s">
        <v>63</v>
      </c>
      <c r="B340" t="s">
        <v>569</v>
      </c>
      <c r="C340" t="s">
        <v>8</v>
      </c>
      <c r="D340">
        <v>1.1499999999999999</v>
      </c>
      <c r="E340" s="13">
        <v>0</v>
      </c>
      <c r="F340">
        <v>0</v>
      </c>
      <c r="G340">
        <v>1.1499999999999999</v>
      </c>
      <c r="H340">
        <v>13.6</v>
      </c>
      <c r="I340">
        <v>408</v>
      </c>
      <c r="J340">
        <v>354.78260869565219</v>
      </c>
      <c r="K340" s="13">
        <v>0.70833333333333337</v>
      </c>
      <c r="L340">
        <v>136</v>
      </c>
      <c r="M340">
        <v>192</v>
      </c>
      <c r="N340">
        <v>6</v>
      </c>
      <c r="O340" s="10" t="s">
        <v>99</v>
      </c>
      <c r="P340" t="s">
        <v>77</v>
      </c>
      <c r="Q340" t="s">
        <v>569</v>
      </c>
    </row>
    <row r="341" spans="1:17" x14ac:dyDescent="0.3">
      <c r="A341" t="s">
        <v>63</v>
      </c>
      <c r="B341" t="s">
        <v>569</v>
      </c>
      <c r="C341" t="s">
        <v>11</v>
      </c>
      <c r="D341">
        <v>0.75000000000000011</v>
      </c>
      <c r="E341" s="13">
        <v>0</v>
      </c>
      <c r="F341">
        <v>0</v>
      </c>
      <c r="G341">
        <v>0.75000000000000011</v>
      </c>
      <c r="H341">
        <v>8.3000000000000007</v>
      </c>
      <c r="I341">
        <v>249</v>
      </c>
      <c r="J341">
        <v>331.99999999999994</v>
      </c>
      <c r="K341" s="13">
        <v>0.6484375</v>
      </c>
      <c r="L341">
        <v>83</v>
      </c>
      <c r="M341">
        <v>128</v>
      </c>
      <c r="N341">
        <v>4</v>
      </c>
      <c r="O341" s="10" t="s">
        <v>100</v>
      </c>
      <c r="P341" t="s">
        <v>76</v>
      </c>
      <c r="Q341" t="s">
        <v>569</v>
      </c>
    </row>
    <row r="342" spans="1:17" x14ac:dyDescent="0.3">
      <c r="A342" t="s">
        <v>63</v>
      </c>
      <c r="B342" t="s">
        <v>569</v>
      </c>
      <c r="C342" t="s">
        <v>10</v>
      </c>
      <c r="D342">
        <v>0.75000000000000011</v>
      </c>
      <c r="E342" s="13">
        <v>0</v>
      </c>
      <c r="F342">
        <v>0</v>
      </c>
      <c r="G342">
        <v>0.75000000000000011</v>
      </c>
      <c r="H342">
        <v>7.4</v>
      </c>
      <c r="I342">
        <v>222</v>
      </c>
      <c r="J342">
        <v>295.99999999999994</v>
      </c>
      <c r="K342" s="13">
        <v>0.578125</v>
      </c>
      <c r="L342">
        <v>74</v>
      </c>
      <c r="M342">
        <v>128</v>
      </c>
      <c r="N342">
        <v>4</v>
      </c>
      <c r="O342" s="10" t="s">
        <v>100</v>
      </c>
      <c r="P342" t="s">
        <v>77</v>
      </c>
      <c r="Q342" t="s">
        <v>569</v>
      </c>
    </row>
    <row r="343" spans="1:17" x14ac:dyDescent="0.3">
      <c r="A343" t="s">
        <v>63</v>
      </c>
      <c r="B343" t="s">
        <v>569</v>
      </c>
      <c r="C343" t="s">
        <v>13</v>
      </c>
      <c r="D343">
        <v>0.75</v>
      </c>
      <c r="E343" s="13">
        <v>0</v>
      </c>
      <c r="F343">
        <v>0</v>
      </c>
      <c r="G343">
        <v>0.75</v>
      </c>
      <c r="H343">
        <v>8.7899999999999991</v>
      </c>
      <c r="I343">
        <v>263.8</v>
      </c>
      <c r="J343">
        <v>351.73333333333335</v>
      </c>
      <c r="K343" s="13">
        <v>0.7109375</v>
      </c>
      <c r="L343">
        <v>91</v>
      </c>
      <c r="M343">
        <v>128</v>
      </c>
      <c r="N343">
        <v>4</v>
      </c>
      <c r="O343" s="10" t="s">
        <v>101</v>
      </c>
      <c r="P343" t="s">
        <v>76</v>
      </c>
      <c r="Q343" t="s">
        <v>569</v>
      </c>
    </row>
    <row r="344" spans="1:17" x14ac:dyDescent="0.3">
      <c r="A344" t="s">
        <v>63</v>
      </c>
      <c r="B344" t="s">
        <v>569</v>
      </c>
      <c r="C344" t="s">
        <v>12</v>
      </c>
      <c r="D344">
        <v>0.95000000000000018</v>
      </c>
      <c r="E344" s="13">
        <v>0</v>
      </c>
      <c r="F344">
        <v>0</v>
      </c>
      <c r="G344">
        <v>0.95000000000000018</v>
      </c>
      <c r="H344">
        <v>10.39</v>
      </c>
      <c r="I344">
        <v>311.65999999999997</v>
      </c>
      <c r="J344">
        <v>328.06315789473672</v>
      </c>
      <c r="K344" s="13">
        <v>0.65030674846625769</v>
      </c>
      <c r="L344">
        <v>106</v>
      </c>
      <c r="M344">
        <v>163</v>
      </c>
      <c r="N344">
        <v>5</v>
      </c>
      <c r="O344" s="10" t="s">
        <v>101</v>
      </c>
      <c r="P344" t="s">
        <v>77</v>
      </c>
      <c r="Q344" t="s">
        <v>569</v>
      </c>
    </row>
    <row r="345" spans="1:17" x14ac:dyDescent="0.3">
      <c r="A345" t="s">
        <v>63</v>
      </c>
      <c r="B345" t="s">
        <v>569</v>
      </c>
      <c r="C345" t="s">
        <v>15</v>
      </c>
      <c r="D345">
        <v>0.2</v>
      </c>
      <c r="E345" s="13">
        <v>0</v>
      </c>
      <c r="F345">
        <v>0</v>
      </c>
      <c r="G345">
        <v>0.2</v>
      </c>
      <c r="H345">
        <v>2.5</v>
      </c>
      <c r="I345">
        <v>75</v>
      </c>
      <c r="J345">
        <v>375</v>
      </c>
      <c r="K345" s="13">
        <v>0.78125</v>
      </c>
      <c r="L345">
        <v>25</v>
      </c>
      <c r="M345">
        <v>32</v>
      </c>
      <c r="N345">
        <v>1</v>
      </c>
      <c r="O345" s="10" t="s">
        <v>102</v>
      </c>
      <c r="P345" t="s">
        <v>76</v>
      </c>
      <c r="Q345" t="s">
        <v>569</v>
      </c>
    </row>
    <row r="346" spans="1:17" x14ac:dyDescent="0.3">
      <c r="A346" t="s">
        <v>63</v>
      </c>
      <c r="B346" t="s">
        <v>569</v>
      </c>
      <c r="C346" t="s">
        <v>14</v>
      </c>
      <c r="D346">
        <v>0.5</v>
      </c>
      <c r="E346" s="13">
        <v>0</v>
      </c>
      <c r="F346">
        <v>0</v>
      </c>
      <c r="G346">
        <v>0.5</v>
      </c>
      <c r="H346">
        <v>7.5</v>
      </c>
      <c r="I346">
        <v>225.06</v>
      </c>
      <c r="J346">
        <v>450.12</v>
      </c>
      <c r="K346" s="13">
        <v>0.76767676767676762</v>
      </c>
      <c r="L346">
        <v>76</v>
      </c>
      <c r="M346">
        <v>99</v>
      </c>
      <c r="N346">
        <v>3</v>
      </c>
      <c r="O346" s="10" t="s">
        <v>102</v>
      </c>
      <c r="P346" t="s">
        <v>77</v>
      </c>
      <c r="Q346" t="s">
        <v>569</v>
      </c>
    </row>
    <row r="347" spans="1:17" x14ac:dyDescent="0.3">
      <c r="A347" t="s">
        <v>63</v>
      </c>
      <c r="B347" t="s">
        <v>569</v>
      </c>
      <c r="C347" t="s">
        <v>114</v>
      </c>
      <c r="D347">
        <v>0.38</v>
      </c>
      <c r="E347" s="13">
        <v>0</v>
      </c>
      <c r="F347">
        <v>0</v>
      </c>
      <c r="G347">
        <v>0.38</v>
      </c>
      <c r="H347">
        <v>4.8</v>
      </c>
      <c r="I347">
        <v>144</v>
      </c>
      <c r="J347">
        <v>378.9473684210526</v>
      </c>
      <c r="K347" s="13">
        <v>0.75</v>
      </c>
      <c r="L347">
        <v>48</v>
      </c>
      <c r="M347">
        <v>64</v>
      </c>
      <c r="N347">
        <v>2</v>
      </c>
      <c r="O347" s="10" t="s">
        <v>115</v>
      </c>
      <c r="P347" t="s">
        <v>77</v>
      </c>
      <c r="Q347" t="s">
        <v>569</v>
      </c>
    </row>
    <row r="348" spans="1:17" x14ac:dyDescent="0.3">
      <c r="A348" t="s">
        <v>63</v>
      </c>
      <c r="B348" t="s">
        <v>569</v>
      </c>
      <c r="C348" t="s">
        <v>117</v>
      </c>
      <c r="D348">
        <v>0.2</v>
      </c>
      <c r="E348" s="13">
        <v>0</v>
      </c>
      <c r="F348">
        <v>0</v>
      </c>
      <c r="G348">
        <v>0.2</v>
      </c>
      <c r="H348">
        <v>1.2</v>
      </c>
      <c r="I348">
        <v>36</v>
      </c>
      <c r="J348">
        <v>180</v>
      </c>
      <c r="K348" s="13">
        <v>0.375</v>
      </c>
      <c r="L348">
        <v>12</v>
      </c>
      <c r="M348">
        <v>32</v>
      </c>
      <c r="N348">
        <v>1</v>
      </c>
      <c r="O348" s="10" t="s">
        <v>118</v>
      </c>
      <c r="P348" t="s">
        <v>77</v>
      </c>
      <c r="Q348" t="s">
        <v>569</v>
      </c>
    </row>
    <row r="349" spans="1:17" x14ac:dyDescent="0.3">
      <c r="A349" t="s">
        <v>63</v>
      </c>
      <c r="B349" t="s">
        <v>574</v>
      </c>
      <c r="C349" t="s">
        <v>7</v>
      </c>
      <c r="D349">
        <v>0.55000000000000004</v>
      </c>
      <c r="E349" s="13">
        <v>0</v>
      </c>
      <c r="F349">
        <v>0</v>
      </c>
      <c r="G349">
        <v>0.55000000000000004</v>
      </c>
      <c r="H349">
        <v>7.83</v>
      </c>
      <c r="I349">
        <v>234.9</v>
      </c>
      <c r="J349">
        <v>427.09090909090907</v>
      </c>
      <c r="K349" s="13">
        <v>0.79166666666666663</v>
      </c>
      <c r="L349">
        <v>76</v>
      </c>
      <c r="M349">
        <v>96</v>
      </c>
      <c r="N349">
        <v>3</v>
      </c>
      <c r="O349" s="10" t="s">
        <v>98</v>
      </c>
      <c r="P349" t="s">
        <v>76</v>
      </c>
      <c r="Q349" t="s">
        <v>574</v>
      </c>
    </row>
    <row r="350" spans="1:17" x14ac:dyDescent="0.3">
      <c r="A350" t="s">
        <v>63</v>
      </c>
      <c r="B350" t="s">
        <v>574</v>
      </c>
      <c r="C350" t="s">
        <v>9</v>
      </c>
      <c r="D350">
        <v>0.2</v>
      </c>
      <c r="E350" s="13">
        <v>1</v>
      </c>
      <c r="F350">
        <v>0.2</v>
      </c>
      <c r="G350">
        <v>0</v>
      </c>
      <c r="H350">
        <v>2.9</v>
      </c>
      <c r="I350">
        <v>87</v>
      </c>
      <c r="J350">
        <v>435</v>
      </c>
      <c r="K350" s="13">
        <v>0.90625</v>
      </c>
      <c r="L350">
        <v>29</v>
      </c>
      <c r="M350">
        <v>32</v>
      </c>
      <c r="N350">
        <v>1</v>
      </c>
      <c r="O350" s="10" t="s">
        <v>99</v>
      </c>
      <c r="P350" t="s">
        <v>76</v>
      </c>
      <c r="Q350" t="s">
        <v>574</v>
      </c>
    </row>
    <row r="351" spans="1:17" x14ac:dyDescent="0.3">
      <c r="A351" t="s">
        <v>63</v>
      </c>
      <c r="B351" t="s">
        <v>574</v>
      </c>
      <c r="C351" t="s">
        <v>8</v>
      </c>
      <c r="D351">
        <v>0.4</v>
      </c>
      <c r="E351" s="13">
        <v>0</v>
      </c>
      <c r="F351">
        <v>0</v>
      </c>
      <c r="G351">
        <v>0.4</v>
      </c>
      <c r="H351">
        <v>4.7</v>
      </c>
      <c r="I351">
        <v>141</v>
      </c>
      <c r="J351">
        <v>352.5</v>
      </c>
      <c r="K351" s="13">
        <v>0.734375</v>
      </c>
      <c r="L351">
        <v>47</v>
      </c>
      <c r="M351">
        <v>64</v>
      </c>
      <c r="N351">
        <v>2</v>
      </c>
      <c r="O351" s="10" t="s">
        <v>99</v>
      </c>
      <c r="P351" t="s">
        <v>77</v>
      </c>
      <c r="Q351" t="s">
        <v>574</v>
      </c>
    </row>
    <row r="352" spans="1:17" x14ac:dyDescent="0.3">
      <c r="A352" t="s">
        <v>63</v>
      </c>
      <c r="B352" t="s">
        <v>574</v>
      </c>
      <c r="C352" t="s">
        <v>11</v>
      </c>
      <c r="D352">
        <v>0.2</v>
      </c>
      <c r="E352" s="13">
        <v>1</v>
      </c>
      <c r="F352">
        <v>0.2</v>
      </c>
      <c r="G352">
        <v>0</v>
      </c>
      <c r="H352">
        <v>1.9</v>
      </c>
      <c r="I352">
        <v>57</v>
      </c>
      <c r="J352">
        <v>285</v>
      </c>
      <c r="K352" s="13">
        <v>0.59375</v>
      </c>
      <c r="L352">
        <v>19</v>
      </c>
      <c r="M352">
        <v>32</v>
      </c>
      <c r="N352">
        <v>1</v>
      </c>
      <c r="O352" s="10" t="s">
        <v>100</v>
      </c>
      <c r="P352" t="s">
        <v>76</v>
      </c>
      <c r="Q352" t="s">
        <v>574</v>
      </c>
    </row>
    <row r="353" spans="1:17" x14ac:dyDescent="0.3">
      <c r="A353" t="s">
        <v>63</v>
      </c>
      <c r="B353" t="s">
        <v>574</v>
      </c>
      <c r="C353" t="s">
        <v>10</v>
      </c>
      <c r="D353">
        <v>0.55000000000000004</v>
      </c>
      <c r="E353" s="13">
        <v>0.63636363636363624</v>
      </c>
      <c r="F353">
        <v>0.35</v>
      </c>
      <c r="G353">
        <v>0.2</v>
      </c>
      <c r="H353">
        <v>5.0999999999999996</v>
      </c>
      <c r="I353">
        <v>153</v>
      </c>
      <c r="J353">
        <v>278.18181818181819</v>
      </c>
      <c r="K353" s="13">
        <v>0.53125</v>
      </c>
      <c r="L353">
        <v>51</v>
      </c>
      <c r="M353">
        <v>96</v>
      </c>
      <c r="N353">
        <v>3</v>
      </c>
      <c r="O353" s="10" t="s">
        <v>100</v>
      </c>
      <c r="P353" t="s">
        <v>77</v>
      </c>
      <c r="Q353" t="s">
        <v>574</v>
      </c>
    </row>
    <row r="354" spans="1:17" x14ac:dyDescent="0.3">
      <c r="A354" t="s">
        <v>63</v>
      </c>
      <c r="B354" t="s">
        <v>574</v>
      </c>
      <c r="C354" t="s">
        <v>13</v>
      </c>
      <c r="D354">
        <v>0.2</v>
      </c>
      <c r="E354" s="13">
        <v>1</v>
      </c>
      <c r="F354">
        <v>0.2</v>
      </c>
      <c r="G354">
        <v>0</v>
      </c>
      <c r="H354">
        <v>2.2999999999999998</v>
      </c>
      <c r="I354">
        <v>69</v>
      </c>
      <c r="J354">
        <v>345</v>
      </c>
      <c r="K354" s="13">
        <v>0.71875</v>
      </c>
      <c r="L354">
        <v>23</v>
      </c>
      <c r="M354">
        <v>32</v>
      </c>
      <c r="N354">
        <v>1</v>
      </c>
      <c r="O354" s="10" t="s">
        <v>101</v>
      </c>
      <c r="P354" t="s">
        <v>76</v>
      </c>
      <c r="Q354" t="s">
        <v>574</v>
      </c>
    </row>
    <row r="355" spans="1:17" x14ac:dyDescent="0.3">
      <c r="A355" t="s">
        <v>63</v>
      </c>
      <c r="B355" t="s">
        <v>574</v>
      </c>
      <c r="C355" t="s">
        <v>12</v>
      </c>
      <c r="D355">
        <v>0.35</v>
      </c>
      <c r="E355" s="13">
        <v>1</v>
      </c>
      <c r="F355">
        <v>0.35</v>
      </c>
      <c r="G355">
        <v>0</v>
      </c>
      <c r="H355">
        <v>2.6</v>
      </c>
      <c r="I355">
        <v>78</v>
      </c>
      <c r="J355">
        <v>222.85714285714286</v>
      </c>
      <c r="K355" s="13">
        <v>0.40625</v>
      </c>
      <c r="L355">
        <v>26</v>
      </c>
      <c r="M355">
        <v>64</v>
      </c>
      <c r="N355">
        <v>2</v>
      </c>
      <c r="O355" s="10" t="s">
        <v>101</v>
      </c>
      <c r="P355" t="s">
        <v>77</v>
      </c>
      <c r="Q355" t="s">
        <v>574</v>
      </c>
    </row>
    <row r="356" spans="1:17" x14ac:dyDescent="0.3">
      <c r="A356" t="s">
        <v>63</v>
      </c>
      <c r="B356" t="s">
        <v>574</v>
      </c>
      <c r="C356" t="s">
        <v>15</v>
      </c>
      <c r="D356">
        <v>0.38</v>
      </c>
      <c r="E356" s="13">
        <v>0</v>
      </c>
      <c r="F356">
        <v>0</v>
      </c>
      <c r="G356">
        <v>0.38</v>
      </c>
      <c r="H356">
        <v>3.52</v>
      </c>
      <c r="I356">
        <v>105.6</v>
      </c>
      <c r="J356">
        <v>277.89473684210526</v>
      </c>
      <c r="K356" s="13">
        <v>0.546875</v>
      </c>
      <c r="L356">
        <v>35</v>
      </c>
      <c r="M356">
        <v>64</v>
      </c>
      <c r="N356">
        <v>2</v>
      </c>
      <c r="O356" s="10" t="s">
        <v>102</v>
      </c>
      <c r="P356" t="s">
        <v>76</v>
      </c>
      <c r="Q356" t="s">
        <v>574</v>
      </c>
    </row>
    <row r="357" spans="1:17" x14ac:dyDescent="0.3">
      <c r="A357" t="s">
        <v>63</v>
      </c>
      <c r="B357" t="s">
        <v>574</v>
      </c>
      <c r="C357" t="s">
        <v>14</v>
      </c>
      <c r="D357">
        <v>0.47</v>
      </c>
      <c r="E357" s="13">
        <v>0.85106382978723405</v>
      </c>
      <c r="F357">
        <v>0.39999999999999997</v>
      </c>
      <c r="G357">
        <v>7.0000000000000007E-2</v>
      </c>
      <c r="H357">
        <v>4.51</v>
      </c>
      <c r="I357">
        <v>135.19999999999999</v>
      </c>
      <c r="J357">
        <v>287.65957446808511</v>
      </c>
      <c r="K357" s="13">
        <v>0.55681818181818177</v>
      </c>
      <c r="L357">
        <v>49</v>
      </c>
      <c r="M357">
        <v>88</v>
      </c>
      <c r="N357">
        <v>3</v>
      </c>
      <c r="O357" s="10" t="s">
        <v>102</v>
      </c>
      <c r="P357" t="s">
        <v>77</v>
      </c>
      <c r="Q357" t="s">
        <v>574</v>
      </c>
    </row>
    <row r="358" spans="1:17" x14ac:dyDescent="0.3">
      <c r="A358" t="s">
        <v>63</v>
      </c>
      <c r="B358" t="s">
        <v>574</v>
      </c>
      <c r="C358" t="s">
        <v>116</v>
      </c>
      <c r="D358">
        <v>0.2</v>
      </c>
      <c r="E358" s="13">
        <v>0</v>
      </c>
      <c r="F358">
        <v>0</v>
      </c>
      <c r="G358">
        <v>0.2</v>
      </c>
      <c r="H358">
        <v>1.7</v>
      </c>
      <c r="I358">
        <v>51</v>
      </c>
      <c r="J358">
        <v>255</v>
      </c>
      <c r="K358" s="13">
        <v>0.53125</v>
      </c>
      <c r="L358">
        <v>17</v>
      </c>
      <c r="M358">
        <v>32</v>
      </c>
      <c r="N358">
        <v>1</v>
      </c>
      <c r="O358" s="10" t="s">
        <v>115</v>
      </c>
      <c r="P358" t="s">
        <v>76</v>
      </c>
      <c r="Q358" t="s">
        <v>574</v>
      </c>
    </row>
    <row r="359" spans="1:17" x14ac:dyDescent="0.3">
      <c r="A359" t="s">
        <v>63</v>
      </c>
      <c r="B359" t="s">
        <v>574</v>
      </c>
      <c r="C359" t="s">
        <v>114</v>
      </c>
      <c r="D359">
        <v>0.38</v>
      </c>
      <c r="E359" s="13">
        <v>0</v>
      </c>
      <c r="F359">
        <v>0</v>
      </c>
      <c r="G359">
        <v>0.38</v>
      </c>
      <c r="H359">
        <v>4.5999999999999996</v>
      </c>
      <c r="I359">
        <v>138</v>
      </c>
      <c r="J359">
        <v>363.15789473684208</v>
      </c>
      <c r="K359" s="13">
        <v>0.71875</v>
      </c>
      <c r="L359">
        <v>46</v>
      </c>
      <c r="M359">
        <v>64</v>
      </c>
      <c r="N359">
        <v>2</v>
      </c>
      <c r="O359" s="10" t="s">
        <v>115</v>
      </c>
      <c r="P359" t="s">
        <v>77</v>
      </c>
      <c r="Q359" t="s">
        <v>574</v>
      </c>
    </row>
    <row r="360" spans="1:17" x14ac:dyDescent="0.3">
      <c r="A360" t="s">
        <v>63</v>
      </c>
      <c r="B360" t="s">
        <v>574</v>
      </c>
      <c r="C360" t="s">
        <v>117</v>
      </c>
      <c r="D360">
        <v>0.3765</v>
      </c>
      <c r="E360" s="13">
        <v>0</v>
      </c>
      <c r="F360">
        <v>0</v>
      </c>
      <c r="G360">
        <v>0.3765</v>
      </c>
      <c r="H360">
        <v>4.6999999999999993</v>
      </c>
      <c r="I360">
        <v>141</v>
      </c>
      <c r="J360">
        <v>374.50199203187253</v>
      </c>
      <c r="K360" s="13">
        <v>0.57317073170731703</v>
      </c>
      <c r="L360">
        <v>47</v>
      </c>
      <c r="M360">
        <v>82</v>
      </c>
      <c r="N360">
        <v>2</v>
      </c>
      <c r="O360" s="10" t="s">
        <v>118</v>
      </c>
      <c r="P360" t="s">
        <v>77</v>
      </c>
      <c r="Q360" t="s">
        <v>574</v>
      </c>
    </row>
    <row r="361" spans="1:17" x14ac:dyDescent="0.3">
      <c r="A361" t="s">
        <v>36</v>
      </c>
      <c r="B361" t="s">
        <v>580</v>
      </c>
      <c r="C361" t="s">
        <v>7</v>
      </c>
      <c r="D361">
        <v>2.6700000000000008</v>
      </c>
      <c r="E361" s="13">
        <v>0.41198501872659166</v>
      </c>
      <c r="F361">
        <v>1.1000000000000001</v>
      </c>
      <c r="G361">
        <v>1.57</v>
      </c>
      <c r="H361">
        <v>50.699999999999996</v>
      </c>
      <c r="I361">
        <v>1521.2399999999998</v>
      </c>
      <c r="J361">
        <v>569.75280898876383</v>
      </c>
      <c r="K361" s="13">
        <v>0.65239294710327456</v>
      </c>
      <c r="L361">
        <v>518</v>
      </c>
      <c r="M361">
        <v>794</v>
      </c>
      <c r="N361">
        <v>14</v>
      </c>
      <c r="O361" s="10" t="s">
        <v>98</v>
      </c>
      <c r="P361" t="s">
        <v>76</v>
      </c>
      <c r="Q361" t="s">
        <v>580</v>
      </c>
    </row>
    <row r="362" spans="1:17" x14ac:dyDescent="0.3">
      <c r="A362" t="s">
        <v>36</v>
      </c>
      <c r="B362" t="s">
        <v>580</v>
      </c>
      <c r="C362" t="s">
        <v>9</v>
      </c>
      <c r="D362">
        <v>3.6799999999999997</v>
      </c>
      <c r="E362" s="13">
        <v>0.45380434782608697</v>
      </c>
      <c r="F362">
        <v>1.67</v>
      </c>
      <c r="G362">
        <v>2.0099999999999998</v>
      </c>
      <c r="H362">
        <v>64.63</v>
      </c>
      <c r="I362">
        <v>1939.03</v>
      </c>
      <c r="J362">
        <v>526.9103260869565</v>
      </c>
      <c r="K362" s="13">
        <v>0.61079545454545459</v>
      </c>
      <c r="L362">
        <v>645</v>
      </c>
      <c r="M362">
        <v>1056</v>
      </c>
      <c r="N362">
        <v>19</v>
      </c>
      <c r="O362" s="10" t="s">
        <v>99</v>
      </c>
      <c r="P362" t="s">
        <v>76</v>
      </c>
      <c r="Q362" t="s">
        <v>580</v>
      </c>
    </row>
    <row r="363" spans="1:17" x14ac:dyDescent="0.3">
      <c r="A363" t="s">
        <v>36</v>
      </c>
      <c r="B363" t="s">
        <v>580</v>
      </c>
      <c r="C363" t="s">
        <v>8</v>
      </c>
      <c r="D363">
        <v>4.1500000000000004</v>
      </c>
      <c r="E363" s="13">
        <v>0.20963855421686747</v>
      </c>
      <c r="F363">
        <v>0.87000000000000011</v>
      </c>
      <c r="G363">
        <v>3.2800000000000002</v>
      </c>
      <c r="H363">
        <v>71.72999999999999</v>
      </c>
      <c r="I363">
        <v>2151.96</v>
      </c>
      <c r="J363">
        <v>518.54457831325294</v>
      </c>
      <c r="K363" s="13">
        <v>0.65257352941176472</v>
      </c>
      <c r="L363">
        <v>710</v>
      </c>
      <c r="M363">
        <v>1088</v>
      </c>
      <c r="N363">
        <v>21</v>
      </c>
      <c r="O363" s="10" t="s">
        <v>99</v>
      </c>
      <c r="P363" t="s">
        <v>77</v>
      </c>
      <c r="Q363" t="s">
        <v>580</v>
      </c>
    </row>
    <row r="364" spans="1:17" x14ac:dyDescent="0.3">
      <c r="A364" t="s">
        <v>36</v>
      </c>
      <c r="B364" t="s">
        <v>580</v>
      </c>
      <c r="C364" t="s">
        <v>11</v>
      </c>
      <c r="D364">
        <v>3.95</v>
      </c>
      <c r="E364" s="13">
        <v>0.2</v>
      </c>
      <c r="F364">
        <v>0.79</v>
      </c>
      <c r="G364">
        <v>3.160000000000001</v>
      </c>
      <c r="H364">
        <v>70.319999999999993</v>
      </c>
      <c r="I364">
        <v>2109.48</v>
      </c>
      <c r="J364">
        <v>534.0455696202531</v>
      </c>
      <c r="K364" s="13">
        <v>0.69287211740041932</v>
      </c>
      <c r="L364">
        <v>661</v>
      </c>
      <c r="M364">
        <v>954</v>
      </c>
      <c r="N364">
        <v>18</v>
      </c>
      <c r="O364" s="10" t="s">
        <v>100</v>
      </c>
      <c r="P364" t="s">
        <v>76</v>
      </c>
      <c r="Q364" t="s">
        <v>580</v>
      </c>
    </row>
    <row r="365" spans="1:17" x14ac:dyDescent="0.3">
      <c r="A365" t="s">
        <v>36</v>
      </c>
      <c r="B365" t="s">
        <v>580</v>
      </c>
      <c r="C365" t="s">
        <v>10</v>
      </c>
      <c r="D365">
        <v>3.95</v>
      </c>
      <c r="E365" s="13">
        <v>0.40506329113924044</v>
      </c>
      <c r="F365">
        <v>1.5999999999999999</v>
      </c>
      <c r="G365">
        <v>2.3499999999999996</v>
      </c>
      <c r="H365">
        <v>85.97</v>
      </c>
      <c r="I365">
        <v>2579.08</v>
      </c>
      <c r="J365">
        <v>652.93164556962017</v>
      </c>
      <c r="K365" s="13">
        <v>0.79135338345864659</v>
      </c>
      <c r="L365">
        <v>842</v>
      </c>
      <c r="M365">
        <v>1064</v>
      </c>
      <c r="N365">
        <v>20</v>
      </c>
      <c r="O365" s="10" t="s">
        <v>100</v>
      </c>
      <c r="P365" t="s">
        <v>77</v>
      </c>
      <c r="Q365" t="s">
        <v>580</v>
      </c>
    </row>
    <row r="366" spans="1:17" x14ac:dyDescent="0.3">
      <c r="A366" t="s">
        <v>36</v>
      </c>
      <c r="B366" t="s">
        <v>580</v>
      </c>
      <c r="C366" t="s">
        <v>13</v>
      </c>
      <c r="D366">
        <v>4.0999999999999996</v>
      </c>
      <c r="E366" s="13">
        <v>0.15365853658536588</v>
      </c>
      <c r="F366">
        <v>0.63</v>
      </c>
      <c r="G366">
        <v>3.4699999999999998</v>
      </c>
      <c r="H366">
        <v>81.150000000000006</v>
      </c>
      <c r="I366">
        <v>2434.5</v>
      </c>
      <c r="J366">
        <v>593.78048780487813</v>
      </c>
      <c r="K366" s="13">
        <v>0.67629046369203849</v>
      </c>
      <c r="L366">
        <v>773</v>
      </c>
      <c r="M366">
        <v>1143</v>
      </c>
      <c r="N366">
        <v>21</v>
      </c>
      <c r="O366" s="10" t="s">
        <v>101</v>
      </c>
      <c r="P366" t="s">
        <v>76</v>
      </c>
      <c r="Q366" t="s">
        <v>580</v>
      </c>
    </row>
    <row r="367" spans="1:17" x14ac:dyDescent="0.3">
      <c r="A367" t="s">
        <v>36</v>
      </c>
      <c r="B367" t="s">
        <v>580</v>
      </c>
      <c r="C367" t="s">
        <v>12</v>
      </c>
      <c r="D367">
        <v>4.4399999999999995</v>
      </c>
      <c r="E367" s="13">
        <v>0.22522522522522526</v>
      </c>
      <c r="F367">
        <v>1</v>
      </c>
      <c r="G367">
        <v>3.44</v>
      </c>
      <c r="H367">
        <v>82.3</v>
      </c>
      <c r="I367">
        <v>2468.83</v>
      </c>
      <c r="J367">
        <v>556.04279279279285</v>
      </c>
      <c r="K367" s="13">
        <v>0.67343485617597287</v>
      </c>
      <c r="L367">
        <v>796</v>
      </c>
      <c r="M367">
        <v>1182</v>
      </c>
      <c r="N367">
        <v>22</v>
      </c>
      <c r="O367" s="10" t="s">
        <v>101</v>
      </c>
      <c r="P367" t="s">
        <v>77</v>
      </c>
      <c r="Q367" t="s">
        <v>580</v>
      </c>
    </row>
    <row r="368" spans="1:17" x14ac:dyDescent="0.3">
      <c r="A368" t="s">
        <v>36</v>
      </c>
      <c r="B368" t="s">
        <v>580</v>
      </c>
      <c r="C368" t="s">
        <v>15</v>
      </c>
      <c r="D368">
        <v>3.75</v>
      </c>
      <c r="E368" s="13">
        <v>0.21333333333333335</v>
      </c>
      <c r="F368">
        <v>0.8</v>
      </c>
      <c r="G368">
        <v>2.95</v>
      </c>
      <c r="H368">
        <v>70.59</v>
      </c>
      <c r="I368">
        <v>2117.6</v>
      </c>
      <c r="J368">
        <v>564.69333333333327</v>
      </c>
      <c r="K368" s="13">
        <v>0.66472303206997085</v>
      </c>
      <c r="L368">
        <v>684</v>
      </c>
      <c r="M368">
        <v>1029</v>
      </c>
      <c r="N368">
        <v>19</v>
      </c>
      <c r="O368" s="10" t="s">
        <v>102</v>
      </c>
      <c r="P368" t="s">
        <v>76</v>
      </c>
      <c r="Q368" t="s">
        <v>580</v>
      </c>
    </row>
    <row r="369" spans="1:17" x14ac:dyDescent="0.3">
      <c r="A369" t="s">
        <v>36</v>
      </c>
      <c r="B369" t="s">
        <v>580</v>
      </c>
      <c r="C369" t="s">
        <v>14</v>
      </c>
      <c r="D369">
        <v>5.0400000000000009</v>
      </c>
      <c r="E369" s="13">
        <v>0.19841269841269837</v>
      </c>
      <c r="F369">
        <v>1</v>
      </c>
      <c r="G369">
        <v>4.04</v>
      </c>
      <c r="H369">
        <v>87.13</v>
      </c>
      <c r="I369">
        <v>2614</v>
      </c>
      <c r="J369">
        <v>518.6507936507935</v>
      </c>
      <c r="K369" s="13">
        <v>0.58042436687200549</v>
      </c>
      <c r="L369">
        <v>848</v>
      </c>
      <c r="M369">
        <v>1461</v>
      </c>
      <c r="N369">
        <v>26</v>
      </c>
      <c r="O369" s="10" t="s">
        <v>102</v>
      </c>
      <c r="P369" t="s">
        <v>77</v>
      </c>
      <c r="Q369" t="s">
        <v>580</v>
      </c>
    </row>
    <row r="370" spans="1:17" x14ac:dyDescent="0.3">
      <c r="A370" t="s">
        <v>36</v>
      </c>
      <c r="B370" t="s">
        <v>580</v>
      </c>
      <c r="C370" t="s">
        <v>116</v>
      </c>
      <c r="D370">
        <v>3.5334000000000003</v>
      </c>
      <c r="E370" s="13">
        <v>0.16980811682798438</v>
      </c>
      <c r="F370">
        <v>0.60000000000000009</v>
      </c>
      <c r="G370">
        <v>2.9334000000000002</v>
      </c>
      <c r="H370">
        <v>70.199998800000017</v>
      </c>
      <c r="I370">
        <v>2105.9999640000001</v>
      </c>
      <c r="J370">
        <v>596.0264798777381</v>
      </c>
      <c r="K370" s="13">
        <v>0.69340974212034379</v>
      </c>
      <c r="L370">
        <v>726</v>
      </c>
      <c r="M370">
        <v>1047</v>
      </c>
      <c r="N370">
        <v>19</v>
      </c>
      <c r="O370" s="10" t="s">
        <v>115</v>
      </c>
      <c r="P370" t="s">
        <v>76</v>
      </c>
      <c r="Q370" t="s">
        <v>580</v>
      </c>
    </row>
    <row r="371" spans="1:17" x14ac:dyDescent="0.3">
      <c r="A371" t="s">
        <v>36</v>
      </c>
      <c r="B371" t="s">
        <v>580</v>
      </c>
      <c r="C371" t="s">
        <v>114</v>
      </c>
      <c r="D371">
        <v>4.8899999999999997</v>
      </c>
      <c r="E371" s="13">
        <v>0.20449897750511248</v>
      </c>
      <c r="F371">
        <v>1</v>
      </c>
      <c r="G371">
        <v>3.89</v>
      </c>
      <c r="H371">
        <v>84.73</v>
      </c>
      <c r="I371">
        <v>2542</v>
      </c>
      <c r="J371">
        <v>519.83640081799592</v>
      </c>
      <c r="K371" s="13">
        <v>0.60863204096561818</v>
      </c>
      <c r="L371">
        <v>832</v>
      </c>
      <c r="M371">
        <v>1367</v>
      </c>
      <c r="N371">
        <v>24</v>
      </c>
      <c r="O371" s="10" t="s">
        <v>115</v>
      </c>
      <c r="P371" t="s">
        <v>77</v>
      </c>
      <c r="Q371" t="s">
        <v>580</v>
      </c>
    </row>
    <row r="372" spans="1:17" x14ac:dyDescent="0.3">
      <c r="A372" t="s">
        <v>36</v>
      </c>
      <c r="B372" t="s">
        <v>580</v>
      </c>
      <c r="C372" t="s">
        <v>117</v>
      </c>
      <c r="D372">
        <v>4.6863000000000001</v>
      </c>
      <c r="E372" s="13">
        <v>0.21338796065126006</v>
      </c>
      <c r="F372">
        <v>1</v>
      </c>
      <c r="G372">
        <v>3.6863000000000001</v>
      </c>
      <c r="H372">
        <v>78.142856506699985</v>
      </c>
      <c r="I372">
        <v>2344.2856952009997</v>
      </c>
      <c r="J372">
        <v>500.24234368286272</v>
      </c>
      <c r="K372" s="13">
        <v>0.6601694915254237</v>
      </c>
      <c r="L372">
        <v>779</v>
      </c>
      <c r="M372">
        <v>1180</v>
      </c>
      <c r="N372">
        <v>23</v>
      </c>
      <c r="O372" s="10" t="s">
        <v>118</v>
      </c>
      <c r="P372" t="s">
        <v>77</v>
      </c>
      <c r="Q372" t="s">
        <v>580</v>
      </c>
    </row>
    <row r="373" spans="1:17" x14ac:dyDescent="0.3">
      <c r="A373" t="s">
        <v>5</v>
      </c>
      <c r="B373" t="s">
        <v>590</v>
      </c>
      <c r="C373" t="s">
        <v>7</v>
      </c>
      <c r="D373">
        <v>4.4000000000000004</v>
      </c>
      <c r="E373" s="13">
        <v>9.0909090909090912E-2</v>
      </c>
      <c r="F373">
        <v>0.4</v>
      </c>
      <c r="G373">
        <v>4</v>
      </c>
      <c r="H373">
        <v>77.31</v>
      </c>
      <c r="I373">
        <v>2319.36</v>
      </c>
      <c r="J373">
        <v>527.12727272727273</v>
      </c>
      <c r="K373" s="13">
        <v>0.74903100775193798</v>
      </c>
      <c r="L373">
        <v>773</v>
      </c>
      <c r="M373">
        <v>1032</v>
      </c>
      <c r="N373">
        <v>21</v>
      </c>
      <c r="O373" s="10" t="s">
        <v>98</v>
      </c>
      <c r="P373" t="s">
        <v>76</v>
      </c>
      <c r="Q373" t="s">
        <v>590</v>
      </c>
    </row>
    <row r="374" spans="1:17" x14ac:dyDescent="0.3">
      <c r="A374" t="s">
        <v>5</v>
      </c>
      <c r="B374" t="s">
        <v>590</v>
      </c>
      <c r="C374" t="s">
        <v>9</v>
      </c>
      <c r="D374">
        <v>4.3999999999999995</v>
      </c>
      <c r="E374" s="13">
        <v>0.27272727272727276</v>
      </c>
      <c r="F374">
        <v>1.2</v>
      </c>
      <c r="G374">
        <v>3.2</v>
      </c>
      <c r="H374">
        <v>81.400000000000006</v>
      </c>
      <c r="I374">
        <v>2442.04</v>
      </c>
      <c r="J374">
        <v>555.00909090909101</v>
      </c>
      <c r="K374" s="13">
        <v>0.68866328257191201</v>
      </c>
      <c r="L374">
        <v>814</v>
      </c>
      <c r="M374">
        <v>1182</v>
      </c>
      <c r="N374">
        <v>22</v>
      </c>
      <c r="O374" s="10" t="s">
        <v>99</v>
      </c>
      <c r="P374" t="s">
        <v>76</v>
      </c>
      <c r="Q374" t="s">
        <v>590</v>
      </c>
    </row>
    <row r="375" spans="1:17" x14ac:dyDescent="0.3">
      <c r="A375" t="s">
        <v>5</v>
      </c>
      <c r="B375" t="s">
        <v>590</v>
      </c>
      <c r="C375" t="s">
        <v>8</v>
      </c>
      <c r="D375">
        <v>5.2</v>
      </c>
      <c r="E375" s="13">
        <v>0.26923076923076922</v>
      </c>
      <c r="F375">
        <v>1.4</v>
      </c>
      <c r="G375">
        <v>3.8000000000000003</v>
      </c>
      <c r="H375">
        <v>93.39</v>
      </c>
      <c r="I375">
        <v>2801.96</v>
      </c>
      <c r="J375">
        <v>538.8384615384615</v>
      </c>
      <c r="K375" s="13">
        <v>0.69804216867469882</v>
      </c>
      <c r="L375">
        <v>927</v>
      </c>
      <c r="M375">
        <v>1328</v>
      </c>
      <c r="N375">
        <v>26</v>
      </c>
      <c r="O375" s="10" t="s">
        <v>99</v>
      </c>
      <c r="P375" t="s">
        <v>77</v>
      </c>
      <c r="Q375" t="s">
        <v>590</v>
      </c>
    </row>
    <row r="376" spans="1:17" x14ac:dyDescent="0.3">
      <c r="A376" t="s">
        <v>5</v>
      </c>
      <c r="B376" t="s">
        <v>590</v>
      </c>
      <c r="C376" t="s">
        <v>11</v>
      </c>
      <c r="D376">
        <v>4.6000000000000005</v>
      </c>
      <c r="E376" s="13">
        <v>0.21739130434782605</v>
      </c>
      <c r="F376">
        <v>1</v>
      </c>
      <c r="G376">
        <v>3.6000000000000005</v>
      </c>
      <c r="H376">
        <v>73.48</v>
      </c>
      <c r="I376">
        <v>2204.5100000000002</v>
      </c>
      <c r="J376">
        <v>479.24130434782609</v>
      </c>
      <c r="K376" s="13">
        <v>0.69478672985781986</v>
      </c>
      <c r="L376">
        <v>733</v>
      </c>
      <c r="M376">
        <v>1055</v>
      </c>
      <c r="N376">
        <v>22</v>
      </c>
      <c r="O376" s="10" t="s">
        <v>100</v>
      </c>
      <c r="P376" t="s">
        <v>76</v>
      </c>
      <c r="Q376" t="s">
        <v>590</v>
      </c>
    </row>
    <row r="377" spans="1:17" x14ac:dyDescent="0.3">
      <c r="A377" t="s">
        <v>5</v>
      </c>
      <c r="B377" t="s">
        <v>590</v>
      </c>
      <c r="C377" t="s">
        <v>10</v>
      </c>
      <c r="D377">
        <v>5</v>
      </c>
      <c r="E377" s="13">
        <v>0.32</v>
      </c>
      <c r="F377">
        <v>1.6</v>
      </c>
      <c r="G377">
        <v>3.4000000000000004</v>
      </c>
      <c r="H377">
        <v>82.36999999999999</v>
      </c>
      <c r="I377">
        <v>2471.0500000000002</v>
      </c>
      <c r="J377">
        <v>494.21000000000004</v>
      </c>
      <c r="K377" s="13">
        <v>0.68355481727574752</v>
      </c>
      <c r="L377">
        <v>823</v>
      </c>
      <c r="M377">
        <v>1204</v>
      </c>
      <c r="N377">
        <v>25</v>
      </c>
      <c r="O377" s="10" t="s">
        <v>100</v>
      </c>
      <c r="P377" t="s">
        <v>77</v>
      </c>
      <c r="Q377" t="s">
        <v>590</v>
      </c>
    </row>
    <row r="378" spans="1:17" x14ac:dyDescent="0.3">
      <c r="A378" t="s">
        <v>5</v>
      </c>
      <c r="B378" t="s">
        <v>590</v>
      </c>
      <c r="C378" t="s">
        <v>13</v>
      </c>
      <c r="D378">
        <v>3.8000000000000007</v>
      </c>
      <c r="E378" s="13">
        <v>0.26315789473684204</v>
      </c>
      <c r="F378">
        <v>1</v>
      </c>
      <c r="G378">
        <v>2.8000000000000007</v>
      </c>
      <c r="H378">
        <v>64.48</v>
      </c>
      <c r="I378">
        <v>1934.6</v>
      </c>
      <c r="J378">
        <v>509.10526315789463</v>
      </c>
      <c r="K378" s="13">
        <v>0.67918454935622319</v>
      </c>
      <c r="L378">
        <v>633</v>
      </c>
      <c r="M378">
        <v>932</v>
      </c>
      <c r="N378">
        <v>19</v>
      </c>
      <c r="O378" s="10" t="s">
        <v>101</v>
      </c>
      <c r="P378" t="s">
        <v>76</v>
      </c>
      <c r="Q378" t="s">
        <v>590</v>
      </c>
    </row>
    <row r="379" spans="1:17" x14ac:dyDescent="0.3">
      <c r="A379" t="s">
        <v>5</v>
      </c>
      <c r="B379" t="s">
        <v>590</v>
      </c>
      <c r="C379" t="s">
        <v>12</v>
      </c>
      <c r="D379">
        <v>5.2000000000000011</v>
      </c>
      <c r="E379" s="13">
        <v>0.10769230769230768</v>
      </c>
      <c r="F379">
        <v>0.56000000000000005</v>
      </c>
      <c r="G379">
        <v>4.6400000000000006</v>
      </c>
      <c r="H379">
        <v>76.090000000000018</v>
      </c>
      <c r="I379">
        <v>2282.69</v>
      </c>
      <c r="J379">
        <v>438.97884615384606</v>
      </c>
      <c r="K379" s="13">
        <v>0.63598326359832635</v>
      </c>
      <c r="L379">
        <v>760</v>
      </c>
      <c r="M379">
        <v>1195</v>
      </c>
      <c r="N379">
        <v>26</v>
      </c>
      <c r="O379" s="10" t="s">
        <v>101</v>
      </c>
      <c r="P379" t="s">
        <v>77</v>
      </c>
      <c r="Q379" t="s">
        <v>590</v>
      </c>
    </row>
    <row r="380" spans="1:17" x14ac:dyDescent="0.3">
      <c r="A380" t="s">
        <v>5</v>
      </c>
      <c r="B380" t="s">
        <v>590</v>
      </c>
      <c r="C380" t="s">
        <v>15</v>
      </c>
      <c r="D380">
        <v>3.8000000000000007</v>
      </c>
      <c r="E380" s="13">
        <v>5.2631578947368411E-2</v>
      </c>
      <c r="F380">
        <v>0.2</v>
      </c>
      <c r="G380">
        <v>3.6000000000000005</v>
      </c>
      <c r="H380">
        <v>57.41</v>
      </c>
      <c r="I380">
        <v>1722.3</v>
      </c>
      <c r="J380">
        <v>453.23684210526307</v>
      </c>
      <c r="K380" s="13">
        <v>0.67933491686460812</v>
      </c>
      <c r="L380">
        <v>572</v>
      </c>
      <c r="M380">
        <v>842</v>
      </c>
      <c r="N380">
        <v>19</v>
      </c>
      <c r="O380" s="10" t="s">
        <v>102</v>
      </c>
      <c r="P380" t="s">
        <v>76</v>
      </c>
      <c r="Q380" t="s">
        <v>590</v>
      </c>
    </row>
    <row r="381" spans="1:17" x14ac:dyDescent="0.3">
      <c r="A381" t="s">
        <v>5</v>
      </c>
      <c r="B381" t="s">
        <v>590</v>
      </c>
      <c r="C381" t="s">
        <v>14</v>
      </c>
      <c r="D381">
        <v>4.4000000000000012</v>
      </c>
      <c r="E381" s="13">
        <v>0.27272727272727265</v>
      </c>
      <c r="F381">
        <v>1.2</v>
      </c>
      <c r="G381">
        <v>3.2</v>
      </c>
      <c r="H381">
        <v>68.939999999999984</v>
      </c>
      <c r="I381">
        <v>2068.2599999999998</v>
      </c>
      <c r="J381">
        <v>470.05909090909074</v>
      </c>
      <c r="K381" s="13">
        <v>0.67843137254901964</v>
      </c>
      <c r="L381">
        <v>692</v>
      </c>
      <c r="M381">
        <v>1020</v>
      </c>
      <c r="N381">
        <v>22</v>
      </c>
      <c r="O381" s="10" t="s">
        <v>102</v>
      </c>
      <c r="P381" t="s">
        <v>77</v>
      </c>
      <c r="Q381" t="s">
        <v>590</v>
      </c>
    </row>
    <row r="382" spans="1:17" x14ac:dyDescent="0.3">
      <c r="A382" t="s">
        <v>5</v>
      </c>
      <c r="B382" t="s">
        <v>590</v>
      </c>
      <c r="C382" t="s">
        <v>116</v>
      </c>
      <c r="D382">
        <v>4.2000000000000011</v>
      </c>
      <c r="E382" s="13">
        <v>0.38095238095238082</v>
      </c>
      <c r="F382">
        <v>1.5999999999999999</v>
      </c>
      <c r="G382">
        <v>2.6000000000000005</v>
      </c>
      <c r="H382">
        <v>79.22999999999999</v>
      </c>
      <c r="I382">
        <v>2376.9</v>
      </c>
      <c r="J382">
        <v>565.92857142857133</v>
      </c>
      <c r="K382" s="13">
        <v>0.80101522842639594</v>
      </c>
      <c r="L382">
        <v>789</v>
      </c>
      <c r="M382">
        <v>985</v>
      </c>
      <c r="N382">
        <v>21</v>
      </c>
      <c r="O382" s="10" t="s">
        <v>115</v>
      </c>
      <c r="P382" t="s">
        <v>76</v>
      </c>
      <c r="Q382" t="s">
        <v>590</v>
      </c>
    </row>
    <row r="383" spans="1:17" x14ac:dyDescent="0.3">
      <c r="A383" t="s">
        <v>5</v>
      </c>
      <c r="B383" t="s">
        <v>590</v>
      </c>
      <c r="C383" t="s">
        <v>114</v>
      </c>
      <c r="D383">
        <v>4.8000000000000007</v>
      </c>
      <c r="E383" s="13">
        <v>0.24999999999999994</v>
      </c>
      <c r="F383">
        <v>1.2</v>
      </c>
      <c r="G383">
        <v>3.6000000000000005</v>
      </c>
      <c r="H383">
        <v>71.72999999999999</v>
      </c>
      <c r="I383">
        <v>2151.6800000000003</v>
      </c>
      <c r="J383">
        <v>448.26666666666665</v>
      </c>
      <c r="K383" s="13">
        <v>0.6584022038567493</v>
      </c>
      <c r="L383">
        <v>717</v>
      </c>
      <c r="M383">
        <v>1089</v>
      </c>
      <c r="N383">
        <v>24</v>
      </c>
      <c r="O383" s="10" t="s">
        <v>115</v>
      </c>
      <c r="P383" t="s">
        <v>77</v>
      </c>
      <c r="Q383" t="s">
        <v>590</v>
      </c>
    </row>
    <row r="384" spans="1:17" x14ac:dyDescent="0.3">
      <c r="A384" t="s">
        <v>5</v>
      </c>
      <c r="B384" t="s">
        <v>590</v>
      </c>
      <c r="C384" t="s">
        <v>117</v>
      </c>
      <c r="D384">
        <v>4.8</v>
      </c>
      <c r="E384" s="13">
        <v>0.20833333333333334</v>
      </c>
      <c r="F384">
        <v>1</v>
      </c>
      <c r="G384">
        <v>3.8000000000000003</v>
      </c>
      <c r="H384">
        <v>77.399999999999991</v>
      </c>
      <c r="I384">
        <v>2322</v>
      </c>
      <c r="J384">
        <v>483.75</v>
      </c>
      <c r="K384" s="13">
        <v>0.68073878627968343</v>
      </c>
      <c r="L384">
        <v>774</v>
      </c>
      <c r="M384">
        <v>1137</v>
      </c>
      <c r="N384">
        <v>24</v>
      </c>
      <c r="O384" s="10" t="s">
        <v>118</v>
      </c>
      <c r="P384" t="s">
        <v>77</v>
      </c>
      <c r="Q384" t="s">
        <v>590</v>
      </c>
    </row>
    <row r="385" spans="1:17" x14ac:dyDescent="0.3">
      <c r="A385" t="s">
        <v>5</v>
      </c>
      <c r="B385" t="s">
        <v>607</v>
      </c>
      <c r="C385" t="s">
        <v>7</v>
      </c>
      <c r="D385">
        <v>1</v>
      </c>
      <c r="E385" s="13">
        <v>0.6</v>
      </c>
      <c r="F385">
        <v>0.6</v>
      </c>
      <c r="G385">
        <v>0.4</v>
      </c>
      <c r="H385">
        <v>14.8</v>
      </c>
      <c r="I385">
        <v>444</v>
      </c>
      <c r="J385">
        <v>444</v>
      </c>
      <c r="K385" s="13">
        <v>0.77486910994764402</v>
      </c>
      <c r="L385">
        <v>148</v>
      </c>
      <c r="M385">
        <v>191</v>
      </c>
      <c r="N385">
        <v>5</v>
      </c>
      <c r="O385" s="10" t="s">
        <v>98</v>
      </c>
      <c r="P385" t="s">
        <v>76</v>
      </c>
      <c r="Q385" t="s">
        <v>607</v>
      </c>
    </row>
    <row r="386" spans="1:17" x14ac:dyDescent="0.3">
      <c r="A386" t="s">
        <v>5</v>
      </c>
      <c r="B386" t="s">
        <v>607</v>
      </c>
      <c r="C386" t="s">
        <v>9</v>
      </c>
      <c r="D386">
        <v>1.4</v>
      </c>
      <c r="E386" s="13">
        <v>0.28571428571428575</v>
      </c>
      <c r="F386">
        <v>0.4</v>
      </c>
      <c r="G386">
        <v>1</v>
      </c>
      <c r="H386">
        <v>20.32</v>
      </c>
      <c r="I386">
        <v>609.6</v>
      </c>
      <c r="J386">
        <v>435.42857142857144</v>
      </c>
      <c r="K386" s="13">
        <v>0.70526315789473681</v>
      </c>
      <c r="L386">
        <v>201</v>
      </c>
      <c r="M386">
        <v>285</v>
      </c>
      <c r="N386">
        <v>7</v>
      </c>
      <c r="O386" s="10" t="s">
        <v>99</v>
      </c>
      <c r="P386" t="s">
        <v>76</v>
      </c>
      <c r="Q386" t="s">
        <v>607</v>
      </c>
    </row>
    <row r="387" spans="1:17" x14ac:dyDescent="0.3">
      <c r="A387" t="s">
        <v>5</v>
      </c>
      <c r="B387" t="s">
        <v>607</v>
      </c>
      <c r="C387" t="s">
        <v>8</v>
      </c>
      <c r="D387">
        <v>1.2000000000000002</v>
      </c>
      <c r="E387" s="13">
        <v>0.49999999999999989</v>
      </c>
      <c r="F387">
        <v>0.6</v>
      </c>
      <c r="G387">
        <v>0.60000000000000009</v>
      </c>
      <c r="H387">
        <v>15.65</v>
      </c>
      <c r="I387">
        <v>469.5</v>
      </c>
      <c r="J387">
        <v>391.24999999999994</v>
      </c>
      <c r="K387" s="13">
        <v>0.64583333333333337</v>
      </c>
      <c r="L387">
        <v>155</v>
      </c>
      <c r="M387">
        <v>240</v>
      </c>
      <c r="N387">
        <v>6</v>
      </c>
      <c r="O387" s="10" t="s">
        <v>99</v>
      </c>
      <c r="P387" t="s">
        <v>77</v>
      </c>
      <c r="Q387" t="s">
        <v>607</v>
      </c>
    </row>
    <row r="388" spans="1:17" x14ac:dyDescent="0.3">
      <c r="A388" t="s">
        <v>5</v>
      </c>
      <c r="B388" t="s">
        <v>607</v>
      </c>
      <c r="C388" t="s">
        <v>11</v>
      </c>
      <c r="D388">
        <v>1</v>
      </c>
      <c r="E388" s="13">
        <v>0.2</v>
      </c>
      <c r="F388">
        <v>0.2</v>
      </c>
      <c r="G388">
        <v>0.8</v>
      </c>
      <c r="H388">
        <v>14.06</v>
      </c>
      <c r="I388">
        <v>421.8</v>
      </c>
      <c r="J388">
        <v>421.8</v>
      </c>
      <c r="K388" s="13">
        <v>0.67317073170731712</v>
      </c>
      <c r="L388">
        <v>138</v>
      </c>
      <c r="M388">
        <v>205</v>
      </c>
      <c r="N388">
        <v>5</v>
      </c>
      <c r="O388" s="10" t="s">
        <v>100</v>
      </c>
      <c r="P388" t="s">
        <v>76</v>
      </c>
      <c r="Q388" t="s">
        <v>607</v>
      </c>
    </row>
    <row r="389" spans="1:17" x14ac:dyDescent="0.3">
      <c r="A389" t="s">
        <v>5</v>
      </c>
      <c r="B389" t="s">
        <v>607</v>
      </c>
      <c r="C389" t="s">
        <v>10</v>
      </c>
      <c r="D389">
        <v>1.6</v>
      </c>
      <c r="E389" s="13">
        <v>0.125</v>
      </c>
      <c r="F389">
        <v>0.2</v>
      </c>
      <c r="G389">
        <v>1.4</v>
      </c>
      <c r="H389">
        <v>21.1</v>
      </c>
      <c r="I389">
        <v>633.09</v>
      </c>
      <c r="J389">
        <v>395.68124999999998</v>
      </c>
      <c r="K389" s="13">
        <v>0.56910569105691056</v>
      </c>
      <c r="L389">
        <v>210</v>
      </c>
      <c r="M389">
        <v>369</v>
      </c>
      <c r="N389">
        <v>9</v>
      </c>
      <c r="O389" s="10" t="s">
        <v>100</v>
      </c>
      <c r="P389" t="s">
        <v>77</v>
      </c>
      <c r="Q389" t="s">
        <v>607</v>
      </c>
    </row>
    <row r="390" spans="1:17" x14ac:dyDescent="0.3">
      <c r="A390" t="s">
        <v>5</v>
      </c>
      <c r="B390" t="s">
        <v>607</v>
      </c>
      <c r="C390" t="s">
        <v>13</v>
      </c>
      <c r="D390">
        <v>0.8</v>
      </c>
      <c r="E390" s="13">
        <v>0.25</v>
      </c>
      <c r="F390">
        <v>0.2</v>
      </c>
      <c r="G390">
        <v>0.60000000000000009</v>
      </c>
      <c r="H390">
        <v>13.23</v>
      </c>
      <c r="I390">
        <v>396.8</v>
      </c>
      <c r="J390">
        <v>496</v>
      </c>
      <c r="K390" s="13">
        <v>0.90714285714285714</v>
      </c>
      <c r="L390">
        <v>127</v>
      </c>
      <c r="M390">
        <v>140</v>
      </c>
      <c r="N390">
        <v>4</v>
      </c>
      <c r="O390" s="10" t="s">
        <v>101</v>
      </c>
      <c r="P390" t="s">
        <v>76</v>
      </c>
      <c r="Q390" t="s">
        <v>607</v>
      </c>
    </row>
    <row r="391" spans="1:17" x14ac:dyDescent="0.3">
      <c r="A391" t="s">
        <v>5</v>
      </c>
      <c r="B391" t="s">
        <v>607</v>
      </c>
      <c r="C391" t="s">
        <v>12</v>
      </c>
      <c r="D391">
        <v>1.6</v>
      </c>
      <c r="E391" s="13">
        <v>0.25</v>
      </c>
      <c r="F391">
        <v>0.4</v>
      </c>
      <c r="G391">
        <v>1.2000000000000002</v>
      </c>
      <c r="H391">
        <v>20.28</v>
      </c>
      <c r="I391">
        <v>608.4</v>
      </c>
      <c r="J391">
        <v>380.24999999999994</v>
      </c>
      <c r="K391" s="13">
        <v>0.63009404388714729</v>
      </c>
      <c r="L391">
        <v>201</v>
      </c>
      <c r="M391">
        <v>319</v>
      </c>
      <c r="N391">
        <v>8</v>
      </c>
      <c r="O391" s="10" t="s">
        <v>101</v>
      </c>
      <c r="P391" t="s">
        <v>77</v>
      </c>
      <c r="Q391" t="s">
        <v>607</v>
      </c>
    </row>
    <row r="392" spans="1:17" x14ac:dyDescent="0.3">
      <c r="A392" t="s">
        <v>5</v>
      </c>
      <c r="B392" t="s">
        <v>607</v>
      </c>
      <c r="C392" t="s">
        <v>15</v>
      </c>
      <c r="D392">
        <v>1.2000000000000002</v>
      </c>
      <c r="E392" s="13">
        <v>0.16666666666666666</v>
      </c>
      <c r="F392">
        <v>0.2</v>
      </c>
      <c r="G392">
        <v>1</v>
      </c>
      <c r="H392">
        <v>18.399999999999999</v>
      </c>
      <c r="I392">
        <v>552</v>
      </c>
      <c r="J392">
        <v>459.99999999999994</v>
      </c>
      <c r="K392" s="13">
        <v>0.78297872340425534</v>
      </c>
      <c r="L392">
        <v>184</v>
      </c>
      <c r="M392">
        <v>235</v>
      </c>
      <c r="N392">
        <v>6</v>
      </c>
      <c r="O392" s="10" t="s">
        <v>102</v>
      </c>
      <c r="P392" t="s">
        <v>76</v>
      </c>
      <c r="Q392" t="s">
        <v>607</v>
      </c>
    </row>
    <row r="393" spans="1:17" x14ac:dyDescent="0.3">
      <c r="A393" t="s">
        <v>5</v>
      </c>
      <c r="B393" t="s">
        <v>607</v>
      </c>
      <c r="C393" t="s">
        <v>14</v>
      </c>
      <c r="D393">
        <v>1</v>
      </c>
      <c r="E393" s="13">
        <v>0</v>
      </c>
      <c r="F393">
        <v>0</v>
      </c>
      <c r="G393">
        <v>1</v>
      </c>
      <c r="H393">
        <v>16</v>
      </c>
      <c r="I393">
        <v>480</v>
      </c>
      <c r="J393">
        <v>480</v>
      </c>
      <c r="K393" s="13">
        <v>0.78048780487804881</v>
      </c>
      <c r="L393">
        <v>160</v>
      </c>
      <c r="M393">
        <v>205</v>
      </c>
      <c r="N393">
        <v>5</v>
      </c>
      <c r="O393" s="10" t="s">
        <v>102</v>
      </c>
      <c r="P393" t="s">
        <v>77</v>
      </c>
      <c r="Q393" t="s">
        <v>607</v>
      </c>
    </row>
    <row r="394" spans="1:17" x14ac:dyDescent="0.3">
      <c r="A394" t="s">
        <v>5</v>
      </c>
      <c r="B394" t="s">
        <v>607</v>
      </c>
      <c r="C394" t="s">
        <v>116</v>
      </c>
      <c r="D394">
        <v>0.8</v>
      </c>
      <c r="E394" s="13">
        <v>0.25</v>
      </c>
      <c r="F394">
        <v>0.2</v>
      </c>
      <c r="G394">
        <v>0.60000000000000009</v>
      </c>
      <c r="H394">
        <v>13.7</v>
      </c>
      <c r="I394">
        <v>411</v>
      </c>
      <c r="J394">
        <v>513.75</v>
      </c>
      <c r="K394" s="13">
        <v>0.80588235294117649</v>
      </c>
      <c r="L394">
        <v>137</v>
      </c>
      <c r="M394">
        <v>170</v>
      </c>
      <c r="N394">
        <v>4</v>
      </c>
      <c r="O394" s="10" t="s">
        <v>115</v>
      </c>
      <c r="P394" t="s">
        <v>76</v>
      </c>
      <c r="Q394" t="s">
        <v>607</v>
      </c>
    </row>
    <row r="395" spans="1:17" x14ac:dyDescent="0.3">
      <c r="A395" t="s">
        <v>5</v>
      </c>
      <c r="B395" t="s">
        <v>607</v>
      </c>
      <c r="C395" t="s">
        <v>114</v>
      </c>
      <c r="D395">
        <v>1.2000000000000002</v>
      </c>
      <c r="E395" s="13">
        <v>0.16666666666666666</v>
      </c>
      <c r="F395">
        <v>0.2</v>
      </c>
      <c r="G395">
        <v>1</v>
      </c>
      <c r="H395">
        <v>17.3</v>
      </c>
      <c r="I395">
        <v>519</v>
      </c>
      <c r="J395">
        <v>432.49999999999994</v>
      </c>
      <c r="K395" s="13">
        <v>0.70612244897959187</v>
      </c>
      <c r="L395">
        <v>173</v>
      </c>
      <c r="M395">
        <v>245</v>
      </c>
      <c r="N395">
        <v>6</v>
      </c>
      <c r="O395" s="10" t="s">
        <v>115</v>
      </c>
      <c r="P395" t="s">
        <v>77</v>
      </c>
      <c r="Q395" t="s">
        <v>607</v>
      </c>
    </row>
    <row r="396" spans="1:17" x14ac:dyDescent="0.3">
      <c r="A396" t="s">
        <v>5</v>
      </c>
      <c r="B396" t="s">
        <v>607</v>
      </c>
      <c r="C396" t="s">
        <v>117</v>
      </c>
      <c r="D396">
        <v>0.60000000000000009</v>
      </c>
      <c r="E396" s="13">
        <v>0</v>
      </c>
      <c r="F396">
        <v>0</v>
      </c>
      <c r="G396">
        <v>0.60000000000000009</v>
      </c>
      <c r="H396">
        <v>10.9</v>
      </c>
      <c r="I396">
        <v>327</v>
      </c>
      <c r="J396">
        <v>544.99999999999989</v>
      </c>
      <c r="K396" s="13">
        <v>0.72666666666666668</v>
      </c>
      <c r="L396">
        <v>109</v>
      </c>
      <c r="M396">
        <v>150</v>
      </c>
      <c r="N396">
        <v>3</v>
      </c>
      <c r="O396" s="10" t="s">
        <v>118</v>
      </c>
      <c r="P396" t="s">
        <v>77</v>
      </c>
      <c r="Q396" t="s">
        <v>607</v>
      </c>
    </row>
    <row r="397" spans="1:17" x14ac:dyDescent="0.3">
      <c r="A397" t="s">
        <v>60</v>
      </c>
      <c r="B397" t="s">
        <v>612</v>
      </c>
      <c r="C397" t="s">
        <v>7</v>
      </c>
      <c r="D397">
        <v>7.0000000000000007E-2</v>
      </c>
      <c r="E397" s="13">
        <v>0</v>
      </c>
      <c r="F397">
        <v>0</v>
      </c>
      <c r="G397">
        <v>7.0000000000000007E-2</v>
      </c>
      <c r="H397">
        <v>0.37</v>
      </c>
      <c r="I397">
        <v>11</v>
      </c>
      <c r="J397">
        <v>157.14285714285714</v>
      </c>
      <c r="K397" s="13">
        <v>0.22</v>
      </c>
      <c r="L397">
        <v>11</v>
      </c>
      <c r="M397">
        <v>50</v>
      </c>
      <c r="N397">
        <v>1</v>
      </c>
      <c r="O397" s="10" t="s">
        <v>98</v>
      </c>
      <c r="P397" t="s">
        <v>76</v>
      </c>
      <c r="Q397" t="s">
        <v>612</v>
      </c>
    </row>
    <row r="398" spans="1:17" x14ac:dyDescent="0.3">
      <c r="A398" t="s">
        <v>60</v>
      </c>
      <c r="B398" t="s">
        <v>612</v>
      </c>
      <c r="C398" t="s">
        <v>9</v>
      </c>
      <c r="D398">
        <v>7.0000000000000007E-2</v>
      </c>
      <c r="E398" s="13">
        <v>0</v>
      </c>
      <c r="F398">
        <v>0</v>
      </c>
      <c r="G398">
        <v>7.0000000000000007E-2</v>
      </c>
      <c r="H398">
        <v>0.27</v>
      </c>
      <c r="I398">
        <v>8</v>
      </c>
      <c r="J398">
        <v>114.28571428571428</v>
      </c>
      <c r="K398" s="13">
        <v>0.2</v>
      </c>
      <c r="L398">
        <v>8</v>
      </c>
      <c r="M398">
        <v>40</v>
      </c>
      <c r="N398">
        <v>1</v>
      </c>
      <c r="O398" s="10" t="s">
        <v>99</v>
      </c>
      <c r="P398" t="s">
        <v>76</v>
      </c>
      <c r="Q398" t="s">
        <v>612</v>
      </c>
    </row>
    <row r="399" spans="1:17" x14ac:dyDescent="0.3">
      <c r="A399" t="s">
        <v>63</v>
      </c>
      <c r="B399" t="s">
        <v>614</v>
      </c>
      <c r="C399" t="s">
        <v>7</v>
      </c>
      <c r="D399">
        <v>20.510000000000005</v>
      </c>
      <c r="E399" s="13">
        <v>0.28668941979522183</v>
      </c>
      <c r="F399">
        <v>5.8800000000000008</v>
      </c>
      <c r="G399">
        <v>14.649999999999999</v>
      </c>
      <c r="H399">
        <v>398.35000000000008</v>
      </c>
      <c r="I399">
        <v>11950.1</v>
      </c>
      <c r="J399">
        <v>582.64748902974145</v>
      </c>
      <c r="K399" s="13">
        <v>0.89514925373134324</v>
      </c>
      <c r="L399">
        <v>2399</v>
      </c>
      <c r="M399">
        <v>2680</v>
      </c>
      <c r="N399">
        <v>64</v>
      </c>
      <c r="O399" s="10" t="s">
        <v>98</v>
      </c>
      <c r="P399" t="s">
        <v>76</v>
      </c>
      <c r="Q399" t="s">
        <v>614</v>
      </c>
    </row>
    <row r="400" spans="1:17" x14ac:dyDescent="0.3">
      <c r="A400" t="s">
        <v>63</v>
      </c>
      <c r="B400" t="s">
        <v>614</v>
      </c>
      <c r="C400" t="s">
        <v>9</v>
      </c>
      <c r="D400">
        <v>25.01</v>
      </c>
      <c r="E400" s="13">
        <v>0.25069972011195518</v>
      </c>
      <c r="F400">
        <v>6.27</v>
      </c>
      <c r="G400">
        <v>18.750000000000004</v>
      </c>
      <c r="H400">
        <v>417.09999999999997</v>
      </c>
      <c r="I400">
        <v>12512.97</v>
      </c>
      <c r="J400">
        <v>500.31867253098756</v>
      </c>
      <c r="K400" s="13">
        <v>0.76425855513307983</v>
      </c>
      <c r="L400">
        <v>3015</v>
      </c>
      <c r="M400">
        <v>3945</v>
      </c>
      <c r="N400">
        <v>93</v>
      </c>
      <c r="O400" s="10" t="s">
        <v>99</v>
      </c>
      <c r="P400" t="s">
        <v>76</v>
      </c>
      <c r="Q400" t="s">
        <v>614</v>
      </c>
    </row>
    <row r="401" spans="1:17" x14ac:dyDescent="0.3">
      <c r="A401" t="s">
        <v>63</v>
      </c>
      <c r="B401" t="s">
        <v>614</v>
      </c>
      <c r="C401" t="s">
        <v>8</v>
      </c>
      <c r="D401">
        <v>22.140000000000004</v>
      </c>
      <c r="E401" s="13">
        <v>0.31345980126467932</v>
      </c>
      <c r="F401">
        <v>6.9400000000000013</v>
      </c>
      <c r="G401">
        <v>15.219999999999995</v>
      </c>
      <c r="H401">
        <v>381.22</v>
      </c>
      <c r="I401">
        <v>11437.119999999999</v>
      </c>
      <c r="J401">
        <v>516.58175248419138</v>
      </c>
      <c r="K401" s="13">
        <v>0.80048409405255883</v>
      </c>
      <c r="L401">
        <v>2315</v>
      </c>
      <c r="M401">
        <v>2892</v>
      </c>
      <c r="N401">
        <v>69</v>
      </c>
      <c r="O401" s="10" t="s">
        <v>99</v>
      </c>
      <c r="P401" t="s">
        <v>77</v>
      </c>
      <c r="Q401" t="s">
        <v>614</v>
      </c>
    </row>
    <row r="402" spans="1:17" x14ac:dyDescent="0.3">
      <c r="A402" t="s">
        <v>63</v>
      </c>
      <c r="B402" t="s">
        <v>614</v>
      </c>
      <c r="C402" t="s">
        <v>11</v>
      </c>
      <c r="D402">
        <v>23.8</v>
      </c>
      <c r="E402" s="13">
        <v>0.31890756302521012</v>
      </c>
      <c r="F402">
        <v>7.5900000000000007</v>
      </c>
      <c r="G402">
        <v>16.21</v>
      </c>
      <c r="H402">
        <v>422.72999999999996</v>
      </c>
      <c r="I402">
        <v>12681.64</v>
      </c>
      <c r="J402">
        <v>532.84201680672265</v>
      </c>
      <c r="K402" s="13">
        <v>0.80878150168875029</v>
      </c>
      <c r="L402">
        <v>3113</v>
      </c>
      <c r="M402">
        <v>3849</v>
      </c>
      <c r="N402">
        <v>88</v>
      </c>
      <c r="O402" s="10" t="s">
        <v>100</v>
      </c>
      <c r="P402" t="s">
        <v>76</v>
      </c>
      <c r="Q402" t="s">
        <v>614</v>
      </c>
    </row>
    <row r="403" spans="1:17" x14ac:dyDescent="0.3">
      <c r="A403" t="s">
        <v>63</v>
      </c>
      <c r="B403" t="s">
        <v>614</v>
      </c>
      <c r="C403" t="s">
        <v>10</v>
      </c>
      <c r="D403">
        <v>23.349999999999994</v>
      </c>
      <c r="E403" s="13">
        <v>0.26552462526766601</v>
      </c>
      <c r="F403">
        <v>6.1999999999999993</v>
      </c>
      <c r="G403">
        <v>17.159999999999997</v>
      </c>
      <c r="H403">
        <v>363.9</v>
      </c>
      <c r="I403">
        <v>10917.189999999999</v>
      </c>
      <c r="J403">
        <v>467.54561027837264</v>
      </c>
      <c r="K403" s="13">
        <v>0.71334214002642005</v>
      </c>
      <c r="L403">
        <v>2700</v>
      </c>
      <c r="M403">
        <v>3785</v>
      </c>
      <c r="N403">
        <v>88</v>
      </c>
      <c r="O403" s="10" t="s">
        <v>100</v>
      </c>
      <c r="P403" t="s">
        <v>77</v>
      </c>
      <c r="Q403" t="s">
        <v>614</v>
      </c>
    </row>
    <row r="404" spans="1:17" x14ac:dyDescent="0.3">
      <c r="A404" t="s">
        <v>63</v>
      </c>
      <c r="B404" t="s">
        <v>614</v>
      </c>
      <c r="C404" t="s">
        <v>13</v>
      </c>
      <c r="D404">
        <v>19.71</v>
      </c>
      <c r="E404" s="13">
        <v>0.39015728056823945</v>
      </c>
      <c r="F404">
        <v>7.69</v>
      </c>
      <c r="G404">
        <v>12</v>
      </c>
      <c r="H404">
        <v>352.44999999999987</v>
      </c>
      <c r="I404">
        <v>10573.85</v>
      </c>
      <c r="J404">
        <v>536.47133434804664</v>
      </c>
      <c r="K404" s="13">
        <v>0.795084485407066</v>
      </c>
      <c r="L404">
        <v>2588</v>
      </c>
      <c r="M404">
        <v>3255</v>
      </c>
      <c r="N404">
        <v>74</v>
      </c>
      <c r="O404" s="10" t="s">
        <v>101</v>
      </c>
      <c r="P404" t="s">
        <v>76</v>
      </c>
      <c r="Q404" t="s">
        <v>614</v>
      </c>
    </row>
    <row r="405" spans="1:17" x14ac:dyDescent="0.3">
      <c r="A405" t="s">
        <v>63</v>
      </c>
      <c r="B405" t="s">
        <v>614</v>
      </c>
      <c r="C405" t="s">
        <v>12</v>
      </c>
      <c r="D405">
        <v>20.799999999999997</v>
      </c>
      <c r="E405" s="13">
        <v>0.39326923076923082</v>
      </c>
      <c r="F405">
        <v>8.18</v>
      </c>
      <c r="G405">
        <v>12.619999999999996</v>
      </c>
      <c r="H405">
        <v>343.60999999999996</v>
      </c>
      <c r="I405">
        <v>10308.469999999999</v>
      </c>
      <c r="J405">
        <v>495.59951923076926</v>
      </c>
      <c r="K405" s="13">
        <v>0.75782155272305907</v>
      </c>
      <c r="L405">
        <v>2616</v>
      </c>
      <c r="M405">
        <v>3452</v>
      </c>
      <c r="N405">
        <v>78</v>
      </c>
      <c r="O405" s="10" t="s">
        <v>101</v>
      </c>
      <c r="P405" t="s">
        <v>77</v>
      </c>
      <c r="Q405" t="s">
        <v>614</v>
      </c>
    </row>
    <row r="406" spans="1:17" x14ac:dyDescent="0.3">
      <c r="A406" t="s">
        <v>63</v>
      </c>
      <c r="B406" t="s">
        <v>614</v>
      </c>
      <c r="C406" t="s">
        <v>15</v>
      </c>
      <c r="D406">
        <v>15.97</v>
      </c>
      <c r="E406" s="13">
        <v>0.52035065748278009</v>
      </c>
      <c r="F406">
        <v>8.3099999999999987</v>
      </c>
      <c r="G406">
        <v>7.6400000000000006</v>
      </c>
      <c r="H406">
        <v>272.31</v>
      </c>
      <c r="I406">
        <v>8169.58</v>
      </c>
      <c r="J406">
        <v>511.55792110206636</v>
      </c>
      <c r="K406" s="13">
        <v>0.77284998071731581</v>
      </c>
      <c r="L406">
        <v>2004</v>
      </c>
      <c r="M406">
        <v>2593</v>
      </c>
      <c r="N406">
        <v>60</v>
      </c>
      <c r="O406" s="10" t="s">
        <v>102</v>
      </c>
      <c r="P406" t="s">
        <v>76</v>
      </c>
      <c r="Q406" t="s">
        <v>614</v>
      </c>
    </row>
    <row r="407" spans="1:17" x14ac:dyDescent="0.3">
      <c r="A407" t="s">
        <v>63</v>
      </c>
      <c r="B407" t="s">
        <v>614</v>
      </c>
      <c r="C407" t="s">
        <v>14</v>
      </c>
      <c r="D407">
        <v>17.839999999999996</v>
      </c>
      <c r="E407" s="13">
        <v>0.42096412556053825</v>
      </c>
      <c r="F407">
        <v>7.5100000000000007</v>
      </c>
      <c r="G407">
        <v>10.319999999999999</v>
      </c>
      <c r="H407">
        <v>268.93</v>
      </c>
      <c r="I407">
        <v>8068.25</v>
      </c>
      <c r="J407">
        <v>452.25616591928258</v>
      </c>
      <c r="K407" s="13">
        <v>0.71581122976231482</v>
      </c>
      <c r="L407">
        <v>2078</v>
      </c>
      <c r="M407">
        <v>2903</v>
      </c>
      <c r="N407">
        <v>68</v>
      </c>
      <c r="O407" s="10" t="s">
        <v>102</v>
      </c>
      <c r="P407" t="s">
        <v>77</v>
      </c>
      <c r="Q407" t="s">
        <v>614</v>
      </c>
    </row>
    <row r="408" spans="1:17" x14ac:dyDescent="0.3">
      <c r="A408" t="s">
        <v>63</v>
      </c>
      <c r="B408" t="s">
        <v>614</v>
      </c>
      <c r="C408" t="s">
        <v>116</v>
      </c>
      <c r="D408">
        <v>14.459200000000003</v>
      </c>
      <c r="E408" s="13">
        <v>0.55178709748810439</v>
      </c>
      <c r="F408">
        <v>7.9784000000000006</v>
      </c>
      <c r="G408">
        <v>6.4808000000000003</v>
      </c>
      <c r="H408">
        <v>248.55437530000003</v>
      </c>
      <c r="I408">
        <v>7456.6312589999998</v>
      </c>
      <c r="J408">
        <v>515.70150900464739</v>
      </c>
      <c r="K408" s="13">
        <v>0.8000829531314807</v>
      </c>
      <c r="L408">
        <v>1929</v>
      </c>
      <c r="M408">
        <v>2411</v>
      </c>
      <c r="N408">
        <v>58</v>
      </c>
      <c r="O408" s="10" t="s">
        <v>115</v>
      </c>
      <c r="P408" t="s">
        <v>76</v>
      </c>
      <c r="Q408" t="s">
        <v>614</v>
      </c>
    </row>
    <row r="409" spans="1:17" x14ac:dyDescent="0.3">
      <c r="A409" t="s">
        <v>63</v>
      </c>
      <c r="B409" t="s">
        <v>614</v>
      </c>
      <c r="C409" t="s">
        <v>114</v>
      </c>
      <c r="D409">
        <v>16.37</v>
      </c>
      <c r="E409" s="13">
        <v>0.53573610262675608</v>
      </c>
      <c r="F409">
        <v>8.7699999999999978</v>
      </c>
      <c r="G409">
        <v>7.5900000000000007</v>
      </c>
      <c r="H409">
        <v>257.01</v>
      </c>
      <c r="I409">
        <v>7709.99</v>
      </c>
      <c r="J409">
        <v>470.98289554062308</v>
      </c>
      <c r="K409" s="13">
        <v>0.7154857560262966</v>
      </c>
      <c r="L409">
        <v>1959</v>
      </c>
      <c r="M409">
        <v>2738</v>
      </c>
      <c r="N409">
        <v>63</v>
      </c>
      <c r="O409" s="10" t="s">
        <v>115</v>
      </c>
      <c r="P409" t="s">
        <v>77</v>
      </c>
      <c r="Q409" t="s">
        <v>614</v>
      </c>
    </row>
    <row r="410" spans="1:17" x14ac:dyDescent="0.3">
      <c r="A410" t="s">
        <v>63</v>
      </c>
      <c r="B410" t="s">
        <v>614</v>
      </c>
      <c r="C410" t="s">
        <v>117</v>
      </c>
      <c r="D410">
        <v>13.859200000000003</v>
      </c>
      <c r="E410" s="13">
        <v>0.43293985222812276</v>
      </c>
      <c r="F410">
        <v>6.0002000000000004</v>
      </c>
      <c r="G410">
        <v>7.8590000000000018</v>
      </c>
      <c r="H410">
        <v>219.11225010000004</v>
      </c>
      <c r="I410">
        <v>6573.3675029999995</v>
      </c>
      <c r="J410">
        <v>474.29631602112664</v>
      </c>
      <c r="K410" s="13">
        <v>0.68971193415637855</v>
      </c>
      <c r="L410">
        <v>1676</v>
      </c>
      <c r="M410">
        <v>2430</v>
      </c>
      <c r="N410">
        <v>54</v>
      </c>
      <c r="O410" s="10" t="s">
        <v>118</v>
      </c>
      <c r="P410" t="s">
        <v>77</v>
      </c>
      <c r="Q410" t="s">
        <v>614</v>
      </c>
    </row>
    <row r="411" spans="1:17" x14ac:dyDescent="0.3">
      <c r="A411" t="s">
        <v>5</v>
      </c>
      <c r="B411" t="s">
        <v>641</v>
      </c>
      <c r="C411" t="s">
        <v>7</v>
      </c>
      <c r="D411">
        <v>4.4799999999999995</v>
      </c>
      <c r="E411" s="13">
        <v>0.21205357142857145</v>
      </c>
      <c r="F411">
        <v>0.95000000000000007</v>
      </c>
      <c r="G411">
        <v>3.5300000000000002</v>
      </c>
      <c r="H411">
        <v>50.620000000000005</v>
      </c>
      <c r="I411">
        <v>1518.6</v>
      </c>
      <c r="J411">
        <v>338.97321428571428</v>
      </c>
      <c r="K411" s="13">
        <v>0.5720930232558139</v>
      </c>
      <c r="L411">
        <v>492</v>
      </c>
      <c r="M411">
        <v>860</v>
      </c>
      <c r="N411">
        <v>22</v>
      </c>
      <c r="O411" s="10" t="s">
        <v>98</v>
      </c>
      <c r="P411" t="s">
        <v>76</v>
      </c>
      <c r="Q411" t="s">
        <v>641</v>
      </c>
    </row>
    <row r="412" spans="1:17" x14ac:dyDescent="0.3">
      <c r="A412" t="s">
        <v>5</v>
      </c>
      <c r="B412" t="s">
        <v>641</v>
      </c>
      <c r="C412" t="s">
        <v>9</v>
      </c>
      <c r="D412">
        <v>5.32</v>
      </c>
      <c r="E412" s="13">
        <v>0.32142857142857145</v>
      </c>
      <c r="F412">
        <v>1.7100000000000002</v>
      </c>
      <c r="G412">
        <v>3.61</v>
      </c>
      <c r="H412">
        <v>62.559999999999995</v>
      </c>
      <c r="I412">
        <v>1876.6599999999999</v>
      </c>
      <c r="J412">
        <v>352.75563909774434</v>
      </c>
      <c r="K412" s="13">
        <v>0.5449438202247191</v>
      </c>
      <c r="L412">
        <v>582</v>
      </c>
      <c r="M412">
        <v>1068</v>
      </c>
      <c r="N412">
        <v>26</v>
      </c>
      <c r="O412" s="10" t="s">
        <v>99</v>
      </c>
      <c r="P412" t="s">
        <v>76</v>
      </c>
      <c r="Q412" t="s">
        <v>641</v>
      </c>
    </row>
    <row r="413" spans="1:17" x14ac:dyDescent="0.3">
      <c r="A413" t="s">
        <v>5</v>
      </c>
      <c r="B413" t="s">
        <v>641</v>
      </c>
      <c r="C413" t="s">
        <v>8</v>
      </c>
      <c r="D413">
        <v>4.96</v>
      </c>
      <c r="E413" s="13">
        <v>0.15120967741935484</v>
      </c>
      <c r="F413">
        <v>0.75</v>
      </c>
      <c r="G413">
        <v>4.2099999999999991</v>
      </c>
      <c r="H413">
        <v>52.510000000000005</v>
      </c>
      <c r="I413">
        <v>1575.6000000000001</v>
      </c>
      <c r="J413">
        <v>317.66129032258067</v>
      </c>
      <c r="K413" s="13">
        <v>0.55119825708060999</v>
      </c>
      <c r="L413">
        <v>506</v>
      </c>
      <c r="M413">
        <v>918</v>
      </c>
      <c r="N413">
        <v>23</v>
      </c>
      <c r="O413" s="10" t="s">
        <v>99</v>
      </c>
      <c r="P413" t="s">
        <v>77</v>
      </c>
      <c r="Q413" t="s">
        <v>641</v>
      </c>
    </row>
    <row r="414" spans="1:17" x14ac:dyDescent="0.3">
      <c r="A414" t="s">
        <v>5</v>
      </c>
      <c r="B414" t="s">
        <v>641</v>
      </c>
      <c r="C414" t="s">
        <v>11</v>
      </c>
      <c r="D414">
        <v>5.3100000000000005</v>
      </c>
      <c r="E414" s="13">
        <v>0.32203389830508478</v>
      </c>
      <c r="F414">
        <v>1.7100000000000002</v>
      </c>
      <c r="G414">
        <v>3.5999999999999996</v>
      </c>
      <c r="H414">
        <v>67.83</v>
      </c>
      <c r="I414">
        <v>2035.05</v>
      </c>
      <c r="J414">
        <v>383.24858757062145</v>
      </c>
      <c r="K414" s="13">
        <v>0.59132007233273054</v>
      </c>
      <c r="L414">
        <v>654</v>
      </c>
      <c r="M414">
        <v>1106</v>
      </c>
      <c r="N414">
        <v>27</v>
      </c>
      <c r="O414" s="10" t="s">
        <v>100</v>
      </c>
      <c r="P414" t="s">
        <v>76</v>
      </c>
      <c r="Q414" t="s">
        <v>641</v>
      </c>
    </row>
    <row r="415" spans="1:17" x14ac:dyDescent="0.3">
      <c r="A415" t="s">
        <v>5</v>
      </c>
      <c r="B415" t="s">
        <v>641</v>
      </c>
      <c r="C415" t="s">
        <v>10</v>
      </c>
      <c r="D415">
        <v>5.0100000000000007</v>
      </c>
      <c r="E415" s="13">
        <v>0.28542914171656686</v>
      </c>
      <c r="F415">
        <v>1.4300000000000002</v>
      </c>
      <c r="G415">
        <v>3.58</v>
      </c>
      <c r="H415">
        <v>60.469999999999992</v>
      </c>
      <c r="I415">
        <v>1813.86</v>
      </c>
      <c r="J415">
        <v>362.04790419161668</v>
      </c>
      <c r="K415" s="13">
        <v>0.55885167464114838</v>
      </c>
      <c r="L415">
        <v>584</v>
      </c>
      <c r="M415">
        <v>1045</v>
      </c>
      <c r="N415">
        <v>25</v>
      </c>
      <c r="O415" s="10" t="s">
        <v>100</v>
      </c>
      <c r="P415" t="s">
        <v>77</v>
      </c>
      <c r="Q415" t="s">
        <v>641</v>
      </c>
    </row>
    <row r="416" spans="1:17" x14ac:dyDescent="0.3">
      <c r="A416" t="s">
        <v>5</v>
      </c>
      <c r="B416" t="s">
        <v>641</v>
      </c>
      <c r="C416" t="s">
        <v>13</v>
      </c>
      <c r="D416">
        <v>5.53</v>
      </c>
      <c r="E416" s="13">
        <v>0.2603978300180832</v>
      </c>
      <c r="F416">
        <v>1.4400000000000002</v>
      </c>
      <c r="G416">
        <v>4.09</v>
      </c>
      <c r="H416">
        <v>66.309999999999988</v>
      </c>
      <c r="I416">
        <v>1989.3400000000001</v>
      </c>
      <c r="J416">
        <v>359.73598553345391</v>
      </c>
      <c r="K416" s="13">
        <v>0.5847688123300091</v>
      </c>
      <c r="L416">
        <v>645</v>
      </c>
      <c r="M416">
        <v>1103</v>
      </c>
      <c r="N416">
        <v>27</v>
      </c>
      <c r="O416" s="10" t="s">
        <v>101</v>
      </c>
      <c r="P416" t="s">
        <v>76</v>
      </c>
      <c r="Q416" t="s">
        <v>641</v>
      </c>
    </row>
    <row r="417" spans="1:17" x14ac:dyDescent="0.3">
      <c r="A417" t="s">
        <v>5</v>
      </c>
      <c r="B417" t="s">
        <v>641</v>
      </c>
      <c r="C417" t="s">
        <v>12</v>
      </c>
      <c r="D417">
        <v>5.4700000000000006</v>
      </c>
      <c r="E417" s="13">
        <v>0.2815356489945155</v>
      </c>
      <c r="F417">
        <v>1.5399999999999998</v>
      </c>
      <c r="G417">
        <v>3.93</v>
      </c>
      <c r="H417">
        <v>64.08</v>
      </c>
      <c r="I417">
        <v>1922.23</v>
      </c>
      <c r="J417">
        <v>351.41316270566722</v>
      </c>
      <c r="K417" s="13">
        <v>0.58656575212866602</v>
      </c>
      <c r="L417">
        <v>620</v>
      </c>
      <c r="M417">
        <v>1057</v>
      </c>
      <c r="N417">
        <v>26</v>
      </c>
      <c r="O417" s="10" t="s">
        <v>101</v>
      </c>
      <c r="P417" t="s">
        <v>77</v>
      </c>
      <c r="Q417" t="s">
        <v>641</v>
      </c>
    </row>
    <row r="418" spans="1:17" x14ac:dyDescent="0.3">
      <c r="A418" t="s">
        <v>5</v>
      </c>
      <c r="B418" t="s">
        <v>641</v>
      </c>
      <c r="C418" t="s">
        <v>15</v>
      </c>
      <c r="D418">
        <v>5.64</v>
      </c>
      <c r="E418" s="13">
        <v>0.3067375886524823</v>
      </c>
      <c r="F418">
        <v>1.7300000000000002</v>
      </c>
      <c r="G418">
        <v>3.9100000000000006</v>
      </c>
      <c r="H418">
        <v>68.579999999999984</v>
      </c>
      <c r="I418">
        <v>2057.7600000000002</v>
      </c>
      <c r="J418">
        <v>364.85106382978728</v>
      </c>
      <c r="K418" s="13">
        <v>0.62641509433962261</v>
      </c>
      <c r="L418">
        <v>664</v>
      </c>
      <c r="M418">
        <v>1060</v>
      </c>
      <c r="N418">
        <v>27</v>
      </c>
      <c r="O418" s="10" t="s">
        <v>102</v>
      </c>
      <c r="P418" t="s">
        <v>76</v>
      </c>
      <c r="Q418" t="s">
        <v>641</v>
      </c>
    </row>
    <row r="419" spans="1:17" x14ac:dyDescent="0.3">
      <c r="A419" t="s">
        <v>5</v>
      </c>
      <c r="B419" t="s">
        <v>641</v>
      </c>
      <c r="C419" t="s">
        <v>14</v>
      </c>
      <c r="D419">
        <v>4.42</v>
      </c>
      <c r="E419" s="13">
        <v>0.3190045248868778</v>
      </c>
      <c r="F419">
        <v>1.41</v>
      </c>
      <c r="G419">
        <v>3.0100000000000002</v>
      </c>
      <c r="H419">
        <v>55.419999999999987</v>
      </c>
      <c r="I419">
        <v>1662.55</v>
      </c>
      <c r="J419">
        <v>376.1425339366516</v>
      </c>
      <c r="K419" s="13">
        <v>0.59170305676855894</v>
      </c>
      <c r="L419">
        <v>542</v>
      </c>
      <c r="M419">
        <v>916</v>
      </c>
      <c r="N419">
        <v>22</v>
      </c>
      <c r="O419" s="10" t="s">
        <v>102</v>
      </c>
      <c r="P419" t="s">
        <v>77</v>
      </c>
      <c r="Q419" t="s">
        <v>641</v>
      </c>
    </row>
    <row r="420" spans="1:17" x14ac:dyDescent="0.3">
      <c r="A420" t="s">
        <v>5</v>
      </c>
      <c r="B420" t="s">
        <v>641</v>
      </c>
      <c r="C420" t="s">
        <v>116</v>
      </c>
      <c r="D420">
        <v>4.7558000000000007</v>
      </c>
      <c r="E420" s="13">
        <v>0.28563017788805251</v>
      </c>
      <c r="F420">
        <v>1.3584000000000003</v>
      </c>
      <c r="G420">
        <v>3.3973999999999998</v>
      </c>
      <c r="H420">
        <v>51.975237161499997</v>
      </c>
      <c r="I420">
        <v>1559.2571148449999</v>
      </c>
      <c r="J420">
        <v>327.86431617078085</v>
      </c>
      <c r="K420" s="13">
        <v>0.5193482688391039</v>
      </c>
      <c r="L420">
        <v>510</v>
      </c>
      <c r="M420">
        <v>982</v>
      </c>
      <c r="N420">
        <v>25</v>
      </c>
      <c r="O420" s="10" t="s">
        <v>115</v>
      </c>
      <c r="P420" t="s">
        <v>76</v>
      </c>
      <c r="Q420" t="s">
        <v>641</v>
      </c>
    </row>
    <row r="421" spans="1:17" x14ac:dyDescent="0.3">
      <c r="A421" t="s">
        <v>5</v>
      </c>
      <c r="B421" t="s">
        <v>641</v>
      </c>
      <c r="C421" t="s">
        <v>114</v>
      </c>
      <c r="D421">
        <v>4.92</v>
      </c>
      <c r="E421" s="13">
        <v>0.33333333333333337</v>
      </c>
      <c r="F421">
        <v>1.6400000000000001</v>
      </c>
      <c r="G421">
        <v>3.28</v>
      </c>
      <c r="H421">
        <v>65.09</v>
      </c>
      <c r="I421">
        <v>1952.78</v>
      </c>
      <c r="J421">
        <v>396.90650406504068</v>
      </c>
      <c r="K421" s="13">
        <v>0.63800000000000001</v>
      </c>
      <c r="L421">
        <v>638</v>
      </c>
      <c r="M421">
        <v>1000</v>
      </c>
      <c r="N421">
        <v>25</v>
      </c>
      <c r="O421" s="10" t="s">
        <v>115</v>
      </c>
      <c r="P421" t="s">
        <v>77</v>
      </c>
      <c r="Q421" t="s">
        <v>641</v>
      </c>
    </row>
    <row r="422" spans="1:17" x14ac:dyDescent="0.3">
      <c r="A422" t="s">
        <v>5</v>
      </c>
      <c r="B422" t="s">
        <v>641</v>
      </c>
      <c r="C422" t="s">
        <v>117</v>
      </c>
      <c r="D422">
        <v>4.9359999999999999</v>
      </c>
      <c r="E422" s="13">
        <v>0.29378038897893038</v>
      </c>
      <c r="F422">
        <v>1.4501000000000004</v>
      </c>
      <c r="G422">
        <v>3.4859</v>
      </c>
      <c r="H422">
        <v>58.032634582399993</v>
      </c>
      <c r="I422">
        <v>1740.9790374719998</v>
      </c>
      <c r="J422">
        <v>352.71050191896268</v>
      </c>
      <c r="K422" s="13">
        <v>0.57653061224489799</v>
      </c>
      <c r="L422">
        <v>565</v>
      </c>
      <c r="M422">
        <v>980</v>
      </c>
      <c r="N422">
        <v>24</v>
      </c>
      <c r="O422" s="10" t="s">
        <v>118</v>
      </c>
      <c r="P422" t="s">
        <v>77</v>
      </c>
      <c r="Q422" t="s">
        <v>641</v>
      </c>
    </row>
    <row r="423" spans="1:17" x14ac:dyDescent="0.3">
      <c r="A423" t="s">
        <v>5</v>
      </c>
      <c r="B423" t="s">
        <v>664</v>
      </c>
      <c r="C423" t="s">
        <v>7</v>
      </c>
      <c r="D423">
        <v>0.33</v>
      </c>
      <c r="E423" s="13">
        <v>0</v>
      </c>
      <c r="F423">
        <v>0</v>
      </c>
      <c r="G423">
        <v>0.33</v>
      </c>
      <c r="H423">
        <v>5.26</v>
      </c>
      <c r="I423">
        <v>157.83000000000001</v>
      </c>
      <c r="J423">
        <v>478.27272727272731</v>
      </c>
      <c r="K423" s="13">
        <v>1.0333333333333334</v>
      </c>
      <c r="L423">
        <v>31</v>
      </c>
      <c r="M423">
        <v>30</v>
      </c>
      <c r="N423">
        <v>1</v>
      </c>
      <c r="O423" s="10" t="s">
        <v>98</v>
      </c>
      <c r="P423" t="s">
        <v>76</v>
      </c>
      <c r="Q423" t="s">
        <v>664</v>
      </c>
    </row>
    <row r="424" spans="1:17" x14ac:dyDescent="0.3">
      <c r="A424" t="s">
        <v>5</v>
      </c>
      <c r="B424" t="s">
        <v>664</v>
      </c>
      <c r="C424" t="s">
        <v>9</v>
      </c>
      <c r="D424">
        <v>0.54</v>
      </c>
      <c r="E424" s="13">
        <v>0</v>
      </c>
      <c r="F424">
        <v>0</v>
      </c>
      <c r="G424">
        <v>0.54</v>
      </c>
      <c r="H424">
        <v>5.4399999999999995</v>
      </c>
      <c r="I424">
        <v>163.19999999999999</v>
      </c>
      <c r="J424">
        <v>302.22222222222217</v>
      </c>
      <c r="K424" s="13">
        <v>0.78333333333333333</v>
      </c>
      <c r="L424">
        <v>47</v>
      </c>
      <c r="M424">
        <v>60</v>
      </c>
      <c r="N424">
        <v>2</v>
      </c>
      <c r="O424" s="10" t="s">
        <v>99</v>
      </c>
      <c r="P424" t="s">
        <v>76</v>
      </c>
      <c r="Q424" t="s">
        <v>664</v>
      </c>
    </row>
    <row r="425" spans="1:17" x14ac:dyDescent="0.3">
      <c r="A425" t="s">
        <v>5</v>
      </c>
      <c r="B425" t="s">
        <v>664</v>
      </c>
      <c r="C425" t="s">
        <v>8</v>
      </c>
      <c r="D425">
        <v>0.33</v>
      </c>
      <c r="E425" s="13">
        <v>0</v>
      </c>
      <c r="F425">
        <v>0</v>
      </c>
      <c r="G425">
        <v>0.33</v>
      </c>
      <c r="H425">
        <v>2.5</v>
      </c>
      <c r="I425">
        <v>75</v>
      </c>
      <c r="J425">
        <v>227.27272727272725</v>
      </c>
      <c r="K425" s="13">
        <v>0.5</v>
      </c>
      <c r="L425">
        <v>15</v>
      </c>
      <c r="M425">
        <v>30</v>
      </c>
      <c r="N425">
        <v>1</v>
      </c>
      <c r="O425" s="10" t="s">
        <v>99</v>
      </c>
      <c r="P425" t="s">
        <v>77</v>
      </c>
      <c r="Q425" t="s">
        <v>664</v>
      </c>
    </row>
    <row r="426" spans="1:17" x14ac:dyDescent="0.3">
      <c r="A426" t="s">
        <v>5</v>
      </c>
      <c r="B426" t="s">
        <v>664</v>
      </c>
      <c r="C426" t="s">
        <v>11</v>
      </c>
      <c r="D426">
        <v>0.27</v>
      </c>
      <c r="E426" s="13">
        <v>0</v>
      </c>
      <c r="F426">
        <v>0</v>
      </c>
      <c r="G426">
        <v>0.27</v>
      </c>
      <c r="H426">
        <v>4.49</v>
      </c>
      <c r="I426">
        <v>134.65</v>
      </c>
      <c r="J426">
        <v>498.7037037037037</v>
      </c>
      <c r="K426" s="13">
        <v>0.55000000000000004</v>
      </c>
      <c r="L426">
        <v>33</v>
      </c>
      <c r="M426">
        <v>60</v>
      </c>
      <c r="N426">
        <v>2</v>
      </c>
      <c r="O426" s="10" t="s">
        <v>100</v>
      </c>
      <c r="P426" t="s">
        <v>76</v>
      </c>
      <c r="Q426" t="s">
        <v>664</v>
      </c>
    </row>
    <row r="427" spans="1:17" x14ac:dyDescent="0.3">
      <c r="A427" t="s">
        <v>5</v>
      </c>
      <c r="B427" t="s">
        <v>664</v>
      </c>
      <c r="C427" t="s">
        <v>10</v>
      </c>
      <c r="D427">
        <v>0.54</v>
      </c>
      <c r="E427" s="13">
        <v>0</v>
      </c>
      <c r="F427">
        <v>0</v>
      </c>
      <c r="G427">
        <v>0.54</v>
      </c>
      <c r="H427">
        <v>5.07</v>
      </c>
      <c r="I427">
        <v>152</v>
      </c>
      <c r="J427">
        <v>281.48148148148147</v>
      </c>
      <c r="K427" s="13">
        <v>0.54285714285714282</v>
      </c>
      <c r="L427">
        <v>38</v>
      </c>
      <c r="M427">
        <v>70</v>
      </c>
      <c r="N427">
        <v>2</v>
      </c>
      <c r="O427" s="10" t="s">
        <v>100</v>
      </c>
      <c r="P427" t="s">
        <v>77</v>
      </c>
      <c r="Q427" t="s">
        <v>664</v>
      </c>
    </row>
    <row r="428" spans="1:17" x14ac:dyDescent="0.3">
      <c r="A428" t="s">
        <v>5</v>
      </c>
      <c r="B428" t="s">
        <v>664</v>
      </c>
      <c r="C428" t="s">
        <v>13</v>
      </c>
      <c r="D428">
        <v>0.54</v>
      </c>
      <c r="E428" s="13">
        <v>0</v>
      </c>
      <c r="F428">
        <v>0</v>
      </c>
      <c r="G428">
        <v>0.54</v>
      </c>
      <c r="H428">
        <v>6.46</v>
      </c>
      <c r="I428">
        <v>194</v>
      </c>
      <c r="J428">
        <v>359.25925925925924</v>
      </c>
      <c r="K428" s="13">
        <v>0.73333333333333328</v>
      </c>
      <c r="L428">
        <v>44</v>
      </c>
      <c r="M428">
        <v>60</v>
      </c>
      <c r="N428">
        <v>2</v>
      </c>
      <c r="O428" s="10" t="s">
        <v>101</v>
      </c>
      <c r="P428" t="s">
        <v>76</v>
      </c>
      <c r="Q428" t="s">
        <v>664</v>
      </c>
    </row>
    <row r="429" spans="1:17" x14ac:dyDescent="0.3">
      <c r="A429" t="s">
        <v>5</v>
      </c>
      <c r="B429" t="s">
        <v>664</v>
      </c>
      <c r="C429" t="s">
        <v>12</v>
      </c>
      <c r="D429">
        <v>0.54</v>
      </c>
      <c r="E429" s="13">
        <v>0</v>
      </c>
      <c r="F429">
        <v>0</v>
      </c>
      <c r="G429">
        <v>0.54</v>
      </c>
      <c r="H429">
        <v>5.6</v>
      </c>
      <c r="I429">
        <v>168</v>
      </c>
      <c r="J429">
        <v>311.11111111111109</v>
      </c>
      <c r="K429" s="13">
        <v>0.64615384615384619</v>
      </c>
      <c r="L429">
        <v>42</v>
      </c>
      <c r="M429">
        <v>65</v>
      </c>
      <c r="N429">
        <v>2</v>
      </c>
      <c r="O429" s="10" t="s">
        <v>101</v>
      </c>
      <c r="P429" t="s">
        <v>77</v>
      </c>
      <c r="Q429" t="s">
        <v>664</v>
      </c>
    </row>
    <row r="430" spans="1:17" x14ac:dyDescent="0.3">
      <c r="A430" t="s">
        <v>5</v>
      </c>
      <c r="B430" t="s">
        <v>664</v>
      </c>
      <c r="C430" t="s">
        <v>15</v>
      </c>
      <c r="D430">
        <v>0.81</v>
      </c>
      <c r="E430" s="13">
        <v>1</v>
      </c>
      <c r="F430">
        <v>0.81</v>
      </c>
      <c r="G430">
        <v>0</v>
      </c>
      <c r="H430">
        <v>5.97</v>
      </c>
      <c r="I430">
        <v>178.89999999999998</v>
      </c>
      <c r="J430">
        <v>220.86419753086415</v>
      </c>
      <c r="K430" s="13">
        <v>0.4777777777777778</v>
      </c>
      <c r="L430">
        <v>43</v>
      </c>
      <c r="M430">
        <v>90</v>
      </c>
      <c r="N430">
        <v>3</v>
      </c>
      <c r="O430" s="10" t="s">
        <v>102</v>
      </c>
      <c r="P430" t="s">
        <v>76</v>
      </c>
      <c r="Q430" t="s">
        <v>664</v>
      </c>
    </row>
    <row r="431" spans="1:17" x14ac:dyDescent="0.3">
      <c r="A431" t="s">
        <v>5</v>
      </c>
      <c r="B431" t="s">
        <v>664</v>
      </c>
      <c r="C431" t="s">
        <v>14</v>
      </c>
      <c r="D431">
        <v>0.54</v>
      </c>
      <c r="E431" s="13">
        <v>0</v>
      </c>
      <c r="F431">
        <v>0</v>
      </c>
      <c r="G431">
        <v>0.54</v>
      </c>
      <c r="H431">
        <v>5.07</v>
      </c>
      <c r="I431">
        <v>152</v>
      </c>
      <c r="J431">
        <v>281.48148148148147</v>
      </c>
      <c r="K431" s="13">
        <v>0.58461538461538465</v>
      </c>
      <c r="L431">
        <v>38</v>
      </c>
      <c r="M431">
        <v>65</v>
      </c>
      <c r="N431">
        <v>2</v>
      </c>
      <c r="O431" s="10" t="s">
        <v>102</v>
      </c>
      <c r="P431" t="s">
        <v>77</v>
      </c>
      <c r="Q431" t="s">
        <v>664</v>
      </c>
    </row>
    <row r="432" spans="1:17" x14ac:dyDescent="0.3">
      <c r="A432" t="s">
        <v>5</v>
      </c>
      <c r="B432" t="s">
        <v>664</v>
      </c>
      <c r="C432" t="s">
        <v>116</v>
      </c>
      <c r="D432">
        <v>0.53339999999999999</v>
      </c>
      <c r="E432" s="13">
        <v>1</v>
      </c>
      <c r="F432">
        <v>0.53339999999999999</v>
      </c>
      <c r="G432">
        <v>0</v>
      </c>
      <c r="H432">
        <v>6.1333317999999997</v>
      </c>
      <c r="I432">
        <v>183.999954</v>
      </c>
      <c r="J432">
        <v>344.95679415073118</v>
      </c>
      <c r="K432" s="13">
        <v>0.76666666666666672</v>
      </c>
      <c r="L432">
        <v>46</v>
      </c>
      <c r="M432">
        <v>60</v>
      </c>
      <c r="N432">
        <v>2</v>
      </c>
      <c r="O432" s="10" t="s">
        <v>115</v>
      </c>
      <c r="P432" t="s">
        <v>76</v>
      </c>
      <c r="Q432" t="s">
        <v>664</v>
      </c>
    </row>
    <row r="433" spans="1:17" x14ac:dyDescent="0.3">
      <c r="A433" t="s">
        <v>5</v>
      </c>
      <c r="B433" t="s">
        <v>664</v>
      </c>
      <c r="C433" t="s">
        <v>114</v>
      </c>
      <c r="D433">
        <v>0.81</v>
      </c>
      <c r="E433" s="13">
        <v>1</v>
      </c>
      <c r="F433">
        <v>0.81</v>
      </c>
      <c r="G433">
        <v>0</v>
      </c>
      <c r="H433">
        <v>4.58</v>
      </c>
      <c r="I433">
        <v>137.4</v>
      </c>
      <c r="J433">
        <v>169.62962962962962</v>
      </c>
      <c r="K433" s="13">
        <v>0.3473684210526316</v>
      </c>
      <c r="L433">
        <v>33</v>
      </c>
      <c r="M433">
        <v>95</v>
      </c>
      <c r="N433">
        <v>3</v>
      </c>
      <c r="O433" s="10" t="s">
        <v>115</v>
      </c>
      <c r="P433" t="s">
        <v>77</v>
      </c>
      <c r="Q433" t="s">
        <v>664</v>
      </c>
    </row>
    <row r="434" spans="1:17" x14ac:dyDescent="0.3">
      <c r="A434" t="s">
        <v>5</v>
      </c>
      <c r="B434" t="s">
        <v>664</v>
      </c>
      <c r="C434" t="s">
        <v>117</v>
      </c>
      <c r="D434">
        <v>0.80010000000000003</v>
      </c>
      <c r="E434" s="13">
        <v>1</v>
      </c>
      <c r="F434">
        <v>0.80010000000000003</v>
      </c>
      <c r="G434">
        <v>0</v>
      </c>
      <c r="H434">
        <v>7.6033314999999995</v>
      </c>
      <c r="I434">
        <v>228.09994499999999</v>
      </c>
      <c r="J434">
        <v>285.08929508811394</v>
      </c>
      <c r="K434" s="13">
        <v>0.57894736842105265</v>
      </c>
      <c r="L434">
        <v>55</v>
      </c>
      <c r="M434">
        <v>95</v>
      </c>
      <c r="N434">
        <v>3</v>
      </c>
      <c r="O434" s="10" t="s">
        <v>118</v>
      </c>
      <c r="P434" t="s">
        <v>77</v>
      </c>
      <c r="Q434" t="s">
        <v>664</v>
      </c>
    </row>
    <row r="435" spans="1:17" x14ac:dyDescent="0.3">
      <c r="A435" t="s">
        <v>36</v>
      </c>
      <c r="B435" t="s">
        <v>668</v>
      </c>
      <c r="C435" t="s">
        <v>15</v>
      </c>
      <c r="D435">
        <v>0.60000000000000009</v>
      </c>
      <c r="E435" s="13">
        <v>0.33333333333333331</v>
      </c>
      <c r="F435">
        <v>0.2</v>
      </c>
      <c r="G435">
        <v>0.4</v>
      </c>
      <c r="H435">
        <v>11.4</v>
      </c>
      <c r="I435">
        <v>342</v>
      </c>
      <c r="J435">
        <v>569.99999999999989</v>
      </c>
      <c r="K435" s="13">
        <v>0.76</v>
      </c>
      <c r="L435">
        <v>114</v>
      </c>
      <c r="M435">
        <v>150</v>
      </c>
      <c r="N435">
        <v>3</v>
      </c>
      <c r="O435" s="10" t="s">
        <v>102</v>
      </c>
      <c r="P435" t="s">
        <v>76</v>
      </c>
      <c r="Q435" t="s">
        <v>668</v>
      </c>
    </row>
    <row r="436" spans="1:17" x14ac:dyDescent="0.3">
      <c r="A436" t="s">
        <v>36</v>
      </c>
      <c r="B436" t="s">
        <v>668</v>
      </c>
      <c r="C436" t="s">
        <v>116</v>
      </c>
      <c r="D436">
        <v>0.60000000000000009</v>
      </c>
      <c r="E436" s="13">
        <v>0</v>
      </c>
      <c r="F436">
        <v>0</v>
      </c>
      <c r="G436">
        <v>0.60000000000000009</v>
      </c>
      <c r="H436">
        <v>11.4</v>
      </c>
      <c r="I436">
        <v>342</v>
      </c>
      <c r="J436">
        <v>569.99999999999989</v>
      </c>
      <c r="K436" s="13">
        <v>0.76</v>
      </c>
      <c r="L436">
        <v>114</v>
      </c>
      <c r="M436">
        <v>150</v>
      </c>
      <c r="N436">
        <v>3</v>
      </c>
      <c r="O436" s="10" t="s">
        <v>115</v>
      </c>
      <c r="P436" t="s">
        <v>76</v>
      </c>
      <c r="Q436" t="s">
        <v>668</v>
      </c>
    </row>
    <row r="437" spans="1:17" x14ac:dyDescent="0.3">
      <c r="A437" t="s">
        <v>36</v>
      </c>
      <c r="B437" t="s">
        <v>668</v>
      </c>
      <c r="C437" t="s">
        <v>114</v>
      </c>
      <c r="D437">
        <v>0.60000000000000009</v>
      </c>
      <c r="E437" s="13">
        <v>0</v>
      </c>
      <c r="F437">
        <v>0</v>
      </c>
      <c r="G437">
        <v>0.60000000000000009</v>
      </c>
      <c r="H437">
        <v>7.3000000000000007</v>
      </c>
      <c r="I437">
        <v>219</v>
      </c>
      <c r="J437">
        <v>364.99999999999994</v>
      </c>
      <c r="K437" s="13">
        <v>0.45911949685534592</v>
      </c>
      <c r="L437">
        <v>73</v>
      </c>
      <c r="M437">
        <v>159</v>
      </c>
      <c r="N437">
        <v>3</v>
      </c>
      <c r="O437" s="10" t="s">
        <v>115</v>
      </c>
      <c r="P437" t="s">
        <v>77</v>
      </c>
      <c r="Q437" t="s">
        <v>668</v>
      </c>
    </row>
    <row r="438" spans="1:17" x14ac:dyDescent="0.3">
      <c r="A438" t="s">
        <v>36</v>
      </c>
      <c r="B438" t="s">
        <v>668</v>
      </c>
      <c r="C438" t="s">
        <v>117</v>
      </c>
      <c r="D438">
        <v>0.60000000000000009</v>
      </c>
      <c r="E438" s="13">
        <v>0</v>
      </c>
      <c r="F438">
        <v>0</v>
      </c>
      <c r="G438">
        <v>0.60000000000000009</v>
      </c>
      <c r="H438">
        <v>9.5</v>
      </c>
      <c r="I438">
        <v>285</v>
      </c>
      <c r="J438">
        <v>474.99999999999994</v>
      </c>
      <c r="K438" s="13">
        <v>0.6333333333333333</v>
      </c>
      <c r="L438">
        <v>95</v>
      </c>
      <c r="M438">
        <v>150</v>
      </c>
      <c r="N438">
        <v>3</v>
      </c>
      <c r="O438" s="10" t="s">
        <v>118</v>
      </c>
      <c r="P438" t="s">
        <v>77</v>
      </c>
      <c r="Q438" t="s">
        <v>668</v>
      </c>
    </row>
    <row r="439" spans="1:17" x14ac:dyDescent="0.3">
      <c r="A439" t="s">
        <v>63</v>
      </c>
      <c r="B439" t="s">
        <v>671</v>
      </c>
      <c r="C439" t="s">
        <v>7</v>
      </c>
      <c r="D439">
        <v>0.75</v>
      </c>
      <c r="E439" s="13">
        <v>0</v>
      </c>
      <c r="F439">
        <v>0</v>
      </c>
      <c r="G439">
        <v>0.75</v>
      </c>
      <c r="H439">
        <v>11.69</v>
      </c>
      <c r="I439">
        <v>350.7</v>
      </c>
      <c r="J439">
        <v>467.59999999999997</v>
      </c>
      <c r="K439" s="13">
        <v>0.875</v>
      </c>
      <c r="L439">
        <v>112</v>
      </c>
      <c r="M439">
        <v>128</v>
      </c>
      <c r="N439">
        <v>4</v>
      </c>
      <c r="O439" s="10" t="s">
        <v>98</v>
      </c>
      <c r="P439" t="s">
        <v>76</v>
      </c>
      <c r="Q439" t="s">
        <v>671</v>
      </c>
    </row>
    <row r="440" spans="1:17" x14ac:dyDescent="0.3">
      <c r="A440" t="s">
        <v>63</v>
      </c>
      <c r="B440" t="s">
        <v>671</v>
      </c>
      <c r="C440" t="s">
        <v>9</v>
      </c>
      <c r="D440">
        <v>0.75</v>
      </c>
      <c r="E440" s="13">
        <v>1</v>
      </c>
      <c r="F440">
        <v>0.75</v>
      </c>
      <c r="G440">
        <v>0</v>
      </c>
      <c r="H440">
        <v>11.15</v>
      </c>
      <c r="I440">
        <v>334.5</v>
      </c>
      <c r="J440">
        <v>446</v>
      </c>
      <c r="K440" s="13">
        <v>0.8515625</v>
      </c>
      <c r="L440">
        <v>109</v>
      </c>
      <c r="M440">
        <v>128</v>
      </c>
      <c r="N440">
        <v>4</v>
      </c>
      <c r="O440" s="10" t="s">
        <v>99</v>
      </c>
      <c r="P440" t="s">
        <v>76</v>
      </c>
      <c r="Q440" t="s">
        <v>671</v>
      </c>
    </row>
    <row r="441" spans="1:17" x14ac:dyDescent="0.3">
      <c r="A441" t="s">
        <v>63</v>
      </c>
      <c r="B441" t="s">
        <v>671</v>
      </c>
      <c r="C441" t="s">
        <v>8</v>
      </c>
      <c r="D441">
        <v>0.55000000000000004</v>
      </c>
      <c r="E441" s="13">
        <v>0</v>
      </c>
      <c r="F441">
        <v>0</v>
      </c>
      <c r="G441">
        <v>0.55000000000000004</v>
      </c>
      <c r="H441">
        <v>9.8000000000000007</v>
      </c>
      <c r="I441">
        <v>294</v>
      </c>
      <c r="J441">
        <v>534.5454545454545</v>
      </c>
      <c r="K441" s="13">
        <v>1.0208333333333333</v>
      </c>
      <c r="L441">
        <v>98</v>
      </c>
      <c r="M441">
        <v>96</v>
      </c>
      <c r="N441">
        <v>3</v>
      </c>
      <c r="O441" s="10" t="s">
        <v>99</v>
      </c>
      <c r="P441" t="s">
        <v>77</v>
      </c>
      <c r="Q441" t="s">
        <v>671</v>
      </c>
    </row>
    <row r="442" spans="1:17" x14ac:dyDescent="0.3">
      <c r="A442" t="s">
        <v>63</v>
      </c>
      <c r="B442" t="s">
        <v>671</v>
      </c>
      <c r="C442" t="s">
        <v>11</v>
      </c>
      <c r="D442">
        <v>0.75</v>
      </c>
      <c r="E442" s="13">
        <v>1</v>
      </c>
      <c r="F442">
        <v>0.75</v>
      </c>
      <c r="G442">
        <v>0</v>
      </c>
      <c r="H442">
        <v>8.9</v>
      </c>
      <c r="I442">
        <v>267</v>
      </c>
      <c r="J442">
        <v>356</v>
      </c>
      <c r="K442" s="13">
        <v>0.6953125</v>
      </c>
      <c r="L442">
        <v>89</v>
      </c>
      <c r="M442">
        <v>128</v>
      </c>
      <c r="N442">
        <v>4</v>
      </c>
      <c r="O442" s="10" t="s">
        <v>100</v>
      </c>
      <c r="P442" t="s">
        <v>76</v>
      </c>
      <c r="Q442" t="s">
        <v>671</v>
      </c>
    </row>
    <row r="443" spans="1:17" x14ac:dyDescent="0.3">
      <c r="A443" t="s">
        <v>63</v>
      </c>
      <c r="B443" t="s">
        <v>671</v>
      </c>
      <c r="C443" t="s">
        <v>10</v>
      </c>
      <c r="D443">
        <v>0.75</v>
      </c>
      <c r="E443" s="13">
        <v>1</v>
      </c>
      <c r="F443">
        <v>0.75</v>
      </c>
      <c r="G443">
        <v>0</v>
      </c>
      <c r="H443">
        <v>7.9</v>
      </c>
      <c r="I443">
        <v>237</v>
      </c>
      <c r="J443">
        <v>316</v>
      </c>
      <c r="K443" s="13">
        <v>0.6171875</v>
      </c>
      <c r="L443">
        <v>79</v>
      </c>
      <c r="M443">
        <v>128</v>
      </c>
      <c r="N443">
        <v>4</v>
      </c>
      <c r="O443" s="10" t="s">
        <v>100</v>
      </c>
      <c r="P443" t="s">
        <v>77</v>
      </c>
      <c r="Q443" t="s">
        <v>671</v>
      </c>
    </row>
    <row r="444" spans="1:17" x14ac:dyDescent="0.3">
      <c r="A444" t="s">
        <v>63</v>
      </c>
      <c r="B444" t="s">
        <v>671</v>
      </c>
      <c r="C444" t="s">
        <v>13</v>
      </c>
      <c r="D444">
        <v>0.75</v>
      </c>
      <c r="E444" s="13">
        <v>0.73333333333333339</v>
      </c>
      <c r="F444">
        <v>0.55000000000000004</v>
      </c>
      <c r="G444">
        <v>0.2</v>
      </c>
      <c r="H444">
        <v>10.65</v>
      </c>
      <c r="I444">
        <v>319.39999999999998</v>
      </c>
      <c r="J444">
        <v>425.86666666666662</v>
      </c>
      <c r="K444" s="13">
        <v>0.8046875</v>
      </c>
      <c r="L444">
        <v>103</v>
      </c>
      <c r="M444">
        <v>128</v>
      </c>
      <c r="N444">
        <v>4</v>
      </c>
      <c r="O444" s="10" t="s">
        <v>101</v>
      </c>
      <c r="P444" t="s">
        <v>76</v>
      </c>
      <c r="Q444" t="s">
        <v>671</v>
      </c>
    </row>
    <row r="445" spans="1:17" x14ac:dyDescent="0.3">
      <c r="A445" t="s">
        <v>63</v>
      </c>
      <c r="B445" t="s">
        <v>671</v>
      </c>
      <c r="C445" t="s">
        <v>12</v>
      </c>
      <c r="D445">
        <v>0.75</v>
      </c>
      <c r="E445" s="13">
        <v>1</v>
      </c>
      <c r="F445">
        <v>0.75</v>
      </c>
      <c r="G445">
        <v>0</v>
      </c>
      <c r="H445">
        <v>8.9</v>
      </c>
      <c r="I445">
        <v>267</v>
      </c>
      <c r="J445">
        <v>356</v>
      </c>
      <c r="K445" s="13">
        <v>0.6953125</v>
      </c>
      <c r="L445">
        <v>89</v>
      </c>
      <c r="M445">
        <v>128</v>
      </c>
      <c r="N445">
        <v>4</v>
      </c>
      <c r="O445" s="10" t="s">
        <v>101</v>
      </c>
      <c r="P445" t="s">
        <v>77</v>
      </c>
      <c r="Q445" t="s">
        <v>671</v>
      </c>
    </row>
    <row r="446" spans="1:17" x14ac:dyDescent="0.3">
      <c r="A446" t="s">
        <v>63</v>
      </c>
      <c r="B446" t="s">
        <v>671</v>
      </c>
      <c r="C446" t="s">
        <v>15</v>
      </c>
      <c r="D446">
        <v>0.78</v>
      </c>
      <c r="E446" s="13">
        <v>0</v>
      </c>
      <c r="F446">
        <v>0</v>
      </c>
      <c r="G446">
        <v>0.78</v>
      </c>
      <c r="H446">
        <v>9.41</v>
      </c>
      <c r="I446">
        <v>282.3</v>
      </c>
      <c r="J446">
        <v>361.92307692307691</v>
      </c>
      <c r="K446" s="13">
        <v>0.7109375</v>
      </c>
      <c r="L446">
        <v>91</v>
      </c>
      <c r="M446">
        <v>128</v>
      </c>
      <c r="N446">
        <v>4</v>
      </c>
      <c r="O446" s="10" t="s">
        <v>102</v>
      </c>
      <c r="P446" t="s">
        <v>76</v>
      </c>
      <c r="Q446" t="s">
        <v>671</v>
      </c>
    </row>
    <row r="447" spans="1:17" x14ac:dyDescent="0.3">
      <c r="A447" t="s">
        <v>63</v>
      </c>
      <c r="B447" t="s">
        <v>671</v>
      </c>
      <c r="C447" t="s">
        <v>14</v>
      </c>
      <c r="D447">
        <v>0.55000000000000004</v>
      </c>
      <c r="E447" s="13">
        <v>1</v>
      </c>
      <c r="F447">
        <v>0.55000000000000004</v>
      </c>
      <c r="G447">
        <v>0</v>
      </c>
      <c r="H447">
        <v>7.3</v>
      </c>
      <c r="I447">
        <v>219</v>
      </c>
      <c r="J447">
        <v>398.18181818181813</v>
      </c>
      <c r="K447" s="13">
        <v>0.76041666666666663</v>
      </c>
      <c r="L447">
        <v>73</v>
      </c>
      <c r="M447">
        <v>96</v>
      </c>
      <c r="N447">
        <v>3</v>
      </c>
      <c r="O447" s="10" t="s">
        <v>102</v>
      </c>
      <c r="P447" t="s">
        <v>77</v>
      </c>
      <c r="Q447" t="s">
        <v>671</v>
      </c>
    </row>
    <row r="448" spans="1:17" x14ac:dyDescent="0.3">
      <c r="A448" t="s">
        <v>63</v>
      </c>
      <c r="B448" t="s">
        <v>671</v>
      </c>
      <c r="C448" t="s">
        <v>116</v>
      </c>
      <c r="D448">
        <v>0.57650000000000001</v>
      </c>
      <c r="E448" s="13">
        <v>0</v>
      </c>
      <c r="F448">
        <v>0</v>
      </c>
      <c r="G448">
        <v>0.57650000000000001</v>
      </c>
      <c r="H448">
        <v>11.66</v>
      </c>
      <c r="I448">
        <v>349.8</v>
      </c>
      <c r="J448">
        <v>606.76496097137897</v>
      </c>
      <c r="K448" s="13">
        <v>1</v>
      </c>
      <c r="L448">
        <v>114</v>
      </c>
      <c r="M448">
        <v>114</v>
      </c>
      <c r="N448">
        <v>3</v>
      </c>
      <c r="O448" s="10" t="s">
        <v>115</v>
      </c>
      <c r="P448" t="s">
        <v>76</v>
      </c>
      <c r="Q448" t="s">
        <v>671</v>
      </c>
    </row>
    <row r="449" spans="1:17" x14ac:dyDescent="0.3">
      <c r="A449" t="s">
        <v>63</v>
      </c>
      <c r="B449" t="s">
        <v>671</v>
      </c>
      <c r="C449" t="s">
        <v>114</v>
      </c>
      <c r="D449">
        <v>0.58000000000000007</v>
      </c>
      <c r="E449" s="13">
        <v>0</v>
      </c>
      <c r="F449">
        <v>0</v>
      </c>
      <c r="G449">
        <v>0.58000000000000007</v>
      </c>
      <c r="H449">
        <v>7.76</v>
      </c>
      <c r="I449">
        <v>232.8</v>
      </c>
      <c r="J449">
        <v>401.37931034482756</v>
      </c>
      <c r="K449" s="13">
        <v>0.79166666666666663</v>
      </c>
      <c r="L449">
        <v>76</v>
      </c>
      <c r="M449">
        <v>96</v>
      </c>
      <c r="N449">
        <v>3</v>
      </c>
      <c r="O449" s="10" t="s">
        <v>115</v>
      </c>
      <c r="P449" t="s">
        <v>77</v>
      </c>
      <c r="Q449" t="s">
        <v>671</v>
      </c>
    </row>
    <row r="450" spans="1:17" x14ac:dyDescent="0.3">
      <c r="A450" t="s">
        <v>63</v>
      </c>
      <c r="B450" t="s">
        <v>671</v>
      </c>
      <c r="C450" t="s">
        <v>117</v>
      </c>
      <c r="D450">
        <v>0.57650000000000001</v>
      </c>
      <c r="E450" s="13">
        <v>0</v>
      </c>
      <c r="F450">
        <v>0</v>
      </c>
      <c r="G450">
        <v>0.57650000000000001</v>
      </c>
      <c r="H450">
        <v>12</v>
      </c>
      <c r="I450">
        <v>360</v>
      </c>
      <c r="J450">
        <v>624.45793581960106</v>
      </c>
      <c r="K450" s="13">
        <v>0.88888888888888884</v>
      </c>
      <c r="L450">
        <v>120</v>
      </c>
      <c r="M450">
        <v>135</v>
      </c>
      <c r="N450">
        <v>3</v>
      </c>
      <c r="O450" s="10" t="s">
        <v>118</v>
      </c>
      <c r="P450" t="s">
        <v>77</v>
      </c>
      <c r="Q450" t="s">
        <v>671</v>
      </c>
    </row>
    <row r="451" spans="1:17" x14ac:dyDescent="0.3">
      <c r="A451" t="s">
        <v>40</v>
      </c>
      <c r="B451" t="s">
        <v>674</v>
      </c>
      <c r="C451" t="s">
        <v>7</v>
      </c>
      <c r="D451">
        <v>4.01</v>
      </c>
      <c r="E451" s="13">
        <v>0.2069825436408978</v>
      </c>
      <c r="F451">
        <v>0.83000000000000007</v>
      </c>
      <c r="G451">
        <v>3.1700000000000004</v>
      </c>
      <c r="H451">
        <v>33.5</v>
      </c>
      <c r="I451">
        <v>1005.23</v>
      </c>
      <c r="J451">
        <v>250.68079800498754</v>
      </c>
      <c r="K451" s="13">
        <v>0.47641509433962265</v>
      </c>
      <c r="L451">
        <v>303</v>
      </c>
      <c r="M451">
        <v>636</v>
      </c>
      <c r="N451">
        <v>19</v>
      </c>
      <c r="O451" s="10" t="s">
        <v>98</v>
      </c>
      <c r="P451" t="s">
        <v>76</v>
      </c>
      <c r="Q451" t="s">
        <v>674</v>
      </c>
    </row>
    <row r="452" spans="1:17" x14ac:dyDescent="0.3">
      <c r="A452" t="s">
        <v>40</v>
      </c>
      <c r="B452" t="s">
        <v>674</v>
      </c>
      <c r="C452" t="s">
        <v>9</v>
      </c>
      <c r="D452">
        <v>3.8100000000000009</v>
      </c>
      <c r="E452" s="13">
        <v>8.6614173228346442E-2</v>
      </c>
      <c r="F452">
        <v>0.33</v>
      </c>
      <c r="G452">
        <v>3.47</v>
      </c>
      <c r="H452">
        <v>29.089999999999996</v>
      </c>
      <c r="I452">
        <v>873.1099999999999</v>
      </c>
      <c r="J452">
        <v>229.16272965879256</v>
      </c>
      <c r="K452" s="13">
        <v>0.68376068376068377</v>
      </c>
      <c r="L452">
        <v>320</v>
      </c>
      <c r="M452">
        <v>468</v>
      </c>
      <c r="N452">
        <v>18</v>
      </c>
      <c r="O452" s="10" t="s">
        <v>99</v>
      </c>
      <c r="P452" t="s">
        <v>76</v>
      </c>
      <c r="Q452" t="s">
        <v>674</v>
      </c>
    </row>
    <row r="453" spans="1:17" x14ac:dyDescent="0.3">
      <c r="A453" t="s">
        <v>40</v>
      </c>
      <c r="B453" t="s">
        <v>674</v>
      </c>
      <c r="C453" t="s">
        <v>8</v>
      </c>
      <c r="D453">
        <v>3.5400000000000009</v>
      </c>
      <c r="E453" s="13">
        <v>0.15819209039548021</v>
      </c>
      <c r="F453">
        <v>0.56000000000000005</v>
      </c>
      <c r="G453">
        <v>2.9800000000000004</v>
      </c>
      <c r="H453">
        <v>29.309999999999995</v>
      </c>
      <c r="I453">
        <v>879.24</v>
      </c>
      <c r="J453">
        <v>248.37288135593215</v>
      </c>
      <c r="K453" s="13">
        <v>0.6490825688073395</v>
      </c>
      <c r="L453">
        <v>283</v>
      </c>
      <c r="M453">
        <v>436</v>
      </c>
      <c r="N453">
        <v>16</v>
      </c>
      <c r="O453" s="10" t="s">
        <v>99</v>
      </c>
      <c r="P453" t="s">
        <v>77</v>
      </c>
      <c r="Q453" t="s">
        <v>674</v>
      </c>
    </row>
    <row r="454" spans="1:17" x14ac:dyDescent="0.3">
      <c r="A454" t="s">
        <v>40</v>
      </c>
      <c r="B454" t="s">
        <v>674</v>
      </c>
      <c r="C454" t="s">
        <v>11</v>
      </c>
      <c r="D454">
        <v>3.9400000000000004</v>
      </c>
      <c r="E454" s="13">
        <v>0.17258883248730963</v>
      </c>
      <c r="F454">
        <v>0.68</v>
      </c>
      <c r="G454">
        <v>3.2600000000000002</v>
      </c>
      <c r="H454">
        <v>31.26</v>
      </c>
      <c r="I454">
        <v>937.66</v>
      </c>
      <c r="J454">
        <v>237.98477157360404</v>
      </c>
      <c r="K454" s="13">
        <v>0.6651785714285714</v>
      </c>
      <c r="L454">
        <v>298</v>
      </c>
      <c r="M454">
        <v>448</v>
      </c>
      <c r="N454">
        <v>18</v>
      </c>
      <c r="O454" s="10" t="s">
        <v>100</v>
      </c>
      <c r="P454" t="s">
        <v>76</v>
      </c>
      <c r="Q454" t="s">
        <v>674</v>
      </c>
    </row>
    <row r="455" spans="1:17" x14ac:dyDescent="0.3">
      <c r="A455" t="s">
        <v>40</v>
      </c>
      <c r="B455" t="s">
        <v>674</v>
      </c>
      <c r="C455" t="s">
        <v>10</v>
      </c>
      <c r="D455">
        <v>3.41</v>
      </c>
      <c r="E455" s="13">
        <v>0</v>
      </c>
      <c r="F455">
        <v>0</v>
      </c>
      <c r="G455">
        <v>3.41</v>
      </c>
      <c r="H455">
        <v>33.280000000000008</v>
      </c>
      <c r="I455">
        <v>998.88000000000011</v>
      </c>
      <c r="J455">
        <v>292.92668621700881</v>
      </c>
      <c r="K455" s="13">
        <v>0.76501305483028725</v>
      </c>
      <c r="L455">
        <v>293</v>
      </c>
      <c r="M455">
        <v>383</v>
      </c>
      <c r="N455">
        <v>15</v>
      </c>
      <c r="O455" s="10" t="s">
        <v>100</v>
      </c>
      <c r="P455" t="s">
        <v>77</v>
      </c>
      <c r="Q455" t="s">
        <v>674</v>
      </c>
    </row>
    <row r="456" spans="1:17" x14ac:dyDescent="0.3">
      <c r="A456" t="s">
        <v>40</v>
      </c>
      <c r="B456" t="s">
        <v>674</v>
      </c>
      <c r="C456" t="s">
        <v>13</v>
      </c>
      <c r="D456">
        <v>2.5099999999999998</v>
      </c>
      <c r="E456" s="13">
        <v>0.27091633466135456</v>
      </c>
      <c r="F456">
        <v>0.67999999999999994</v>
      </c>
      <c r="G456">
        <v>1.8300000000000003</v>
      </c>
      <c r="H456">
        <v>18.930000000000003</v>
      </c>
      <c r="I456">
        <v>567.91999999999996</v>
      </c>
      <c r="J456">
        <v>226.26294820717132</v>
      </c>
      <c r="K456" s="13">
        <v>0.68111455108359131</v>
      </c>
      <c r="L456">
        <v>220</v>
      </c>
      <c r="M456">
        <v>323</v>
      </c>
      <c r="N456">
        <v>12</v>
      </c>
      <c r="O456" s="10" t="s">
        <v>101</v>
      </c>
      <c r="P456" t="s">
        <v>76</v>
      </c>
      <c r="Q456" t="s">
        <v>674</v>
      </c>
    </row>
    <row r="457" spans="1:17" x14ac:dyDescent="0.3">
      <c r="A457" t="s">
        <v>40</v>
      </c>
      <c r="B457" t="s">
        <v>674</v>
      </c>
      <c r="C457" t="s">
        <v>12</v>
      </c>
      <c r="D457">
        <v>3.1200000000000006</v>
      </c>
      <c r="E457" s="13">
        <v>0.43910256410256404</v>
      </c>
      <c r="F457">
        <v>1.37</v>
      </c>
      <c r="G457">
        <v>1.7400000000000002</v>
      </c>
      <c r="H457">
        <v>26.32</v>
      </c>
      <c r="I457">
        <v>789.96</v>
      </c>
      <c r="J457">
        <v>253.19230769230765</v>
      </c>
      <c r="K457" s="13">
        <v>0.61079545454545459</v>
      </c>
      <c r="L457">
        <v>215</v>
      </c>
      <c r="M457">
        <v>352</v>
      </c>
      <c r="N457">
        <v>14</v>
      </c>
      <c r="O457" s="10" t="s">
        <v>101</v>
      </c>
      <c r="P457" t="s">
        <v>77</v>
      </c>
      <c r="Q457" t="s">
        <v>674</v>
      </c>
    </row>
    <row r="458" spans="1:17" x14ac:dyDescent="0.3">
      <c r="A458" t="s">
        <v>40</v>
      </c>
      <c r="B458" t="s">
        <v>674</v>
      </c>
      <c r="C458" t="s">
        <v>15</v>
      </c>
      <c r="D458">
        <v>2.6</v>
      </c>
      <c r="E458" s="13">
        <v>0.24615384615384614</v>
      </c>
      <c r="F458">
        <v>0.64</v>
      </c>
      <c r="G458">
        <v>1.96</v>
      </c>
      <c r="H458">
        <v>19.290000000000003</v>
      </c>
      <c r="I458">
        <v>578.61</v>
      </c>
      <c r="J458">
        <v>222.5423076923077</v>
      </c>
      <c r="K458" s="13">
        <v>0.5787781350482315</v>
      </c>
      <c r="L458">
        <v>180</v>
      </c>
      <c r="M458">
        <v>311</v>
      </c>
      <c r="N458">
        <v>11</v>
      </c>
      <c r="O458" s="10" t="s">
        <v>102</v>
      </c>
      <c r="P458" t="s">
        <v>76</v>
      </c>
      <c r="Q458" t="s">
        <v>674</v>
      </c>
    </row>
    <row r="459" spans="1:17" x14ac:dyDescent="0.3">
      <c r="A459" t="s">
        <v>40</v>
      </c>
      <c r="B459" t="s">
        <v>674</v>
      </c>
      <c r="C459" t="s">
        <v>14</v>
      </c>
      <c r="D459">
        <v>3.8800000000000008</v>
      </c>
      <c r="E459" s="13">
        <v>0.19587628865979378</v>
      </c>
      <c r="F459">
        <v>0.76</v>
      </c>
      <c r="G459">
        <v>3.12</v>
      </c>
      <c r="H459">
        <v>26.560000000000002</v>
      </c>
      <c r="I459">
        <v>796.89999999999986</v>
      </c>
      <c r="J459">
        <v>205.38659793814426</v>
      </c>
      <c r="K459" s="13">
        <v>0.41756272401433692</v>
      </c>
      <c r="L459">
        <v>233</v>
      </c>
      <c r="M459">
        <v>558</v>
      </c>
      <c r="N459">
        <v>16</v>
      </c>
      <c r="O459" s="10" t="s">
        <v>102</v>
      </c>
      <c r="P459" t="s">
        <v>77</v>
      </c>
      <c r="Q459" t="s">
        <v>674</v>
      </c>
    </row>
    <row r="460" spans="1:17" x14ac:dyDescent="0.3">
      <c r="A460" t="s">
        <v>40</v>
      </c>
      <c r="B460" t="s">
        <v>674</v>
      </c>
      <c r="C460" t="s">
        <v>116</v>
      </c>
      <c r="D460">
        <v>1.4926000000000001</v>
      </c>
      <c r="E460" s="13">
        <v>0.45055607664478087</v>
      </c>
      <c r="F460">
        <v>0.67249999999999999</v>
      </c>
      <c r="G460">
        <v>0.82009999999999994</v>
      </c>
      <c r="H460">
        <v>14.918090501199998</v>
      </c>
      <c r="I460">
        <v>447.542715036</v>
      </c>
      <c r="J460">
        <v>299.84102575103844</v>
      </c>
      <c r="K460" s="13">
        <v>0.75233644859813087</v>
      </c>
      <c r="L460">
        <v>161</v>
      </c>
      <c r="M460">
        <v>214</v>
      </c>
      <c r="N460">
        <v>8</v>
      </c>
      <c r="O460" s="10" t="s">
        <v>115</v>
      </c>
      <c r="P460" t="s">
        <v>76</v>
      </c>
      <c r="Q460" t="s">
        <v>674</v>
      </c>
    </row>
    <row r="461" spans="1:17" x14ac:dyDescent="0.3">
      <c r="A461" t="s">
        <v>40</v>
      </c>
      <c r="B461" t="s">
        <v>674</v>
      </c>
      <c r="C461" t="s">
        <v>114</v>
      </c>
      <c r="D461">
        <v>3.58</v>
      </c>
      <c r="E461" s="13">
        <v>0.19273743016759776</v>
      </c>
      <c r="F461">
        <v>0.69</v>
      </c>
      <c r="G461">
        <v>2.89</v>
      </c>
      <c r="H461">
        <v>27.99</v>
      </c>
      <c r="I461">
        <v>839.84</v>
      </c>
      <c r="J461">
        <v>234.59217877094972</v>
      </c>
      <c r="K461" s="13">
        <v>0.62666666666666671</v>
      </c>
      <c r="L461">
        <v>235</v>
      </c>
      <c r="M461">
        <v>375</v>
      </c>
      <c r="N461">
        <v>14</v>
      </c>
      <c r="O461" s="10" t="s">
        <v>115</v>
      </c>
      <c r="P461" t="s">
        <v>77</v>
      </c>
      <c r="Q461" t="s">
        <v>674</v>
      </c>
    </row>
    <row r="462" spans="1:17" x14ac:dyDescent="0.3">
      <c r="A462" t="s">
        <v>40</v>
      </c>
      <c r="B462" t="s">
        <v>674</v>
      </c>
      <c r="C462" t="s">
        <v>117</v>
      </c>
      <c r="D462">
        <v>2.6783000000000001</v>
      </c>
      <c r="E462" s="13">
        <v>0.30601500952096483</v>
      </c>
      <c r="F462">
        <v>0.81960000000000011</v>
      </c>
      <c r="G462">
        <v>1.8587000000000002</v>
      </c>
      <c r="H462">
        <v>17.9349780907</v>
      </c>
      <c r="I462">
        <v>538.04934272100002</v>
      </c>
      <c r="J462">
        <v>200.89211168315722</v>
      </c>
      <c r="K462" s="13">
        <v>0.70486111111111116</v>
      </c>
      <c r="L462">
        <v>203</v>
      </c>
      <c r="M462">
        <v>288</v>
      </c>
      <c r="N462">
        <v>11</v>
      </c>
      <c r="O462" s="10" t="s">
        <v>118</v>
      </c>
      <c r="P462" t="s">
        <v>77</v>
      </c>
      <c r="Q462" t="s">
        <v>674</v>
      </c>
    </row>
    <row r="463" spans="1:17" x14ac:dyDescent="0.3">
      <c r="A463" t="s">
        <v>40</v>
      </c>
      <c r="B463" t="s">
        <v>708</v>
      </c>
      <c r="C463" t="s">
        <v>7</v>
      </c>
      <c r="D463">
        <v>0.83000000000000007</v>
      </c>
      <c r="E463" s="13">
        <v>0</v>
      </c>
      <c r="F463">
        <v>0</v>
      </c>
      <c r="G463">
        <v>0.83000000000000007</v>
      </c>
      <c r="H463">
        <v>11.569999999999999</v>
      </c>
      <c r="I463">
        <v>347.20000000000005</v>
      </c>
      <c r="J463">
        <v>418.31325301204822</v>
      </c>
      <c r="K463" s="13">
        <v>0.58947368421052626</v>
      </c>
      <c r="L463">
        <v>112</v>
      </c>
      <c r="M463">
        <v>190</v>
      </c>
      <c r="N463">
        <v>5</v>
      </c>
      <c r="O463" s="10" t="s">
        <v>98</v>
      </c>
      <c r="P463" t="s">
        <v>76</v>
      </c>
      <c r="Q463" t="s">
        <v>708</v>
      </c>
    </row>
    <row r="464" spans="1:17" x14ac:dyDescent="0.3">
      <c r="A464" t="s">
        <v>40</v>
      </c>
      <c r="B464" t="s">
        <v>708</v>
      </c>
      <c r="C464" t="s">
        <v>9</v>
      </c>
      <c r="D464">
        <v>1.1100000000000003</v>
      </c>
      <c r="E464" s="13">
        <v>0</v>
      </c>
      <c r="F464">
        <v>0</v>
      </c>
      <c r="G464">
        <v>1.1100000000000003</v>
      </c>
      <c r="H464">
        <v>13.799999999999999</v>
      </c>
      <c r="I464">
        <v>413.9</v>
      </c>
      <c r="J464">
        <v>372.88288288288277</v>
      </c>
      <c r="K464" s="13">
        <v>0.51290322580645165</v>
      </c>
      <c r="L464">
        <v>159</v>
      </c>
      <c r="M464">
        <v>310</v>
      </c>
      <c r="N464">
        <v>8</v>
      </c>
      <c r="O464" s="10" t="s">
        <v>99</v>
      </c>
      <c r="P464" t="s">
        <v>76</v>
      </c>
      <c r="Q464" t="s">
        <v>708</v>
      </c>
    </row>
    <row r="465" spans="1:17" x14ac:dyDescent="0.3">
      <c r="A465" t="s">
        <v>40</v>
      </c>
      <c r="B465" t="s">
        <v>708</v>
      </c>
      <c r="C465" t="s">
        <v>8</v>
      </c>
      <c r="D465">
        <v>1.02</v>
      </c>
      <c r="E465" s="13">
        <v>0</v>
      </c>
      <c r="F465">
        <v>0</v>
      </c>
      <c r="G465">
        <v>1.02</v>
      </c>
      <c r="H465">
        <v>16.23</v>
      </c>
      <c r="I465">
        <v>486.9</v>
      </c>
      <c r="J465">
        <v>477.35294117647055</v>
      </c>
      <c r="K465" s="13">
        <v>0.71621621621621623</v>
      </c>
      <c r="L465">
        <v>159</v>
      </c>
      <c r="M465">
        <v>222</v>
      </c>
      <c r="N465">
        <v>6</v>
      </c>
      <c r="O465" s="10" t="s">
        <v>99</v>
      </c>
      <c r="P465" t="s">
        <v>77</v>
      </c>
      <c r="Q465" t="s">
        <v>708</v>
      </c>
    </row>
    <row r="466" spans="1:17" x14ac:dyDescent="0.3">
      <c r="A466" t="s">
        <v>40</v>
      </c>
      <c r="B466" t="s">
        <v>708</v>
      </c>
      <c r="C466" t="s">
        <v>11</v>
      </c>
      <c r="D466">
        <v>0.8</v>
      </c>
      <c r="E466" s="13">
        <v>0</v>
      </c>
      <c r="F466">
        <v>0</v>
      </c>
      <c r="G466">
        <v>0.8</v>
      </c>
      <c r="H466">
        <v>11.88</v>
      </c>
      <c r="I466">
        <v>356.4</v>
      </c>
      <c r="J466">
        <v>445.49999999999994</v>
      </c>
      <c r="K466" s="13">
        <v>0.6705882352941176</v>
      </c>
      <c r="L466">
        <v>114</v>
      </c>
      <c r="M466">
        <v>170</v>
      </c>
      <c r="N466">
        <v>4</v>
      </c>
      <c r="O466" s="10" t="s">
        <v>100</v>
      </c>
      <c r="P466" t="s">
        <v>76</v>
      </c>
      <c r="Q466" t="s">
        <v>708</v>
      </c>
    </row>
    <row r="467" spans="1:17" x14ac:dyDescent="0.3">
      <c r="A467" t="s">
        <v>40</v>
      </c>
      <c r="B467" t="s">
        <v>708</v>
      </c>
      <c r="C467" t="s">
        <v>10</v>
      </c>
      <c r="D467">
        <v>1.04</v>
      </c>
      <c r="E467" s="13">
        <v>0</v>
      </c>
      <c r="F467">
        <v>0</v>
      </c>
      <c r="G467">
        <v>1.04</v>
      </c>
      <c r="H467">
        <v>12.33</v>
      </c>
      <c r="I467">
        <v>369.9</v>
      </c>
      <c r="J467">
        <v>355.67307692307691</v>
      </c>
      <c r="K467" s="13">
        <v>0.55405405405405406</v>
      </c>
      <c r="L467">
        <v>123</v>
      </c>
      <c r="M467">
        <v>222</v>
      </c>
      <c r="N467">
        <v>6</v>
      </c>
      <c r="O467" s="10" t="s">
        <v>100</v>
      </c>
      <c r="P467" t="s">
        <v>77</v>
      </c>
      <c r="Q467" t="s">
        <v>708</v>
      </c>
    </row>
    <row r="468" spans="1:17" x14ac:dyDescent="0.3">
      <c r="A468" t="s">
        <v>40</v>
      </c>
      <c r="B468" t="s">
        <v>708</v>
      </c>
      <c r="C468" t="s">
        <v>13</v>
      </c>
      <c r="D468">
        <v>1.0600000000000003</v>
      </c>
      <c r="E468" s="13">
        <v>9.4339622641509413E-2</v>
      </c>
      <c r="F468">
        <v>0.1</v>
      </c>
      <c r="G468">
        <v>0.96000000000000019</v>
      </c>
      <c r="H468">
        <v>15.98</v>
      </c>
      <c r="I468">
        <v>479.2</v>
      </c>
      <c r="J468">
        <v>452.07547169811306</v>
      </c>
      <c r="K468" s="13">
        <v>0.62647058823529411</v>
      </c>
      <c r="L468">
        <v>213</v>
      </c>
      <c r="M468">
        <v>340</v>
      </c>
      <c r="N468">
        <v>8</v>
      </c>
      <c r="O468" s="10" t="s">
        <v>101</v>
      </c>
      <c r="P468" t="s">
        <v>76</v>
      </c>
      <c r="Q468" t="s">
        <v>708</v>
      </c>
    </row>
    <row r="469" spans="1:17" x14ac:dyDescent="0.3">
      <c r="A469" t="s">
        <v>40</v>
      </c>
      <c r="B469" t="s">
        <v>708</v>
      </c>
      <c r="C469" t="s">
        <v>12</v>
      </c>
      <c r="D469">
        <v>0.83000000000000007</v>
      </c>
      <c r="E469" s="13">
        <v>0</v>
      </c>
      <c r="F469">
        <v>0</v>
      </c>
      <c r="G469">
        <v>0.83000000000000007</v>
      </c>
      <c r="H469">
        <v>11.35</v>
      </c>
      <c r="I469">
        <v>340.4</v>
      </c>
      <c r="J469">
        <v>410.12048192771078</v>
      </c>
      <c r="K469" s="13">
        <v>0.61538461538461542</v>
      </c>
      <c r="L469">
        <v>112</v>
      </c>
      <c r="M469">
        <v>182</v>
      </c>
      <c r="N469">
        <v>5</v>
      </c>
      <c r="O469" s="10" t="s">
        <v>101</v>
      </c>
      <c r="P469" t="s">
        <v>77</v>
      </c>
      <c r="Q469" t="s">
        <v>708</v>
      </c>
    </row>
    <row r="470" spans="1:17" x14ac:dyDescent="0.3">
      <c r="A470" t="s">
        <v>40</v>
      </c>
      <c r="B470" t="s">
        <v>708</v>
      </c>
      <c r="C470" t="s">
        <v>15</v>
      </c>
      <c r="D470">
        <v>0.81</v>
      </c>
      <c r="E470" s="13">
        <v>0</v>
      </c>
      <c r="F470">
        <v>0</v>
      </c>
      <c r="G470">
        <v>0.81</v>
      </c>
      <c r="H470">
        <v>12.24</v>
      </c>
      <c r="I470">
        <v>367.3</v>
      </c>
      <c r="J470">
        <v>453.45679012345676</v>
      </c>
      <c r="K470" s="13">
        <v>0.62631578947368416</v>
      </c>
      <c r="L470">
        <v>119</v>
      </c>
      <c r="M470">
        <v>190</v>
      </c>
      <c r="N470">
        <v>5</v>
      </c>
      <c r="O470" s="10" t="s">
        <v>102</v>
      </c>
      <c r="P470" t="s">
        <v>76</v>
      </c>
      <c r="Q470" t="s">
        <v>708</v>
      </c>
    </row>
    <row r="471" spans="1:17" x14ac:dyDescent="0.3">
      <c r="A471" t="s">
        <v>40</v>
      </c>
      <c r="B471" t="s">
        <v>708</v>
      </c>
      <c r="C471" t="s">
        <v>14</v>
      </c>
      <c r="D471">
        <v>0.9</v>
      </c>
      <c r="E471" s="13">
        <v>0</v>
      </c>
      <c r="F471">
        <v>0</v>
      </c>
      <c r="G471">
        <v>0.9</v>
      </c>
      <c r="H471">
        <v>11.290000000000001</v>
      </c>
      <c r="I471">
        <v>338.8</v>
      </c>
      <c r="J471">
        <v>376.44444444444446</v>
      </c>
      <c r="K471" s="13">
        <v>0.65697674418604646</v>
      </c>
      <c r="L471">
        <v>113</v>
      </c>
      <c r="M471">
        <v>172</v>
      </c>
      <c r="N471">
        <v>5</v>
      </c>
      <c r="O471" s="10" t="s">
        <v>102</v>
      </c>
      <c r="P471" t="s">
        <v>77</v>
      </c>
      <c r="Q471" t="s">
        <v>708</v>
      </c>
    </row>
    <row r="472" spans="1:17" x14ac:dyDescent="0.3">
      <c r="A472" t="s">
        <v>40</v>
      </c>
      <c r="B472" t="s">
        <v>708</v>
      </c>
      <c r="C472" t="s">
        <v>116</v>
      </c>
      <c r="D472">
        <v>0.86670000000000003</v>
      </c>
      <c r="E472" s="13">
        <v>0</v>
      </c>
      <c r="F472">
        <v>0</v>
      </c>
      <c r="G472">
        <v>0.86670000000000003</v>
      </c>
      <c r="H472">
        <v>12.7099969</v>
      </c>
      <c r="I472">
        <v>381.29990700000002</v>
      </c>
      <c r="J472">
        <v>439.94451021114571</v>
      </c>
      <c r="K472" s="13">
        <v>0.56785714285714284</v>
      </c>
      <c r="L472">
        <v>159</v>
      </c>
      <c r="M472">
        <v>280</v>
      </c>
      <c r="N472">
        <v>6</v>
      </c>
      <c r="O472" s="10" t="s">
        <v>115</v>
      </c>
      <c r="P472" t="s">
        <v>76</v>
      </c>
      <c r="Q472" t="s">
        <v>708</v>
      </c>
    </row>
    <row r="473" spans="1:17" x14ac:dyDescent="0.3">
      <c r="A473" t="s">
        <v>40</v>
      </c>
      <c r="B473" t="s">
        <v>708</v>
      </c>
      <c r="C473" t="s">
        <v>114</v>
      </c>
      <c r="D473">
        <v>0.96000000000000008</v>
      </c>
      <c r="E473" s="13">
        <v>0</v>
      </c>
      <c r="F473">
        <v>0</v>
      </c>
      <c r="G473">
        <v>0.96000000000000008</v>
      </c>
      <c r="H473">
        <v>12.34</v>
      </c>
      <c r="I473">
        <v>370.5</v>
      </c>
      <c r="J473">
        <v>385.93749999999994</v>
      </c>
      <c r="K473" s="13">
        <v>0.57092198581560283</v>
      </c>
      <c r="L473">
        <v>161</v>
      </c>
      <c r="M473">
        <v>282</v>
      </c>
      <c r="N473">
        <v>7</v>
      </c>
      <c r="O473" s="10" t="s">
        <v>115</v>
      </c>
      <c r="P473" t="s">
        <v>77</v>
      </c>
      <c r="Q473" t="s">
        <v>708</v>
      </c>
    </row>
    <row r="474" spans="1:17" x14ac:dyDescent="0.3">
      <c r="A474" t="s">
        <v>40</v>
      </c>
      <c r="B474" t="s">
        <v>708</v>
      </c>
      <c r="C474" t="s">
        <v>117</v>
      </c>
      <c r="D474">
        <v>0.86680000000000001</v>
      </c>
      <c r="E474" s="13">
        <v>0</v>
      </c>
      <c r="F474">
        <v>0</v>
      </c>
      <c r="G474">
        <v>0.86680000000000001</v>
      </c>
      <c r="H474">
        <v>12.606662999999999</v>
      </c>
      <c r="I474">
        <v>378.19988999999998</v>
      </c>
      <c r="J474">
        <v>436.31736271342868</v>
      </c>
      <c r="K474" s="13">
        <v>0.61562499999999998</v>
      </c>
      <c r="L474">
        <v>197</v>
      </c>
      <c r="M474">
        <v>320</v>
      </c>
      <c r="N474">
        <v>7</v>
      </c>
      <c r="O474" s="10" t="s">
        <v>118</v>
      </c>
      <c r="P474" t="s">
        <v>77</v>
      </c>
      <c r="Q474" t="s">
        <v>708</v>
      </c>
    </row>
    <row r="475" spans="1:17" x14ac:dyDescent="0.3">
      <c r="A475" t="s">
        <v>57</v>
      </c>
      <c r="B475" t="s">
        <v>722</v>
      </c>
      <c r="C475" t="s">
        <v>7</v>
      </c>
      <c r="D475">
        <v>0</v>
      </c>
      <c r="E475" s="13" t="e">
        <v>#DIV/0!</v>
      </c>
      <c r="F475">
        <v>0</v>
      </c>
      <c r="G475">
        <v>0</v>
      </c>
      <c r="H475">
        <v>0.73</v>
      </c>
      <c r="I475">
        <v>22</v>
      </c>
      <c r="J475" t="e">
        <v>#DIV/0!</v>
      </c>
      <c r="K475" s="13">
        <v>0.52380952380952384</v>
      </c>
      <c r="L475">
        <v>22</v>
      </c>
      <c r="M475">
        <v>42</v>
      </c>
      <c r="N475">
        <v>1</v>
      </c>
      <c r="O475" s="10" t="s">
        <v>98</v>
      </c>
      <c r="P475" t="s">
        <v>76</v>
      </c>
      <c r="Q475" t="s">
        <v>722</v>
      </c>
    </row>
    <row r="476" spans="1:17" x14ac:dyDescent="0.3">
      <c r="A476" t="s">
        <v>57</v>
      </c>
      <c r="B476" t="s">
        <v>722</v>
      </c>
      <c r="C476" t="s">
        <v>9</v>
      </c>
      <c r="D476">
        <v>0</v>
      </c>
      <c r="E476" s="13" t="e">
        <v>#DIV/0!</v>
      </c>
      <c r="F476">
        <v>0</v>
      </c>
      <c r="G476">
        <v>0</v>
      </c>
      <c r="H476">
        <v>1.17</v>
      </c>
      <c r="I476">
        <v>35.1</v>
      </c>
      <c r="J476" t="e">
        <v>#DIV/0!</v>
      </c>
      <c r="K476" s="13">
        <v>0.44117647058823528</v>
      </c>
      <c r="L476">
        <v>30</v>
      </c>
      <c r="M476">
        <v>68</v>
      </c>
      <c r="N476">
        <v>2</v>
      </c>
      <c r="O476" s="10" t="s">
        <v>99</v>
      </c>
      <c r="P476" t="s">
        <v>76</v>
      </c>
      <c r="Q476" t="s">
        <v>722</v>
      </c>
    </row>
    <row r="477" spans="1:17" x14ac:dyDescent="0.3">
      <c r="A477" t="s">
        <v>57</v>
      </c>
      <c r="B477" t="s">
        <v>722</v>
      </c>
      <c r="C477" t="s">
        <v>8</v>
      </c>
      <c r="D477">
        <v>0</v>
      </c>
      <c r="E477" s="13" t="e">
        <v>#DIV/0!</v>
      </c>
      <c r="F477">
        <v>0</v>
      </c>
      <c r="G477">
        <v>0</v>
      </c>
      <c r="H477">
        <v>1.9</v>
      </c>
      <c r="I477">
        <v>57.120000000000005</v>
      </c>
      <c r="J477" t="e">
        <v>#DIV/0!</v>
      </c>
      <c r="K477" s="13">
        <v>0.48863636363636365</v>
      </c>
      <c r="L477">
        <v>43</v>
      </c>
      <c r="M477">
        <v>88</v>
      </c>
      <c r="N477">
        <v>3</v>
      </c>
      <c r="O477" s="10" t="s">
        <v>99</v>
      </c>
      <c r="P477" t="s">
        <v>77</v>
      </c>
      <c r="Q477" t="s">
        <v>722</v>
      </c>
    </row>
    <row r="478" spans="1:17" x14ac:dyDescent="0.3">
      <c r="A478" t="s">
        <v>57</v>
      </c>
      <c r="B478" t="s">
        <v>722</v>
      </c>
      <c r="C478" t="s">
        <v>11</v>
      </c>
      <c r="D478">
        <v>0.14000000000000001</v>
      </c>
      <c r="E478" s="13">
        <v>0</v>
      </c>
      <c r="F478">
        <v>0</v>
      </c>
      <c r="G478">
        <v>0.14000000000000001</v>
      </c>
      <c r="H478">
        <v>1.52</v>
      </c>
      <c r="I478">
        <v>45.66</v>
      </c>
      <c r="J478">
        <v>326.14285714285711</v>
      </c>
      <c r="K478" s="13">
        <v>0.54411764705882348</v>
      </c>
      <c r="L478">
        <v>37</v>
      </c>
      <c r="M478">
        <v>68</v>
      </c>
      <c r="N478">
        <v>2</v>
      </c>
      <c r="O478" s="10" t="s">
        <v>100</v>
      </c>
      <c r="P478" t="s">
        <v>76</v>
      </c>
      <c r="Q478" t="s">
        <v>722</v>
      </c>
    </row>
    <row r="479" spans="1:17" x14ac:dyDescent="0.3">
      <c r="A479" t="s">
        <v>57</v>
      </c>
      <c r="B479" t="s">
        <v>722</v>
      </c>
      <c r="C479" t="s">
        <v>10</v>
      </c>
      <c r="D479">
        <v>0</v>
      </c>
      <c r="E479" s="13" t="e">
        <v>#DIV/0!</v>
      </c>
      <c r="F479">
        <v>0</v>
      </c>
      <c r="G479">
        <v>0</v>
      </c>
      <c r="H479">
        <v>0.87000000000000011</v>
      </c>
      <c r="I479">
        <v>26</v>
      </c>
      <c r="J479" t="e">
        <v>#DIV/0!</v>
      </c>
      <c r="K479" s="13">
        <v>0.38235294117647056</v>
      </c>
      <c r="L479">
        <v>26</v>
      </c>
      <c r="M479">
        <v>68</v>
      </c>
      <c r="N479">
        <v>2</v>
      </c>
      <c r="O479" s="10" t="s">
        <v>100</v>
      </c>
      <c r="P479" t="s">
        <v>77</v>
      </c>
      <c r="Q479" t="s">
        <v>722</v>
      </c>
    </row>
    <row r="480" spans="1:17" x14ac:dyDescent="0.3">
      <c r="A480" t="s">
        <v>57</v>
      </c>
      <c r="B480" t="s">
        <v>722</v>
      </c>
      <c r="C480" t="s">
        <v>13</v>
      </c>
      <c r="D480">
        <v>7.0000000000000007E-2</v>
      </c>
      <c r="E480" s="13">
        <v>0</v>
      </c>
      <c r="F480">
        <v>0</v>
      </c>
      <c r="G480">
        <v>7.0000000000000007E-2</v>
      </c>
      <c r="H480">
        <v>1.07</v>
      </c>
      <c r="I480">
        <v>32</v>
      </c>
      <c r="J480">
        <v>457.14285714285711</v>
      </c>
      <c r="K480" s="13">
        <v>0.94117647058823528</v>
      </c>
      <c r="L480">
        <v>32</v>
      </c>
      <c r="M480">
        <v>34</v>
      </c>
      <c r="N480">
        <v>1</v>
      </c>
      <c r="O480" s="10" t="s">
        <v>101</v>
      </c>
      <c r="P480" t="s">
        <v>76</v>
      </c>
      <c r="Q480" t="s">
        <v>722</v>
      </c>
    </row>
    <row r="481" spans="1:17" x14ac:dyDescent="0.3">
      <c r="A481" t="s">
        <v>57</v>
      </c>
      <c r="B481" t="s">
        <v>722</v>
      </c>
      <c r="C481" t="s">
        <v>12</v>
      </c>
      <c r="D481">
        <v>7.0000000000000007E-2</v>
      </c>
      <c r="E481" s="13">
        <v>0</v>
      </c>
      <c r="F481">
        <v>0</v>
      </c>
      <c r="G481">
        <v>7.0000000000000007E-2</v>
      </c>
      <c r="H481">
        <v>0.93</v>
      </c>
      <c r="I481">
        <v>28</v>
      </c>
      <c r="J481">
        <v>399.99999999999994</v>
      </c>
      <c r="K481" s="13">
        <v>0.82352941176470584</v>
      </c>
      <c r="L481">
        <v>28</v>
      </c>
      <c r="M481">
        <v>34</v>
      </c>
      <c r="N481">
        <v>1</v>
      </c>
      <c r="O481" s="10" t="s">
        <v>101</v>
      </c>
      <c r="P481" t="s">
        <v>77</v>
      </c>
      <c r="Q481" t="s">
        <v>722</v>
      </c>
    </row>
    <row r="482" spans="1:17" x14ac:dyDescent="0.3">
      <c r="A482" t="s">
        <v>57</v>
      </c>
      <c r="B482" t="s">
        <v>722</v>
      </c>
      <c r="C482" t="s">
        <v>15</v>
      </c>
      <c r="D482">
        <v>7.0000000000000007E-2</v>
      </c>
      <c r="E482" s="13">
        <v>0</v>
      </c>
      <c r="F482">
        <v>0</v>
      </c>
      <c r="G482">
        <v>7.0000000000000007E-2</v>
      </c>
      <c r="H482">
        <v>1.07</v>
      </c>
      <c r="I482">
        <v>32</v>
      </c>
      <c r="J482">
        <v>457.14285714285711</v>
      </c>
      <c r="K482" s="13">
        <v>0.94117647058823528</v>
      </c>
      <c r="L482">
        <v>32</v>
      </c>
      <c r="M482">
        <v>34</v>
      </c>
      <c r="N482">
        <v>1</v>
      </c>
      <c r="O482" s="10" t="s">
        <v>102</v>
      </c>
      <c r="P482" t="s">
        <v>76</v>
      </c>
      <c r="Q482" t="s">
        <v>722</v>
      </c>
    </row>
    <row r="483" spans="1:17" x14ac:dyDescent="0.3">
      <c r="A483" t="s">
        <v>57</v>
      </c>
      <c r="B483" t="s">
        <v>722</v>
      </c>
      <c r="C483" t="s">
        <v>14</v>
      </c>
      <c r="D483">
        <v>7.0000000000000007E-2</v>
      </c>
      <c r="E483" s="13">
        <v>0</v>
      </c>
      <c r="F483">
        <v>0</v>
      </c>
      <c r="G483">
        <v>7.0000000000000007E-2</v>
      </c>
      <c r="H483">
        <v>0.67</v>
      </c>
      <c r="I483">
        <v>20</v>
      </c>
      <c r="J483">
        <v>285.71428571428567</v>
      </c>
      <c r="K483" s="13">
        <v>0.58823529411764708</v>
      </c>
      <c r="L483">
        <v>20</v>
      </c>
      <c r="M483">
        <v>34</v>
      </c>
      <c r="N483">
        <v>1</v>
      </c>
      <c r="O483" s="10" t="s">
        <v>102</v>
      </c>
      <c r="P483" t="s">
        <v>77</v>
      </c>
      <c r="Q483" t="s">
        <v>722</v>
      </c>
    </row>
    <row r="484" spans="1:17" x14ac:dyDescent="0.3">
      <c r="A484" t="s">
        <v>57</v>
      </c>
      <c r="B484" t="s">
        <v>722</v>
      </c>
      <c r="C484" t="s">
        <v>114</v>
      </c>
      <c r="D484">
        <v>0.14000000000000001</v>
      </c>
      <c r="E484" s="13">
        <v>0</v>
      </c>
      <c r="F484">
        <v>0</v>
      </c>
      <c r="G484">
        <v>0.14000000000000001</v>
      </c>
      <c r="H484">
        <v>1.07</v>
      </c>
      <c r="I484">
        <v>32</v>
      </c>
      <c r="J484">
        <v>228.57142857142856</v>
      </c>
      <c r="K484" s="13">
        <v>0.38095238095238093</v>
      </c>
      <c r="L484">
        <v>32</v>
      </c>
      <c r="M484">
        <v>84</v>
      </c>
      <c r="N484">
        <v>2</v>
      </c>
      <c r="O484" s="10" t="s">
        <v>115</v>
      </c>
      <c r="P484" t="s">
        <v>77</v>
      </c>
      <c r="Q484" t="s">
        <v>722</v>
      </c>
    </row>
    <row r="485" spans="1:17" x14ac:dyDescent="0.3">
      <c r="A485" t="s">
        <v>5</v>
      </c>
      <c r="B485" t="s">
        <v>729</v>
      </c>
      <c r="C485" t="s">
        <v>7</v>
      </c>
      <c r="D485">
        <v>1.4</v>
      </c>
      <c r="E485" s="13">
        <v>0.57142857142857151</v>
      </c>
      <c r="F485">
        <v>0.8</v>
      </c>
      <c r="G485">
        <v>0.60000000000000009</v>
      </c>
      <c r="H485">
        <v>27.71</v>
      </c>
      <c r="I485">
        <v>831.3</v>
      </c>
      <c r="J485">
        <v>593.78571428571433</v>
      </c>
      <c r="K485" s="13">
        <v>0.77464788732394363</v>
      </c>
      <c r="L485">
        <v>275</v>
      </c>
      <c r="M485">
        <v>355</v>
      </c>
      <c r="N485">
        <v>7</v>
      </c>
      <c r="O485" s="10" t="s">
        <v>98</v>
      </c>
      <c r="P485" t="s">
        <v>76</v>
      </c>
      <c r="Q485" t="s">
        <v>729</v>
      </c>
    </row>
    <row r="486" spans="1:17" x14ac:dyDescent="0.3">
      <c r="A486" t="s">
        <v>5</v>
      </c>
      <c r="B486" t="s">
        <v>729</v>
      </c>
      <c r="C486" t="s">
        <v>9</v>
      </c>
      <c r="D486">
        <v>1.6</v>
      </c>
      <c r="E486" s="13">
        <v>0.5</v>
      </c>
      <c r="F486">
        <v>0.8</v>
      </c>
      <c r="G486">
        <v>0.8</v>
      </c>
      <c r="H486">
        <v>28.300000000000004</v>
      </c>
      <c r="I486">
        <v>849</v>
      </c>
      <c r="J486">
        <v>530.625</v>
      </c>
      <c r="K486" s="13">
        <v>0.74473684210526314</v>
      </c>
      <c r="L486">
        <v>283</v>
      </c>
      <c r="M486">
        <v>380</v>
      </c>
      <c r="N486">
        <v>8</v>
      </c>
      <c r="O486" s="10" t="s">
        <v>99</v>
      </c>
      <c r="P486" t="s">
        <v>76</v>
      </c>
      <c r="Q486" t="s">
        <v>729</v>
      </c>
    </row>
    <row r="487" spans="1:17" x14ac:dyDescent="0.3">
      <c r="A487" t="s">
        <v>5</v>
      </c>
      <c r="B487" t="s">
        <v>729</v>
      </c>
      <c r="C487" t="s">
        <v>8</v>
      </c>
      <c r="D487">
        <v>1.8</v>
      </c>
      <c r="E487" s="13">
        <v>0.44444444444444448</v>
      </c>
      <c r="F487">
        <v>0.8</v>
      </c>
      <c r="G487">
        <v>1</v>
      </c>
      <c r="H487">
        <v>30.200000000000003</v>
      </c>
      <c r="I487">
        <v>906</v>
      </c>
      <c r="J487">
        <v>503.33333333333331</v>
      </c>
      <c r="K487" s="13">
        <v>0.71563981042654023</v>
      </c>
      <c r="L487">
        <v>302</v>
      </c>
      <c r="M487">
        <v>422</v>
      </c>
      <c r="N487">
        <v>9</v>
      </c>
      <c r="O487" s="10" t="s">
        <v>99</v>
      </c>
      <c r="P487" t="s">
        <v>77</v>
      </c>
      <c r="Q487" t="s">
        <v>729</v>
      </c>
    </row>
    <row r="488" spans="1:17" x14ac:dyDescent="0.3">
      <c r="A488" t="s">
        <v>5</v>
      </c>
      <c r="B488" t="s">
        <v>729</v>
      </c>
      <c r="C488" t="s">
        <v>11</v>
      </c>
      <c r="D488">
        <v>1.9999999999999998</v>
      </c>
      <c r="E488" s="13">
        <v>0.40000000000000008</v>
      </c>
      <c r="F488">
        <v>0.8</v>
      </c>
      <c r="G488">
        <v>1.2</v>
      </c>
      <c r="H488">
        <v>26.200000000000003</v>
      </c>
      <c r="I488">
        <v>786</v>
      </c>
      <c r="J488">
        <v>393.00000000000006</v>
      </c>
      <c r="K488" s="13">
        <v>0.67179487179487174</v>
      </c>
      <c r="L488">
        <v>262</v>
      </c>
      <c r="M488">
        <v>390</v>
      </c>
      <c r="N488">
        <v>9</v>
      </c>
      <c r="O488" s="10" t="s">
        <v>100</v>
      </c>
      <c r="P488" t="s">
        <v>76</v>
      </c>
      <c r="Q488" t="s">
        <v>729</v>
      </c>
    </row>
    <row r="489" spans="1:17" x14ac:dyDescent="0.3">
      <c r="A489" t="s">
        <v>5</v>
      </c>
      <c r="B489" t="s">
        <v>729</v>
      </c>
      <c r="C489" t="s">
        <v>10</v>
      </c>
      <c r="D489">
        <v>1.8</v>
      </c>
      <c r="E489" s="13">
        <v>0.44444444444444448</v>
      </c>
      <c r="F489">
        <v>0.8</v>
      </c>
      <c r="G489">
        <v>1</v>
      </c>
      <c r="H489">
        <v>28.6</v>
      </c>
      <c r="I489">
        <v>858</v>
      </c>
      <c r="J489">
        <v>476.66666666666663</v>
      </c>
      <c r="K489" s="13">
        <v>0.61111111111111116</v>
      </c>
      <c r="L489">
        <v>286</v>
      </c>
      <c r="M489">
        <v>468</v>
      </c>
      <c r="N489">
        <v>11</v>
      </c>
      <c r="O489" s="10" t="s">
        <v>100</v>
      </c>
      <c r="P489" t="s">
        <v>77</v>
      </c>
      <c r="Q489" t="s">
        <v>729</v>
      </c>
    </row>
    <row r="490" spans="1:17" x14ac:dyDescent="0.3">
      <c r="A490" t="s">
        <v>5</v>
      </c>
      <c r="B490" t="s">
        <v>729</v>
      </c>
      <c r="C490" t="s">
        <v>13</v>
      </c>
      <c r="D490">
        <v>1.4000000000000001</v>
      </c>
      <c r="E490" s="13">
        <v>0.5714285714285714</v>
      </c>
      <c r="F490">
        <v>0.8</v>
      </c>
      <c r="G490">
        <v>0.60000000000000009</v>
      </c>
      <c r="H490">
        <v>26.029999999999998</v>
      </c>
      <c r="I490">
        <v>780.8</v>
      </c>
      <c r="J490">
        <v>557.71428571428567</v>
      </c>
      <c r="K490" s="13">
        <v>0.8896551724137931</v>
      </c>
      <c r="L490">
        <v>258</v>
      </c>
      <c r="M490">
        <v>290</v>
      </c>
      <c r="N490">
        <v>7</v>
      </c>
      <c r="O490" s="10" t="s">
        <v>101</v>
      </c>
      <c r="P490" t="s">
        <v>76</v>
      </c>
      <c r="Q490" t="s">
        <v>729</v>
      </c>
    </row>
    <row r="491" spans="1:17" x14ac:dyDescent="0.3">
      <c r="A491" t="s">
        <v>5</v>
      </c>
      <c r="B491" t="s">
        <v>729</v>
      </c>
      <c r="C491" t="s">
        <v>12</v>
      </c>
      <c r="D491">
        <v>2.0000000000000004</v>
      </c>
      <c r="E491" s="13">
        <v>0.39999999999999991</v>
      </c>
      <c r="F491">
        <v>0.8</v>
      </c>
      <c r="G491">
        <v>1.2</v>
      </c>
      <c r="H491">
        <v>27.5</v>
      </c>
      <c r="I491">
        <v>825</v>
      </c>
      <c r="J491">
        <v>412.49999999999989</v>
      </c>
      <c r="K491" s="13">
        <v>0.65947242206235013</v>
      </c>
      <c r="L491">
        <v>275</v>
      </c>
      <c r="M491">
        <v>417</v>
      </c>
      <c r="N491">
        <v>10</v>
      </c>
      <c r="O491" s="10" t="s">
        <v>101</v>
      </c>
      <c r="P491" t="s">
        <v>77</v>
      </c>
      <c r="Q491" t="s">
        <v>729</v>
      </c>
    </row>
    <row r="492" spans="1:17" x14ac:dyDescent="0.3">
      <c r="A492" t="s">
        <v>5</v>
      </c>
      <c r="B492" t="s">
        <v>729</v>
      </c>
      <c r="C492" t="s">
        <v>15</v>
      </c>
      <c r="D492">
        <v>1.2</v>
      </c>
      <c r="E492" s="13">
        <v>0.50000000000000011</v>
      </c>
      <c r="F492">
        <v>0.60000000000000009</v>
      </c>
      <c r="G492">
        <v>0.60000000000000009</v>
      </c>
      <c r="H492">
        <v>24.599999999999998</v>
      </c>
      <c r="I492">
        <v>738</v>
      </c>
      <c r="J492">
        <v>615</v>
      </c>
      <c r="K492" s="13">
        <v>0.86315789473684212</v>
      </c>
      <c r="L492">
        <v>246</v>
      </c>
      <c r="M492">
        <v>285</v>
      </c>
      <c r="N492">
        <v>6</v>
      </c>
      <c r="O492" s="10" t="s">
        <v>102</v>
      </c>
      <c r="P492" t="s">
        <v>76</v>
      </c>
      <c r="Q492" t="s">
        <v>729</v>
      </c>
    </row>
    <row r="493" spans="1:17" x14ac:dyDescent="0.3">
      <c r="A493" t="s">
        <v>5</v>
      </c>
      <c r="B493" t="s">
        <v>729</v>
      </c>
      <c r="C493" t="s">
        <v>14</v>
      </c>
      <c r="D493">
        <v>1.5999999999999999</v>
      </c>
      <c r="E493" s="13">
        <v>0.50000000000000011</v>
      </c>
      <c r="F493">
        <v>0.8</v>
      </c>
      <c r="G493">
        <v>0.8</v>
      </c>
      <c r="H493">
        <v>30.400000000000002</v>
      </c>
      <c r="I493">
        <v>912</v>
      </c>
      <c r="J493">
        <v>570</v>
      </c>
      <c r="K493" s="13">
        <v>0.83977900552486184</v>
      </c>
      <c r="L493">
        <v>304</v>
      </c>
      <c r="M493">
        <v>362</v>
      </c>
      <c r="N493">
        <v>8</v>
      </c>
      <c r="O493" s="10" t="s">
        <v>102</v>
      </c>
      <c r="P493" t="s">
        <v>77</v>
      </c>
      <c r="Q493" t="s">
        <v>729</v>
      </c>
    </row>
    <row r="494" spans="1:17" x14ac:dyDescent="0.3">
      <c r="A494" t="s">
        <v>5</v>
      </c>
      <c r="B494" t="s">
        <v>729</v>
      </c>
      <c r="C494" t="s">
        <v>116</v>
      </c>
      <c r="D494">
        <v>1.4</v>
      </c>
      <c r="E494" s="13">
        <v>0.7142857142857143</v>
      </c>
      <c r="F494">
        <v>1</v>
      </c>
      <c r="G494">
        <v>0.4</v>
      </c>
      <c r="H494">
        <v>25.6</v>
      </c>
      <c r="I494">
        <v>768</v>
      </c>
      <c r="J494">
        <v>548.57142857142856</v>
      </c>
      <c r="K494" s="13">
        <v>0.76417910447761195</v>
      </c>
      <c r="L494">
        <v>256</v>
      </c>
      <c r="M494">
        <v>335</v>
      </c>
      <c r="N494">
        <v>7</v>
      </c>
      <c r="O494" s="10" t="s">
        <v>115</v>
      </c>
      <c r="P494" t="s">
        <v>76</v>
      </c>
      <c r="Q494" t="s">
        <v>729</v>
      </c>
    </row>
    <row r="495" spans="1:17" x14ac:dyDescent="0.3">
      <c r="A495" t="s">
        <v>5</v>
      </c>
      <c r="B495" t="s">
        <v>729</v>
      </c>
      <c r="C495" t="s">
        <v>114</v>
      </c>
      <c r="D495">
        <v>1.4</v>
      </c>
      <c r="E495" s="13">
        <v>0.7142857142857143</v>
      </c>
      <c r="F495">
        <v>1</v>
      </c>
      <c r="G495">
        <v>0.4</v>
      </c>
      <c r="H495">
        <v>24.5</v>
      </c>
      <c r="I495">
        <v>735</v>
      </c>
      <c r="J495">
        <v>525</v>
      </c>
      <c r="K495" s="13">
        <v>0.80327868852459017</v>
      </c>
      <c r="L495">
        <v>245</v>
      </c>
      <c r="M495">
        <v>305</v>
      </c>
      <c r="N495">
        <v>7</v>
      </c>
      <c r="O495" s="10" t="s">
        <v>115</v>
      </c>
      <c r="P495" t="s">
        <v>77</v>
      </c>
      <c r="Q495" t="s">
        <v>729</v>
      </c>
    </row>
    <row r="496" spans="1:17" x14ac:dyDescent="0.3">
      <c r="A496" t="s">
        <v>5</v>
      </c>
      <c r="B496" t="s">
        <v>729</v>
      </c>
      <c r="C496" t="s">
        <v>117</v>
      </c>
      <c r="D496">
        <v>1.4</v>
      </c>
      <c r="E496" s="13">
        <v>0.57142857142857151</v>
      </c>
      <c r="F496">
        <v>0.8</v>
      </c>
      <c r="G496">
        <v>0.60000000000000009</v>
      </c>
      <c r="H496">
        <v>23.9</v>
      </c>
      <c r="I496">
        <v>717</v>
      </c>
      <c r="J496">
        <v>512.14285714285722</v>
      </c>
      <c r="K496" s="13">
        <v>0.86909090909090914</v>
      </c>
      <c r="L496">
        <v>239</v>
      </c>
      <c r="M496">
        <v>275</v>
      </c>
      <c r="N496">
        <v>7</v>
      </c>
      <c r="O496" s="10" t="s">
        <v>118</v>
      </c>
      <c r="P496" t="s">
        <v>77</v>
      </c>
      <c r="Q496" t="s">
        <v>729</v>
      </c>
    </row>
    <row r="497" spans="1:17" x14ac:dyDescent="0.3">
      <c r="A497" t="s">
        <v>63</v>
      </c>
      <c r="B497" t="s">
        <v>734</v>
      </c>
      <c r="C497" t="s">
        <v>7</v>
      </c>
      <c r="D497">
        <v>2.4299999999999997</v>
      </c>
      <c r="E497" s="13">
        <v>0.5761316872427984</v>
      </c>
      <c r="F497">
        <v>1.4</v>
      </c>
      <c r="G497">
        <v>1.03</v>
      </c>
      <c r="H497">
        <v>43.99</v>
      </c>
      <c r="I497">
        <v>1320</v>
      </c>
      <c r="J497">
        <v>543.20987654320993</v>
      </c>
      <c r="K497" s="13">
        <v>1.0052083333333333</v>
      </c>
      <c r="L497">
        <v>193</v>
      </c>
      <c r="M497">
        <v>192</v>
      </c>
      <c r="N497">
        <v>6</v>
      </c>
      <c r="O497" s="10" t="s">
        <v>98</v>
      </c>
      <c r="P497" t="s">
        <v>76</v>
      </c>
      <c r="Q497" t="s">
        <v>734</v>
      </c>
    </row>
    <row r="498" spans="1:17" x14ac:dyDescent="0.3">
      <c r="A498" t="s">
        <v>63</v>
      </c>
      <c r="B498" t="s">
        <v>734</v>
      </c>
      <c r="C498" t="s">
        <v>9</v>
      </c>
      <c r="D498">
        <v>3.27</v>
      </c>
      <c r="E498" s="13">
        <v>0.38226299694189603</v>
      </c>
      <c r="F498">
        <v>1.25</v>
      </c>
      <c r="G498">
        <v>2.02</v>
      </c>
      <c r="H498">
        <v>51.34</v>
      </c>
      <c r="I498">
        <v>1540</v>
      </c>
      <c r="J498">
        <v>470.94801223241592</v>
      </c>
      <c r="K498" s="13">
        <v>0.875</v>
      </c>
      <c r="L498">
        <v>224</v>
      </c>
      <c r="M498">
        <v>256</v>
      </c>
      <c r="N498">
        <v>8</v>
      </c>
      <c r="O498" s="10" t="s">
        <v>99</v>
      </c>
      <c r="P498" t="s">
        <v>76</v>
      </c>
      <c r="Q498" t="s">
        <v>734</v>
      </c>
    </row>
    <row r="499" spans="1:17" x14ac:dyDescent="0.3">
      <c r="A499" t="s">
        <v>63</v>
      </c>
      <c r="B499" t="s">
        <v>734</v>
      </c>
      <c r="C499" t="s">
        <v>8</v>
      </c>
      <c r="D499">
        <v>2.85</v>
      </c>
      <c r="E499" s="13">
        <v>0.43859649122807015</v>
      </c>
      <c r="F499">
        <v>1.25</v>
      </c>
      <c r="G499">
        <v>1.6</v>
      </c>
      <c r="H499">
        <v>50.47</v>
      </c>
      <c r="I499">
        <v>1514</v>
      </c>
      <c r="J499">
        <v>531.22807017543857</v>
      </c>
      <c r="K499" s="13">
        <v>0.99549549549549554</v>
      </c>
      <c r="L499">
        <v>221</v>
      </c>
      <c r="M499">
        <v>222</v>
      </c>
      <c r="N499">
        <v>7</v>
      </c>
      <c r="O499" s="10" t="s">
        <v>99</v>
      </c>
      <c r="P499" t="s">
        <v>77</v>
      </c>
      <c r="Q499" t="s">
        <v>734</v>
      </c>
    </row>
    <row r="500" spans="1:17" x14ac:dyDescent="0.3">
      <c r="A500" t="s">
        <v>63</v>
      </c>
      <c r="B500" t="s">
        <v>734</v>
      </c>
      <c r="C500" t="s">
        <v>11</v>
      </c>
      <c r="D500">
        <v>3.27</v>
      </c>
      <c r="E500" s="13">
        <v>0.38837920489296635</v>
      </c>
      <c r="F500">
        <v>1.27</v>
      </c>
      <c r="G500">
        <v>2</v>
      </c>
      <c r="H500">
        <v>49.23</v>
      </c>
      <c r="I500">
        <v>1477</v>
      </c>
      <c r="J500">
        <v>451.68195718654437</v>
      </c>
      <c r="K500" s="13">
        <v>0.83984375</v>
      </c>
      <c r="L500">
        <v>215</v>
      </c>
      <c r="M500">
        <v>256</v>
      </c>
      <c r="N500">
        <v>8</v>
      </c>
      <c r="O500" s="10" t="s">
        <v>100</v>
      </c>
      <c r="P500" t="s">
        <v>76</v>
      </c>
      <c r="Q500" t="s">
        <v>734</v>
      </c>
    </row>
    <row r="501" spans="1:17" x14ac:dyDescent="0.3">
      <c r="A501" t="s">
        <v>63</v>
      </c>
      <c r="B501" t="s">
        <v>734</v>
      </c>
      <c r="C501" t="s">
        <v>10</v>
      </c>
      <c r="D501">
        <v>3.27</v>
      </c>
      <c r="E501" s="13">
        <v>0.29969418960244648</v>
      </c>
      <c r="F501">
        <v>0.98</v>
      </c>
      <c r="G501">
        <v>2.29</v>
      </c>
      <c r="H501">
        <v>51.54</v>
      </c>
      <c r="I501">
        <v>1546</v>
      </c>
      <c r="J501">
        <v>472.78287461773698</v>
      </c>
      <c r="K501" s="13">
        <v>0.88582677165354329</v>
      </c>
      <c r="L501">
        <v>225</v>
      </c>
      <c r="M501">
        <v>254</v>
      </c>
      <c r="N501">
        <v>8</v>
      </c>
      <c r="O501" s="10" t="s">
        <v>100</v>
      </c>
      <c r="P501" t="s">
        <v>77</v>
      </c>
      <c r="Q501" t="s">
        <v>734</v>
      </c>
    </row>
    <row r="502" spans="1:17" x14ac:dyDescent="0.3">
      <c r="A502" t="s">
        <v>63</v>
      </c>
      <c r="B502" t="s">
        <v>734</v>
      </c>
      <c r="C502" t="s">
        <v>13</v>
      </c>
      <c r="D502">
        <v>3.27</v>
      </c>
      <c r="E502" s="13">
        <v>0.25382262996941896</v>
      </c>
      <c r="F502">
        <v>0.83</v>
      </c>
      <c r="G502">
        <v>2.44</v>
      </c>
      <c r="H502">
        <v>48.089999999999996</v>
      </c>
      <c r="I502">
        <v>1442.7</v>
      </c>
      <c r="J502">
        <v>441.19266055045875</v>
      </c>
      <c r="K502" s="13">
        <v>0.80078125</v>
      </c>
      <c r="L502">
        <v>205</v>
      </c>
      <c r="M502">
        <v>256</v>
      </c>
      <c r="N502">
        <v>8</v>
      </c>
      <c r="O502" s="10" t="s">
        <v>101</v>
      </c>
      <c r="P502" t="s">
        <v>76</v>
      </c>
      <c r="Q502" t="s">
        <v>734</v>
      </c>
    </row>
    <row r="503" spans="1:17" x14ac:dyDescent="0.3">
      <c r="A503" t="s">
        <v>63</v>
      </c>
      <c r="B503" t="s">
        <v>734</v>
      </c>
      <c r="C503" t="s">
        <v>12</v>
      </c>
      <c r="D503">
        <v>3.27</v>
      </c>
      <c r="E503" s="13">
        <v>0.34250764525993882</v>
      </c>
      <c r="F503">
        <v>1.1199999999999999</v>
      </c>
      <c r="G503">
        <v>2.1500000000000004</v>
      </c>
      <c r="H503">
        <v>49.73</v>
      </c>
      <c r="I503">
        <v>1492</v>
      </c>
      <c r="J503">
        <v>456.2691131498471</v>
      </c>
      <c r="K503" s="13">
        <v>0.85433070866141736</v>
      </c>
      <c r="L503">
        <v>217</v>
      </c>
      <c r="M503">
        <v>254</v>
      </c>
      <c r="N503">
        <v>8</v>
      </c>
      <c r="O503" s="10" t="s">
        <v>101</v>
      </c>
      <c r="P503" t="s">
        <v>77</v>
      </c>
      <c r="Q503" t="s">
        <v>734</v>
      </c>
    </row>
    <row r="504" spans="1:17" x14ac:dyDescent="0.3">
      <c r="A504" t="s">
        <v>63</v>
      </c>
      <c r="B504" t="s">
        <v>734</v>
      </c>
      <c r="C504" t="s">
        <v>15</v>
      </c>
      <c r="D504">
        <v>2.97</v>
      </c>
      <c r="E504" s="13">
        <v>0.62962962962962954</v>
      </c>
      <c r="F504">
        <v>1.8699999999999999</v>
      </c>
      <c r="G504">
        <v>1.0999999999999999</v>
      </c>
      <c r="H504">
        <v>42.2</v>
      </c>
      <c r="I504">
        <v>1266</v>
      </c>
      <c r="J504">
        <v>426.26262626262621</v>
      </c>
      <c r="K504" s="13">
        <v>0.8392857142857143</v>
      </c>
      <c r="L504">
        <v>188</v>
      </c>
      <c r="M504">
        <v>224</v>
      </c>
      <c r="N504">
        <v>7</v>
      </c>
      <c r="O504" s="10" t="s">
        <v>102</v>
      </c>
      <c r="P504" t="s">
        <v>76</v>
      </c>
      <c r="Q504" t="s">
        <v>734</v>
      </c>
    </row>
    <row r="505" spans="1:17" x14ac:dyDescent="0.3">
      <c r="A505" t="s">
        <v>63</v>
      </c>
      <c r="B505" t="s">
        <v>734</v>
      </c>
      <c r="C505" t="s">
        <v>14</v>
      </c>
      <c r="D505">
        <v>3.27</v>
      </c>
      <c r="E505" s="13">
        <v>0.66360856269113144</v>
      </c>
      <c r="F505">
        <v>2.17</v>
      </c>
      <c r="G505">
        <v>1.1000000000000001</v>
      </c>
      <c r="H505">
        <v>47.970000000000006</v>
      </c>
      <c r="I505">
        <v>1439</v>
      </c>
      <c r="J505">
        <v>440.06116207951072</v>
      </c>
      <c r="K505" s="13">
        <v>0.8203125</v>
      </c>
      <c r="L505">
        <v>210</v>
      </c>
      <c r="M505">
        <v>256</v>
      </c>
      <c r="N505">
        <v>8</v>
      </c>
      <c r="O505" s="10" t="s">
        <v>102</v>
      </c>
      <c r="P505" t="s">
        <v>77</v>
      </c>
      <c r="Q505" t="s">
        <v>734</v>
      </c>
    </row>
    <row r="506" spans="1:17" x14ac:dyDescent="0.3">
      <c r="A506" t="s">
        <v>63</v>
      </c>
      <c r="B506" t="s">
        <v>734</v>
      </c>
      <c r="C506" t="s">
        <v>116</v>
      </c>
      <c r="D506">
        <v>2.9022999999999999</v>
      </c>
      <c r="E506" s="13">
        <v>0.38107707680115765</v>
      </c>
      <c r="F506">
        <v>1.1059999999999999</v>
      </c>
      <c r="G506">
        <v>1.7962999999999998</v>
      </c>
      <c r="H506">
        <v>54.099995900000003</v>
      </c>
      <c r="I506">
        <v>1622.9998770000002</v>
      </c>
      <c r="J506">
        <v>559.21161733797339</v>
      </c>
      <c r="K506" s="13">
        <v>0.84459459459459463</v>
      </c>
      <c r="L506">
        <v>250</v>
      </c>
      <c r="M506">
        <v>296</v>
      </c>
      <c r="N506">
        <v>7</v>
      </c>
      <c r="O506" s="10" t="s">
        <v>115</v>
      </c>
      <c r="P506" t="s">
        <v>76</v>
      </c>
      <c r="Q506" t="s">
        <v>734</v>
      </c>
    </row>
    <row r="507" spans="1:17" x14ac:dyDescent="0.3">
      <c r="A507" t="s">
        <v>63</v>
      </c>
      <c r="B507" t="s">
        <v>734</v>
      </c>
      <c r="C507" t="s">
        <v>114</v>
      </c>
      <c r="D507">
        <v>3.41</v>
      </c>
      <c r="E507" s="13">
        <v>0.40175953079178883</v>
      </c>
      <c r="F507">
        <v>1.3699999999999999</v>
      </c>
      <c r="G507">
        <v>2.0299999999999998</v>
      </c>
      <c r="H507">
        <v>48.13</v>
      </c>
      <c r="I507">
        <v>1444</v>
      </c>
      <c r="J507">
        <v>423.46041055718473</v>
      </c>
      <c r="K507" s="13">
        <v>0.828125</v>
      </c>
      <c r="L507">
        <v>212</v>
      </c>
      <c r="M507">
        <v>256</v>
      </c>
      <c r="N507">
        <v>8</v>
      </c>
      <c r="O507" s="10" t="s">
        <v>115</v>
      </c>
      <c r="P507" t="s">
        <v>77</v>
      </c>
      <c r="Q507" t="s">
        <v>734</v>
      </c>
    </row>
    <row r="508" spans="1:17" x14ac:dyDescent="0.3">
      <c r="A508" t="s">
        <v>63</v>
      </c>
      <c r="B508" t="s">
        <v>734</v>
      </c>
      <c r="C508" t="s">
        <v>117</v>
      </c>
      <c r="D508">
        <v>3.3454999999999999</v>
      </c>
      <c r="E508" s="13">
        <v>0.31298759527723807</v>
      </c>
      <c r="F508">
        <v>1.0470999999999999</v>
      </c>
      <c r="G508">
        <v>2.2984</v>
      </c>
      <c r="H508">
        <v>62.633328699999993</v>
      </c>
      <c r="I508">
        <v>1878.999861</v>
      </c>
      <c r="J508">
        <v>561.64993603347784</v>
      </c>
      <c r="K508" s="13">
        <v>0.88414634146341464</v>
      </c>
      <c r="L508">
        <v>290</v>
      </c>
      <c r="M508">
        <v>328</v>
      </c>
      <c r="N508">
        <v>8</v>
      </c>
      <c r="O508" s="10" t="s">
        <v>118</v>
      </c>
      <c r="P508" t="s">
        <v>77</v>
      </c>
      <c r="Q508" t="s">
        <v>734</v>
      </c>
    </row>
    <row r="509" spans="1:17" x14ac:dyDescent="0.3">
      <c r="A509" t="s">
        <v>5</v>
      </c>
      <c r="B509" t="s">
        <v>740</v>
      </c>
      <c r="C509" t="s">
        <v>7</v>
      </c>
      <c r="D509">
        <v>0.8</v>
      </c>
      <c r="E509" s="13">
        <v>0</v>
      </c>
      <c r="F509">
        <v>0</v>
      </c>
      <c r="G509">
        <v>0.8</v>
      </c>
      <c r="H509">
        <v>12.399999999999999</v>
      </c>
      <c r="I509">
        <v>372</v>
      </c>
      <c r="J509">
        <v>465</v>
      </c>
      <c r="K509" s="13">
        <v>0.8</v>
      </c>
      <c r="L509">
        <v>124</v>
      </c>
      <c r="M509">
        <v>155</v>
      </c>
      <c r="N509">
        <v>4</v>
      </c>
      <c r="O509" s="10" t="s">
        <v>98</v>
      </c>
      <c r="P509" t="s">
        <v>76</v>
      </c>
      <c r="Q509" t="s">
        <v>740</v>
      </c>
    </row>
    <row r="510" spans="1:17" x14ac:dyDescent="0.3">
      <c r="A510" t="s">
        <v>5</v>
      </c>
      <c r="B510" t="s">
        <v>740</v>
      </c>
      <c r="C510" t="s">
        <v>9</v>
      </c>
      <c r="D510">
        <v>1</v>
      </c>
      <c r="E510" s="13">
        <v>0</v>
      </c>
      <c r="F510">
        <v>0</v>
      </c>
      <c r="G510">
        <v>1</v>
      </c>
      <c r="H510">
        <v>14.1</v>
      </c>
      <c r="I510">
        <v>423</v>
      </c>
      <c r="J510">
        <v>423</v>
      </c>
      <c r="K510" s="13">
        <v>0.62389380530973448</v>
      </c>
      <c r="L510">
        <v>141</v>
      </c>
      <c r="M510">
        <v>226</v>
      </c>
      <c r="N510">
        <v>5</v>
      </c>
      <c r="O510" s="10" t="s">
        <v>99</v>
      </c>
      <c r="P510" t="s">
        <v>76</v>
      </c>
      <c r="Q510" t="s">
        <v>740</v>
      </c>
    </row>
    <row r="511" spans="1:17" x14ac:dyDescent="0.3">
      <c r="A511" t="s">
        <v>5</v>
      </c>
      <c r="B511" t="s">
        <v>740</v>
      </c>
      <c r="C511" t="s">
        <v>8</v>
      </c>
      <c r="D511">
        <v>1</v>
      </c>
      <c r="E511" s="13">
        <v>0</v>
      </c>
      <c r="F511">
        <v>0</v>
      </c>
      <c r="G511">
        <v>1</v>
      </c>
      <c r="H511">
        <v>14.35</v>
      </c>
      <c r="I511">
        <v>430.4</v>
      </c>
      <c r="J511">
        <v>430.4</v>
      </c>
      <c r="K511" s="13">
        <v>0.63274336283185839</v>
      </c>
      <c r="L511">
        <v>143</v>
      </c>
      <c r="M511">
        <v>226</v>
      </c>
      <c r="N511">
        <v>5</v>
      </c>
      <c r="O511" s="10" t="s">
        <v>99</v>
      </c>
      <c r="P511" t="s">
        <v>77</v>
      </c>
      <c r="Q511" t="s">
        <v>740</v>
      </c>
    </row>
    <row r="512" spans="1:17" x14ac:dyDescent="0.3">
      <c r="A512" t="s">
        <v>5</v>
      </c>
      <c r="B512" t="s">
        <v>740</v>
      </c>
      <c r="C512" t="s">
        <v>11</v>
      </c>
      <c r="D512">
        <v>1.2</v>
      </c>
      <c r="E512" s="13">
        <v>0</v>
      </c>
      <c r="F512">
        <v>0</v>
      </c>
      <c r="G512">
        <v>1.2</v>
      </c>
      <c r="H512">
        <v>18.920000000000002</v>
      </c>
      <c r="I512">
        <v>567.6</v>
      </c>
      <c r="J512">
        <v>473.00000000000006</v>
      </c>
      <c r="K512" s="13">
        <v>0.73913043478260865</v>
      </c>
      <c r="L512">
        <v>187</v>
      </c>
      <c r="M512">
        <v>253</v>
      </c>
      <c r="N512">
        <v>6</v>
      </c>
      <c r="O512" s="10" t="s">
        <v>100</v>
      </c>
      <c r="P512" t="s">
        <v>76</v>
      </c>
      <c r="Q512" t="s">
        <v>740</v>
      </c>
    </row>
    <row r="513" spans="1:17" x14ac:dyDescent="0.3">
      <c r="A513" t="s">
        <v>5</v>
      </c>
      <c r="B513" t="s">
        <v>740</v>
      </c>
      <c r="C513" t="s">
        <v>10</v>
      </c>
      <c r="D513">
        <v>1.4000000000000001</v>
      </c>
      <c r="E513" s="13">
        <v>0</v>
      </c>
      <c r="F513">
        <v>0</v>
      </c>
      <c r="G513">
        <v>1.4000000000000001</v>
      </c>
      <c r="H513">
        <v>21.39</v>
      </c>
      <c r="I513">
        <v>641.92000000000007</v>
      </c>
      <c r="J513">
        <v>458.51428571428573</v>
      </c>
      <c r="K513" s="13">
        <v>0.64564564564564564</v>
      </c>
      <c r="L513">
        <v>215</v>
      </c>
      <c r="M513">
        <v>333</v>
      </c>
      <c r="N513">
        <v>7</v>
      </c>
      <c r="O513" s="10" t="s">
        <v>100</v>
      </c>
      <c r="P513" t="s">
        <v>77</v>
      </c>
      <c r="Q513" t="s">
        <v>740</v>
      </c>
    </row>
    <row r="514" spans="1:17" x14ac:dyDescent="0.3">
      <c r="A514" t="s">
        <v>5</v>
      </c>
      <c r="B514" t="s">
        <v>740</v>
      </c>
      <c r="C514" t="s">
        <v>13</v>
      </c>
      <c r="D514">
        <v>1.2</v>
      </c>
      <c r="E514" s="13">
        <v>0</v>
      </c>
      <c r="F514">
        <v>0</v>
      </c>
      <c r="G514">
        <v>1.2</v>
      </c>
      <c r="H514">
        <v>20.099999999999998</v>
      </c>
      <c r="I514">
        <v>603.19999999999993</v>
      </c>
      <c r="J514">
        <v>502.66666666666663</v>
      </c>
      <c r="K514" s="13">
        <v>0.72014925373134331</v>
      </c>
      <c r="L514">
        <v>193</v>
      </c>
      <c r="M514">
        <v>268</v>
      </c>
      <c r="N514">
        <v>6</v>
      </c>
      <c r="O514" s="10" t="s">
        <v>101</v>
      </c>
      <c r="P514" t="s">
        <v>76</v>
      </c>
      <c r="Q514" t="s">
        <v>740</v>
      </c>
    </row>
    <row r="515" spans="1:17" x14ac:dyDescent="0.3">
      <c r="A515" t="s">
        <v>5</v>
      </c>
      <c r="B515" t="s">
        <v>740</v>
      </c>
      <c r="C515" t="s">
        <v>12</v>
      </c>
      <c r="D515">
        <v>1.4000000000000001</v>
      </c>
      <c r="E515" s="13">
        <v>0</v>
      </c>
      <c r="F515">
        <v>0</v>
      </c>
      <c r="G515">
        <v>1.4000000000000001</v>
      </c>
      <c r="H515">
        <v>18.79</v>
      </c>
      <c r="I515">
        <v>563.92999999999995</v>
      </c>
      <c r="J515">
        <v>402.80714285714276</v>
      </c>
      <c r="K515" s="13">
        <v>0.6143790849673203</v>
      </c>
      <c r="L515">
        <v>188</v>
      </c>
      <c r="M515">
        <v>306</v>
      </c>
      <c r="N515">
        <v>7</v>
      </c>
      <c r="O515" s="10" t="s">
        <v>101</v>
      </c>
      <c r="P515" t="s">
        <v>77</v>
      </c>
      <c r="Q515" t="s">
        <v>740</v>
      </c>
    </row>
    <row r="516" spans="1:17" x14ac:dyDescent="0.3">
      <c r="A516" t="s">
        <v>5</v>
      </c>
      <c r="B516" t="s">
        <v>740</v>
      </c>
      <c r="C516" t="s">
        <v>15</v>
      </c>
      <c r="D516">
        <v>1.4</v>
      </c>
      <c r="E516" s="13">
        <v>0.7142857142857143</v>
      </c>
      <c r="F516">
        <v>1</v>
      </c>
      <c r="G516">
        <v>0.4</v>
      </c>
      <c r="H516">
        <v>20.100000000000001</v>
      </c>
      <c r="I516">
        <v>603</v>
      </c>
      <c r="J516">
        <v>430.71428571428572</v>
      </c>
      <c r="K516" s="13">
        <v>0.55524861878453036</v>
      </c>
      <c r="L516">
        <v>201</v>
      </c>
      <c r="M516">
        <v>362</v>
      </c>
      <c r="N516">
        <v>7</v>
      </c>
      <c r="O516" s="10" t="s">
        <v>102</v>
      </c>
      <c r="P516" t="s">
        <v>76</v>
      </c>
      <c r="Q516" t="s">
        <v>740</v>
      </c>
    </row>
    <row r="517" spans="1:17" x14ac:dyDescent="0.3">
      <c r="A517" t="s">
        <v>5</v>
      </c>
      <c r="B517" t="s">
        <v>740</v>
      </c>
      <c r="C517" t="s">
        <v>14</v>
      </c>
      <c r="D517">
        <v>1.4000000000000001</v>
      </c>
      <c r="E517" s="13">
        <v>0.71428571428571419</v>
      </c>
      <c r="F517">
        <v>1</v>
      </c>
      <c r="G517">
        <v>0.4</v>
      </c>
      <c r="H517">
        <v>11.73</v>
      </c>
      <c r="I517">
        <v>351.84</v>
      </c>
      <c r="J517">
        <v>251.31428571428566</v>
      </c>
      <c r="K517" s="13">
        <v>0.40136054421768708</v>
      </c>
      <c r="L517">
        <v>118</v>
      </c>
      <c r="M517">
        <v>294</v>
      </c>
      <c r="N517">
        <v>7</v>
      </c>
      <c r="O517" s="10" t="s">
        <v>102</v>
      </c>
      <c r="P517" t="s">
        <v>77</v>
      </c>
      <c r="Q517" t="s">
        <v>740</v>
      </c>
    </row>
    <row r="518" spans="1:17" x14ac:dyDescent="0.3">
      <c r="A518" t="s">
        <v>5</v>
      </c>
      <c r="B518" t="s">
        <v>740</v>
      </c>
      <c r="C518" t="s">
        <v>116</v>
      </c>
      <c r="D518">
        <v>1.2</v>
      </c>
      <c r="E518" s="13">
        <v>0.83333333333333337</v>
      </c>
      <c r="F518">
        <v>1</v>
      </c>
      <c r="G518">
        <v>0.2</v>
      </c>
      <c r="H518">
        <v>27.9</v>
      </c>
      <c r="I518">
        <v>836.99999999999989</v>
      </c>
      <c r="J518">
        <v>697.49999999999989</v>
      </c>
      <c r="K518" s="13">
        <v>0.93</v>
      </c>
      <c r="L518">
        <v>279</v>
      </c>
      <c r="M518">
        <v>300</v>
      </c>
      <c r="N518">
        <v>6</v>
      </c>
      <c r="O518" s="10" t="s">
        <v>115</v>
      </c>
      <c r="P518" t="s">
        <v>76</v>
      </c>
      <c r="Q518" t="s">
        <v>740</v>
      </c>
    </row>
    <row r="519" spans="1:17" x14ac:dyDescent="0.3">
      <c r="A519" t="s">
        <v>5</v>
      </c>
      <c r="B519" t="s">
        <v>740</v>
      </c>
      <c r="C519" t="s">
        <v>114</v>
      </c>
      <c r="D519">
        <v>1.8</v>
      </c>
      <c r="E519" s="13">
        <v>0.55555555555555558</v>
      </c>
      <c r="F519">
        <v>1</v>
      </c>
      <c r="G519">
        <v>0.8</v>
      </c>
      <c r="H519">
        <v>20.799999999999997</v>
      </c>
      <c r="I519">
        <v>624</v>
      </c>
      <c r="J519">
        <v>346.66666666666669</v>
      </c>
      <c r="K519" s="13">
        <v>0.51105651105651106</v>
      </c>
      <c r="L519">
        <v>208</v>
      </c>
      <c r="M519">
        <v>407</v>
      </c>
      <c r="N519">
        <v>9</v>
      </c>
      <c r="O519" s="10" t="s">
        <v>115</v>
      </c>
      <c r="P519" t="s">
        <v>77</v>
      </c>
      <c r="Q519" t="s">
        <v>740</v>
      </c>
    </row>
    <row r="520" spans="1:17" x14ac:dyDescent="0.3">
      <c r="A520" t="s">
        <v>5</v>
      </c>
      <c r="B520" t="s">
        <v>740</v>
      </c>
      <c r="C520" t="s">
        <v>117</v>
      </c>
      <c r="D520">
        <v>1.4</v>
      </c>
      <c r="E520" s="13">
        <v>0.7142857142857143</v>
      </c>
      <c r="F520">
        <v>1</v>
      </c>
      <c r="G520">
        <v>0.4</v>
      </c>
      <c r="H520">
        <v>22.257142856499996</v>
      </c>
      <c r="I520">
        <v>667.71428569499994</v>
      </c>
      <c r="J520">
        <v>476.93877549642855</v>
      </c>
      <c r="K520" s="13">
        <v>0.72602739726027399</v>
      </c>
      <c r="L520">
        <v>265</v>
      </c>
      <c r="M520">
        <v>365</v>
      </c>
      <c r="N520">
        <v>7</v>
      </c>
      <c r="O520" s="10" t="s">
        <v>118</v>
      </c>
      <c r="P520" t="s">
        <v>77</v>
      </c>
      <c r="Q520" t="s">
        <v>740</v>
      </c>
    </row>
    <row r="521" spans="1:17" x14ac:dyDescent="0.3">
      <c r="A521" t="s">
        <v>5</v>
      </c>
      <c r="B521" t="s">
        <v>747</v>
      </c>
      <c r="C521" t="s">
        <v>7</v>
      </c>
      <c r="D521">
        <v>3.4800000000000004</v>
      </c>
      <c r="E521" s="13">
        <v>0.31034482758620691</v>
      </c>
      <c r="F521">
        <v>1.08</v>
      </c>
      <c r="G521">
        <v>2.4000000000000004</v>
      </c>
      <c r="H521">
        <v>75.8</v>
      </c>
      <c r="I521">
        <v>2274.1</v>
      </c>
      <c r="J521">
        <v>653.47701149425279</v>
      </c>
      <c r="K521" s="13">
        <v>0.85215366705471474</v>
      </c>
      <c r="L521">
        <v>732</v>
      </c>
      <c r="M521">
        <v>859</v>
      </c>
      <c r="N521">
        <v>17</v>
      </c>
      <c r="O521" s="10" t="s">
        <v>98</v>
      </c>
      <c r="P521" t="s">
        <v>76</v>
      </c>
      <c r="Q521" t="s">
        <v>747</v>
      </c>
    </row>
    <row r="522" spans="1:17" x14ac:dyDescent="0.3">
      <c r="A522" t="s">
        <v>5</v>
      </c>
      <c r="B522" t="s">
        <v>747</v>
      </c>
      <c r="C522" t="s">
        <v>9</v>
      </c>
      <c r="D522">
        <v>3.7100000000000004</v>
      </c>
      <c r="E522" s="13">
        <v>0.13746630727762801</v>
      </c>
      <c r="F522">
        <v>0.51</v>
      </c>
      <c r="G522">
        <v>3.2</v>
      </c>
      <c r="H522">
        <v>67.680000000000007</v>
      </c>
      <c r="I522">
        <v>2030.4</v>
      </c>
      <c r="J522">
        <v>547.27762803234498</v>
      </c>
      <c r="K522" s="13">
        <v>0.7419724770642202</v>
      </c>
      <c r="L522">
        <v>647</v>
      </c>
      <c r="M522">
        <v>872</v>
      </c>
      <c r="N522">
        <v>18</v>
      </c>
      <c r="O522" s="10" t="s">
        <v>99</v>
      </c>
      <c r="P522" t="s">
        <v>76</v>
      </c>
      <c r="Q522" t="s">
        <v>747</v>
      </c>
    </row>
    <row r="523" spans="1:17" x14ac:dyDescent="0.3">
      <c r="A523" t="s">
        <v>5</v>
      </c>
      <c r="B523" t="s">
        <v>747</v>
      </c>
      <c r="C523" t="s">
        <v>8</v>
      </c>
      <c r="D523">
        <v>4.2800000000000011</v>
      </c>
      <c r="E523" s="13">
        <v>0.23364485981308405</v>
      </c>
      <c r="F523">
        <v>1</v>
      </c>
      <c r="G523">
        <v>3.2800000000000011</v>
      </c>
      <c r="H523">
        <v>66.649999999999991</v>
      </c>
      <c r="I523">
        <v>1999.66</v>
      </c>
      <c r="J523">
        <v>467.21028037383167</v>
      </c>
      <c r="K523" s="13">
        <v>0.64568527918781726</v>
      </c>
      <c r="L523">
        <v>636</v>
      </c>
      <c r="M523">
        <v>985</v>
      </c>
      <c r="N523">
        <v>21</v>
      </c>
      <c r="O523" s="10" t="s">
        <v>99</v>
      </c>
      <c r="P523" t="s">
        <v>77</v>
      </c>
      <c r="Q523" t="s">
        <v>747</v>
      </c>
    </row>
    <row r="524" spans="1:17" x14ac:dyDescent="0.3">
      <c r="A524" t="s">
        <v>5</v>
      </c>
      <c r="B524" t="s">
        <v>747</v>
      </c>
      <c r="C524" t="s">
        <v>11</v>
      </c>
      <c r="D524">
        <v>3.3100000000000005</v>
      </c>
      <c r="E524" s="13">
        <v>0.33534743202416917</v>
      </c>
      <c r="F524">
        <v>1.1100000000000001</v>
      </c>
      <c r="G524">
        <v>2.2000000000000002</v>
      </c>
      <c r="H524">
        <v>62.35</v>
      </c>
      <c r="I524">
        <v>1870.61</v>
      </c>
      <c r="J524">
        <v>565.13897280966751</v>
      </c>
      <c r="K524" s="13">
        <v>0.81830790568654643</v>
      </c>
      <c r="L524">
        <v>590</v>
      </c>
      <c r="M524">
        <v>721</v>
      </c>
      <c r="N524">
        <v>16</v>
      </c>
      <c r="O524" s="10" t="s">
        <v>100</v>
      </c>
      <c r="P524" t="s">
        <v>76</v>
      </c>
      <c r="Q524" t="s">
        <v>747</v>
      </c>
    </row>
    <row r="525" spans="1:17" x14ac:dyDescent="0.3">
      <c r="A525" t="s">
        <v>5</v>
      </c>
      <c r="B525" t="s">
        <v>747</v>
      </c>
      <c r="C525" t="s">
        <v>10</v>
      </c>
      <c r="D525">
        <v>4.5100000000000007</v>
      </c>
      <c r="E525" s="13">
        <v>0.2217294900221729</v>
      </c>
      <c r="F525">
        <v>1</v>
      </c>
      <c r="G525">
        <v>3.5100000000000007</v>
      </c>
      <c r="H525">
        <v>76.350000000000009</v>
      </c>
      <c r="I525">
        <v>2290.4899999999998</v>
      </c>
      <c r="J525">
        <v>507.86917960088681</v>
      </c>
      <c r="K525" s="13">
        <v>0.73673469387755097</v>
      </c>
      <c r="L525">
        <v>722</v>
      </c>
      <c r="M525">
        <v>980</v>
      </c>
      <c r="N525">
        <v>22</v>
      </c>
      <c r="O525" s="10" t="s">
        <v>100</v>
      </c>
      <c r="P525" t="s">
        <v>77</v>
      </c>
      <c r="Q525" t="s">
        <v>747</v>
      </c>
    </row>
    <row r="526" spans="1:17" x14ac:dyDescent="0.3">
      <c r="A526" t="s">
        <v>5</v>
      </c>
      <c r="B526" t="s">
        <v>747</v>
      </c>
      <c r="C526" t="s">
        <v>13</v>
      </c>
      <c r="D526">
        <v>2.91</v>
      </c>
      <c r="E526" s="13">
        <v>0.3814432989690722</v>
      </c>
      <c r="F526">
        <v>1.1100000000000001</v>
      </c>
      <c r="G526">
        <v>1.7999999999999998</v>
      </c>
      <c r="H526">
        <v>64.440000000000012</v>
      </c>
      <c r="I526">
        <v>1933.17</v>
      </c>
      <c r="J526">
        <v>664.31958762886597</v>
      </c>
      <c r="K526" s="13">
        <v>0.94090202177293936</v>
      </c>
      <c r="L526">
        <v>605</v>
      </c>
      <c r="M526">
        <v>643</v>
      </c>
      <c r="N526">
        <v>14</v>
      </c>
      <c r="O526" s="10" t="s">
        <v>101</v>
      </c>
      <c r="P526" t="s">
        <v>76</v>
      </c>
      <c r="Q526" t="s">
        <v>747</v>
      </c>
    </row>
    <row r="527" spans="1:17" x14ac:dyDescent="0.3">
      <c r="A527" t="s">
        <v>5</v>
      </c>
      <c r="B527" t="s">
        <v>747</v>
      </c>
      <c r="C527" t="s">
        <v>12</v>
      </c>
      <c r="D527">
        <v>3.9800000000000009</v>
      </c>
      <c r="E527" s="13">
        <v>0.24623115577889446</v>
      </c>
      <c r="F527">
        <v>0.9800000000000002</v>
      </c>
      <c r="G527">
        <v>3.0000000000000009</v>
      </c>
      <c r="H527">
        <v>69.050000000000011</v>
      </c>
      <c r="I527">
        <v>2071.5600000000004</v>
      </c>
      <c r="J527">
        <v>520.4924623115578</v>
      </c>
      <c r="K527" s="13">
        <v>0.74810810810810813</v>
      </c>
      <c r="L527">
        <v>692</v>
      </c>
      <c r="M527">
        <v>925</v>
      </c>
      <c r="N527">
        <v>20</v>
      </c>
      <c r="O527" s="10" t="s">
        <v>101</v>
      </c>
      <c r="P527" t="s">
        <v>77</v>
      </c>
      <c r="Q527" t="s">
        <v>747</v>
      </c>
    </row>
    <row r="528" spans="1:17" x14ac:dyDescent="0.3">
      <c r="A528" t="s">
        <v>5</v>
      </c>
      <c r="B528" t="s">
        <v>747</v>
      </c>
      <c r="C528" t="s">
        <v>15</v>
      </c>
      <c r="D528">
        <v>3.4400000000000004</v>
      </c>
      <c r="E528" s="13">
        <v>0.61627906976744173</v>
      </c>
      <c r="F528">
        <v>2.1199999999999997</v>
      </c>
      <c r="G528">
        <v>1.32</v>
      </c>
      <c r="H528">
        <v>65.56</v>
      </c>
      <c r="I528">
        <v>1967.05</v>
      </c>
      <c r="J528">
        <v>571.81686046511618</v>
      </c>
      <c r="K528" s="13">
        <v>0.78818998716302957</v>
      </c>
      <c r="L528">
        <v>614</v>
      </c>
      <c r="M528">
        <v>779</v>
      </c>
      <c r="N528">
        <v>16</v>
      </c>
      <c r="O528" s="10" t="s">
        <v>102</v>
      </c>
      <c r="P528" t="s">
        <v>76</v>
      </c>
      <c r="Q528" t="s">
        <v>747</v>
      </c>
    </row>
    <row r="529" spans="1:17" x14ac:dyDescent="0.3">
      <c r="A529" t="s">
        <v>5</v>
      </c>
      <c r="B529" t="s">
        <v>747</v>
      </c>
      <c r="C529" t="s">
        <v>14</v>
      </c>
      <c r="D529">
        <v>3.3800000000000008</v>
      </c>
      <c r="E529" s="13">
        <v>0.28994082840236679</v>
      </c>
      <c r="F529">
        <v>0.98</v>
      </c>
      <c r="G529">
        <v>2.4000000000000004</v>
      </c>
      <c r="H529">
        <v>61.640000000000008</v>
      </c>
      <c r="I529">
        <v>1849.1</v>
      </c>
      <c r="J529">
        <v>547.0710059171596</v>
      </c>
      <c r="K529" s="13">
        <v>0.82123655913978499</v>
      </c>
      <c r="L529">
        <v>611</v>
      </c>
      <c r="M529">
        <v>744</v>
      </c>
      <c r="N529">
        <v>17</v>
      </c>
      <c r="O529" s="10" t="s">
        <v>102</v>
      </c>
      <c r="P529" t="s">
        <v>77</v>
      </c>
      <c r="Q529" t="s">
        <v>747</v>
      </c>
    </row>
    <row r="530" spans="1:17" x14ac:dyDescent="0.3">
      <c r="A530" t="s">
        <v>5</v>
      </c>
      <c r="B530" t="s">
        <v>747</v>
      </c>
      <c r="C530" t="s">
        <v>116</v>
      </c>
      <c r="D530">
        <v>3.5882000000000001</v>
      </c>
      <c r="E530" s="13">
        <v>0.59124352042806982</v>
      </c>
      <c r="F530">
        <v>2.1215000000000002</v>
      </c>
      <c r="G530">
        <v>1.4666999999999999</v>
      </c>
      <c r="H530">
        <v>71.742073599999998</v>
      </c>
      <c r="I530">
        <v>2152.2622080000001</v>
      </c>
      <c r="J530">
        <v>599.81667911487659</v>
      </c>
      <c r="K530" s="13">
        <v>0.8087248322147651</v>
      </c>
      <c r="L530">
        <v>723</v>
      </c>
      <c r="M530">
        <v>894</v>
      </c>
      <c r="N530">
        <v>18</v>
      </c>
      <c r="O530" s="10" t="s">
        <v>115</v>
      </c>
      <c r="P530" t="s">
        <v>76</v>
      </c>
      <c r="Q530" t="s">
        <v>747</v>
      </c>
    </row>
    <row r="531" spans="1:17" x14ac:dyDescent="0.3">
      <c r="A531" t="s">
        <v>5</v>
      </c>
      <c r="B531" t="s">
        <v>747</v>
      </c>
      <c r="C531" t="s">
        <v>114</v>
      </c>
      <c r="D531">
        <v>4.3100000000000005</v>
      </c>
      <c r="E531" s="13">
        <v>0.49187935034802771</v>
      </c>
      <c r="F531">
        <v>2.1199999999999997</v>
      </c>
      <c r="G531">
        <v>2.19</v>
      </c>
      <c r="H531">
        <v>70.559999999999988</v>
      </c>
      <c r="I531">
        <v>2116.69</v>
      </c>
      <c r="J531">
        <v>491.11136890951269</v>
      </c>
      <c r="K531" s="13">
        <v>0.73497854077253222</v>
      </c>
      <c r="L531">
        <v>685</v>
      </c>
      <c r="M531">
        <v>932</v>
      </c>
      <c r="N531">
        <v>21</v>
      </c>
      <c r="O531" s="10" t="s">
        <v>115</v>
      </c>
      <c r="P531" t="s">
        <v>77</v>
      </c>
      <c r="Q531" t="s">
        <v>747</v>
      </c>
    </row>
    <row r="532" spans="1:17" x14ac:dyDescent="0.3">
      <c r="A532" t="s">
        <v>5</v>
      </c>
      <c r="B532" t="s">
        <v>747</v>
      </c>
      <c r="C532" t="s">
        <v>117</v>
      </c>
      <c r="D532">
        <v>3.7882000000000011</v>
      </c>
      <c r="E532" s="13">
        <v>0.53674568396599942</v>
      </c>
      <c r="F532">
        <v>2.0332999999999997</v>
      </c>
      <c r="G532">
        <v>1.7548999999999999</v>
      </c>
      <c r="H532">
        <v>66.745318100000006</v>
      </c>
      <c r="I532">
        <v>2002.359543</v>
      </c>
      <c r="J532">
        <v>528.57809592946501</v>
      </c>
      <c r="K532" s="13">
        <v>0.74</v>
      </c>
      <c r="L532">
        <v>666</v>
      </c>
      <c r="M532">
        <v>900</v>
      </c>
      <c r="N532">
        <v>19</v>
      </c>
      <c r="O532" s="10" t="s">
        <v>118</v>
      </c>
      <c r="P532" t="s">
        <v>77</v>
      </c>
      <c r="Q532" t="s">
        <v>747</v>
      </c>
    </row>
    <row r="533" spans="1:17" x14ac:dyDescent="0.3">
      <c r="A533" t="s">
        <v>40</v>
      </c>
      <c r="B533" t="s">
        <v>760</v>
      </c>
      <c r="C533" t="s">
        <v>7</v>
      </c>
      <c r="D533">
        <v>1</v>
      </c>
      <c r="E533" s="13">
        <v>0</v>
      </c>
      <c r="F533">
        <v>0</v>
      </c>
      <c r="G533">
        <v>1</v>
      </c>
      <c r="H533">
        <v>16.3</v>
      </c>
      <c r="I533">
        <v>489.1</v>
      </c>
      <c r="J533">
        <v>489.1</v>
      </c>
      <c r="K533" s="13">
        <v>0.75454545454545452</v>
      </c>
      <c r="L533">
        <v>166</v>
      </c>
      <c r="M533">
        <v>220</v>
      </c>
      <c r="N533">
        <v>5</v>
      </c>
      <c r="O533" s="10" t="s">
        <v>98</v>
      </c>
      <c r="P533" t="s">
        <v>76</v>
      </c>
      <c r="Q533" t="s">
        <v>760</v>
      </c>
    </row>
    <row r="534" spans="1:17" x14ac:dyDescent="0.3">
      <c r="A534" t="s">
        <v>40</v>
      </c>
      <c r="B534" t="s">
        <v>760</v>
      </c>
      <c r="C534" t="s">
        <v>9</v>
      </c>
      <c r="D534">
        <v>0.93</v>
      </c>
      <c r="E534" s="13">
        <v>0</v>
      </c>
      <c r="F534">
        <v>0</v>
      </c>
      <c r="G534">
        <v>0.93</v>
      </c>
      <c r="H534">
        <v>13.450000000000001</v>
      </c>
      <c r="I534">
        <v>403.4</v>
      </c>
      <c r="J534">
        <v>433.76344086021498</v>
      </c>
      <c r="K534" s="13">
        <v>0.6</v>
      </c>
      <c r="L534">
        <v>132</v>
      </c>
      <c r="M534">
        <v>220</v>
      </c>
      <c r="N534">
        <v>5</v>
      </c>
      <c r="O534" s="10" t="s">
        <v>99</v>
      </c>
      <c r="P534" t="s">
        <v>76</v>
      </c>
      <c r="Q534" t="s">
        <v>760</v>
      </c>
    </row>
    <row r="535" spans="1:17" x14ac:dyDescent="0.3">
      <c r="A535" t="s">
        <v>40</v>
      </c>
      <c r="B535" t="s">
        <v>760</v>
      </c>
      <c r="C535" t="s">
        <v>8</v>
      </c>
      <c r="D535">
        <v>1.07</v>
      </c>
      <c r="E535" s="13">
        <v>0</v>
      </c>
      <c r="F535">
        <v>0</v>
      </c>
      <c r="G535">
        <v>1.07</v>
      </c>
      <c r="H535">
        <v>16.09</v>
      </c>
      <c r="I535">
        <v>482.8</v>
      </c>
      <c r="J535">
        <v>451.21495327102804</v>
      </c>
      <c r="K535" s="13">
        <v>0.62992125984251968</v>
      </c>
      <c r="L535">
        <v>160</v>
      </c>
      <c r="M535">
        <v>254</v>
      </c>
      <c r="N535">
        <v>6</v>
      </c>
      <c r="O535" s="10" t="s">
        <v>99</v>
      </c>
      <c r="P535" t="s">
        <v>77</v>
      </c>
      <c r="Q535" t="s">
        <v>760</v>
      </c>
    </row>
    <row r="536" spans="1:17" x14ac:dyDescent="0.3">
      <c r="A536" t="s">
        <v>40</v>
      </c>
      <c r="B536" t="s">
        <v>760</v>
      </c>
      <c r="C536" t="s">
        <v>11</v>
      </c>
      <c r="D536">
        <v>0.81</v>
      </c>
      <c r="E536" s="13">
        <v>0</v>
      </c>
      <c r="F536">
        <v>0</v>
      </c>
      <c r="G536">
        <v>0.81</v>
      </c>
      <c r="H536">
        <v>12.089999999999998</v>
      </c>
      <c r="I536">
        <v>362.8</v>
      </c>
      <c r="J536">
        <v>447.90123456790121</v>
      </c>
      <c r="K536" s="13">
        <v>0.52727272727272723</v>
      </c>
      <c r="L536">
        <v>116</v>
      </c>
      <c r="M536">
        <v>220</v>
      </c>
      <c r="N536">
        <v>5</v>
      </c>
      <c r="O536" s="10" t="s">
        <v>100</v>
      </c>
      <c r="P536" t="s">
        <v>76</v>
      </c>
      <c r="Q536" t="s">
        <v>760</v>
      </c>
    </row>
    <row r="537" spans="1:17" x14ac:dyDescent="0.3">
      <c r="A537" t="s">
        <v>40</v>
      </c>
      <c r="B537" t="s">
        <v>760</v>
      </c>
      <c r="C537" t="s">
        <v>10</v>
      </c>
      <c r="D537">
        <v>0.88</v>
      </c>
      <c r="E537" s="13">
        <v>0</v>
      </c>
      <c r="F537">
        <v>0</v>
      </c>
      <c r="G537">
        <v>0.88</v>
      </c>
      <c r="H537">
        <v>13.120000000000001</v>
      </c>
      <c r="I537">
        <v>393.5</v>
      </c>
      <c r="J537">
        <v>447.15909090909093</v>
      </c>
      <c r="K537" s="13">
        <v>0.62200956937799046</v>
      </c>
      <c r="L537">
        <v>130</v>
      </c>
      <c r="M537">
        <v>209</v>
      </c>
      <c r="N537">
        <v>5</v>
      </c>
      <c r="O537" s="10" t="s">
        <v>100</v>
      </c>
      <c r="P537" t="s">
        <v>77</v>
      </c>
      <c r="Q537" t="s">
        <v>760</v>
      </c>
    </row>
    <row r="538" spans="1:17" x14ac:dyDescent="0.3">
      <c r="A538" t="s">
        <v>40</v>
      </c>
      <c r="B538" t="s">
        <v>760</v>
      </c>
      <c r="C538" t="s">
        <v>13</v>
      </c>
      <c r="D538">
        <v>0.83000000000000007</v>
      </c>
      <c r="E538" s="13">
        <v>0</v>
      </c>
      <c r="F538">
        <v>0</v>
      </c>
      <c r="G538">
        <v>0.83000000000000007</v>
      </c>
      <c r="H538">
        <v>10.14</v>
      </c>
      <c r="I538">
        <v>304.2</v>
      </c>
      <c r="J538">
        <v>366.50602409638549</v>
      </c>
      <c r="K538" s="13">
        <v>0.45</v>
      </c>
      <c r="L538">
        <v>99</v>
      </c>
      <c r="M538">
        <v>220</v>
      </c>
      <c r="N538">
        <v>5</v>
      </c>
      <c r="O538" s="10" t="s">
        <v>101</v>
      </c>
      <c r="P538" t="s">
        <v>76</v>
      </c>
      <c r="Q538" t="s">
        <v>760</v>
      </c>
    </row>
    <row r="539" spans="1:17" x14ac:dyDescent="0.3">
      <c r="A539" t="s">
        <v>40</v>
      </c>
      <c r="B539" t="s">
        <v>760</v>
      </c>
      <c r="C539" t="s">
        <v>12</v>
      </c>
      <c r="D539">
        <v>0.87000000000000011</v>
      </c>
      <c r="E539" s="13">
        <v>0</v>
      </c>
      <c r="F539">
        <v>0</v>
      </c>
      <c r="G539">
        <v>0.87000000000000011</v>
      </c>
      <c r="H539">
        <v>13.000000000000002</v>
      </c>
      <c r="I539">
        <v>390.1</v>
      </c>
      <c r="J539">
        <v>448.39080459770111</v>
      </c>
      <c r="K539" s="13">
        <v>0.59090909090909094</v>
      </c>
      <c r="L539">
        <v>130</v>
      </c>
      <c r="M539">
        <v>220</v>
      </c>
      <c r="N539">
        <v>5</v>
      </c>
      <c r="O539" s="10" t="s">
        <v>101</v>
      </c>
      <c r="P539" t="s">
        <v>77</v>
      </c>
      <c r="Q539" t="s">
        <v>760</v>
      </c>
    </row>
    <row r="540" spans="1:17" x14ac:dyDescent="0.3">
      <c r="A540" t="s">
        <v>40</v>
      </c>
      <c r="B540" t="s">
        <v>760</v>
      </c>
      <c r="C540" t="s">
        <v>15</v>
      </c>
      <c r="D540">
        <v>1.01</v>
      </c>
      <c r="E540" s="13">
        <v>0</v>
      </c>
      <c r="F540">
        <v>0</v>
      </c>
      <c r="G540">
        <v>1.01</v>
      </c>
      <c r="H540">
        <v>19.13</v>
      </c>
      <c r="I540">
        <v>574</v>
      </c>
      <c r="J540">
        <v>568.31683168316829</v>
      </c>
      <c r="K540" s="13">
        <v>0.71111111111111114</v>
      </c>
      <c r="L540">
        <v>192</v>
      </c>
      <c r="M540">
        <v>270</v>
      </c>
      <c r="N540">
        <v>6</v>
      </c>
      <c r="O540" s="10" t="s">
        <v>102</v>
      </c>
      <c r="P540" t="s">
        <v>76</v>
      </c>
      <c r="Q540" t="s">
        <v>760</v>
      </c>
    </row>
    <row r="541" spans="1:17" x14ac:dyDescent="0.3">
      <c r="A541" t="s">
        <v>40</v>
      </c>
      <c r="B541" t="s">
        <v>760</v>
      </c>
      <c r="C541" t="s">
        <v>14</v>
      </c>
      <c r="D541">
        <v>0.83000000000000007</v>
      </c>
      <c r="E541" s="13">
        <v>0</v>
      </c>
      <c r="F541">
        <v>0</v>
      </c>
      <c r="G541">
        <v>0.83000000000000007</v>
      </c>
      <c r="H541">
        <v>10.629999999999999</v>
      </c>
      <c r="I541">
        <v>318.89999999999998</v>
      </c>
      <c r="J541">
        <v>384.21686746987945</v>
      </c>
      <c r="K541" s="13">
        <v>0.46288209606986902</v>
      </c>
      <c r="L541">
        <v>106</v>
      </c>
      <c r="M541">
        <v>229</v>
      </c>
      <c r="N541">
        <v>5</v>
      </c>
      <c r="O541" s="10" t="s">
        <v>102</v>
      </c>
      <c r="P541" t="s">
        <v>77</v>
      </c>
      <c r="Q541" t="s">
        <v>760</v>
      </c>
    </row>
    <row r="542" spans="1:17" x14ac:dyDescent="0.3">
      <c r="A542" t="s">
        <v>40</v>
      </c>
      <c r="B542" t="s">
        <v>760</v>
      </c>
      <c r="C542" t="s">
        <v>116</v>
      </c>
      <c r="D542">
        <v>1</v>
      </c>
      <c r="E542" s="13">
        <v>0</v>
      </c>
      <c r="F542">
        <v>0</v>
      </c>
      <c r="G542">
        <v>1</v>
      </c>
      <c r="H542">
        <v>21.3</v>
      </c>
      <c r="I542">
        <v>639</v>
      </c>
      <c r="J542">
        <v>639</v>
      </c>
      <c r="K542" s="13">
        <v>0.82239382239382242</v>
      </c>
      <c r="L542">
        <v>213</v>
      </c>
      <c r="M542">
        <v>259</v>
      </c>
      <c r="N542">
        <v>5</v>
      </c>
      <c r="O542" s="10" t="s">
        <v>115</v>
      </c>
      <c r="P542" t="s">
        <v>76</v>
      </c>
      <c r="Q542" t="s">
        <v>760</v>
      </c>
    </row>
    <row r="543" spans="1:17" x14ac:dyDescent="0.3">
      <c r="A543" t="s">
        <v>40</v>
      </c>
      <c r="B543" t="s">
        <v>760</v>
      </c>
      <c r="C543" t="s">
        <v>114</v>
      </c>
      <c r="D543">
        <v>0.87000000000000011</v>
      </c>
      <c r="E543" s="13">
        <v>0</v>
      </c>
      <c r="F543">
        <v>0</v>
      </c>
      <c r="G543">
        <v>0.87000000000000011</v>
      </c>
      <c r="H543">
        <v>14.97</v>
      </c>
      <c r="I543">
        <v>449</v>
      </c>
      <c r="J543">
        <v>516.09195402298849</v>
      </c>
      <c r="K543" s="13">
        <v>0.6863636363636364</v>
      </c>
      <c r="L543">
        <v>151</v>
      </c>
      <c r="M543">
        <v>220</v>
      </c>
      <c r="N543">
        <v>5</v>
      </c>
      <c r="O543" s="10" t="s">
        <v>115</v>
      </c>
      <c r="P543" t="s">
        <v>77</v>
      </c>
      <c r="Q543" t="s">
        <v>760</v>
      </c>
    </row>
    <row r="544" spans="1:17" x14ac:dyDescent="0.3">
      <c r="A544" t="s">
        <v>40</v>
      </c>
      <c r="B544" t="s">
        <v>760</v>
      </c>
      <c r="C544" t="s">
        <v>117</v>
      </c>
      <c r="D544">
        <v>1</v>
      </c>
      <c r="E544" s="13">
        <v>0</v>
      </c>
      <c r="F544">
        <v>0</v>
      </c>
      <c r="G544">
        <v>1</v>
      </c>
      <c r="H544">
        <v>19.899999999999999</v>
      </c>
      <c r="I544">
        <v>597</v>
      </c>
      <c r="J544">
        <v>597</v>
      </c>
      <c r="K544" s="13">
        <v>0.79600000000000004</v>
      </c>
      <c r="L544">
        <v>199</v>
      </c>
      <c r="M544">
        <v>250</v>
      </c>
      <c r="N544">
        <v>5</v>
      </c>
      <c r="O544" s="10" t="s">
        <v>118</v>
      </c>
      <c r="P544" t="s">
        <v>77</v>
      </c>
      <c r="Q544" t="s">
        <v>760</v>
      </c>
    </row>
    <row r="545" spans="1:17" x14ac:dyDescent="0.3">
      <c r="A545" t="s">
        <v>5</v>
      </c>
      <c r="B545" t="s">
        <v>768</v>
      </c>
      <c r="C545" t="s">
        <v>7</v>
      </c>
      <c r="D545">
        <v>0.4</v>
      </c>
      <c r="E545" s="13">
        <v>0.5</v>
      </c>
      <c r="F545">
        <v>0.2</v>
      </c>
      <c r="G545">
        <v>0.2</v>
      </c>
      <c r="H545">
        <v>5.0999999999999996</v>
      </c>
      <c r="I545">
        <v>153</v>
      </c>
      <c r="J545">
        <v>382.5</v>
      </c>
      <c r="K545" s="13">
        <v>0.72857142857142854</v>
      </c>
      <c r="L545">
        <v>51</v>
      </c>
      <c r="M545">
        <v>70</v>
      </c>
      <c r="N545">
        <v>2</v>
      </c>
      <c r="O545" s="10" t="s">
        <v>98</v>
      </c>
      <c r="P545" t="s">
        <v>76</v>
      </c>
      <c r="Q545" t="s">
        <v>768</v>
      </c>
    </row>
    <row r="546" spans="1:17" x14ac:dyDescent="0.3">
      <c r="A546" t="s">
        <v>5</v>
      </c>
      <c r="B546" t="s">
        <v>768</v>
      </c>
      <c r="C546" t="s">
        <v>9</v>
      </c>
      <c r="D546">
        <v>0.4</v>
      </c>
      <c r="E546" s="13">
        <v>0.5</v>
      </c>
      <c r="F546">
        <v>0.2</v>
      </c>
      <c r="G546">
        <v>0.2</v>
      </c>
      <c r="H546">
        <v>4.2</v>
      </c>
      <c r="I546">
        <v>126</v>
      </c>
      <c r="J546">
        <v>315</v>
      </c>
      <c r="K546" s="13">
        <v>0.49411764705882355</v>
      </c>
      <c r="L546">
        <v>42</v>
      </c>
      <c r="M546">
        <v>85</v>
      </c>
      <c r="N546">
        <v>2</v>
      </c>
      <c r="O546" s="10" t="s">
        <v>99</v>
      </c>
      <c r="P546" t="s">
        <v>76</v>
      </c>
      <c r="Q546" t="s">
        <v>768</v>
      </c>
    </row>
    <row r="547" spans="1:17" x14ac:dyDescent="0.3">
      <c r="A547" t="s">
        <v>5</v>
      </c>
      <c r="B547" t="s">
        <v>768</v>
      </c>
      <c r="C547" t="s">
        <v>8</v>
      </c>
      <c r="D547">
        <v>0.60000000000000009</v>
      </c>
      <c r="E547" s="13">
        <v>0.66666666666666663</v>
      </c>
      <c r="F547">
        <v>0.4</v>
      </c>
      <c r="G547">
        <v>0.2</v>
      </c>
      <c r="H547">
        <v>6.3000000000000007</v>
      </c>
      <c r="I547">
        <v>189</v>
      </c>
      <c r="J547">
        <v>314.99999999999994</v>
      </c>
      <c r="K547" s="13">
        <v>0.52500000000000002</v>
      </c>
      <c r="L547">
        <v>63</v>
      </c>
      <c r="M547">
        <v>120</v>
      </c>
      <c r="N547">
        <v>3</v>
      </c>
      <c r="O547" s="10" t="s">
        <v>99</v>
      </c>
      <c r="P547" t="s">
        <v>77</v>
      </c>
      <c r="Q547" t="s">
        <v>768</v>
      </c>
    </row>
    <row r="548" spans="1:17" x14ac:dyDescent="0.3">
      <c r="A548" t="s">
        <v>5</v>
      </c>
      <c r="B548" t="s">
        <v>768</v>
      </c>
      <c r="C548" t="s">
        <v>11</v>
      </c>
      <c r="D548">
        <v>0.2</v>
      </c>
      <c r="E548" s="13">
        <v>0</v>
      </c>
      <c r="F548">
        <v>0</v>
      </c>
      <c r="G548">
        <v>0.2</v>
      </c>
      <c r="H548">
        <v>3.6</v>
      </c>
      <c r="I548">
        <v>108</v>
      </c>
      <c r="J548">
        <v>540</v>
      </c>
      <c r="K548" s="13">
        <v>0.72</v>
      </c>
      <c r="L548">
        <v>36</v>
      </c>
      <c r="M548">
        <v>50</v>
      </c>
      <c r="N548">
        <v>1</v>
      </c>
      <c r="O548" s="10" t="s">
        <v>100</v>
      </c>
      <c r="P548" t="s">
        <v>76</v>
      </c>
      <c r="Q548" t="s">
        <v>768</v>
      </c>
    </row>
    <row r="549" spans="1:17" x14ac:dyDescent="0.3">
      <c r="A549" t="s">
        <v>5</v>
      </c>
      <c r="B549" t="s">
        <v>768</v>
      </c>
      <c r="C549" t="s">
        <v>10</v>
      </c>
      <c r="D549">
        <v>0.4</v>
      </c>
      <c r="E549" s="13">
        <v>0</v>
      </c>
      <c r="F549">
        <v>0</v>
      </c>
      <c r="G549">
        <v>0.4</v>
      </c>
      <c r="H549">
        <v>8.4</v>
      </c>
      <c r="I549">
        <v>252</v>
      </c>
      <c r="J549">
        <v>630</v>
      </c>
      <c r="K549" s="13">
        <v>0.62222222222222223</v>
      </c>
      <c r="L549">
        <v>84</v>
      </c>
      <c r="M549">
        <v>135</v>
      </c>
      <c r="N549">
        <v>3</v>
      </c>
      <c r="O549" s="10" t="s">
        <v>100</v>
      </c>
      <c r="P549" t="s">
        <v>77</v>
      </c>
      <c r="Q549" t="s">
        <v>768</v>
      </c>
    </row>
    <row r="550" spans="1:17" x14ac:dyDescent="0.3">
      <c r="A550" t="s">
        <v>5</v>
      </c>
      <c r="B550" t="s">
        <v>768</v>
      </c>
      <c r="C550" t="s">
        <v>13</v>
      </c>
      <c r="D550">
        <v>0.60000000000000009</v>
      </c>
      <c r="E550" s="13">
        <v>0</v>
      </c>
      <c r="F550">
        <v>0</v>
      </c>
      <c r="G550">
        <v>0.60000000000000009</v>
      </c>
      <c r="H550">
        <v>8.48</v>
      </c>
      <c r="I550">
        <v>254.4</v>
      </c>
      <c r="J550">
        <v>423.99999999999994</v>
      </c>
      <c r="K550" s="13">
        <v>0.61481481481481481</v>
      </c>
      <c r="L550">
        <v>83</v>
      </c>
      <c r="M550">
        <v>135</v>
      </c>
      <c r="N550">
        <v>3</v>
      </c>
      <c r="O550" s="10" t="s">
        <v>101</v>
      </c>
      <c r="P550" t="s">
        <v>76</v>
      </c>
      <c r="Q550" t="s">
        <v>768</v>
      </c>
    </row>
    <row r="551" spans="1:17" x14ac:dyDescent="0.3">
      <c r="A551" t="s">
        <v>5</v>
      </c>
      <c r="B551" t="s">
        <v>768</v>
      </c>
      <c r="C551" t="s">
        <v>12</v>
      </c>
      <c r="D551">
        <v>0.60000000000000009</v>
      </c>
      <c r="E551" s="13">
        <v>0</v>
      </c>
      <c r="F551">
        <v>0</v>
      </c>
      <c r="G551">
        <v>0.60000000000000009</v>
      </c>
      <c r="H551">
        <v>6.1</v>
      </c>
      <c r="I551">
        <v>183</v>
      </c>
      <c r="J551">
        <v>304.99999999999994</v>
      </c>
      <c r="K551" s="13">
        <v>0.45185185185185184</v>
      </c>
      <c r="L551">
        <v>61</v>
      </c>
      <c r="M551">
        <v>135</v>
      </c>
      <c r="N551">
        <v>3</v>
      </c>
      <c r="O551" s="10" t="s">
        <v>101</v>
      </c>
      <c r="P551" t="s">
        <v>77</v>
      </c>
      <c r="Q551" t="s">
        <v>768</v>
      </c>
    </row>
    <row r="552" spans="1:17" x14ac:dyDescent="0.3">
      <c r="A552" t="s">
        <v>5</v>
      </c>
      <c r="B552" t="s">
        <v>768</v>
      </c>
      <c r="C552" t="s">
        <v>15</v>
      </c>
      <c r="D552">
        <v>0.4</v>
      </c>
      <c r="E552" s="13">
        <v>0</v>
      </c>
      <c r="F552">
        <v>0</v>
      </c>
      <c r="G552">
        <v>0.4</v>
      </c>
      <c r="H552">
        <v>3.8</v>
      </c>
      <c r="I552">
        <v>114</v>
      </c>
      <c r="J552">
        <v>285</v>
      </c>
      <c r="K552" s="13">
        <v>0.44705882352941179</v>
      </c>
      <c r="L552">
        <v>38</v>
      </c>
      <c r="M552">
        <v>85</v>
      </c>
      <c r="N552">
        <v>2</v>
      </c>
      <c r="O552" s="10" t="s">
        <v>102</v>
      </c>
      <c r="P552" t="s">
        <v>76</v>
      </c>
      <c r="Q552" t="s">
        <v>768</v>
      </c>
    </row>
    <row r="553" spans="1:17" x14ac:dyDescent="0.3">
      <c r="A553" t="s">
        <v>5</v>
      </c>
      <c r="B553" t="s">
        <v>768</v>
      </c>
      <c r="C553" t="s">
        <v>14</v>
      </c>
      <c r="D553">
        <v>0.4</v>
      </c>
      <c r="E553" s="13">
        <v>0</v>
      </c>
      <c r="F553">
        <v>0</v>
      </c>
      <c r="G553">
        <v>0.4</v>
      </c>
      <c r="H553">
        <v>4.4000000000000004</v>
      </c>
      <c r="I553">
        <v>132</v>
      </c>
      <c r="J553">
        <v>330</v>
      </c>
      <c r="K553" s="13">
        <v>0.44</v>
      </c>
      <c r="L553">
        <v>44</v>
      </c>
      <c r="M553">
        <v>100</v>
      </c>
      <c r="N553">
        <v>2</v>
      </c>
      <c r="O553" s="10" t="s">
        <v>102</v>
      </c>
      <c r="P553" t="s">
        <v>77</v>
      </c>
      <c r="Q553" t="s">
        <v>768</v>
      </c>
    </row>
    <row r="554" spans="1:17" x14ac:dyDescent="0.3">
      <c r="A554" t="s">
        <v>5</v>
      </c>
      <c r="B554" t="s">
        <v>768</v>
      </c>
      <c r="C554" t="s">
        <v>116</v>
      </c>
      <c r="D554">
        <v>0.2</v>
      </c>
      <c r="E554" s="13">
        <v>0</v>
      </c>
      <c r="F554">
        <v>0</v>
      </c>
      <c r="G554">
        <v>0.2</v>
      </c>
      <c r="H554">
        <v>4.9000000000000004</v>
      </c>
      <c r="I554">
        <v>147</v>
      </c>
      <c r="J554">
        <v>735</v>
      </c>
      <c r="K554" s="13">
        <v>0.83050847457627119</v>
      </c>
      <c r="L554">
        <v>49</v>
      </c>
      <c r="M554">
        <v>59</v>
      </c>
      <c r="N554">
        <v>1</v>
      </c>
      <c r="O554" s="10" t="s">
        <v>115</v>
      </c>
      <c r="P554" t="s">
        <v>76</v>
      </c>
      <c r="Q554" t="s">
        <v>768</v>
      </c>
    </row>
    <row r="555" spans="1:17" x14ac:dyDescent="0.3">
      <c r="A555" t="s">
        <v>5</v>
      </c>
      <c r="B555" t="s">
        <v>768</v>
      </c>
      <c r="C555" t="s">
        <v>114</v>
      </c>
      <c r="D555">
        <v>0.4</v>
      </c>
      <c r="E555" s="13">
        <v>0</v>
      </c>
      <c r="F555">
        <v>0</v>
      </c>
      <c r="G555">
        <v>0.4</v>
      </c>
      <c r="H555">
        <v>7.9</v>
      </c>
      <c r="I555">
        <v>237</v>
      </c>
      <c r="J555">
        <v>592.5</v>
      </c>
      <c r="K555" s="13">
        <v>0.79</v>
      </c>
      <c r="L555">
        <v>79</v>
      </c>
      <c r="M555">
        <v>100</v>
      </c>
      <c r="N555">
        <v>2</v>
      </c>
      <c r="O555" s="10" t="s">
        <v>115</v>
      </c>
      <c r="P555" t="s">
        <v>77</v>
      </c>
      <c r="Q555" t="s">
        <v>768</v>
      </c>
    </row>
    <row r="556" spans="1:17" x14ac:dyDescent="0.3">
      <c r="A556" t="s">
        <v>5</v>
      </c>
      <c r="B556" t="s">
        <v>768</v>
      </c>
      <c r="C556" t="s">
        <v>117</v>
      </c>
      <c r="D556">
        <v>0.2</v>
      </c>
      <c r="E556" s="13">
        <v>0</v>
      </c>
      <c r="F556">
        <v>0</v>
      </c>
      <c r="G556">
        <v>0.2</v>
      </c>
      <c r="H556">
        <v>4.4000000000000004</v>
      </c>
      <c r="I556">
        <v>132</v>
      </c>
      <c r="J556">
        <v>660</v>
      </c>
      <c r="K556" s="13">
        <v>0.88</v>
      </c>
      <c r="L556">
        <v>44</v>
      </c>
      <c r="M556">
        <v>50</v>
      </c>
      <c r="N556">
        <v>1</v>
      </c>
      <c r="O556" s="10" t="s">
        <v>118</v>
      </c>
      <c r="P556" t="s">
        <v>77</v>
      </c>
      <c r="Q556" t="s">
        <v>768</v>
      </c>
    </row>
    <row r="557" spans="1:17" x14ac:dyDescent="0.3">
      <c r="A557" t="s">
        <v>63</v>
      </c>
      <c r="B557" t="s">
        <v>772</v>
      </c>
      <c r="C557" t="s">
        <v>11</v>
      </c>
      <c r="D557">
        <v>0.2</v>
      </c>
      <c r="E557" s="13">
        <v>0</v>
      </c>
      <c r="F557">
        <v>0</v>
      </c>
      <c r="G557">
        <v>0.2</v>
      </c>
      <c r="H557">
        <v>1.7</v>
      </c>
      <c r="I557">
        <v>51</v>
      </c>
      <c r="J557">
        <v>255</v>
      </c>
      <c r="K557" s="13">
        <v>0.70833333333333337</v>
      </c>
      <c r="L557">
        <v>17</v>
      </c>
      <c r="M557">
        <v>24</v>
      </c>
      <c r="N557">
        <v>1</v>
      </c>
      <c r="O557" s="10" t="s">
        <v>100</v>
      </c>
      <c r="P557" t="s">
        <v>76</v>
      </c>
      <c r="Q557" t="s">
        <v>772</v>
      </c>
    </row>
    <row r="558" spans="1:17" x14ac:dyDescent="0.3">
      <c r="A558" t="s">
        <v>63</v>
      </c>
      <c r="B558" t="s">
        <v>772</v>
      </c>
      <c r="C558" t="s">
        <v>13</v>
      </c>
      <c r="D558">
        <v>0.2</v>
      </c>
      <c r="E558" s="13">
        <v>0</v>
      </c>
      <c r="F558">
        <v>0</v>
      </c>
      <c r="G558">
        <v>0.2</v>
      </c>
      <c r="H558">
        <v>2.2000000000000002</v>
      </c>
      <c r="I558">
        <v>66</v>
      </c>
      <c r="J558">
        <v>330</v>
      </c>
      <c r="K558" s="13">
        <v>0.91666666666666663</v>
      </c>
      <c r="L558">
        <v>22</v>
      </c>
      <c r="M558">
        <v>24</v>
      </c>
      <c r="N558">
        <v>1</v>
      </c>
      <c r="O558" s="10" t="s">
        <v>101</v>
      </c>
      <c r="P558" t="s">
        <v>76</v>
      </c>
      <c r="Q558" t="s">
        <v>772</v>
      </c>
    </row>
    <row r="559" spans="1:17" x14ac:dyDescent="0.3">
      <c r="A559" t="s">
        <v>63</v>
      </c>
      <c r="B559" t="s">
        <v>772</v>
      </c>
      <c r="C559" t="s">
        <v>12</v>
      </c>
      <c r="D559">
        <v>0.2</v>
      </c>
      <c r="E559" s="13">
        <v>0</v>
      </c>
      <c r="F559">
        <v>0</v>
      </c>
      <c r="G559">
        <v>0.2</v>
      </c>
      <c r="H559">
        <v>1</v>
      </c>
      <c r="I559">
        <v>30</v>
      </c>
      <c r="J559">
        <v>150</v>
      </c>
      <c r="K559" s="13">
        <v>0.41666666666666669</v>
      </c>
      <c r="L559">
        <v>10</v>
      </c>
      <c r="M559">
        <v>24</v>
      </c>
      <c r="N559">
        <v>1</v>
      </c>
      <c r="O559" s="10" t="s">
        <v>101</v>
      </c>
      <c r="P559" t="s">
        <v>77</v>
      </c>
      <c r="Q559" t="s">
        <v>772</v>
      </c>
    </row>
    <row r="560" spans="1:17" x14ac:dyDescent="0.3">
      <c r="A560" t="s">
        <v>63</v>
      </c>
      <c r="B560" t="s">
        <v>772</v>
      </c>
      <c r="C560" t="s">
        <v>14</v>
      </c>
      <c r="D560">
        <v>0.2</v>
      </c>
      <c r="E560" s="13">
        <v>0.5</v>
      </c>
      <c r="F560">
        <v>0.1</v>
      </c>
      <c r="G560">
        <v>0.1</v>
      </c>
      <c r="H560">
        <v>1.4</v>
      </c>
      <c r="I560">
        <v>42</v>
      </c>
      <c r="J560">
        <v>210</v>
      </c>
      <c r="K560" s="13">
        <v>0.58333333333333337</v>
      </c>
      <c r="L560">
        <v>14</v>
      </c>
      <c r="M560">
        <v>24</v>
      </c>
      <c r="N560">
        <v>1</v>
      </c>
      <c r="O560" s="10" t="s">
        <v>102</v>
      </c>
      <c r="P560" t="s">
        <v>77</v>
      </c>
      <c r="Q560" t="s">
        <v>772</v>
      </c>
    </row>
    <row r="561" spans="1:17" x14ac:dyDescent="0.3">
      <c r="A561" t="s">
        <v>63</v>
      </c>
      <c r="B561" t="s">
        <v>772</v>
      </c>
      <c r="C561" t="s">
        <v>114</v>
      </c>
      <c r="D561">
        <v>0.2</v>
      </c>
      <c r="E561" s="13">
        <v>0.85</v>
      </c>
      <c r="F561">
        <v>0.17</v>
      </c>
      <c r="G561">
        <v>0.03</v>
      </c>
      <c r="H561">
        <v>2.2999999999999998</v>
      </c>
      <c r="I561">
        <v>69</v>
      </c>
      <c r="J561">
        <v>345</v>
      </c>
      <c r="K561" s="13">
        <v>0.95833333333333337</v>
      </c>
      <c r="L561">
        <v>23</v>
      </c>
      <c r="M561">
        <v>24</v>
      </c>
      <c r="N561">
        <v>1</v>
      </c>
      <c r="O561" s="10" t="s">
        <v>115</v>
      </c>
      <c r="P561" t="s">
        <v>77</v>
      </c>
      <c r="Q561" t="s">
        <v>772</v>
      </c>
    </row>
    <row r="562" spans="1:17" x14ac:dyDescent="0.3">
      <c r="A562" t="s">
        <v>63</v>
      </c>
      <c r="B562" t="s">
        <v>772</v>
      </c>
      <c r="C562" t="s">
        <v>117</v>
      </c>
      <c r="D562">
        <v>0.2</v>
      </c>
      <c r="E562" s="13">
        <v>0</v>
      </c>
      <c r="F562">
        <v>0</v>
      </c>
      <c r="G562">
        <v>0.2</v>
      </c>
      <c r="H562">
        <v>2.5</v>
      </c>
      <c r="I562">
        <v>75</v>
      </c>
      <c r="J562">
        <v>375</v>
      </c>
      <c r="K562" s="13">
        <v>1.0416666666666667</v>
      </c>
      <c r="L562">
        <v>25</v>
      </c>
      <c r="M562">
        <v>24</v>
      </c>
      <c r="N562">
        <v>1</v>
      </c>
      <c r="O562" s="10" t="s">
        <v>118</v>
      </c>
      <c r="P562" t="s">
        <v>77</v>
      </c>
      <c r="Q562" t="s">
        <v>772</v>
      </c>
    </row>
    <row r="563" spans="1:17" x14ac:dyDescent="0.3">
      <c r="A563" t="s">
        <v>5</v>
      </c>
      <c r="B563" t="s">
        <v>774</v>
      </c>
      <c r="C563" t="s">
        <v>7</v>
      </c>
      <c r="D563">
        <v>2</v>
      </c>
      <c r="E563" s="13">
        <v>0.5</v>
      </c>
      <c r="F563">
        <v>1</v>
      </c>
      <c r="G563">
        <v>1</v>
      </c>
      <c r="H563">
        <v>40.129999999999995</v>
      </c>
      <c r="I563">
        <v>1203.9000000000001</v>
      </c>
      <c r="J563">
        <v>601.95000000000005</v>
      </c>
      <c r="K563" s="13">
        <v>0.81466395112016299</v>
      </c>
      <c r="L563">
        <v>400</v>
      </c>
      <c r="M563">
        <v>491</v>
      </c>
      <c r="N563">
        <v>10</v>
      </c>
      <c r="O563" s="10" t="s">
        <v>98</v>
      </c>
      <c r="P563" t="s">
        <v>76</v>
      </c>
      <c r="Q563" t="s">
        <v>774</v>
      </c>
    </row>
    <row r="564" spans="1:17" x14ac:dyDescent="0.3">
      <c r="A564" t="s">
        <v>5</v>
      </c>
      <c r="B564" t="s">
        <v>774</v>
      </c>
      <c r="C564" t="s">
        <v>9</v>
      </c>
      <c r="D564">
        <v>1.7999999999999998</v>
      </c>
      <c r="E564" s="13">
        <v>0.55555555555555558</v>
      </c>
      <c r="F564">
        <v>1</v>
      </c>
      <c r="G564">
        <v>0.8</v>
      </c>
      <c r="H564">
        <v>33.93</v>
      </c>
      <c r="I564">
        <v>1017.8</v>
      </c>
      <c r="J564">
        <v>565.44444444444446</v>
      </c>
      <c r="K564" s="13">
        <v>0.74279379157427938</v>
      </c>
      <c r="L564">
        <v>335</v>
      </c>
      <c r="M564">
        <v>451</v>
      </c>
      <c r="N564">
        <v>9</v>
      </c>
      <c r="O564" s="10" t="s">
        <v>99</v>
      </c>
      <c r="P564" t="s">
        <v>76</v>
      </c>
      <c r="Q564" t="s">
        <v>774</v>
      </c>
    </row>
    <row r="565" spans="1:17" x14ac:dyDescent="0.3">
      <c r="A565" t="s">
        <v>5</v>
      </c>
      <c r="B565" t="s">
        <v>774</v>
      </c>
      <c r="C565" t="s">
        <v>8</v>
      </c>
      <c r="D565">
        <v>2.4</v>
      </c>
      <c r="E565" s="13">
        <v>0</v>
      </c>
      <c r="F565">
        <v>0</v>
      </c>
      <c r="G565">
        <v>2.4</v>
      </c>
      <c r="H565">
        <v>40.049999999999997</v>
      </c>
      <c r="I565">
        <v>1201.44</v>
      </c>
      <c r="J565">
        <v>500.6</v>
      </c>
      <c r="K565" s="13">
        <v>0.64829821717990277</v>
      </c>
      <c r="L565">
        <v>400</v>
      </c>
      <c r="M565">
        <v>617</v>
      </c>
      <c r="N565">
        <v>12</v>
      </c>
      <c r="O565" s="10" t="s">
        <v>99</v>
      </c>
      <c r="P565" t="s">
        <v>77</v>
      </c>
      <c r="Q565" t="s">
        <v>774</v>
      </c>
    </row>
    <row r="566" spans="1:17" x14ac:dyDescent="0.3">
      <c r="A566" t="s">
        <v>5</v>
      </c>
      <c r="B566" t="s">
        <v>774</v>
      </c>
      <c r="C566" t="s">
        <v>11</v>
      </c>
      <c r="D566">
        <v>1.5999999999999999</v>
      </c>
      <c r="E566" s="13">
        <v>0.50000000000000011</v>
      </c>
      <c r="F566">
        <v>0.8</v>
      </c>
      <c r="G566">
        <v>0.8</v>
      </c>
      <c r="H566">
        <v>29.9</v>
      </c>
      <c r="I566">
        <v>897</v>
      </c>
      <c r="J566">
        <v>560.625</v>
      </c>
      <c r="K566" s="13">
        <v>0.79946524064171121</v>
      </c>
      <c r="L566">
        <v>299</v>
      </c>
      <c r="M566">
        <v>374</v>
      </c>
      <c r="N566">
        <v>8</v>
      </c>
      <c r="O566" s="10" t="s">
        <v>100</v>
      </c>
      <c r="P566" t="s">
        <v>76</v>
      </c>
      <c r="Q566" t="s">
        <v>774</v>
      </c>
    </row>
    <row r="567" spans="1:17" x14ac:dyDescent="0.3">
      <c r="A567" t="s">
        <v>5</v>
      </c>
      <c r="B567" t="s">
        <v>774</v>
      </c>
      <c r="C567" t="s">
        <v>10</v>
      </c>
      <c r="D567">
        <v>2.4</v>
      </c>
      <c r="E567" s="13">
        <v>0.41666666666666669</v>
      </c>
      <c r="F567">
        <v>1</v>
      </c>
      <c r="G567">
        <v>1.4000000000000001</v>
      </c>
      <c r="H567">
        <v>35.630000000000003</v>
      </c>
      <c r="I567">
        <v>1068.75</v>
      </c>
      <c r="J567">
        <v>445.3125</v>
      </c>
      <c r="K567" s="13">
        <v>0.63571428571428568</v>
      </c>
      <c r="L567">
        <v>356</v>
      </c>
      <c r="M567">
        <v>560</v>
      </c>
      <c r="N567">
        <v>12</v>
      </c>
      <c r="O567" s="10" t="s">
        <v>100</v>
      </c>
      <c r="P567" t="s">
        <v>77</v>
      </c>
      <c r="Q567" t="s">
        <v>774</v>
      </c>
    </row>
    <row r="568" spans="1:17" x14ac:dyDescent="0.3">
      <c r="A568" t="s">
        <v>5</v>
      </c>
      <c r="B568" t="s">
        <v>774</v>
      </c>
      <c r="C568" t="s">
        <v>13</v>
      </c>
      <c r="D568">
        <v>1.5999999999999999</v>
      </c>
      <c r="E568" s="13">
        <v>0.25000000000000006</v>
      </c>
      <c r="F568">
        <v>0.4</v>
      </c>
      <c r="G568">
        <v>1.2</v>
      </c>
      <c r="H568">
        <v>32.03</v>
      </c>
      <c r="I568">
        <v>960.8</v>
      </c>
      <c r="J568">
        <v>600.5</v>
      </c>
      <c r="K568" s="13">
        <v>0.78749999999999998</v>
      </c>
      <c r="L568">
        <v>315</v>
      </c>
      <c r="M568">
        <v>400</v>
      </c>
      <c r="N568">
        <v>8</v>
      </c>
      <c r="O568" s="10" t="s">
        <v>101</v>
      </c>
      <c r="P568" t="s">
        <v>76</v>
      </c>
      <c r="Q568" t="s">
        <v>774</v>
      </c>
    </row>
    <row r="569" spans="1:17" x14ac:dyDescent="0.3">
      <c r="A569" t="s">
        <v>5</v>
      </c>
      <c r="B569" t="s">
        <v>774</v>
      </c>
      <c r="C569" t="s">
        <v>12</v>
      </c>
      <c r="D569">
        <v>1.8</v>
      </c>
      <c r="E569" s="13">
        <v>0.55555555555555558</v>
      </c>
      <c r="F569">
        <v>1</v>
      </c>
      <c r="G569">
        <v>0.8</v>
      </c>
      <c r="H569">
        <v>26.81</v>
      </c>
      <c r="I569">
        <v>804.24</v>
      </c>
      <c r="J569">
        <v>446.8</v>
      </c>
      <c r="K569" s="13">
        <v>0.62910798122065725</v>
      </c>
      <c r="L569">
        <v>268</v>
      </c>
      <c r="M569">
        <v>426</v>
      </c>
      <c r="N569">
        <v>9</v>
      </c>
      <c r="O569" s="10" t="s">
        <v>101</v>
      </c>
      <c r="P569" t="s">
        <v>77</v>
      </c>
      <c r="Q569" t="s">
        <v>774</v>
      </c>
    </row>
    <row r="570" spans="1:17" x14ac:dyDescent="0.3">
      <c r="A570" t="s">
        <v>5</v>
      </c>
      <c r="B570" t="s">
        <v>774</v>
      </c>
      <c r="C570" t="s">
        <v>15</v>
      </c>
      <c r="D570">
        <v>1.7999999999999998</v>
      </c>
      <c r="E570" s="13">
        <v>0.33333333333333343</v>
      </c>
      <c r="F570">
        <v>0.60000000000000009</v>
      </c>
      <c r="G570">
        <v>1.2</v>
      </c>
      <c r="H570">
        <v>28.8</v>
      </c>
      <c r="I570">
        <v>864</v>
      </c>
      <c r="J570">
        <v>480.00000000000006</v>
      </c>
      <c r="K570" s="13">
        <v>0.73657289002557547</v>
      </c>
      <c r="L570">
        <v>288</v>
      </c>
      <c r="M570">
        <v>391</v>
      </c>
      <c r="N570">
        <v>9</v>
      </c>
      <c r="O570" s="10" t="s">
        <v>102</v>
      </c>
      <c r="P570" t="s">
        <v>76</v>
      </c>
      <c r="Q570" t="s">
        <v>774</v>
      </c>
    </row>
    <row r="571" spans="1:17" x14ac:dyDescent="0.3">
      <c r="A571" t="s">
        <v>5</v>
      </c>
      <c r="B571" t="s">
        <v>774</v>
      </c>
      <c r="C571" t="s">
        <v>14</v>
      </c>
      <c r="D571">
        <v>1.5999999999999999</v>
      </c>
      <c r="E571" s="13">
        <v>0.25000000000000006</v>
      </c>
      <c r="F571">
        <v>0.4</v>
      </c>
      <c r="G571">
        <v>1.2</v>
      </c>
      <c r="H571">
        <v>26.1</v>
      </c>
      <c r="I571">
        <v>783</v>
      </c>
      <c r="J571">
        <v>489.37500000000006</v>
      </c>
      <c r="K571" s="13">
        <v>0.71311475409836067</v>
      </c>
      <c r="L571">
        <v>261</v>
      </c>
      <c r="M571">
        <v>366</v>
      </c>
      <c r="N571">
        <v>8</v>
      </c>
      <c r="O571" s="10" t="s">
        <v>102</v>
      </c>
      <c r="P571" t="s">
        <v>77</v>
      </c>
      <c r="Q571" t="s">
        <v>774</v>
      </c>
    </row>
    <row r="572" spans="1:17" x14ac:dyDescent="0.3">
      <c r="A572" t="s">
        <v>5</v>
      </c>
      <c r="B572" t="s">
        <v>774</v>
      </c>
      <c r="C572" t="s">
        <v>116</v>
      </c>
      <c r="D572">
        <v>1.5999999999999999</v>
      </c>
      <c r="E572" s="13">
        <v>0.25000000000000006</v>
      </c>
      <c r="F572">
        <v>0.4</v>
      </c>
      <c r="G572">
        <v>1.2</v>
      </c>
      <c r="H572">
        <v>32.19</v>
      </c>
      <c r="I572">
        <v>965.7</v>
      </c>
      <c r="J572">
        <v>603.56250000000011</v>
      </c>
      <c r="K572" s="13">
        <v>0.7088888888888889</v>
      </c>
      <c r="L572">
        <v>319</v>
      </c>
      <c r="M572">
        <v>450</v>
      </c>
      <c r="N572">
        <v>9</v>
      </c>
      <c r="O572" s="10" t="s">
        <v>115</v>
      </c>
      <c r="P572" t="s">
        <v>76</v>
      </c>
      <c r="Q572" t="s">
        <v>774</v>
      </c>
    </row>
    <row r="573" spans="1:17" x14ac:dyDescent="0.3">
      <c r="A573" t="s">
        <v>5</v>
      </c>
      <c r="B573" t="s">
        <v>774</v>
      </c>
      <c r="C573" t="s">
        <v>114</v>
      </c>
      <c r="D573">
        <v>1.7999999999999998</v>
      </c>
      <c r="E573" s="13">
        <v>0.33333333333333343</v>
      </c>
      <c r="F573">
        <v>0.60000000000000009</v>
      </c>
      <c r="G573">
        <v>1.2</v>
      </c>
      <c r="H573">
        <v>27.200000000000003</v>
      </c>
      <c r="I573">
        <v>816</v>
      </c>
      <c r="J573">
        <v>453.33333333333337</v>
      </c>
      <c r="K573" s="13">
        <v>0.65700483091787443</v>
      </c>
      <c r="L573">
        <v>272</v>
      </c>
      <c r="M573">
        <v>414</v>
      </c>
      <c r="N573">
        <v>9</v>
      </c>
      <c r="O573" s="10" t="s">
        <v>115</v>
      </c>
      <c r="P573" t="s">
        <v>77</v>
      </c>
      <c r="Q573" t="s">
        <v>774</v>
      </c>
    </row>
    <row r="574" spans="1:17" x14ac:dyDescent="0.3">
      <c r="A574" t="s">
        <v>5</v>
      </c>
      <c r="B574" t="s">
        <v>774</v>
      </c>
      <c r="C574" t="s">
        <v>117</v>
      </c>
      <c r="D574">
        <v>1.5999999999999999</v>
      </c>
      <c r="E574" s="13">
        <v>0.12500000000000003</v>
      </c>
      <c r="F574">
        <v>0.2</v>
      </c>
      <c r="G574">
        <v>1.4</v>
      </c>
      <c r="H574">
        <v>22.099999999999998</v>
      </c>
      <c r="I574">
        <v>663</v>
      </c>
      <c r="J574">
        <v>414.37500000000006</v>
      </c>
      <c r="K574" s="13">
        <v>0.55249999999999999</v>
      </c>
      <c r="L574">
        <v>221</v>
      </c>
      <c r="M574">
        <v>400</v>
      </c>
      <c r="N574">
        <v>8</v>
      </c>
      <c r="O574" s="10" t="s">
        <v>118</v>
      </c>
      <c r="P574" t="s">
        <v>77</v>
      </c>
      <c r="Q574" t="s">
        <v>774</v>
      </c>
    </row>
    <row r="575" spans="1:17" x14ac:dyDescent="0.3">
      <c r="A575" t="s">
        <v>5</v>
      </c>
      <c r="B575" t="s">
        <v>780</v>
      </c>
      <c r="C575" t="s">
        <v>7</v>
      </c>
      <c r="D575">
        <v>3.8600000000000003</v>
      </c>
      <c r="E575" s="13">
        <v>0.17098445595854922</v>
      </c>
      <c r="F575">
        <v>0.66</v>
      </c>
      <c r="G575">
        <v>3.2</v>
      </c>
      <c r="H575">
        <v>45.99</v>
      </c>
      <c r="I575">
        <v>1379.6</v>
      </c>
      <c r="J575">
        <v>357.40932642487041</v>
      </c>
      <c r="K575" s="13">
        <v>0.8</v>
      </c>
      <c r="L575">
        <v>280</v>
      </c>
      <c r="M575">
        <v>350</v>
      </c>
      <c r="N575">
        <v>12</v>
      </c>
      <c r="O575" s="10" t="s">
        <v>98</v>
      </c>
      <c r="P575" t="s">
        <v>76</v>
      </c>
      <c r="Q575" t="s">
        <v>780</v>
      </c>
    </row>
    <row r="576" spans="1:17" x14ac:dyDescent="0.3">
      <c r="A576" t="s">
        <v>5</v>
      </c>
      <c r="B576" t="s">
        <v>780</v>
      </c>
      <c r="C576" t="s">
        <v>9</v>
      </c>
      <c r="D576">
        <v>3.87</v>
      </c>
      <c r="E576" s="13">
        <v>0.17054263565891473</v>
      </c>
      <c r="F576">
        <v>0.66</v>
      </c>
      <c r="G576">
        <v>3.2</v>
      </c>
      <c r="H576">
        <v>43.45</v>
      </c>
      <c r="I576">
        <v>1303.6300000000001</v>
      </c>
      <c r="J576">
        <v>336.85529715762277</v>
      </c>
      <c r="K576" s="13">
        <v>0.78</v>
      </c>
      <c r="L576">
        <v>273</v>
      </c>
      <c r="M576">
        <v>350</v>
      </c>
      <c r="N576">
        <v>12</v>
      </c>
      <c r="O576" s="10" t="s">
        <v>99</v>
      </c>
      <c r="P576" t="s">
        <v>76</v>
      </c>
      <c r="Q576" t="s">
        <v>780</v>
      </c>
    </row>
    <row r="577" spans="1:17" x14ac:dyDescent="0.3">
      <c r="A577" t="s">
        <v>5</v>
      </c>
      <c r="B577" t="s">
        <v>780</v>
      </c>
      <c r="C577" t="s">
        <v>8</v>
      </c>
      <c r="D577">
        <v>3.8600000000000003</v>
      </c>
      <c r="E577" s="13">
        <v>0</v>
      </c>
      <c r="F577">
        <v>0</v>
      </c>
      <c r="G577">
        <v>3.8600000000000003</v>
      </c>
      <c r="H577">
        <v>37.11</v>
      </c>
      <c r="I577">
        <v>1113.3</v>
      </c>
      <c r="J577">
        <v>288.41968911917093</v>
      </c>
      <c r="K577" s="13">
        <v>0.6463768115942029</v>
      </c>
      <c r="L577">
        <v>223</v>
      </c>
      <c r="M577">
        <v>345</v>
      </c>
      <c r="N577">
        <v>12</v>
      </c>
      <c r="O577" s="10" t="s">
        <v>99</v>
      </c>
      <c r="P577" t="s">
        <v>77</v>
      </c>
      <c r="Q577" t="s">
        <v>780</v>
      </c>
    </row>
    <row r="578" spans="1:17" x14ac:dyDescent="0.3">
      <c r="A578" t="s">
        <v>5</v>
      </c>
      <c r="B578" t="s">
        <v>780</v>
      </c>
      <c r="C578" t="s">
        <v>11</v>
      </c>
      <c r="D578">
        <v>3.8600000000000003</v>
      </c>
      <c r="E578" s="13">
        <v>0.43005181347150256</v>
      </c>
      <c r="F578">
        <v>1.6600000000000001</v>
      </c>
      <c r="G578">
        <v>2.2000000000000002</v>
      </c>
      <c r="H578">
        <v>39.01</v>
      </c>
      <c r="I578">
        <v>1170.4000000000001</v>
      </c>
      <c r="J578">
        <v>303.21243523316065</v>
      </c>
      <c r="K578" s="13">
        <v>0.67428571428571427</v>
      </c>
      <c r="L578">
        <v>236</v>
      </c>
      <c r="M578">
        <v>350</v>
      </c>
      <c r="N578">
        <v>12</v>
      </c>
      <c r="O578" s="10" t="s">
        <v>100</v>
      </c>
      <c r="P578" t="s">
        <v>76</v>
      </c>
      <c r="Q578" t="s">
        <v>780</v>
      </c>
    </row>
    <row r="579" spans="1:17" x14ac:dyDescent="0.3">
      <c r="A579" t="s">
        <v>5</v>
      </c>
      <c r="B579" t="s">
        <v>780</v>
      </c>
      <c r="C579" t="s">
        <v>10</v>
      </c>
      <c r="D579">
        <v>4.1900000000000004</v>
      </c>
      <c r="E579" s="13">
        <v>0.39856801909307871</v>
      </c>
      <c r="F579">
        <v>1.67</v>
      </c>
      <c r="G579">
        <v>2.5200000000000005</v>
      </c>
      <c r="H579">
        <v>40.880000000000003</v>
      </c>
      <c r="I579">
        <v>1226.4000000000001</v>
      </c>
      <c r="J579">
        <v>292.69689737470168</v>
      </c>
      <c r="K579" s="13">
        <v>0.66133333333333333</v>
      </c>
      <c r="L579">
        <v>248</v>
      </c>
      <c r="M579">
        <v>375</v>
      </c>
      <c r="N579">
        <v>13</v>
      </c>
      <c r="O579" s="10" t="s">
        <v>100</v>
      </c>
      <c r="P579" t="s">
        <v>77</v>
      </c>
      <c r="Q579" t="s">
        <v>780</v>
      </c>
    </row>
    <row r="580" spans="1:17" x14ac:dyDescent="0.3">
      <c r="A580" t="s">
        <v>5</v>
      </c>
      <c r="B580" t="s">
        <v>780</v>
      </c>
      <c r="C580" t="s">
        <v>13</v>
      </c>
      <c r="D580">
        <v>2.87</v>
      </c>
      <c r="E580" s="13">
        <v>0.22996515679442509</v>
      </c>
      <c r="F580">
        <v>0.66</v>
      </c>
      <c r="G580">
        <v>2.2000000000000002</v>
      </c>
      <c r="H580">
        <v>33.85</v>
      </c>
      <c r="I580">
        <v>1015.4</v>
      </c>
      <c r="J580">
        <v>353.79790940766549</v>
      </c>
      <c r="K580" s="13">
        <v>0.7846153846153846</v>
      </c>
      <c r="L580">
        <v>204</v>
      </c>
      <c r="M580">
        <v>260</v>
      </c>
      <c r="N580">
        <v>9</v>
      </c>
      <c r="O580" s="10" t="s">
        <v>101</v>
      </c>
      <c r="P580" t="s">
        <v>76</v>
      </c>
      <c r="Q580" t="s">
        <v>780</v>
      </c>
    </row>
    <row r="581" spans="1:17" x14ac:dyDescent="0.3">
      <c r="A581" t="s">
        <v>5</v>
      </c>
      <c r="B581" t="s">
        <v>780</v>
      </c>
      <c r="C581" t="s">
        <v>12</v>
      </c>
      <c r="D581">
        <v>3.8600000000000003</v>
      </c>
      <c r="E581" s="13">
        <v>0.51813471502590669</v>
      </c>
      <c r="F581">
        <v>2</v>
      </c>
      <c r="G581">
        <v>1.86</v>
      </c>
      <c r="H581">
        <v>37.709999999999994</v>
      </c>
      <c r="I581">
        <v>1131.5999999999999</v>
      </c>
      <c r="J581">
        <v>293.16062176165798</v>
      </c>
      <c r="K581" s="13">
        <v>0.65797101449275364</v>
      </c>
      <c r="L581">
        <v>227</v>
      </c>
      <c r="M581">
        <v>345</v>
      </c>
      <c r="N581">
        <v>12</v>
      </c>
      <c r="O581" s="10" t="s">
        <v>101</v>
      </c>
      <c r="P581" t="s">
        <v>77</v>
      </c>
      <c r="Q581" t="s">
        <v>780</v>
      </c>
    </row>
    <row r="582" spans="1:17" x14ac:dyDescent="0.3">
      <c r="A582" t="s">
        <v>5</v>
      </c>
      <c r="B582" t="s">
        <v>780</v>
      </c>
      <c r="C582" t="s">
        <v>15</v>
      </c>
      <c r="D582">
        <v>2.5300000000000002</v>
      </c>
      <c r="E582" s="13">
        <v>0.2608695652173913</v>
      </c>
      <c r="F582">
        <v>0.66</v>
      </c>
      <c r="G582">
        <v>1.86</v>
      </c>
      <c r="H582">
        <v>28.5</v>
      </c>
      <c r="I582">
        <v>855</v>
      </c>
      <c r="J582">
        <v>337.9446640316205</v>
      </c>
      <c r="K582" s="13">
        <v>0.76086956521739135</v>
      </c>
      <c r="L582">
        <v>175</v>
      </c>
      <c r="M582">
        <v>230</v>
      </c>
      <c r="N582">
        <v>8</v>
      </c>
      <c r="O582" s="10" t="s">
        <v>102</v>
      </c>
      <c r="P582" t="s">
        <v>76</v>
      </c>
      <c r="Q582" t="s">
        <v>780</v>
      </c>
    </row>
    <row r="583" spans="1:17" x14ac:dyDescent="0.3">
      <c r="A583" t="s">
        <v>5</v>
      </c>
      <c r="B583" t="s">
        <v>780</v>
      </c>
      <c r="C583" t="s">
        <v>14</v>
      </c>
      <c r="D583">
        <v>3.2</v>
      </c>
      <c r="E583" s="13">
        <v>0.20624999999999999</v>
      </c>
      <c r="F583">
        <v>0.66</v>
      </c>
      <c r="G583">
        <v>2.54</v>
      </c>
      <c r="H583">
        <v>31.7</v>
      </c>
      <c r="I583">
        <v>951</v>
      </c>
      <c r="J583">
        <v>297.1875</v>
      </c>
      <c r="K583" s="13">
        <v>0.68421052631578949</v>
      </c>
      <c r="L583">
        <v>195</v>
      </c>
      <c r="M583">
        <v>285</v>
      </c>
      <c r="N583">
        <v>10</v>
      </c>
      <c r="O583" s="10" t="s">
        <v>102</v>
      </c>
      <c r="P583" t="s">
        <v>77</v>
      </c>
      <c r="Q583" t="s">
        <v>780</v>
      </c>
    </row>
    <row r="584" spans="1:17" x14ac:dyDescent="0.3">
      <c r="A584" t="s">
        <v>5</v>
      </c>
      <c r="B584" t="s">
        <v>780</v>
      </c>
      <c r="C584" t="s">
        <v>116</v>
      </c>
      <c r="D584">
        <v>2.5331000000000001</v>
      </c>
      <c r="E584" s="13">
        <v>0.21053254905057042</v>
      </c>
      <c r="F584">
        <v>0.5333</v>
      </c>
      <c r="G584">
        <v>1.9997999999999998</v>
      </c>
      <c r="H584">
        <v>33.166653999999994</v>
      </c>
      <c r="I584">
        <v>994.99961999999994</v>
      </c>
      <c r="J584">
        <v>392.79918676720217</v>
      </c>
      <c r="K584" s="13">
        <v>0.89130434782608692</v>
      </c>
      <c r="L584">
        <v>205</v>
      </c>
      <c r="M584">
        <v>230</v>
      </c>
      <c r="N584">
        <v>8</v>
      </c>
      <c r="O584" s="10" t="s">
        <v>115</v>
      </c>
      <c r="P584" t="s">
        <v>76</v>
      </c>
      <c r="Q584" t="s">
        <v>780</v>
      </c>
    </row>
    <row r="585" spans="1:17" x14ac:dyDescent="0.3">
      <c r="A585" t="s">
        <v>5</v>
      </c>
      <c r="B585" t="s">
        <v>780</v>
      </c>
      <c r="C585" t="s">
        <v>114</v>
      </c>
      <c r="D585">
        <v>3.2</v>
      </c>
      <c r="E585" s="13">
        <v>0.20624999999999999</v>
      </c>
      <c r="F585">
        <v>0.66</v>
      </c>
      <c r="G585">
        <v>2.5300000000000002</v>
      </c>
      <c r="H585">
        <v>31.13</v>
      </c>
      <c r="I585">
        <v>934</v>
      </c>
      <c r="J585">
        <v>291.875</v>
      </c>
      <c r="K585" s="13">
        <v>0.6785714285714286</v>
      </c>
      <c r="L585">
        <v>190</v>
      </c>
      <c r="M585">
        <v>280</v>
      </c>
      <c r="N585">
        <v>10</v>
      </c>
      <c r="O585" s="10" t="s">
        <v>115</v>
      </c>
      <c r="P585" t="s">
        <v>77</v>
      </c>
      <c r="Q585" t="s">
        <v>780</v>
      </c>
    </row>
    <row r="586" spans="1:17" x14ac:dyDescent="0.3">
      <c r="A586" t="s">
        <v>5</v>
      </c>
      <c r="B586" t="s">
        <v>780</v>
      </c>
      <c r="C586" t="s">
        <v>117</v>
      </c>
      <c r="D586">
        <v>3.5329999999999999</v>
      </c>
      <c r="E586" s="13">
        <v>0.18867817718652702</v>
      </c>
      <c r="F586">
        <v>0.66659999999999997</v>
      </c>
      <c r="G586">
        <v>2.8664000000000001</v>
      </c>
      <c r="H586">
        <v>40.233317799999995</v>
      </c>
      <c r="I586">
        <v>1206.999534</v>
      </c>
      <c r="J586">
        <v>341.63587149731109</v>
      </c>
      <c r="K586" s="13">
        <v>0.78412698412698412</v>
      </c>
      <c r="L586">
        <v>247</v>
      </c>
      <c r="M586">
        <v>315</v>
      </c>
      <c r="N586">
        <v>11</v>
      </c>
      <c r="O586" s="10" t="s">
        <v>118</v>
      </c>
      <c r="P586" t="s">
        <v>77</v>
      </c>
      <c r="Q586" t="s">
        <v>780</v>
      </c>
    </row>
    <row r="587" spans="1:17" x14ac:dyDescent="0.3">
      <c r="A587" t="s">
        <v>40</v>
      </c>
      <c r="B587" t="s">
        <v>786</v>
      </c>
      <c r="C587" t="s">
        <v>9</v>
      </c>
      <c r="D587">
        <v>0.63</v>
      </c>
      <c r="E587" s="13">
        <v>0</v>
      </c>
      <c r="F587">
        <v>0</v>
      </c>
      <c r="G587">
        <v>0.63</v>
      </c>
      <c r="H587">
        <v>4.25</v>
      </c>
      <c r="I587">
        <v>127.39999999999999</v>
      </c>
      <c r="J587">
        <v>202.2222222222222</v>
      </c>
      <c r="K587" s="13">
        <v>0.26041666666666669</v>
      </c>
      <c r="L587">
        <v>25</v>
      </c>
      <c r="M587">
        <v>96</v>
      </c>
      <c r="N587">
        <v>2</v>
      </c>
      <c r="O587" s="10" t="s">
        <v>99</v>
      </c>
      <c r="P587" t="s">
        <v>76</v>
      </c>
      <c r="Q587" t="s">
        <v>786</v>
      </c>
    </row>
    <row r="588" spans="1:17" x14ac:dyDescent="0.3">
      <c r="A588" t="s">
        <v>40</v>
      </c>
      <c r="B588" t="s">
        <v>786</v>
      </c>
      <c r="C588" t="s">
        <v>8</v>
      </c>
      <c r="D588">
        <v>0.78</v>
      </c>
      <c r="E588" s="13">
        <v>0</v>
      </c>
      <c r="F588">
        <v>0</v>
      </c>
      <c r="G588">
        <v>0.78</v>
      </c>
      <c r="H588">
        <v>5.2299999999999995</v>
      </c>
      <c r="I588">
        <v>156.9</v>
      </c>
      <c r="J588">
        <v>201.15384615384616</v>
      </c>
      <c r="K588" s="13">
        <v>0.15753424657534246</v>
      </c>
      <c r="L588">
        <v>23</v>
      </c>
      <c r="M588">
        <v>146</v>
      </c>
      <c r="N588">
        <v>3</v>
      </c>
      <c r="O588" s="10" t="s">
        <v>99</v>
      </c>
      <c r="P588" t="s">
        <v>77</v>
      </c>
      <c r="Q588" t="s">
        <v>786</v>
      </c>
    </row>
    <row r="589" spans="1:17" x14ac:dyDescent="0.3">
      <c r="A589" t="s">
        <v>40</v>
      </c>
      <c r="B589" t="s">
        <v>786</v>
      </c>
      <c r="C589" t="s">
        <v>10</v>
      </c>
      <c r="D589">
        <v>0.78</v>
      </c>
      <c r="E589" s="13">
        <v>0</v>
      </c>
      <c r="F589">
        <v>0</v>
      </c>
      <c r="G589">
        <v>0.78</v>
      </c>
      <c r="H589">
        <v>6.58</v>
      </c>
      <c r="I589">
        <v>197.3</v>
      </c>
      <c r="J589">
        <v>252.94871794871796</v>
      </c>
      <c r="K589" s="13">
        <v>0.21232876712328766</v>
      </c>
      <c r="L589">
        <v>31</v>
      </c>
      <c r="M589">
        <v>146</v>
      </c>
      <c r="N589">
        <v>3</v>
      </c>
      <c r="O589" s="10" t="s">
        <v>100</v>
      </c>
      <c r="P589" t="s">
        <v>77</v>
      </c>
      <c r="Q589" t="s">
        <v>786</v>
      </c>
    </row>
    <row r="590" spans="1:17" x14ac:dyDescent="0.3">
      <c r="A590" t="s">
        <v>40</v>
      </c>
      <c r="B590" t="s">
        <v>786</v>
      </c>
      <c r="C590" t="s">
        <v>12</v>
      </c>
      <c r="D590">
        <v>0.43</v>
      </c>
      <c r="E590" s="13">
        <v>0</v>
      </c>
      <c r="F590">
        <v>0</v>
      </c>
      <c r="G590">
        <v>0.43</v>
      </c>
      <c r="H590">
        <v>1.1200000000000001</v>
      </c>
      <c r="I590">
        <v>33.6</v>
      </c>
      <c r="J590">
        <v>78.139534883720941</v>
      </c>
      <c r="K590" s="13">
        <v>8.3333333333333329E-2</v>
      </c>
      <c r="L590">
        <v>4</v>
      </c>
      <c r="M590">
        <v>48</v>
      </c>
      <c r="N590">
        <v>1</v>
      </c>
      <c r="O590" s="10" t="s">
        <v>101</v>
      </c>
      <c r="P590" t="s">
        <v>77</v>
      </c>
      <c r="Q590" t="s">
        <v>786</v>
      </c>
    </row>
    <row r="591" spans="1:17" x14ac:dyDescent="0.3">
      <c r="A591" t="s">
        <v>40</v>
      </c>
      <c r="B591" t="s">
        <v>786</v>
      </c>
      <c r="C591" t="s">
        <v>14</v>
      </c>
      <c r="D591">
        <v>0.78</v>
      </c>
      <c r="E591" s="13">
        <v>0</v>
      </c>
      <c r="F591">
        <v>0</v>
      </c>
      <c r="G591">
        <v>0.78</v>
      </c>
      <c r="H591">
        <v>5.0699999999999994</v>
      </c>
      <c r="I591">
        <v>152.1</v>
      </c>
      <c r="J591">
        <v>195</v>
      </c>
      <c r="K591" s="13">
        <v>0.15753424657534246</v>
      </c>
      <c r="L591">
        <v>23</v>
      </c>
      <c r="M591">
        <v>146</v>
      </c>
      <c r="N591">
        <v>3</v>
      </c>
      <c r="O591" s="10" t="s">
        <v>102</v>
      </c>
      <c r="P591" t="s">
        <v>77</v>
      </c>
      <c r="Q591" t="s">
        <v>786</v>
      </c>
    </row>
    <row r="592" spans="1:17" x14ac:dyDescent="0.3">
      <c r="A592" t="s">
        <v>40</v>
      </c>
      <c r="B592" t="s">
        <v>786</v>
      </c>
      <c r="C592" t="s">
        <v>114</v>
      </c>
      <c r="D592">
        <v>1.0699999999999998</v>
      </c>
      <c r="E592" s="13">
        <v>0</v>
      </c>
      <c r="F592">
        <v>0</v>
      </c>
      <c r="G592">
        <v>1.0699999999999998</v>
      </c>
      <c r="H592">
        <v>8.02</v>
      </c>
      <c r="I592">
        <v>240.60000000000002</v>
      </c>
      <c r="J592">
        <v>224.8598130841122</v>
      </c>
      <c r="K592" s="13">
        <v>0.22292993630573249</v>
      </c>
      <c r="L592">
        <v>35</v>
      </c>
      <c r="M592">
        <v>157</v>
      </c>
      <c r="N592">
        <v>3</v>
      </c>
      <c r="O592" s="10" t="s">
        <v>115</v>
      </c>
      <c r="P592" t="s">
        <v>77</v>
      </c>
      <c r="Q592" t="s">
        <v>786</v>
      </c>
    </row>
    <row r="593" spans="1:17" x14ac:dyDescent="0.3">
      <c r="A593" t="s">
        <v>40</v>
      </c>
      <c r="B593" t="s">
        <v>786</v>
      </c>
      <c r="C593" t="s">
        <v>117</v>
      </c>
      <c r="D593">
        <v>1.0627</v>
      </c>
      <c r="E593" s="13">
        <v>0</v>
      </c>
      <c r="F593">
        <v>0</v>
      </c>
      <c r="G593">
        <v>1.0627</v>
      </c>
      <c r="H593">
        <v>4.78</v>
      </c>
      <c r="I593">
        <v>143.4</v>
      </c>
      <c r="J593">
        <v>134.93930554248612</v>
      </c>
      <c r="K593" s="13">
        <v>0.1981981981981982</v>
      </c>
      <c r="L593">
        <v>22</v>
      </c>
      <c r="M593">
        <v>111</v>
      </c>
      <c r="N593">
        <v>3</v>
      </c>
      <c r="O593" s="10" t="s">
        <v>118</v>
      </c>
      <c r="P593" t="s">
        <v>77</v>
      </c>
      <c r="Q593" t="s">
        <v>786</v>
      </c>
    </row>
    <row r="594" spans="1:17" x14ac:dyDescent="0.3">
      <c r="A594" t="s">
        <v>5</v>
      </c>
      <c r="B594" t="s">
        <v>790</v>
      </c>
      <c r="C594" t="s">
        <v>7</v>
      </c>
      <c r="D594">
        <v>0.4</v>
      </c>
      <c r="E594" s="13">
        <v>0</v>
      </c>
      <c r="F594">
        <v>0</v>
      </c>
      <c r="G594">
        <v>0.4</v>
      </c>
      <c r="H594">
        <v>9.9</v>
      </c>
      <c r="I594">
        <v>297</v>
      </c>
      <c r="J594">
        <v>742.5</v>
      </c>
      <c r="K594" s="13">
        <v>0.99</v>
      </c>
      <c r="L594">
        <v>99</v>
      </c>
      <c r="M594">
        <v>100</v>
      </c>
      <c r="N594">
        <v>2</v>
      </c>
      <c r="O594" s="10" t="s">
        <v>98</v>
      </c>
      <c r="P594" t="s">
        <v>76</v>
      </c>
      <c r="Q594" t="s">
        <v>790</v>
      </c>
    </row>
    <row r="595" spans="1:17" x14ac:dyDescent="0.3">
      <c r="A595" t="s">
        <v>5</v>
      </c>
      <c r="B595" t="s">
        <v>790</v>
      </c>
      <c r="C595" t="s">
        <v>9</v>
      </c>
      <c r="D595">
        <v>0.4</v>
      </c>
      <c r="E595" s="13">
        <v>0</v>
      </c>
      <c r="F595">
        <v>0</v>
      </c>
      <c r="G595">
        <v>0.4</v>
      </c>
      <c r="H595">
        <v>11.1</v>
      </c>
      <c r="I595">
        <v>333</v>
      </c>
      <c r="J595">
        <v>832.5</v>
      </c>
      <c r="K595" s="13">
        <v>1.1100000000000001</v>
      </c>
      <c r="L595">
        <v>111</v>
      </c>
      <c r="M595">
        <v>100</v>
      </c>
      <c r="N595">
        <v>2</v>
      </c>
      <c r="O595" s="10" t="s">
        <v>99</v>
      </c>
      <c r="P595" t="s">
        <v>76</v>
      </c>
      <c r="Q595" t="s">
        <v>790</v>
      </c>
    </row>
    <row r="596" spans="1:17" x14ac:dyDescent="0.3">
      <c r="A596" t="s">
        <v>5</v>
      </c>
      <c r="B596" t="s">
        <v>790</v>
      </c>
      <c r="C596" t="s">
        <v>8</v>
      </c>
      <c r="D596">
        <v>0.60000000000000009</v>
      </c>
      <c r="E596" s="13">
        <v>0</v>
      </c>
      <c r="F596">
        <v>0</v>
      </c>
      <c r="G596">
        <v>0.60000000000000009</v>
      </c>
      <c r="H596">
        <v>12.81</v>
      </c>
      <c r="I596">
        <v>384.28999999999996</v>
      </c>
      <c r="J596">
        <v>640.48333333333312</v>
      </c>
      <c r="K596" s="13">
        <v>0.85906040268456374</v>
      </c>
      <c r="L596">
        <v>128</v>
      </c>
      <c r="M596">
        <v>149</v>
      </c>
      <c r="N596">
        <v>3</v>
      </c>
      <c r="O596" s="10" t="s">
        <v>99</v>
      </c>
      <c r="P596" t="s">
        <v>77</v>
      </c>
      <c r="Q596" t="s">
        <v>790</v>
      </c>
    </row>
    <row r="597" spans="1:17" x14ac:dyDescent="0.3">
      <c r="A597" t="s">
        <v>5</v>
      </c>
      <c r="B597" t="s">
        <v>790</v>
      </c>
      <c r="C597" t="s">
        <v>11</v>
      </c>
      <c r="D597">
        <v>0.60000000000000009</v>
      </c>
      <c r="E597" s="13">
        <v>0</v>
      </c>
      <c r="F597">
        <v>0</v>
      </c>
      <c r="G597">
        <v>0.60000000000000009</v>
      </c>
      <c r="H597">
        <v>10.600000000000001</v>
      </c>
      <c r="I597">
        <v>318</v>
      </c>
      <c r="J597">
        <v>529.99999999999989</v>
      </c>
      <c r="K597" s="13">
        <v>0.70666666666666667</v>
      </c>
      <c r="L597">
        <v>106</v>
      </c>
      <c r="M597">
        <v>150</v>
      </c>
      <c r="N597">
        <v>3</v>
      </c>
      <c r="O597" s="10" t="s">
        <v>100</v>
      </c>
      <c r="P597" t="s">
        <v>76</v>
      </c>
      <c r="Q597" t="s">
        <v>790</v>
      </c>
    </row>
    <row r="598" spans="1:17" x14ac:dyDescent="0.3">
      <c r="A598" t="s">
        <v>5</v>
      </c>
      <c r="B598" t="s">
        <v>790</v>
      </c>
      <c r="C598" t="s">
        <v>10</v>
      </c>
      <c r="D598">
        <v>0.4</v>
      </c>
      <c r="E598" s="13">
        <v>0</v>
      </c>
      <c r="F598">
        <v>0</v>
      </c>
      <c r="G598">
        <v>0.4</v>
      </c>
      <c r="H598">
        <v>10.4</v>
      </c>
      <c r="I598">
        <v>312</v>
      </c>
      <c r="J598">
        <v>780</v>
      </c>
      <c r="K598" s="13">
        <v>1.04</v>
      </c>
      <c r="L598">
        <v>104</v>
      </c>
      <c r="M598">
        <v>100</v>
      </c>
      <c r="N598">
        <v>2</v>
      </c>
      <c r="O598" s="10" t="s">
        <v>100</v>
      </c>
      <c r="P598" t="s">
        <v>77</v>
      </c>
      <c r="Q598" t="s">
        <v>790</v>
      </c>
    </row>
    <row r="599" spans="1:17" x14ac:dyDescent="0.3">
      <c r="A599" t="s">
        <v>5</v>
      </c>
      <c r="B599" t="s">
        <v>790</v>
      </c>
      <c r="C599" t="s">
        <v>13</v>
      </c>
      <c r="D599">
        <v>0.4</v>
      </c>
      <c r="E599" s="13">
        <v>0</v>
      </c>
      <c r="F599">
        <v>0</v>
      </c>
      <c r="G599">
        <v>0.4</v>
      </c>
      <c r="H599">
        <v>8.6</v>
      </c>
      <c r="I599">
        <v>258</v>
      </c>
      <c r="J599">
        <v>645</v>
      </c>
      <c r="K599" s="13">
        <v>0.93478260869565222</v>
      </c>
      <c r="L599">
        <v>86</v>
      </c>
      <c r="M599">
        <v>92</v>
      </c>
      <c r="N599">
        <v>2</v>
      </c>
      <c r="O599" s="10" t="s">
        <v>101</v>
      </c>
      <c r="P599" t="s">
        <v>76</v>
      </c>
      <c r="Q599" t="s">
        <v>790</v>
      </c>
    </row>
    <row r="600" spans="1:17" x14ac:dyDescent="0.3">
      <c r="A600" t="s">
        <v>5</v>
      </c>
      <c r="B600" t="s">
        <v>790</v>
      </c>
      <c r="C600" t="s">
        <v>12</v>
      </c>
      <c r="D600">
        <v>0.60000000000000009</v>
      </c>
      <c r="E600" s="13">
        <v>0</v>
      </c>
      <c r="F600">
        <v>0</v>
      </c>
      <c r="G600">
        <v>0.60000000000000009</v>
      </c>
      <c r="H600">
        <v>8.9</v>
      </c>
      <c r="I600">
        <v>267</v>
      </c>
      <c r="J600">
        <v>444.99999999999994</v>
      </c>
      <c r="K600" s="13">
        <v>0.62676056338028174</v>
      </c>
      <c r="L600">
        <v>89</v>
      </c>
      <c r="M600">
        <v>142</v>
      </c>
      <c r="N600">
        <v>3</v>
      </c>
      <c r="O600" s="10" t="s">
        <v>101</v>
      </c>
      <c r="P600" t="s">
        <v>77</v>
      </c>
      <c r="Q600" t="s">
        <v>790</v>
      </c>
    </row>
    <row r="601" spans="1:17" x14ac:dyDescent="0.3">
      <c r="A601" t="s">
        <v>5</v>
      </c>
      <c r="B601" t="s">
        <v>790</v>
      </c>
      <c r="C601" t="s">
        <v>15</v>
      </c>
      <c r="D601">
        <v>0.60000000000000009</v>
      </c>
      <c r="E601" s="13">
        <v>0</v>
      </c>
      <c r="F601">
        <v>0</v>
      </c>
      <c r="G601">
        <v>0.60000000000000009</v>
      </c>
      <c r="H601">
        <v>12.7</v>
      </c>
      <c r="I601">
        <v>381</v>
      </c>
      <c r="J601">
        <v>634.99999999999989</v>
      </c>
      <c r="K601" s="13">
        <v>0.78395061728395066</v>
      </c>
      <c r="L601">
        <v>127</v>
      </c>
      <c r="M601">
        <v>162</v>
      </c>
      <c r="N601">
        <v>3</v>
      </c>
      <c r="O601" s="10" t="s">
        <v>102</v>
      </c>
      <c r="P601" t="s">
        <v>76</v>
      </c>
      <c r="Q601" t="s">
        <v>790</v>
      </c>
    </row>
    <row r="602" spans="1:17" x14ac:dyDescent="0.3">
      <c r="A602" t="s">
        <v>5</v>
      </c>
      <c r="B602" t="s">
        <v>790</v>
      </c>
      <c r="C602" t="s">
        <v>14</v>
      </c>
      <c r="D602">
        <v>0.60000000000000009</v>
      </c>
      <c r="E602" s="13">
        <v>0</v>
      </c>
      <c r="F602">
        <v>0</v>
      </c>
      <c r="G602">
        <v>0.60000000000000009</v>
      </c>
      <c r="H602">
        <v>10.1</v>
      </c>
      <c r="I602">
        <v>303</v>
      </c>
      <c r="J602">
        <v>504.99999999999994</v>
      </c>
      <c r="K602" s="13">
        <v>0.72142857142857142</v>
      </c>
      <c r="L602">
        <v>101</v>
      </c>
      <c r="M602">
        <v>140</v>
      </c>
      <c r="N602">
        <v>3</v>
      </c>
      <c r="O602" s="10" t="s">
        <v>102</v>
      </c>
      <c r="P602" t="s">
        <v>77</v>
      </c>
      <c r="Q602" t="s">
        <v>790</v>
      </c>
    </row>
    <row r="603" spans="1:17" x14ac:dyDescent="0.3">
      <c r="A603" t="s">
        <v>5</v>
      </c>
      <c r="B603" t="s">
        <v>790</v>
      </c>
      <c r="C603" t="s">
        <v>116</v>
      </c>
      <c r="D603">
        <v>0.8</v>
      </c>
      <c r="E603" s="13">
        <v>0</v>
      </c>
      <c r="F603">
        <v>0</v>
      </c>
      <c r="G603">
        <v>0.8</v>
      </c>
      <c r="H603">
        <v>17.399999999999999</v>
      </c>
      <c r="I603">
        <v>522</v>
      </c>
      <c r="J603">
        <v>652.5</v>
      </c>
      <c r="K603" s="13">
        <v>0.87</v>
      </c>
      <c r="L603">
        <v>174</v>
      </c>
      <c r="M603">
        <v>200</v>
      </c>
      <c r="N603">
        <v>4</v>
      </c>
      <c r="O603" s="10" t="s">
        <v>115</v>
      </c>
      <c r="P603" t="s">
        <v>76</v>
      </c>
      <c r="Q603" t="s">
        <v>790</v>
      </c>
    </row>
    <row r="604" spans="1:17" x14ac:dyDescent="0.3">
      <c r="A604" t="s">
        <v>5</v>
      </c>
      <c r="B604" t="s">
        <v>790</v>
      </c>
      <c r="C604" t="s">
        <v>114</v>
      </c>
      <c r="D604">
        <v>0.60000000000000009</v>
      </c>
      <c r="E604" s="13">
        <v>0</v>
      </c>
      <c r="F604">
        <v>0</v>
      </c>
      <c r="G604">
        <v>0.60000000000000009</v>
      </c>
      <c r="H604">
        <v>11.5</v>
      </c>
      <c r="I604">
        <v>345</v>
      </c>
      <c r="J604">
        <v>574.99999999999989</v>
      </c>
      <c r="K604" s="13">
        <v>0.76666666666666672</v>
      </c>
      <c r="L604">
        <v>115</v>
      </c>
      <c r="M604">
        <v>150</v>
      </c>
      <c r="N604">
        <v>3</v>
      </c>
      <c r="O604" s="10" t="s">
        <v>115</v>
      </c>
      <c r="P604" t="s">
        <v>77</v>
      </c>
      <c r="Q604" t="s">
        <v>790</v>
      </c>
    </row>
    <row r="605" spans="1:17" x14ac:dyDescent="0.3">
      <c r="A605" t="s">
        <v>5</v>
      </c>
      <c r="B605" t="s">
        <v>790</v>
      </c>
      <c r="C605" t="s">
        <v>117</v>
      </c>
      <c r="D605">
        <v>0.8</v>
      </c>
      <c r="E605" s="13">
        <v>0</v>
      </c>
      <c r="F605">
        <v>0</v>
      </c>
      <c r="G605">
        <v>0.8</v>
      </c>
      <c r="H605">
        <v>17</v>
      </c>
      <c r="I605">
        <v>510</v>
      </c>
      <c r="J605">
        <v>637.5</v>
      </c>
      <c r="K605" s="13">
        <v>0.85</v>
      </c>
      <c r="L605">
        <v>170</v>
      </c>
      <c r="M605">
        <v>200</v>
      </c>
      <c r="N605">
        <v>4</v>
      </c>
      <c r="O605" s="10" t="s">
        <v>118</v>
      </c>
      <c r="P605" t="s">
        <v>77</v>
      </c>
      <c r="Q605" t="s">
        <v>790</v>
      </c>
    </row>
    <row r="606" spans="1:17" x14ac:dyDescent="0.3">
      <c r="A606" t="s">
        <v>5</v>
      </c>
      <c r="B606" t="s">
        <v>793</v>
      </c>
      <c r="C606" t="s">
        <v>7</v>
      </c>
      <c r="D606">
        <v>0.2</v>
      </c>
      <c r="E606" s="13">
        <v>0</v>
      </c>
      <c r="F606">
        <v>0</v>
      </c>
      <c r="G606">
        <v>0.2</v>
      </c>
      <c r="H606">
        <v>2.5</v>
      </c>
      <c r="I606">
        <v>75</v>
      </c>
      <c r="J606">
        <v>375</v>
      </c>
      <c r="K606" s="13">
        <v>0.56818181818181823</v>
      </c>
      <c r="L606">
        <v>25</v>
      </c>
      <c r="M606">
        <v>44</v>
      </c>
      <c r="N606">
        <v>1</v>
      </c>
      <c r="O606" s="10" t="s">
        <v>98</v>
      </c>
      <c r="P606" t="s">
        <v>76</v>
      </c>
      <c r="Q606" t="s">
        <v>793</v>
      </c>
    </row>
    <row r="607" spans="1:17" x14ac:dyDescent="0.3">
      <c r="A607" t="s">
        <v>5</v>
      </c>
      <c r="B607" t="s">
        <v>793</v>
      </c>
      <c r="C607" t="s">
        <v>9</v>
      </c>
      <c r="D607">
        <v>0.2</v>
      </c>
      <c r="E607" s="13">
        <v>0</v>
      </c>
      <c r="F607">
        <v>0</v>
      </c>
      <c r="G607">
        <v>0.2</v>
      </c>
      <c r="H607">
        <v>2</v>
      </c>
      <c r="I607">
        <v>60</v>
      </c>
      <c r="J607">
        <v>300</v>
      </c>
      <c r="K607" s="13">
        <v>0.45454545454545453</v>
      </c>
      <c r="L607">
        <v>20</v>
      </c>
      <c r="M607">
        <v>44</v>
      </c>
      <c r="N607">
        <v>1</v>
      </c>
      <c r="O607" s="10" t="s">
        <v>99</v>
      </c>
      <c r="P607" t="s">
        <v>76</v>
      </c>
      <c r="Q607" t="s">
        <v>793</v>
      </c>
    </row>
    <row r="608" spans="1:17" x14ac:dyDescent="0.3">
      <c r="A608" t="s">
        <v>5</v>
      </c>
      <c r="B608" t="s">
        <v>793</v>
      </c>
      <c r="C608" t="s">
        <v>8</v>
      </c>
      <c r="D608">
        <v>0.2</v>
      </c>
      <c r="E608" s="13">
        <v>0</v>
      </c>
      <c r="F608">
        <v>0</v>
      </c>
      <c r="G608">
        <v>0.2</v>
      </c>
      <c r="H608">
        <v>2</v>
      </c>
      <c r="I608">
        <v>60</v>
      </c>
      <c r="J608">
        <v>300</v>
      </c>
      <c r="K608" s="13">
        <v>0.45454545454545453</v>
      </c>
      <c r="L608">
        <v>20</v>
      </c>
      <c r="M608">
        <v>44</v>
      </c>
      <c r="N608">
        <v>1</v>
      </c>
      <c r="O608" s="10" t="s">
        <v>99</v>
      </c>
      <c r="P608" t="s">
        <v>77</v>
      </c>
      <c r="Q608" t="s">
        <v>793</v>
      </c>
    </row>
    <row r="609" spans="1:17" x14ac:dyDescent="0.3">
      <c r="A609" t="s">
        <v>5</v>
      </c>
      <c r="B609" t="s">
        <v>793</v>
      </c>
      <c r="C609" t="s">
        <v>11</v>
      </c>
      <c r="D609">
        <v>0.2</v>
      </c>
      <c r="E609" s="13">
        <v>0</v>
      </c>
      <c r="F609">
        <v>0</v>
      </c>
      <c r="G609">
        <v>0.2</v>
      </c>
      <c r="H609">
        <v>2.7</v>
      </c>
      <c r="I609">
        <v>81</v>
      </c>
      <c r="J609">
        <v>405</v>
      </c>
      <c r="K609" s="13">
        <v>0.61363636363636365</v>
      </c>
      <c r="L609">
        <v>27</v>
      </c>
      <c r="M609">
        <v>44</v>
      </c>
      <c r="N609">
        <v>1</v>
      </c>
      <c r="O609" s="10" t="s">
        <v>100</v>
      </c>
      <c r="P609" t="s">
        <v>76</v>
      </c>
      <c r="Q609" t="s">
        <v>793</v>
      </c>
    </row>
    <row r="610" spans="1:17" x14ac:dyDescent="0.3">
      <c r="A610" t="s">
        <v>5</v>
      </c>
      <c r="B610" t="s">
        <v>793</v>
      </c>
      <c r="C610" t="s">
        <v>10</v>
      </c>
      <c r="D610">
        <v>0.2</v>
      </c>
      <c r="E610" s="13">
        <v>0</v>
      </c>
      <c r="F610">
        <v>0</v>
      </c>
      <c r="G610">
        <v>0.2</v>
      </c>
      <c r="H610">
        <v>1.7</v>
      </c>
      <c r="I610">
        <v>51</v>
      </c>
      <c r="J610">
        <v>255</v>
      </c>
      <c r="K610" s="13">
        <v>0.38636363636363635</v>
      </c>
      <c r="L610">
        <v>17</v>
      </c>
      <c r="M610">
        <v>44</v>
      </c>
      <c r="N610">
        <v>1</v>
      </c>
      <c r="O610" s="10" t="s">
        <v>100</v>
      </c>
      <c r="P610" t="s">
        <v>77</v>
      </c>
      <c r="Q610" t="s">
        <v>793</v>
      </c>
    </row>
    <row r="611" spans="1:17" x14ac:dyDescent="0.3">
      <c r="A611" t="s">
        <v>5</v>
      </c>
      <c r="B611" t="s">
        <v>793</v>
      </c>
      <c r="C611" t="s">
        <v>13</v>
      </c>
      <c r="D611">
        <v>0.2</v>
      </c>
      <c r="E611" s="13">
        <v>0</v>
      </c>
      <c r="F611">
        <v>0</v>
      </c>
      <c r="G611">
        <v>0.2</v>
      </c>
      <c r="H611">
        <v>2.8</v>
      </c>
      <c r="I611">
        <v>84</v>
      </c>
      <c r="J611">
        <v>420</v>
      </c>
      <c r="K611" s="13">
        <v>0.63636363636363635</v>
      </c>
      <c r="L611">
        <v>28</v>
      </c>
      <c r="M611">
        <v>44</v>
      </c>
      <c r="N611">
        <v>1</v>
      </c>
      <c r="O611" s="10" t="s">
        <v>101</v>
      </c>
      <c r="P611" t="s">
        <v>76</v>
      </c>
      <c r="Q611" t="s">
        <v>793</v>
      </c>
    </row>
    <row r="612" spans="1:17" x14ac:dyDescent="0.3">
      <c r="A612" t="s">
        <v>5</v>
      </c>
      <c r="B612" t="s">
        <v>793</v>
      </c>
      <c r="C612" t="s">
        <v>12</v>
      </c>
      <c r="D612">
        <v>0.2</v>
      </c>
      <c r="E612" s="13">
        <v>0</v>
      </c>
      <c r="F612">
        <v>0</v>
      </c>
      <c r="G612">
        <v>0.2</v>
      </c>
      <c r="H612">
        <v>1.9</v>
      </c>
      <c r="I612">
        <v>57</v>
      </c>
      <c r="J612">
        <v>285</v>
      </c>
      <c r="K612" s="13">
        <v>0.43181818181818182</v>
      </c>
      <c r="L612">
        <v>19</v>
      </c>
      <c r="M612">
        <v>44</v>
      </c>
      <c r="N612">
        <v>1</v>
      </c>
      <c r="O612" s="10" t="s">
        <v>101</v>
      </c>
      <c r="P612" t="s">
        <v>77</v>
      </c>
      <c r="Q612" t="s">
        <v>793</v>
      </c>
    </row>
    <row r="613" spans="1:17" x14ac:dyDescent="0.3">
      <c r="A613" t="s">
        <v>5</v>
      </c>
      <c r="B613" t="s">
        <v>793</v>
      </c>
      <c r="C613" t="s">
        <v>14</v>
      </c>
      <c r="D613">
        <v>0.2</v>
      </c>
      <c r="E613" s="13">
        <v>0</v>
      </c>
      <c r="F613">
        <v>0</v>
      </c>
      <c r="G613">
        <v>0.2</v>
      </c>
      <c r="H613">
        <v>1.1000000000000001</v>
      </c>
      <c r="I613">
        <v>33</v>
      </c>
      <c r="J613">
        <v>165</v>
      </c>
      <c r="K613" s="13">
        <v>0.25</v>
      </c>
      <c r="L613">
        <v>11</v>
      </c>
      <c r="M613">
        <v>44</v>
      </c>
      <c r="N613">
        <v>1</v>
      </c>
      <c r="O613" s="10" t="s">
        <v>102</v>
      </c>
      <c r="P613" t="s">
        <v>77</v>
      </c>
      <c r="Q613" t="s">
        <v>793</v>
      </c>
    </row>
    <row r="614" spans="1:17" x14ac:dyDescent="0.3">
      <c r="A614" t="s">
        <v>5</v>
      </c>
      <c r="B614" t="s">
        <v>793</v>
      </c>
      <c r="C614" t="s">
        <v>116</v>
      </c>
      <c r="D614">
        <v>0.2</v>
      </c>
      <c r="E614" s="13">
        <v>0</v>
      </c>
      <c r="F614">
        <v>0</v>
      </c>
      <c r="G614">
        <v>0.2</v>
      </c>
      <c r="H614">
        <v>1.7</v>
      </c>
      <c r="I614">
        <v>51</v>
      </c>
      <c r="J614">
        <v>255</v>
      </c>
      <c r="K614" s="13">
        <v>0.38636363636363635</v>
      </c>
      <c r="L614">
        <v>17</v>
      </c>
      <c r="M614">
        <v>44</v>
      </c>
      <c r="N614">
        <v>1</v>
      </c>
      <c r="O614" s="10" t="s">
        <v>115</v>
      </c>
      <c r="P614" t="s">
        <v>76</v>
      </c>
      <c r="Q614" t="s">
        <v>793</v>
      </c>
    </row>
    <row r="615" spans="1:17" x14ac:dyDescent="0.3">
      <c r="A615" t="s">
        <v>5</v>
      </c>
      <c r="B615" t="s">
        <v>793</v>
      </c>
      <c r="C615" t="s">
        <v>114</v>
      </c>
      <c r="D615">
        <v>0.2</v>
      </c>
      <c r="E615" s="13">
        <v>0</v>
      </c>
      <c r="F615">
        <v>0</v>
      </c>
      <c r="G615">
        <v>0.2</v>
      </c>
      <c r="H615">
        <v>3</v>
      </c>
      <c r="I615">
        <v>90</v>
      </c>
      <c r="J615">
        <v>450</v>
      </c>
      <c r="K615" s="13">
        <v>0.68181818181818177</v>
      </c>
      <c r="L615">
        <v>30</v>
      </c>
      <c r="M615">
        <v>44</v>
      </c>
      <c r="N615">
        <v>1</v>
      </c>
      <c r="O615" s="10" t="s">
        <v>115</v>
      </c>
      <c r="P615" t="s">
        <v>77</v>
      </c>
      <c r="Q615" t="s">
        <v>793</v>
      </c>
    </row>
    <row r="616" spans="1:17" x14ac:dyDescent="0.3">
      <c r="A616" t="s">
        <v>5</v>
      </c>
      <c r="B616" t="s">
        <v>793</v>
      </c>
      <c r="C616" t="s">
        <v>117</v>
      </c>
      <c r="D616">
        <v>0.2</v>
      </c>
      <c r="E616" s="13">
        <v>0</v>
      </c>
      <c r="F616">
        <v>0</v>
      </c>
      <c r="G616">
        <v>0.2</v>
      </c>
      <c r="H616">
        <v>1.3</v>
      </c>
      <c r="I616">
        <v>39</v>
      </c>
      <c r="J616">
        <v>195</v>
      </c>
      <c r="K616" s="13">
        <v>0.29545454545454547</v>
      </c>
      <c r="L616">
        <v>13</v>
      </c>
      <c r="M616">
        <v>44</v>
      </c>
      <c r="N616">
        <v>1</v>
      </c>
      <c r="O616" s="10" t="s">
        <v>118</v>
      </c>
      <c r="P616" t="s">
        <v>77</v>
      </c>
      <c r="Q616" t="s">
        <v>793</v>
      </c>
    </row>
    <row r="617" spans="1:17" x14ac:dyDescent="0.3">
      <c r="A617" t="s">
        <v>57</v>
      </c>
      <c r="B617" t="s">
        <v>795</v>
      </c>
      <c r="C617" t="s">
        <v>7</v>
      </c>
      <c r="D617">
        <v>0.28999999999999998</v>
      </c>
      <c r="E617" s="13">
        <v>0</v>
      </c>
      <c r="F617">
        <v>0</v>
      </c>
      <c r="G617">
        <v>0.28999999999999998</v>
      </c>
      <c r="H617">
        <v>0.17</v>
      </c>
      <c r="I617">
        <v>5</v>
      </c>
      <c r="J617">
        <v>17.241379310344829</v>
      </c>
      <c r="K617" s="13">
        <v>0.25</v>
      </c>
      <c r="L617">
        <v>5</v>
      </c>
      <c r="M617">
        <v>20</v>
      </c>
      <c r="N617">
        <v>1</v>
      </c>
      <c r="O617" s="10" t="s">
        <v>98</v>
      </c>
      <c r="P617" t="s">
        <v>76</v>
      </c>
      <c r="Q617" t="s">
        <v>795</v>
      </c>
    </row>
    <row r="618" spans="1:17" x14ac:dyDescent="0.3">
      <c r="A618" t="s">
        <v>57</v>
      </c>
      <c r="B618" t="s">
        <v>795</v>
      </c>
      <c r="C618" t="s">
        <v>9</v>
      </c>
      <c r="D618">
        <v>0.11</v>
      </c>
      <c r="E618" s="13">
        <v>0</v>
      </c>
      <c r="F618">
        <v>0</v>
      </c>
      <c r="G618">
        <v>0.11</v>
      </c>
      <c r="H618">
        <v>0.3</v>
      </c>
      <c r="I618">
        <v>9</v>
      </c>
      <c r="J618">
        <v>81.818181818181813</v>
      </c>
      <c r="K618" s="13">
        <v>0.45</v>
      </c>
      <c r="L618">
        <v>9</v>
      </c>
      <c r="M618">
        <v>20</v>
      </c>
      <c r="N618">
        <v>1</v>
      </c>
      <c r="O618" s="10" t="s">
        <v>99</v>
      </c>
      <c r="P618" t="s">
        <v>76</v>
      </c>
      <c r="Q618" t="s">
        <v>795</v>
      </c>
    </row>
    <row r="619" spans="1:17" x14ac:dyDescent="0.3">
      <c r="A619" t="s">
        <v>57</v>
      </c>
      <c r="B619" t="s">
        <v>795</v>
      </c>
      <c r="C619" t="s">
        <v>8</v>
      </c>
      <c r="D619">
        <v>0.36</v>
      </c>
      <c r="E619" s="13">
        <v>0</v>
      </c>
      <c r="F619">
        <v>0</v>
      </c>
      <c r="G619">
        <v>0.36</v>
      </c>
      <c r="H619">
        <v>0.33</v>
      </c>
      <c r="I619">
        <v>10</v>
      </c>
      <c r="J619">
        <v>27.777777777777779</v>
      </c>
      <c r="K619" s="13">
        <v>0.5</v>
      </c>
      <c r="L619">
        <v>10</v>
      </c>
      <c r="M619">
        <v>20</v>
      </c>
      <c r="N619">
        <v>1</v>
      </c>
      <c r="O619" s="10" t="s">
        <v>99</v>
      </c>
      <c r="P619" t="s">
        <v>77</v>
      </c>
      <c r="Q619" t="s">
        <v>795</v>
      </c>
    </row>
    <row r="620" spans="1:17" x14ac:dyDescent="0.3">
      <c r="A620" t="s">
        <v>57</v>
      </c>
      <c r="B620" t="s">
        <v>795</v>
      </c>
      <c r="C620" t="s">
        <v>11</v>
      </c>
      <c r="D620">
        <v>0.33</v>
      </c>
      <c r="E620" s="13">
        <v>0</v>
      </c>
      <c r="F620">
        <v>0</v>
      </c>
      <c r="G620">
        <v>0.33</v>
      </c>
      <c r="H620">
        <v>2.17</v>
      </c>
      <c r="I620">
        <v>65</v>
      </c>
      <c r="J620">
        <v>196.96969696969697</v>
      </c>
      <c r="K620" s="13">
        <v>0.51666666666666672</v>
      </c>
      <c r="L620">
        <v>31</v>
      </c>
      <c r="M620">
        <v>60</v>
      </c>
      <c r="N620">
        <v>3</v>
      </c>
      <c r="O620" s="10" t="s">
        <v>100</v>
      </c>
      <c r="P620" t="s">
        <v>76</v>
      </c>
      <c r="Q620" t="s">
        <v>795</v>
      </c>
    </row>
    <row r="621" spans="1:17" x14ac:dyDescent="0.3">
      <c r="A621" t="s">
        <v>57</v>
      </c>
      <c r="B621" t="s">
        <v>795</v>
      </c>
      <c r="C621" t="s">
        <v>10</v>
      </c>
      <c r="D621">
        <v>0.13</v>
      </c>
      <c r="E621" s="13">
        <v>0</v>
      </c>
      <c r="F621">
        <v>0</v>
      </c>
      <c r="G621">
        <v>0.13</v>
      </c>
      <c r="H621">
        <v>0.37</v>
      </c>
      <c r="I621">
        <v>11</v>
      </c>
      <c r="J621">
        <v>84.615384615384613</v>
      </c>
      <c r="K621" s="13">
        <v>0.55000000000000004</v>
      </c>
      <c r="L621">
        <v>11</v>
      </c>
      <c r="M621">
        <v>20</v>
      </c>
      <c r="N621">
        <v>1</v>
      </c>
      <c r="O621" s="10" t="s">
        <v>100</v>
      </c>
      <c r="P621" t="s">
        <v>77</v>
      </c>
      <c r="Q621" t="s">
        <v>795</v>
      </c>
    </row>
    <row r="622" spans="1:17" x14ac:dyDescent="0.3">
      <c r="A622" t="s">
        <v>57</v>
      </c>
      <c r="B622" t="s">
        <v>795</v>
      </c>
      <c r="C622" t="s">
        <v>13</v>
      </c>
      <c r="D622">
        <v>0.94</v>
      </c>
      <c r="E622" s="13">
        <v>0</v>
      </c>
      <c r="F622">
        <v>0</v>
      </c>
      <c r="G622">
        <v>0.94</v>
      </c>
      <c r="H622">
        <v>6.97</v>
      </c>
      <c r="I622">
        <v>209</v>
      </c>
      <c r="J622">
        <v>222.34042553191492</v>
      </c>
      <c r="K622" s="13">
        <v>1.075</v>
      </c>
      <c r="L622">
        <v>86</v>
      </c>
      <c r="M622">
        <v>80</v>
      </c>
      <c r="N622">
        <v>4</v>
      </c>
      <c r="O622" s="10" t="s">
        <v>101</v>
      </c>
      <c r="P622" t="s">
        <v>76</v>
      </c>
      <c r="Q622" t="s">
        <v>795</v>
      </c>
    </row>
    <row r="623" spans="1:17" x14ac:dyDescent="0.3">
      <c r="A623" t="s">
        <v>57</v>
      </c>
      <c r="B623" t="s">
        <v>795</v>
      </c>
      <c r="C623" t="s">
        <v>12</v>
      </c>
      <c r="D623">
        <v>0.6</v>
      </c>
      <c r="E623" s="13">
        <v>0</v>
      </c>
      <c r="F623">
        <v>0</v>
      </c>
      <c r="G623">
        <v>0.6</v>
      </c>
      <c r="H623">
        <v>4.13</v>
      </c>
      <c r="I623">
        <v>124</v>
      </c>
      <c r="J623">
        <v>206.66666666666669</v>
      </c>
      <c r="K623" s="13">
        <v>0.91666666666666663</v>
      </c>
      <c r="L623">
        <v>55</v>
      </c>
      <c r="M623">
        <v>60</v>
      </c>
      <c r="N623">
        <v>3</v>
      </c>
      <c r="O623" s="10" t="s">
        <v>101</v>
      </c>
      <c r="P623" t="s">
        <v>77</v>
      </c>
      <c r="Q623" t="s">
        <v>795</v>
      </c>
    </row>
    <row r="624" spans="1:17" x14ac:dyDescent="0.3">
      <c r="A624" t="s">
        <v>57</v>
      </c>
      <c r="B624" t="s">
        <v>795</v>
      </c>
      <c r="C624" t="s">
        <v>15</v>
      </c>
      <c r="D624">
        <v>1.71</v>
      </c>
      <c r="E624" s="13">
        <v>0</v>
      </c>
      <c r="F624">
        <v>0</v>
      </c>
      <c r="G624">
        <v>1.71</v>
      </c>
      <c r="H624">
        <v>12</v>
      </c>
      <c r="I624">
        <v>360</v>
      </c>
      <c r="J624">
        <v>210.5263157894737</v>
      </c>
      <c r="K624" s="13">
        <v>0.99375000000000002</v>
      </c>
      <c r="L624">
        <v>159</v>
      </c>
      <c r="M624">
        <v>160</v>
      </c>
      <c r="N624">
        <v>8</v>
      </c>
      <c r="O624" s="10" t="s">
        <v>102</v>
      </c>
      <c r="P624" t="s">
        <v>76</v>
      </c>
      <c r="Q624" t="s">
        <v>795</v>
      </c>
    </row>
    <row r="625" spans="1:17" x14ac:dyDescent="0.3">
      <c r="A625" t="s">
        <v>57</v>
      </c>
      <c r="B625" t="s">
        <v>795</v>
      </c>
      <c r="C625" t="s">
        <v>14</v>
      </c>
      <c r="D625">
        <v>1.1299999999999999</v>
      </c>
      <c r="E625" s="13">
        <v>0</v>
      </c>
      <c r="F625">
        <v>0</v>
      </c>
      <c r="G625">
        <v>1.1299999999999999</v>
      </c>
      <c r="H625">
        <v>7.93</v>
      </c>
      <c r="I625">
        <v>238</v>
      </c>
      <c r="J625">
        <v>210.6194690265487</v>
      </c>
      <c r="K625" s="13">
        <v>1.3</v>
      </c>
      <c r="L625">
        <v>104</v>
      </c>
      <c r="M625">
        <v>80</v>
      </c>
      <c r="N625">
        <v>4</v>
      </c>
      <c r="O625" s="10" t="s">
        <v>102</v>
      </c>
      <c r="P625" t="s">
        <v>77</v>
      </c>
      <c r="Q625" t="s">
        <v>795</v>
      </c>
    </row>
    <row r="626" spans="1:17" x14ac:dyDescent="0.3">
      <c r="A626" t="s">
        <v>57</v>
      </c>
      <c r="B626" t="s">
        <v>795</v>
      </c>
      <c r="C626" t="s">
        <v>116</v>
      </c>
      <c r="D626">
        <v>1.4388000000000001</v>
      </c>
      <c r="E626" s="13">
        <v>0</v>
      </c>
      <c r="F626">
        <v>0</v>
      </c>
      <c r="G626">
        <v>1.4387999999999999</v>
      </c>
      <c r="H626">
        <v>11.299998200000001</v>
      </c>
      <c r="I626">
        <v>338.99994600000002</v>
      </c>
      <c r="J626">
        <v>235.61297331109259</v>
      </c>
      <c r="K626" s="13">
        <v>0.74444444444444446</v>
      </c>
      <c r="L626">
        <v>134</v>
      </c>
      <c r="M626">
        <v>180</v>
      </c>
      <c r="N626">
        <v>9</v>
      </c>
      <c r="O626" s="10" t="s">
        <v>115</v>
      </c>
      <c r="P626" t="s">
        <v>76</v>
      </c>
      <c r="Q626" t="s">
        <v>795</v>
      </c>
    </row>
    <row r="627" spans="1:17" x14ac:dyDescent="0.3">
      <c r="A627" t="s">
        <v>57</v>
      </c>
      <c r="B627" t="s">
        <v>795</v>
      </c>
      <c r="C627" t="s">
        <v>114</v>
      </c>
      <c r="D627">
        <v>2.68</v>
      </c>
      <c r="E627" s="13">
        <v>0</v>
      </c>
      <c r="F627">
        <v>0</v>
      </c>
      <c r="G627">
        <v>2.68</v>
      </c>
      <c r="H627">
        <v>21.8</v>
      </c>
      <c r="I627">
        <v>654</v>
      </c>
      <c r="J627">
        <v>244.02985074626864</v>
      </c>
      <c r="K627" s="13">
        <v>1.05</v>
      </c>
      <c r="L627">
        <v>252</v>
      </c>
      <c r="M627">
        <v>240</v>
      </c>
      <c r="N627">
        <v>12</v>
      </c>
      <c r="O627" s="10" t="s">
        <v>115</v>
      </c>
      <c r="P627" t="s">
        <v>77</v>
      </c>
      <c r="Q627" t="s">
        <v>795</v>
      </c>
    </row>
    <row r="628" spans="1:17" x14ac:dyDescent="0.3">
      <c r="A628" t="s">
        <v>57</v>
      </c>
      <c r="B628" t="s">
        <v>795</v>
      </c>
      <c r="C628" t="s">
        <v>117</v>
      </c>
      <c r="D628">
        <v>1.3298000000000001</v>
      </c>
      <c r="E628" s="13">
        <v>0</v>
      </c>
      <c r="F628">
        <v>0</v>
      </c>
      <c r="G628">
        <v>1.3298000000000001</v>
      </c>
      <c r="H628">
        <v>11.1666653</v>
      </c>
      <c r="I628">
        <v>334.99995899999999</v>
      </c>
      <c r="J628">
        <v>251.91755075951269</v>
      </c>
      <c r="K628" s="13">
        <v>0.77500000000000002</v>
      </c>
      <c r="L628">
        <v>124</v>
      </c>
      <c r="M628">
        <v>160</v>
      </c>
      <c r="N628">
        <v>8</v>
      </c>
      <c r="O628" s="10" t="s">
        <v>118</v>
      </c>
      <c r="P628" t="s">
        <v>77</v>
      </c>
      <c r="Q628" t="s">
        <v>795</v>
      </c>
    </row>
  </sheetData>
  <phoneticPr fontId="4" type="noConversion"/>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4155"/>
  <sheetViews>
    <sheetView workbookViewId="0">
      <selection activeCell="E2" sqref="E2"/>
    </sheetView>
  </sheetViews>
  <sheetFormatPr defaultRowHeight="14.4" x14ac:dyDescent="0.3"/>
  <cols>
    <col min="1" max="1" width="29" bestFit="1" customWidth="1"/>
    <col min="2" max="2" width="28.109375" bestFit="1" customWidth="1"/>
    <col min="3" max="3" width="10.6640625" bestFit="1" customWidth="1"/>
    <col min="12" max="12" width="10.21875" bestFit="1" customWidth="1"/>
    <col min="13" max="13" width="9.5546875" bestFit="1" customWidth="1"/>
  </cols>
  <sheetData>
    <row r="1" spans="1:13" x14ac:dyDescent="0.3">
      <c r="A1" t="s">
        <v>87</v>
      </c>
      <c r="B1" t="s">
        <v>88</v>
      </c>
      <c r="C1" t="s">
        <v>129</v>
      </c>
      <c r="D1" t="s">
        <v>75</v>
      </c>
      <c r="E1" t="s">
        <v>130</v>
      </c>
      <c r="F1" s="12" t="s">
        <v>79</v>
      </c>
      <c r="G1" s="12" t="s">
        <v>78</v>
      </c>
      <c r="H1" s="12" t="s">
        <v>131</v>
      </c>
      <c r="I1" s="12" t="s">
        <v>132</v>
      </c>
      <c r="J1" t="s">
        <v>82</v>
      </c>
      <c r="K1" t="s">
        <v>83</v>
      </c>
      <c r="L1" s="12" t="s">
        <v>133</v>
      </c>
      <c r="M1" t="s">
        <v>134</v>
      </c>
    </row>
    <row r="2" spans="1:13" x14ac:dyDescent="0.3">
      <c r="A2" t="s">
        <v>5</v>
      </c>
      <c r="B2" t="s">
        <v>16</v>
      </c>
      <c r="C2" t="s">
        <v>135</v>
      </c>
      <c r="D2" t="s">
        <v>7</v>
      </c>
      <c r="E2">
        <v>1</v>
      </c>
      <c r="F2" s="12">
        <v>147</v>
      </c>
      <c r="G2" s="12">
        <v>4.9000000000000004</v>
      </c>
      <c r="H2" s="12">
        <v>0.2</v>
      </c>
      <c r="I2" s="12">
        <v>0.2</v>
      </c>
      <c r="J2">
        <v>49</v>
      </c>
      <c r="K2">
        <v>50</v>
      </c>
      <c r="L2" s="12">
        <v>0</v>
      </c>
      <c r="M2" t="s">
        <v>136</v>
      </c>
    </row>
    <row r="3" spans="1:13" x14ac:dyDescent="0.3">
      <c r="A3" t="s">
        <v>5</v>
      </c>
      <c r="B3" t="s">
        <v>16</v>
      </c>
      <c r="C3" t="s">
        <v>135</v>
      </c>
      <c r="D3" t="s">
        <v>9</v>
      </c>
      <c r="E3">
        <v>1</v>
      </c>
      <c r="F3" s="12">
        <v>123</v>
      </c>
      <c r="G3" s="12">
        <v>4.0999999999999996</v>
      </c>
      <c r="H3" s="12">
        <v>0.2</v>
      </c>
      <c r="I3" s="12">
        <v>0.2</v>
      </c>
      <c r="J3">
        <v>41</v>
      </c>
      <c r="K3">
        <v>50</v>
      </c>
      <c r="L3" s="12">
        <v>0</v>
      </c>
      <c r="M3" t="s">
        <v>136</v>
      </c>
    </row>
    <row r="4" spans="1:13" x14ac:dyDescent="0.3">
      <c r="A4" t="s">
        <v>5</v>
      </c>
      <c r="B4" t="s">
        <v>16</v>
      </c>
      <c r="C4" t="s">
        <v>135</v>
      </c>
      <c r="D4" t="s">
        <v>8</v>
      </c>
      <c r="E4">
        <v>2</v>
      </c>
      <c r="F4" s="12">
        <v>159</v>
      </c>
      <c r="G4" s="12">
        <v>5.3</v>
      </c>
      <c r="H4" s="12">
        <v>0.4</v>
      </c>
      <c r="I4" s="12">
        <v>0.4</v>
      </c>
      <c r="J4">
        <v>53</v>
      </c>
      <c r="K4">
        <v>85</v>
      </c>
      <c r="L4" s="12">
        <v>0</v>
      </c>
      <c r="M4" t="s">
        <v>136</v>
      </c>
    </row>
    <row r="5" spans="1:13" x14ac:dyDescent="0.3">
      <c r="A5" t="s">
        <v>5</v>
      </c>
      <c r="B5" t="s">
        <v>16</v>
      </c>
      <c r="C5" t="s">
        <v>135</v>
      </c>
      <c r="D5" t="s">
        <v>11</v>
      </c>
      <c r="E5">
        <v>1</v>
      </c>
      <c r="F5" s="12">
        <v>105</v>
      </c>
      <c r="G5" s="12">
        <v>3.5</v>
      </c>
      <c r="H5" s="12">
        <v>0.2</v>
      </c>
      <c r="I5" s="12">
        <v>0.2</v>
      </c>
      <c r="J5">
        <v>35</v>
      </c>
      <c r="K5">
        <v>50</v>
      </c>
      <c r="L5" s="12">
        <v>0</v>
      </c>
      <c r="M5" t="s">
        <v>136</v>
      </c>
    </row>
    <row r="6" spans="1:13" x14ac:dyDescent="0.3">
      <c r="A6" t="s">
        <v>5</v>
      </c>
      <c r="B6" t="s">
        <v>16</v>
      </c>
      <c r="C6" t="s">
        <v>135</v>
      </c>
      <c r="D6" t="s">
        <v>10</v>
      </c>
      <c r="E6">
        <v>1</v>
      </c>
      <c r="F6" s="12">
        <v>75</v>
      </c>
      <c r="G6" s="12">
        <v>2.5</v>
      </c>
      <c r="H6" s="12">
        <v>0.2</v>
      </c>
      <c r="I6" s="12">
        <v>0.2</v>
      </c>
      <c r="J6">
        <v>25</v>
      </c>
      <c r="K6">
        <v>35</v>
      </c>
      <c r="L6" s="12">
        <v>0</v>
      </c>
      <c r="M6" t="s">
        <v>136</v>
      </c>
    </row>
    <row r="7" spans="1:13" x14ac:dyDescent="0.3">
      <c r="A7" t="s">
        <v>5</v>
      </c>
      <c r="B7" t="s">
        <v>16</v>
      </c>
      <c r="C7" t="s">
        <v>135</v>
      </c>
      <c r="D7" t="s">
        <v>13</v>
      </c>
      <c r="E7">
        <v>1</v>
      </c>
      <c r="F7" s="12">
        <v>111</v>
      </c>
      <c r="G7" s="12">
        <v>3.7</v>
      </c>
      <c r="H7" s="12">
        <v>0.2</v>
      </c>
      <c r="I7" s="12">
        <v>0.2</v>
      </c>
      <c r="J7">
        <v>37</v>
      </c>
      <c r="K7">
        <v>50</v>
      </c>
      <c r="L7" s="12">
        <v>0</v>
      </c>
      <c r="M7" t="s">
        <v>136</v>
      </c>
    </row>
    <row r="8" spans="1:13" x14ac:dyDescent="0.3">
      <c r="A8" t="s">
        <v>5</v>
      </c>
      <c r="B8" t="s">
        <v>16</v>
      </c>
      <c r="C8" t="s">
        <v>135</v>
      </c>
      <c r="D8" t="s">
        <v>12</v>
      </c>
      <c r="E8">
        <v>1</v>
      </c>
      <c r="F8" s="12">
        <v>72</v>
      </c>
      <c r="G8" s="12">
        <v>2.4</v>
      </c>
      <c r="H8" s="12">
        <v>0.2</v>
      </c>
      <c r="I8" s="12">
        <v>0.2</v>
      </c>
      <c r="J8">
        <v>24</v>
      </c>
      <c r="K8">
        <v>50</v>
      </c>
      <c r="L8" s="12">
        <v>0</v>
      </c>
      <c r="M8" t="s">
        <v>136</v>
      </c>
    </row>
    <row r="9" spans="1:13" x14ac:dyDescent="0.3">
      <c r="A9" t="s">
        <v>5</v>
      </c>
      <c r="B9" t="s">
        <v>16</v>
      </c>
      <c r="C9" t="s">
        <v>135</v>
      </c>
      <c r="D9" t="s">
        <v>15</v>
      </c>
      <c r="E9">
        <v>1</v>
      </c>
      <c r="F9" s="12">
        <v>69</v>
      </c>
      <c r="G9" s="12">
        <v>2.2999999999999998</v>
      </c>
      <c r="H9" s="12">
        <v>0.2</v>
      </c>
      <c r="I9" s="12">
        <v>0.2</v>
      </c>
      <c r="J9">
        <v>23</v>
      </c>
      <c r="K9">
        <v>35</v>
      </c>
      <c r="L9" s="12">
        <v>0</v>
      </c>
      <c r="M9" t="s">
        <v>136</v>
      </c>
    </row>
    <row r="10" spans="1:13" x14ac:dyDescent="0.3">
      <c r="A10" t="s">
        <v>5</v>
      </c>
      <c r="B10" t="s">
        <v>16</v>
      </c>
      <c r="C10" t="s">
        <v>135</v>
      </c>
      <c r="D10" t="s">
        <v>14</v>
      </c>
      <c r="E10">
        <v>1</v>
      </c>
      <c r="F10" s="12">
        <v>72</v>
      </c>
      <c r="G10" s="12">
        <v>2.4</v>
      </c>
      <c r="H10" s="12">
        <v>0.2</v>
      </c>
      <c r="I10" s="12">
        <v>0.2</v>
      </c>
      <c r="J10">
        <v>24</v>
      </c>
      <c r="K10">
        <v>42</v>
      </c>
      <c r="L10" s="12">
        <v>0</v>
      </c>
      <c r="M10" t="s">
        <v>136</v>
      </c>
    </row>
    <row r="11" spans="1:13" x14ac:dyDescent="0.3">
      <c r="A11" t="s">
        <v>5</v>
      </c>
      <c r="B11" t="s">
        <v>16</v>
      </c>
      <c r="C11" t="s">
        <v>135</v>
      </c>
      <c r="D11" t="s">
        <v>114</v>
      </c>
      <c r="E11">
        <v>1</v>
      </c>
      <c r="F11" s="12">
        <v>60</v>
      </c>
      <c r="G11" s="12">
        <v>2</v>
      </c>
      <c r="H11" s="12">
        <v>0.2</v>
      </c>
      <c r="I11" s="12">
        <v>0.2</v>
      </c>
      <c r="J11">
        <v>20</v>
      </c>
      <c r="K11">
        <v>25</v>
      </c>
      <c r="L11" s="12">
        <v>0</v>
      </c>
      <c r="M11" t="s">
        <v>136</v>
      </c>
    </row>
    <row r="12" spans="1:13" x14ac:dyDescent="0.3">
      <c r="A12" t="s">
        <v>5</v>
      </c>
      <c r="B12" t="s">
        <v>16</v>
      </c>
      <c r="C12" t="s">
        <v>137</v>
      </c>
      <c r="D12" t="s">
        <v>7</v>
      </c>
      <c r="E12">
        <v>1</v>
      </c>
      <c r="F12" s="12">
        <v>153</v>
      </c>
      <c r="G12" s="12">
        <v>5.0999999999999996</v>
      </c>
      <c r="H12" s="12">
        <v>0.2</v>
      </c>
      <c r="I12" s="12">
        <v>0.2</v>
      </c>
      <c r="J12">
        <v>51</v>
      </c>
      <c r="K12">
        <v>50</v>
      </c>
      <c r="L12" s="12">
        <v>0</v>
      </c>
      <c r="M12" t="s">
        <v>136</v>
      </c>
    </row>
    <row r="13" spans="1:13" x14ac:dyDescent="0.3">
      <c r="A13" t="s">
        <v>5</v>
      </c>
      <c r="B13" t="s">
        <v>16</v>
      </c>
      <c r="C13" t="s">
        <v>137</v>
      </c>
      <c r="D13" t="s">
        <v>9</v>
      </c>
      <c r="E13">
        <v>2</v>
      </c>
      <c r="F13" s="12">
        <v>201</v>
      </c>
      <c r="G13" s="12">
        <v>6.7</v>
      </c>
      <c r="H13" s="12">
        <v>0.4</v>
      </c>
      <c r="I13" s="12">
        <v>0.4</v>
      </c>
      <c r="J13">
        <v>67</v>
      </c>
      <c r="K13">
        <v>85</v>
      </c>
      <c r="L13" s="12">
        <v>0</v>
      </c>
      <c r="M13" t="s">
        <v>136</v>
      </c>
    </row>
    <row r="14" spans="1:13" x14ac:dyDescent="0.3">
      <c r="A14" t="s">
        <v>5</v>
      </c>
      <c r="B14" t="s">
        <v>16</v>
      </c>
      <c r="C14" t="s">
        <v>137</v>
      </c>
      <c r="D14" t="s">
        <v>8</v>
      </c>
      <c r="E14">
        <v>1</v>
      </c>
      <c r="F14" s="12">
        <v>105</v>
      </c>
      <c r="G14" s="12">
        <v>3.5</v>
      </c>
      <c r="H14" s="12">
        <v>0.2</v>
      </c>
      <c r="I14" s="12">
        <v>0.2</v>
      </c>
      <c r="J14">
        <v>35</v>
      </c>
      <c r="K14">
        <v>35</v>
      </c>
      <c r="L14" s="12">
        <v>0</v>
      </c>
      <c r="M14" t="s">
        <v>136</v>
      </c>
    </row>
    <row r="15" spans="1:13" x14ac:dyDescent="0.3">
      <c r="A15" t="s">
        <v>5</v>
      </c>
      <c r="B15" t="s">
        <v>16</v>
      </c>
      <c r="C15" t="s">
        <v>137</v>
      </c>
      <c r="D15" t="s">
        <v>11</v>
      </c>
      <c r="E15">
        <v>2</v>
      </c>
      <c r="F15" s="12">
        <v>183</v>
      </c>
      <c r="G15" s="12">
        <v>6.1</v>
      </c>
      <c r="H15" s="12">
        <v>0.4</v>
      </c>
      <c r="I15" s="12">
        <v>0.4</v>
      </c>
      <c r="J15">
        <v>61</v>
      </c>
      <c r="K15">
        <v>100</v>
      </c>
      <c r="L15" s="12">
        <v>0</v>
      </c>
      <c r="M15" t="s">
        <v>136</v>
      </c>
    </row>
    <row r="16" spans="1:13" x14ac:dyDescent="0.3">
      <c r="A16" t="s">
        <v>5</v>
      </c>
      <c r="B16" t="s">
        <v>16</v>
      </c>
      <c r="C16" t="s">
        <v>137</v>
      </c>
      <c r="D16" t="s">
        <v>10</v>
      </c>
      <c r="E16">
        <v>2</v>
      </c>
      <c r="F16" s="12">
        <v>165</v>
      </c>
      <c r="G16" s="12">
        <v>5.5</v>
      </c>
      <c r="H16" s="12">
        <v>0.4</v>
      </c>
      <c r="I16" s="12">
        <v>0.4</v>
      </c>
      <c r="J16">
        <v>55</v>
      </c>
      <c r="K16">
        <v>85</v>
      </c>
      <c r="L16" s="12">
        <v>0</v>
      </c>
      <c r="M16" t="s">
        <v>136</v>
      </c>
    </row>
    <row r="17" spans="1:13" x14ac:dyDescent="0.3">
      <c r="A17" t="s">
        <v>5</v>
      </c>
      <c r="B17" t="s">
        <v>16</v>
      </c>
      <c r="C17" t="s">
        <v>137</v>
      </c>
      <c r="D17" t="s">
        <v>13</v>
      </c>
      <c r="E17">
        <v>2</v>
      </c>
      <c r="F17" s="12">
        <v>153.4</v>
      </c>
      <c r="G17" s="12">
        <v>5.1100000000000003</v>
      </c>
      <c r="H17" s="12">
        <v>0.4</v>
      </c>
      <c r="I17" s="12">
        <v>0.4</v>
      </c>
      <c r="J17">
        <v>49</v>
      </c>
      <c r="K17">
        <v>100</v>
      </c>
      <c r="L17" s="12">
        <v>0</v>
      </c>
      <c r="M17" t="s">
        <v>136</v>
      </c>
    </row>
    <row r="18" spans="1:13" x14ac:dyDescent="0.3">
      <c r="A18" t="s">
        <v>5</v>
      </c>
      <c r="B18" t="s">
        <v>16</v>
      </c>
      <c r="C18" t="s">
        <v>137</v>
      </c>
      <c r="D18" t="s">
        <v>12</v>
      </c>
      <c r="E18">
        <v>1</v>
      </c>
      <c r="F18" s="12">
        <v>87</v>
      </c>
      <c r="G18" s="12">
        <v>2.9</v>
      </c>
      <c r="H18" s="12">
        <v>0.2</v>
      </c>
      <c r="I18" s="12">
        <v>0.2</v>
      </c>
      <c r="J18">
        <v>29</v>
      </c>
      <c r="K18">
        <v>50</v>
      </c>
      <c r="L18" s="12">
        <v>0</v>
      </c>
      <c r="M18" t="s">
        <v>136</v>
      </c>
    </row>
    <row r="19" spans="1:13" x14ac:dyDescent="0.3">
      <c r="A19" t="s">
        <v>5</v>
      </c>
      <c r="B19" t="s">
        <v>16</v>
      </c>
      <c r="C19" t="s">
        <v>137</v>
      </c>
      <c r="D19" t="s">
        <v>15</v>
      </c>
      <c r="E19">
        <v>1</v>
      </c>
      <c r="F19" s="12">
        <v>72</v>
      </c>
      <c r="G19" s="12">
        <v>2.4</v>
      </c>
      <c r="H19" s="12">
        <v>0.2</v>
      </c>
      <c r="I19" s="12">
        <v>0.2</v>
      </c>
      <c r="J19">
        <v>24</v>
      </c>
      <c r="K19">
        <v>50</v>
      </c>
      <c r="L19" s="12">
        <v>0</v>
      </c>
      <c r="M19" t="s">
        <v>136</v>
      </c>
    </row>
    <row r="20" spans="1:13" x14ac:dyDescent="0.3">
      <c r="A20" t="s">
        <v>5</v>
      </c>
      <c r="B20" t="s">
        <v>16</v>
      </c>
      <c r="C20" t="s">
        <v>137</v>
      </c>
      <c r="D20" t="s">
        <v>14</v>
      </c>
      <c r="E20">
        <v>1</v>
      </c>
      <c r="F20" s="12">
        <v>108</v>
      </c>
      <c r="G20" s="12">
        <v>3.6</v>
      </c>
      <c r="H20" s="12">
        <v>0.2</v>
      </c>
      <c r="I20" s="12">
        <v>0.2</v>
      </c>
      <c r="J20">
        <v>36</v>
      </c>
      <c r="K20">
        <v>35</v>
      </c>
      <c r="L20" s="12">
        <v>0</v>
      </c>
      <c r="M20" t="s">
        <v>136</v>
      </c>
    </row>
    <row r="21" spans="1:13" x14ac:dyDescent="0.3">
      <c r="A21" t="s">
        <v>5</v>
      </c>
      <c r="B21" t="s">
        <v>16</v>
      </c>
      <c r="C21" t="s">
        <v>137</v>
      </c>
      <c r="D21" t="s">
        <v>114</v>
      </c>
      <c r="E21">
        <v>1</v>
      </c>
      <c r="F21" s="12">
        <v>90</v>
      </c>
      <c r="G21" s="12">
        <v>3</v>
      </c>
      <c r="H21" s="12">
        <v>0.2</v>
      </c>
      <c r="I21" s="12">
        <v>0.2</v>
      </c>
      <c r="J21">
        <v>30</v>
      </c>
      <c r="K21">
        <v>50</v>
      </c>
      <c r="L21" s="12">
        <v>0</v>
      </c>
      <c r="M21" t="s">
        <v>136</v>
      </c>
    </row>
    <row r="22" spans="1:13" x14ac:dyDescent="0.3">
      <c r="A22" t="s">
        <v>5</v>
      </c>
      <c r="B22" t="s">
        <v>16</v>
      </c>
      <c r="C22" t="s">
        <v>138</v>
      </c>
      <c r="D22" t="s">
        <v>12</v>
      </c>
      <c r="E22">
        <v>1</v>
      </c>
      <c r="F22" s="12">
        <v>36</v>
      </c>
      <c r="G22" s="12">
        <v>1.2</v>
      </c>
      <c r="H22" s="12">
        <v>0.2</v>
      </c>
      <c r="I22" s="12">
        <v>0.2</v>
      </c>
      <c r="J22">
        <v>12</v>
      </c>
      <c r="K22">
        <v>50</v>
      </c>
      <c r="L22" s="12">
        <v>0</v>
      </c>
      <c r="M22" t="s">
        <v>136</v>
      </c>
    </row>
    <row r="23" spans="1:13" x14ac:dyDescent="0.3">
      <c r="A23" t="s">
        <v>5</v>
      </c>
      <c r="B23" t="s">
        <v>16</v>
      </c>
      <c r="C23" t="s">
        <v>139</v>
      </c>
      <c r="D23" t="s">
        <v>15</v>
      </c>
      <c r="E23">
        <v>1</v>
      </c>
      <c r="F23" s="12">
        <v>75</v>
      </c>
      <c r="G23" s="12">
        <v>2.5</v>
      </c>
      <c r="H23" s="12">
        <v>0.31</v>
      </c>
      <c r="I23" s="12">
        <v>0.31</v>
      </c>
      <c r="J23">
        <v>15</v>
      </c>
      <c r="K23">
        <v>30</v>
      </c>
      <c r="L23" s="12">
        <v>0</v>
      </c>
      <c r="M23" t="s">
        <v>136</v>
      </c>
    </row>
    <row r="24" spans="1:13" x14ac:dyDescent="0.3">
      <c r="A24" t="s">
        <v>5</v>
      </c>
      <c r="B24" t="s">
        <v>18</v>
      </c>
      <c r="C24" t="s">
        <v>140</v>
      </c>
      <c r="D24" t="s">
        <v>7</v>
      </c>
      <c r="E24">
        <v>1</v>
      </c>
      <c r="F24" s="12">
        <v>145</v>
      </c>
      <c r="G24" s="12">
        <v>4.83</v>
      </c>
      <c r="H24" s="12">
        <v>0.33</v>
      </c>
      <c r="I24" s="12">
        <v>0.33</v>
      </c>
      <c r="J24">
        <v>29</v>
      </c>
      <c r="K24">
        <v>30</v>
      </c>
      <c r="L24" s="12">
        <v>0</v>
      </c>
      <c r="M24" t="s">
        <v>141</v>
      </c>
    </row>
    <row r="25" spans="1:13" x14ac:dyDescent="0.3">
      <c r="A25" t="s">
        <v>5</v>
      </c>
      <c r="B25" t="s">
        <v>18</v>
      </c>
      <c r="C25" t="s">
        <v>140</v>
      </c>
      <c r="D25" t="s">
        <v>11</v>
      </c>
      <c r="E25">
        <v>1</v>
      </c>
      <c r="F25" s="12">
        <v>120</v>
      </c>
      <c r="G25" s="12">
        <v>4</v>
      </c>
      <c r="H25" s="12">
        <v>0.33</v>
      </c>
      <c r="I25" s="12">
        <v>0.33</v>
      </c>
      <c r="J25">
        <v>24</v>
      </c>
      <c r="K25">
        <v>30</v>
      </c>
      <c r="L25" s="12">
        <v>0</v>
      </c>
      <c r="M25" t="s">
        <v>141</v>
      </c>
    </row>
    <row r="26" spans="1:13" x14ac:dyDescent="0.3">
      <c r="A26" t="s">
        <v>5</v>
      </c>
      <c r="B26" t="s">
        <v>18</v>
      </c>
      <c r="C26" t="s">
        <v>140</v>
      </c>
      <c r="D26" t="s">
        <v>10</v>
      </c>
      <c r="E26">
        <v>1</v>
      </c>
      <c r="F26" s="12">
        <v>140</v>
      </c>
      <c r="G26" s="12">
        <v>4.67</v>
      </c>
      <c r="H26" s="12">
        <v>0.33</v>
      </c>
      <c r="I26" s="12">
        <v>0.33</v>
      </c>
      <c r="J26">
        <v>28</v>
      </c>
      <c r="K26">
        <v>30</v>
      </c>
      <c r="L26" s="12">
        <v>0</v>
      </c>
      <c r="M26" t="s">
        <v>141</v>
      </c>
    </row>
    <row r="27" spans="1:13" x14ac:dyDescent="0.3">
      <c r="A27" t="s">
        <v>5</v>
      </c>
      <c r="B27" t="s">
        <v>18</v>
      </c>
      <c r="C27" t="s">
        <v>140</v>
      </c>
      <c r="D27" t="s">
        <v>15</v>
      </c>
      <c r="E27">
        <v>1</v>
      </c>
      <c r="F27" s="12">
        <v>95</v>
      </c>
      <c r="G27" s="12">
        <v>3.17</v>
      </c>
      <c r="H27" s="12">
        <v>0.33</v>
      </c>
      <c r="I27" s="12">
        <v>0.33</v>
      </c>
      <c r="J27">
        <v>19</v>
      </c>
      <c r="K27">
        <v>45</v>
      </c>
      <c r="L27" s="12">
        <v>0</v>
      </c>
      <c r="M27" t="s">
        <v>141</v>
      </c>
    </row>
    <row r="28" spans="1:13" x14ac:dyDescent="0.3">
      <c r="A28" t="s">
        <v>5</v>
      </c>
      <c r="B28" t="s">
        <v>18</v>
      </c>
      <c r="C28" t="s">
        <v>140</v>
      </c>
      <c r="D28" t="s">
        <v>14</v>
      </c>
      <c r="E28">
        <v>1</v>
      </c>
      <c r="F28" s="12">
        <v>225</v>
      </c>
      <c r="G28" s="12">
        <v>7.5</v>
      </c>
      <c r="H28" s="12">
        <v>0.33</v>
      </c>
      <c r="I28" s="12">
        <v>0.33</v>
      </c>
      <c r="J28">
        <v>45</v>
      </c>
      <c r="K28">
        <v>45</v>
      </c>
      <c r="L28" s="12">
        <v>0</v>
      </c>
      <c r="M28" t="s">
        <v>141</v>
      </c>
    </row>
    <row r="29" spans="1:13" x14ac:dyDescent="0.3">
      <c r="A29" t="s">
        <v>5</v>
      </c>
      <c r="B29" t="s">
        <v>18</v>
      </c>
      <c r="C29" t="s">
        <v>142</v>
      </c>
      <c r="D29" t="s">
        <v>8</v>
      </c>
      <c r="E29">
        <v>1</v>
      </c>
      <c r="F29" s="12">
        <v>120</v>
      </c>
      <c r="G29" s="12">
        <v>4</v>
      </c>
      <c r="H29" s="12">
        <v>0.33</v>
      </c>
      <c r="I29" s="12">
        <v>0.33</v>
      </c>
      <c r="J29">
        <v>24</v>
      </c>
      <c r="K29">
        <v>30</v>
      </c>
      <c r="L29" s="12">
        <v>0</v>
      </c>
      <c r="M29" t="s">
        <v>141</v>
      </c>
    </row>
    <row r="30" spans="1:13" x14ac:dyDescent="0.3">
      <c r="A30" t="s">
        <v>5</v>
      </c>
      <c r="B30" t="s">
        <v>18</v>
      </c>
      <c r="C30" t="s">
        <v>142</v>
      </c>
      <c r="D30" t="s">
        <v>12</v>
      </c>
      <c r="E30">
        <v>1</v>
      </c>
      <c r="F30" s="12">
        <v>90</v>
      </c>
      <c r="G30" s="12">
        <v>3</v>
      </c>
      <c r="H30" s="12">
        <v>0.33</v>
      </c>
      <c r="I30" s="12">
        <v>0.33</v>
      </c>
      <c r="J30">
        <v>18</v>
      </c>
      <c r="K30">
        <v>30</v>
      </c>
      <c r="L30" s="12">
        <v>0</v>
      </c>
      <c r="M30" t="s">
        <v>141</v>
      </c>
    </row>
    <row r="31" spans="1:13" x14ac:dyDescent="0.3">
      <c r="A31" t="s">
        <v>5</v>
      </c>
      <c r="B31" t="s">
        <v>18</v>
      </c>
      <c r="C31" t="s">
        <v>142</v>
      </c>
      <c r="D31" t="s">
        <v>114</v>
      </c>
      <c r="E31">
        <v>1</v>
      </c>
      <c r="F31" s="12">
        <v>125</v>
      </c>
      <c r="G31" s="12">
        <v>4.17</v>
      </c>
      <c r="H31" s="12">
        <v>0.33</v>
      </c>
      <c r="I31" s="12">
        <v>0.33</v>
      </c>
      <c r="J31">
        <v>25</v>
      </c>
      <c r="K31">
        <v>30</v>
      </c>
      <c r="L31" s="12">
        <v>0</v>
      </c>
      <c r="M31" t="s">
        <v>141</v>
      </c>
    </row>
    <row r="32" spans="1:13" x14ac:dyDescent="0.3">
      <c r="A32" t="s">
        <v>5</v>
      </c>
      <c r="B32" t="s">
        <v>18</v>
      </c>
      <c r="C32" t="s">
        <v>143</v>
      </c>
      <c r="D32" t="s">
        <v>9</v>
      </c>
      <c r="E32">
        <v>1</v>
      </c>
      <c r="F32" s="12">
        <v>55</v>
      </c>
      <c r="G32" s="12">
        <v>1.83</v>
      </c>
      <c r="H32" s="12">
        <v>0.33</v>
      </c>
      <c r="I32" s="12">
        <v>0.33</v>
      </c>
      <c r="J32">
        <v>11</v>
      </c>
      <c r="K32">
        <v>30</v>
      </c>
      <c r="L32" s="12">
        <v>0</v>
      </c>
      <c r="M32" t="s">
        <v>141</v>
      </c>
    </row>
    <row r="33" spans="1:13" x14ac:dyDescent="0.3">
      <c r="A33" t="s">
        <v>5</v>
      </c>
      <c r="B33" t="s">
        <v>18</v>
      </c>
      <c r="C33" t="s">
        <v>143</v>
      </c>
      <c r="D33" t="s">
        <v>13</v>
      </c>
      <c r="E33">
        <v>1</v>
      </c>
      <c r="F33" s="12">
        <v>55</v>
      </c>
      <c r="G33" s="12">
        <v>1.83</v>
      </c>
      <c r="H33" s="12">
        <v>0.33</v>
      </c>
      <c r="I33" s="12">
        <v>0.33</v>
      </c>
      <c r="J33">
        <v>11</v>
      </c>
      <c r="K33">
        <v>30</v>
      </c>
      <c r="L33" s="12">
        <v>0</v>
      </c>
      <c r="M33" t="s">
        <v>141</v>
      </c>
    </row>
    <row r="34" spans="1:13" x14ac:dyDescent="0.3">
      <c r="A34" t="s">
        <v>5</v>
      </c>
      <c r="B34" t="s">
        <v>17</v>
      </c>
      <c r="C34" t="s">
        <v>144</v>
      </c>
      <c r="D34" t="s">
        <v>7</v>
      </c>
      <c r="E34">
        <v>5</v>
      </c>
      <c r="F34" s="12">
        <v>845</v>
      </c>
      <c r="G34" s="12">
        <v>28.17</v>
      </c>
      <c r="H34" s="12">
        <v>1.67</v>
      </c>
      <c r="I34" s="12">
        <v>1.67</v>
      </c>
      <c r="J34">
        <v>169</v>
      </c>
      <c r="K34">
        <v>150</v>
      </c>
      <c r="L34" s="12">
        <v>0</v>
      </c>
      <c r="M34" t="s">
        <v>145</v>
      </c>
    </row>
    <row r="35" spans="1:13" x14ac:dyDescent="0.3">
      <c r="A35" t="s">
        <v>5</v>
      </c>
      <c r="B35" t="s">
        <v>17</v>
      </c>
      <c r="C35" t="s">
        <v>144</v>
      </c>
      <c r="D35" t="s">
        <v>9</v>
      </c>
      <c r="E35">
        <v>5</v>
      </c>
      <c r="F35" s="12">
        <v>775</v>
      </c>
      <c r="G35" s="12">
        <v>25.83</v>
      </c>
      <c r="H35" s="12">
        <v>1.67</v>
      </c>
      <c r="I35" s="12">
        <v>1.67</v>
      </c>
      <c r="J35">
        <v>155</v>
      </c>
      <c r="K35">
        <v>150</v>
      </c>
      <c r="L35" s="12">
        <v>0</v>
      </c>
      <c r="M35" t="s">
        <v>145</v>
      </c>
    </row>
    <row r="36" spans="1:13" x14ac:dyDescent="0.3">
      <c r="A36" t="s">
        <v>5</v>
      </c>
      <c r="B36" t="s">
        <v>17</v>
      </c>
      <c r="C36" t="s">
        <v>144</v>
      </c>
      <c r="D36" t="s">
        <v>8</v>
      </c>
      <c r="E36">
        <v>6</v>
      </c>
      <c r="F36" s="12">
        <v>960</v>
      </c>
      <c r="G36" s="12">
        <v>32</v>
      </c>
      <c r="H36" s="12">
        <v>2</v>
      </c>
      <c r="I36" s="12">
        <v>2</v>
      </c>
      <c r="J36">
        <v>192</v>
      </c>
      <c r="K36">
        <v>180</v>
      </c>
      <c r="L36" s="12">
        <v>0</v>
      </c>
      <c r="M36" t="s">
        <v>145</v>
      </c>
    </row>
    <row r="37" spans="1:13" x14ac:dyDescent="0.3">
      <c r="A37" t="s">
        <v>5</v>
      </c>
      <c r="B37" t="s">
        <v>17</v>
      </c>
      <c r="C37" t="s">
        <v>144</v>
      </c>
      <c r="D37" t="s">
        <v>11</v>
      </c>
      <c r="E37">
        <v>5</v>
      </c>
      <c r="F37" s="12">
        <v>780</v>
      </c>
      <c r="G37" s="12">
        <v>26</v>
      </c>
      <c r="H37" s="12">
        <v>1.67</v>
      </c>
      <c r="I37" s="12">
        <v>0.67</v>
      </c>
      <c r="J37">
        <v>156</v>
      </c>
      <c r="K37">
        <v>150</v>
      </c>
      <c r="L37" s="12">
        <v>1</v>
      </c>
      <c r="M37" t="s">
        <v>145</v>
      </c>
    </row>
    <row r="38" spans="1:13" x14ac:dyDescent="0.3">
      <c r="A38" t="s">
        <v>5</v>
      </c>
      <c r="B38" t="s">
        <v>17</v>
      </c>
      <c r="C38" t="s">
        <v>144</v>
      </c>
      <c r="D38" t="s">
        <v>10</v>
      </c>
      <c r="E38">
        <v>6</v>
      </c>
      <c r="F38" s="12">
        <v>890</v>
      </c>
      <c r="G38" s="12">
        <v>29.67</v>
      </c>
      <c r="H38" s="12">
        <v>2</v>
      </c>
      <c r="I38" s="12">
        <v>1.33</v>
      </c>
      <c r="J38">
        <v>178</v>
      </c>
      <c r="K38">
        <v>180</v>
      </c>
      <c r="L38" s="12">
        <v>0.67</v>
      </c>
      <c r="M38" t="s">
        <v>145</v>
      </c>
    </row>
    <row r="39" spans="1:13" x14ac:dyDescent="0.3">
      <c r="A39" t="s">
        <v>5</v>
      </c>
      <c r="B39" t="s">
        <v>17</v>
      </c>
      <c r="C39" t="s">
        <v>144</v>
      </c>
      <c r="D39" t="s">
        <v>13</v>
      </c>
      <c r="E39">
        <v>5</v>
      </c>
      <c r="F39" s="12">
        <v>817.4</v>
      </c>
      <c r="G39" s="12">
        <v>27.25</v>
      </c>
      <c r="H39" s="12">
        <v>1.67</v>
      </c>
      <c r="I39" s="12">
        <v>1</v>
      </c>
      <c r="J39">
        <v>161</v>
      </c>
      <c r="K39">
        <v>150</v>
      </c>
      <c r="L39" s="12">
        <v>0.67</v>
      </c>
      <c r="M39" t="s">
        <v>145</v>
      </c>
    </row>
    <row r="40" spans="1:13" x14ac:dyDescent="0.3">
      <c r="A40" t="s">
        <v>5</v>
      </c>
      <c r="B40" t="s">
        <v>17</v>
      </c>
      <c r="C40" t="s">
        <v>144</v>
      </c>
      <c r="D40" t="s">
        <v>12</v>
      </c>
      <c r="E40">
        <v>5</v>
      </c>
      <c r="F40" s="12">
        <v>780</v>
      </c>
      <c r="G40" s="12">
        <v>26</v>
      </c>
      <c r="H40" s="12">
        <v>1.67</v>
      </c>
      <c r="I40" s="12">
        <v>1</v>
      </c>
      <c r="J40">
        <v>156</v>
      </c>
      <c r="K40">
        <v>150</v>
      </c>
      <c r="L40" s="12">
        <v>0.67</v>
      </c>
      <c r="M40" t="s">
        <v>145</v>
      </c>
    </row>
    <row r="41" spans="1:13" x14ac:dyDescent="0.3">
      <c r="A41" t="s">
        <v>5</v>
      </c>
      <c r="B41" t="s">
        <v>17</v>
      </c>
      <c r="C41" t="s">
        <v>144</v>
      </c>
      <c r="D41" t="s">
        <v>15</v>
      </c>
      <c r="E41">
        <v>7</v>
      </c>
      <c r="F41" s="12">
        <v>1105</v>
      </c>
      <c r="G41" s="12">
        <v>36.83</v>
      </c>
      <c r="H41" s="12">
        <v>2.33</v>
      </c>
      <c r="I41" s="12">
        <v>2.33</v>
      </c>
      <c r="J41">
        <v>221</v>
      </c>
      <c r="K41">
        <v>210</v>
      </c>
      <c r="L41" s="12">
        <v>0</v>
      </c>
      <c r="M41" t="s">
        <v>145</v>
      </c>
    </row>
    <row r="42" spans="1:13" x14ac:dyDescent="0.3">
      <c r="A42" t="s">
        <v>5</v>
      </c>
      <c r="B42" t="s">
        <v>17</v>
      </c>
      <c r="C42" t="s">
        <v>144</v>
      </c>
      <c r="D42" t="s">
        <v>14</v>
      </c>
      <c r="E42">
        <v>8</v>
      </c>
      <c r="F42" s="12">
        <v>1150</v>
      </c>
      <c r="G42" s="12">
        <v>38.33</v>
      </c>
      <c r="H42" s="12">
        <v>2.67</v>
      </c>
      <c r="I42" s="12">
        <v>2.33</v>
      </c>
      <c r="J42">
        <v>230</v>
      </c>
      <c r="K42">
        <v>240</v>
      </c>
      <c r="L42" s="12">
        <v>0.33</v>
      </c>
      <c r="M42" t="s">
        <v>145</v>
      </c>
    </row>
    <row r="43" spans="1:13" x14ac:dyDescent="0.3">
      <c r="A43" t="s">
        <v>5</v>
      </c>
      <c r="B43" t="s">
        <v>17</v>
      </c>
      <c r="C43" t="s">
        <v>144</v>
      </c>
      <c r="D43" t="s">
        <v>114</v>
      </c>
      <c r="E43">
        <v>7</v>
      </c>
      <c r="F43" s="12">
        <v>1100</v>
      </c>
      <c r="G43" s="12">
        <v>36.67</v>
      </c>
      <c r="H43" s="12">
        <v>2.33</v>
      </c>
      <c r="I43" s="12">
        <v>2.33</v>
      </c>
      <c r="J43">
        <v>220</v>
      </c>
      <c r="K43">
        <v>210</v>
      </c>
      <c r="L43" s="12">
        <v>0</v>
      </c>
      <c r="M43" t="s">
        <v>145</v>
      </c>
    </row>
    <row r="44" spans="1:13" x14ac:dyDescent="0.3">
      <c r="A44" t="s">
        <v>5</v>
      </c>
      <c r="B44" t="s">
        <v>17</v>
      </c>
      <c r="C44" t="s">
        <v>146</v>
      </c>
      <c r="D44" t="s">
        <v>7</v>
      </c>
      <c r="E44">
        <v>3</v>
      </c>
      <c r="F44" s="12">
        <v>475</v>
      </c>
      <c r="G44" s="12">
        <v>15.83</v>
      </c>
      <c r="H44" s="12">
        <v>1</v>
      </c>
      <c r="I44" s="12">
        <v>1</v>
      </c>
      <c r="J44">
        <v>95</v>
      </c>
      <c r="K44">
        <v>90</v>
      </c>
      <c r="L44" s="12">
        <v>0</v>
      </c>
      <c r="M44" t="s">
        <v>145</v>
      </c>
    </row>
    <row r="45" spans="1:13" x14ac:dyDescent="0.3">
      <c r="A45" t="s">
        <v>5</v>
      </c>
      <c r="B45" t="s">
        <v>17</v>
      </c>
      <c r="C45" t="s">
        <v>146</v>
      </c>
      <c r="D45" t="s">
        <v>9</v>
      </c>
      <c r="E45">
        <v>5</v>
      </c>
      <c r="F45" s="12">
        <v>805</v>
      </c>
      <c r="G45" s="12">
        <v>26.83</v>
      </c>
      <c r="H45" s="12">
        <v>1.67</v>
      </c>
      <c r="I45" s="12">
        <v>1.67</v>
      </c>
      <c r="J45">
        <v>161</v>
      </c>
      <c r="K45">
        <v>150</v>
      </c>
      <c r="L45" s="12">
        <v>0</v>
      </c>
      <c r="M45" t="s">
        <v>145</v>
      </c>
    </row>
    <row r="46" spans="1:13" x14ac:dyDescent="0.3">
      <c r="A46" t="s">
        <v>5</v>
      </c>
      <c r="B46" t="s">
        <v>17</v>
      </c>
      <c r="C46" t="s">
        <v>146</v>
      </c>
      <c r="D46" t="s">
        <v>8</v>
      </c>
      <c r="E46">
        <v>4</v>
      </c>
      <c r="F46" s="12">
        <v>560</v>
      </c>
      <c r="G46" s="12">
        <v>18.670000000000002</v>
      </c>
      <c r="H46" s="12">
        <v>1.33</v>
      </c>
      <c r="I46" s="12">
        <v>1.33</v>
      </c>
      <c r="J46">
        <v>112</v>
      </c>
      <c r="K46">
        <v>120</v>
      </c>
      <c r="L46" s="12">
        <v>0</v>
      </c>
      <c r="M46" t="s">
        <v>145</v>
      </c>
    </row>
    <row r="47" spans="1:13" x14ac:dyDescent="0.3">
      <c r="A47" t="s">
        <v>5</v>
      </c>
      <c r="B47" t="s">
        <v>17</v>
      </c>
      <c r="C47" t="s">
        <v>146</v>
      </c>
      <c r="D47" t="s">
        <v>11</v>
      </c>
      <c r="E47">
        <v>3</v>
      </c>
      <c r="F47" s="12">
        <v>445</v>
      </c>
      <c r="G47" s="12">
        <v>14.83</v>
      </c>
      <c r="H47" s="12">
        <v>1</v>
      </c>
      <c r="I47" s="12">
        <v>0.67</v>
      </c>
      <c r="J47">
        <v>89</v>
      </c>
      <c r="K47">
        <v>90</v>
      </c>
      <c r="L47" s="12">
        <v>0.33</v>
      </c>
      <c r="M47" t="s">
        <v>145</v>
      </c>
    </row>
    <row r="48" spans="1:13" x14ac:dyDescent="0.3">
      <c r="A48" t="s">
        <v>5</v>
      </c>
      <c r="B48" t="s">
        <v>17</v>
      </c>
      <c r="C48" t="s">
        <v>146</v>
      </c>
      <c r="D48" t="s">
        <v>10</v>
      </c>
      <c r="E48">
        <v>5</v>
      </c>
      <c r="F48" s="12">
        <v>624.04</v>
      </c>
      <c r="G48" s="12">
        <v>20.8</v>
      </c>
      <c r="H48" s="12">
        <v>1.67</v>
      </c>
      <c r="I48" s="12">
        <v>1</v>
      </c>
      <c r="J48">
        <v>125</v>
      </c>
      <c r="K48">
        <v>150</v>
      </c>
      <c r="L48" s="12">
        <v>0.67</v>
      </c>
      <c r="M48" t="s">
        <v>145</v>
      </c>
    </row>
    <row r="49" spans="1:13" x14ac:dyDescent="0.3">
      <c r="A49" t="s">
        <v>5</v>
      </c>
      <c r="B49" t="s">
        <v>17</v>
      </c>
      <c r="C49" t="s">
        <v>146</v>
      </c>
      <c r="D49" t="s">
        <v>13</v>
      </c>
      <c r="E49">
        <v>5</v>
      </c>
      <c r="F49" s="12">
        <v>659.6</v>
      </c>
      <c r="G49" s="12">
        <v>21.99</v>
      </c>
      <c r="H49" s="12">
        <v>1.67</v>
      </c>
      <c r="I49" s="12">
        <v>1</v>
      </c>
      <c r="J49">
        <v>129</v>
      </c>
      <c r="K49">
        <v>150</v>
      </c>
      <c r="L49" s="12">
        <v>0.67</v>
      </c>
      <c r="M49" t="s">
        <v>145</v>
      </c>
    </row>
    <row r="50" spans="1:13" x14ac:dyDescent="0.3">
      <c r="A50" t="s">
        <v>5</v>
      </c>
      <c r="B50" t="s">
        <v>17</v>
      </c>
      <c r="C50" t="s">
        <v>146</v>
      </c>
      <c r="D50" t="s">
        <v>12</v>
      </c>
      <c r="E50">
        <v>5</v>
      </c>
      <c r="F50" s="12">
        <v>600</v>
      </c>
      <c r="G50" s="12">
        <v>20</v>
      </c>
      <c r="H50" s="12">
        <v>1.67</v>
      </c>
      <c r="I50" s="12">
        <v>1</v>
      </c>
      <c r="J50">
        <v>120</v>
      </c>
      <c r="K50">
        <v>150</v>
      </c>
      <c r="L50" s="12">
        <v>0.67</v>
      </c>
      <c r="M50" t="s">
        <v>145</v>
      </c>
    </row>
    <row r="51" spans="1:13" x14ac:dyDescent="0.3">
      <c r="A51" t="s">
        <v>5</v>
      </c>
      <c r="B51" t="s">
        <v>17</v>
      </c>
      <c r="C51" t="s">
        <v>146</v>
      </c>
      <c r="D51" t="s">
        <v>15</v>
      </c>
      <c r="E51">
        <v>3</v>
      </c>
      <c r="F51" s="12">
        <v>500</v>
      </c>
      <c r="G51" s="12">
        <v>16.670000000000002</v>
      </c>
      <c r="H51" s="12">
        <v>1</v>
      </c>
      <c r="I51" s="12">
        <v>0.33</v>
      </c>
      <c r="J51">
        <v>100</v>
      </c>
      <c r="K51">
        <v>90</v>
      </c>
      <c r="L51" s="12">
        <v>0.67</v>
      </c>
      <c r="M51" t="s">
        <v>145</v>
      </c>
    </row>
    <row r="52" spans="1:13" x14ac:dyDescent="0.3">
      <c r="A52" t="s">
        <v>5</v>
      </c>
      <c r="B52" t="s">
        <v>17</v>
      </c>
      <c r="C52" t="s">
        <v>146</v>
      </c>
      <c r="D52" t="s">
        <v>14</v>
      </c>
      <c r="E52">
        <v>3</v>
      </c>
      <c r="F52" s="12">
        <v>430</v>
      </c>
      <c r="G52" s="12">
        <v>14.33</v>
      </c>
      <c r="H52" s="12">
        <v>1</v>
      </c>
      <c r="I52" s="12">
        <v>0.67</v>
      </c>
      <c r="J52">
        <v>86</v>
      </c>
      <c r="K52">
        <v>90</v>
      </c>
      <c r="L52" s="12">
        <v>0.33</v>
      </c>
      <c r="M52" t="s">
        <v>145</v>
      </c>
    </row>
    <row r="53" spans="1:13" x14ac:dyDescent="0.3">
      <c r="A53" t="s">
        <v>5</v>
      </c>
      <c r="B53" t="s">
        <v>17</v>
      </c>
      <c r="C53" t="s">
        <v>146</v>
      </c>
      <c r="D53" t="s">
        <v>114</v>
      </c>
      <c r="E53">
        <v>4</v>
      </c>
      <c r="F53" s="12">
        <v>590</v>
      </c>
      <c r="G53" s="12">
        <v>19.670000000000002</v>
      </c>
      <c r="H53" s="12">
        <v>1.33</v>
      </c>
      <c r="I53" s="12">
        <v>0.67</v>
      </c>
      <c r="J53">
        <v>118</v>
      </c>
      <c r="K53">
        <v>120</v>
      </c>
      <c r="L53" s="12">
        <v>0.67</v>
      </c>
      <c r="M53" t="s">
        <v>145</v>
      </c>
    </row>
    <row r="54" spans="1:13" x14ac:dyDescent="0.3">
      <c r="A54" t="s">
        <v>5</v>
      </c>
      <c r="B54" t="s">
        <v>17</v>
      </c>
      <c r="C54" t="s">
        <v>147</v>
      </c>
      <c r="D54" t="s">
        <v>11</v>
      </c>
      <c r="E54">
        <v>2</v>
      </c>
      <c r="F54" s="12">
        <v>275</v>
      </c>
      <c r="G54" s="12">
        <v>9.17</v>
      </c>
      <c r="H54" s="12">
        <v>0.67</v>
      </c>
      <c r="I54" s="12">
        <v>0.67</v>
      </c>
      <c r="J54">
        <v>55</v>
      </c>
      <c r="K54">
        <v>60</v>
      </c>
      <c r="L54" s="12">
        <v>0</v>
      </c>
      <c r="M54" t="s">
        <v>145</v>
      </c>
    </row>
    <row r="55" spans="1:13" x14ac:dyDescent="0.3">
      <c r="A55" t="s">
        <v>5</v>
      </c>
      <c r="B55" t="s">
        <v>17</v>
      </c>
      <c r="C55" t="s">
        <v>147</v>
      </c>
      <c r="D55" t="s">
        <v>13</v>
      </c>
      <c r="E55">
        <v>2</v>
      </c>
      <c r="F55" s="12">
        <v>208.4</v>
      </c>
      <c r="G55" s="12">
        <v>6.95</v>
      </c>
      <c r="H55" s="12">
        <v>0.67</v>
      </c>
      <c r="I55" s="12">
        <v>0.67</v>
      </c>
      <c r="J55">
        <v>41</v>
      </c>
      <c r="K55">
        <v>60</v>
      </c>
      <c r="L55" s="12">
        <v>0</v>
      </c>
      <c r="M55" t="s">
        <v>145</v>
      </c>
    </row>
    <row r="56" spans="1:13" x14ac:dyDescent="0.3">
      <c r="A56" t="s">
        <v>5</v>
      </c>
      <c r="B56" t="s">
        <v>17</v>
      </c>
      <c r="C56" t="s">
        <v>147</v>
      </c>
      <c r="D56" t="s">
        <v>12</v>
      </c>
      <c r="E56">
        <v>2</v>
      </c>
      <c r="F56" s="12">
        <v>140</v>
      </c>
      <c r="G56" s="12">
        <v>4.67</v>
      </c>
      <c r="H56" s="12">
        <v>0.67</v>
      </c>
      <c r="I56" s="12">
        <v>0.67</v>
      </c>
      <c r="J56">
        <v>28</v>
      </c>
      <c r="K56">
        <v>60</v>
      </c>
      <c r="L56" s="12">
        <v>0</v>
      </c>
      <c r="M56" t="s">
        <v>145</v>
      </c>
    </row>
    <row r="57" spans="1:13" x14ac:dyDescent="0.3">
      <c r="A57" t="s">
        <v>5</v>
      </c>
      <c r="B57" t="s">
        <v>17</v>
      </c>
      <c r="C57" t="s">
        <v>147</v>
      </c>
      <c r="D57" t="s">
        <v>15</v>
      </c>
      <c r="E57">
        <v>2</v>
      </c>
      <c r="F57" s="12">
        <v>300</v>
      </c>
      <c r="G57" s="12">
        <v>10</v>
      </c>
      <c r="H57" s="12">
        <v>0.67</v>
      </c>
      <c r="I57" s="12">
        <v>0.67</v>
      </c>
      <c r="J57">
        <v>60</v>
      </c>
      <c r="K57">
        <v>60</v>
      </c>
      <c r="L57" s="12">
        <v>0</v>
      </c>
      <c r="M57" t="s">
        <v>145</v>
      </c>
    </row>
    <row r="58" spans="1:13" x14ac:dyDescent="0.3">
      <c r="A58" t="s">
        <v>5</v>
      </c>
      <c r="B58" t="s">
        <v>17</v>
      </c>
      <c r="C58" t="s">
        <v>147</v>
      </c>
      <c r="D58" t="s">
        <v>14</v>
      </c>
      <c r="E58">
        <v>2</v>
      </c>
      <c r="F58" s="12">
        <v>205</v>
      </c>
      <c r="G58" s="12">
        <v>6.83</v>
      </c>
      <c r="H58" s="12">
        <v>0.67</v>
      </c>
      <c r="I58" s="12">
        <v>0.67</v>
      </c>
      <c r="J58">
        <v>41</v>
      </c>
      <c r="K58">
        <v>60</v>
      </c>
      <c r="L58" s="12">
        <v>0</v>
      </c>
      <c r="M58" t="s">
        <v>145</v>
      </c>
    </row>
    <row r="59" spans="1:13" x14ac:dyDescent="0.3">
      <c r="A59" t="s">
        <v>5</v>
      </c>
      <c r="B59" t="s">
        <v>17</v>
      </c>
      <c r="C59" t="s">
        <v>147</v>
      </c>
      <c r="D59" t="s">
        <v>114</v>
      </c>
      <c r="E59">
        <v>2</v>
      </c>
      <c r="F59" s="12">
        <v>270</v>
      </c>
      <c r="G59" s="12">
        <v>9</v>
      </c>
      <c r="H59" s="12">
        <v>0.67</v>
      </c>
      <c r="I59" s="12">
        <v>0.67</v>
      </c>
      <c r="J59">
        <v>54</v>
      </c>
      <c r="K59">
        <v>60</v>
      </c>
      <c r="L59" s="12">
        <v>0</v>
      </c>
      <c r="M59" t="s">
        <v>145</v>
      </c>
    </row>
    <row r="60" spans="1:13" x14ac:dyDescent="0.3">
      <c r="A60" t="s">
        <v>5</v>
      </c>
      <c r="B60" t="s">
        <v>17</v>
      </c>
      <c r="C60" t="s">
        <v>148</v>
      </c>
      <c r="D60" t="s">
        <v>13</v>
      </c>
      <c r="E60">
        <v>1</v>
      </c>
      <c r="F60" s="12">
        <v>80</v>
      </c>
      <c r="G60" s="12">
        <v>2.67</v>
      </c>
      <c r="H60" s="12">
        <v>0.33</v>
      </c>
      <c r="I60" s="12">
        <v>0.33</v>
      </c>
      <c r="J60">
        <v>16</v>
      </c>
      <c r="K60">
        <v>30</v>
      </c>
      <c r="L60" s="12">
        <v>0</v>
      </c>
      <c r="M60" t="s">
        <v>145</v>
      </c>
    </row>
    <row r="61" spans="1:13" x14ac:dyDescent="0.3">
      <c r="A61" t="s">
        <v>5</v>
      </c>
      <c r="B61" t="s">
        <v>17</v>
      </c>
      <c r="C61" t="s">
        <v>148</v>
      </c>
      <c r="D61" t="s">
        <v>12</v>
      </c>
      <c r="E61">
        <v>2</v>
      </c>
      <c r="F61" s="12">
        <v>210</v>
      </c>
      <c r="G61" s="12">
        <v>7</v>
      </c>
      <c r="H61" s="12">
        <v>0.67</v>
      </c>
      <c r="I61" s="12">
        <v>0.67</v>
      </c>
      <c r="J61">
        <v>42</v>
      </c>
      <c r="K61">
        <v>60</v>
      </c>
      <c r="L61" s="12">
        <v>0</v>
      </c>
      <c r="M61" t="s">
        <v>145</v>
      </c>
    </row>
    <row r="62" spans="1:13" x14ac:dyDescent="0.3">
      <c r="A62" t="s">
        <v>5</v>
      </c>
      <c r="B62" t="s">
        <v>17</v>
      </c>
      <c r="C62" t="s">
        <v>148</v>
      </c>
      <c r="D62" t="s">
        <v>15</v>
      </c>
      <c r="E62">
        <v>1</v>
      </c>
      <c r="F62" s="12">
        <v>100</v>
      </c>
      <c r="G62" s="12">
        <v>3.33</v>
      </c>
      <c r="H62" s="12">
        <v>0.33</v>
      </c>
      <c r="I62" s="12">
        <v>0.33</v>
      </c>
      <c r="J62">
        <v>20</v>
      </c>
      <c r="K62">
        <v>30</v>
      </c>
      <c r="L62" s="12">
        <v>0</v>
      </c>
      <c r="M62" t="s">
        <v>145</v>
      </c>
    </row>
    <row r="63" spans="1:13" x14ac:dyDescent="0.3">
      <c r="A63" t="s">
        <v>5</v>
      </c>
      <c r="B63" t="s">
        <v>17</v>
      </c>
      <c r="C63" t="s">
        <v>148</v>
      </c>
      <c r="D63" t="s">
        <v>14</v>
      </c>
      <c r="E63">
        <v>1</v>
      </c>
      <c r="F63" s="12">
        <v>150</v>
      </c>
      <c r="G63" s="12">
        <v>5</v>
      </c>
      <c r="H63" s="12">
        <v>0.33</v>
      </c>
      <c r="I63" s="12">
        <v>0.33</v>
      </c>
      <c r="J63">
        <v>30</v>
      </c>
      <c r="K63">
        <v>30</v>
      </c>
      <c r="L63" s="12">
        <v>0</v>
      </c>
      <c r="M63" t="s">
        <v>145</v>
      </c>
    </row>
    <row r="64" spans="1:13" x14ac:dyDescent="0.3">
      <c r="A64" t="s">
        <v>5</v>
      </c>
      <c r="B64" t="s">
        <v>17</v>
      </c>
      <c r="C64" t="s">
        <v>148</v>
      </c>
      <c r="D64" t="s">
        <v>114</v>
      </c>
      <c r="E64">
        <v>1</v>
      </c>
      <c r="F64" s="12">
        <v>160</v>
      </c>
      <c r="G64" s="12">
        <v>5.33</v>
      </c>
      <c r="H64" s="12">
        <v>0.33</v>
      </c>
      <c r="I64" s="12">
        <v>0.33</v>
      </c>
      <c r="J64">
        <v>32</v>
      </c>
      <c r="K64">
        <v>30</v>
      </c>
      <c r="L64" s="12">
        <v>0</v>
      </c>
      <c r="M64" t="s">
        <v>145</v>
      </c>
    </row>
    <row r="65" spans="1:13" x14ac:dyDescent="0.3">
      <c r="A65" t="s">
        <v>5</v>
      </c>
      <c r="B65" t="s">
        <v>17</v>
      </c>
      <c r="C65" t="s">
        <v>149</v>
      </c>
      <c r="D65" t="s">
        <v>7</v>
      </c>
      <c r="E65">
        <v>1</v>
      </c>
      <c r="F65" s="12">
        <v>89.1</v>
      </c>
      <c r="G65" s="12">
        <v>2.97</v>
      </c>
      <c r="H65" s="12">
        <v>0.2</v>
      </c>
      <c r="I65" s="12">
        <v>0.2</v>
      </c>
      <c r="J65">
        <v>27</v>
      </c>
      <c r="K65">
        <v>30</v>
      </c>
      <c r="L65" s="12">
        <v>0</v>
      </c>
      <c r="M65" t="s">
        <v>145</v>
      </c>
    </row>
    <row r="66" spans="1:13" x14ac:dyDescent="0.3">
      <c r="A66" t="s">
        <v>5</v>
      </c>
      <c r="B66" t="s">
        <v>17</v>
      </c>
      <c r="C66" t="s">
        <v>149</v>
      </c>
      <c r="D66" t="s">
        <v>9</v>
      </c>
      <c r="E66">
        <v>2</v>
      </c>
      <c r="F66" s="12">
        <v>175.2</v>
      </c>
      <c r="G66" s="12">
        <v>5.84</v>
      </c>
      <c r="H66" s="12">
        <v>0.4</v>
      </c>
      <c r="I66" s="12">
        <v>0.4</v>
      </c>
      <c r="J66">
        <v>54</v>
      </c>
      <c r="K66">
        <v>60</v>
      </c>
      <c r="L66" s="12">
        <v>0</v>
      </c>
      <c r="M66" t="s">
        <v>145</v>
      </c>
    </row>
    <row r="67" spans="1:13" x14ac:dyDescent="0.3">
      <c r="A67" t="s">
        <v>5</v>
      </c>
      <c r="B67" t="s">
        <v>17</v>
      </c>
      <c r="C67" t="s">
        <v>149</v>
      </c>
      <c r="D67" t="s">
        <v>8</v>
      </c>
      <c r="E67">
        <v>1</v>
      </c>
      <c r="F67" s="12">
        <v>108.9</v>
      </c>
      <c r="G67" s="12">
        <v>3.63</v>
      </c>
      <c r="H67" s="12">
        <v>0.2</v>
      </c>
      <c r="I67" s="12">
        <v>0.2</v>
      </c>
      <c r="J67">
        <v>33</v>
      </c>
      <c r="K67">
        <v>30</v>
      </c>
      <c r="L67" s="12">
        <v>0</v>
      </c>
      <c r="M67" t="s">
        <v>145</v>
      </c>
    </row>
    <row r="68" spans="1:13" x14ac:dyDescent="0.3">
      <c r="A68" t="s">
        <v>5</v>
      </c>
      <c r="B68" t="s">
        <v>17</v>
      </c>
      <c r="C68" t="s">
        <v>149</v>
      </c>
      <c r="D68" t="s">
        <v>11</v>
      </c>
      <c r="E68">
        <v>3</v>
      </c>
      <c r="F68" s="12">
        <v>377</v>
      </c>
      <c r="G68" s="12">
        <v>12.57</v>
      </c>
      <c r="H68" s="12">
        <v>0.6</v>
      </c>
      <c r="I68" s="12">
        <v>0.6</v>
      </c>
      <c r="J68">
        <v>115</v>
      </c>
      <c r="K68">
        <v>132</v>
      </c>
      <c r="L68" s="12">
        <v>0</v>
      </c>
      <c r="M68" t="s">
        <v>145</v>
      </c>
    </row>
    <row r="69" spans="1:13" x14ac:dyDescent="0.3">
      <c r="A69" t="s">
        <v>5</v>
      </c>
      <c r="B69" t="s">
        <v>17</v>
      </c>
      <c r="C69" t="s">
        <v>149</v>
      </c>
      <c r="D69" t="s">
        <v>10</v>
      </c>
      <c r="E69">
        <v>1</v>
      </c>
      <c r="F69" s="12">
        <v>148.5</v>
      </c>
      <c r="G69" s="12">
        <v>4.95</v>
      </c>
      <c r="H69" s="12">
        <v>0.2</v>
      </c>
      <c r="I69" s="12">
        <v>0.2</v>
      </c>
      <c r="J69">
        <v>45</v>
      </c>
      <c r="K69">
        <v>50</v>
      </c>
      <c r="L69" s="12">
        <v>0</v>
      </c>
      <c r="M69" t="s">
        <v>145</v>
      </c>
    </row>
    <row r="70" spans="1:13" x14ac:dyDescent="0.3">
      <c r="A70" t="s">
        <v>5</v>
      </c>
      <c r="B70" t="s">
        <v>17</v>
      </c>
      <c r="C70" t="s">
        <v>149</v>
      </c>
      <c r="D70" t="s">
        <v>13</v>
      </c>
      <c r="E70">
        <v>4</v>
      </c>
      <c r="F70" s="12">
        <v>412.2</v>
      </c>
      <c r="G70" s="12">
        <v>13.74</v>
      </c>
      <c r="H70" s="12">
        <v>0.8</v>
      </c>
      <c r="I70" s="12">
        <v>0.8</v>
      </c>
      <c r="J70">
        <v>129</v>
      </c>
      <c r="K70">
        <v>192</v>
      </c>
      <c r="L70" s="12">
        <v>0</v>
      </c>
      <c r="M70" t="s">
        <v>145</v>
      </c>
    </row>
    <row r="71" spans="1:13" x14ac:dyDescent="0.3">
      <c r="A71" t="s">
        <v>5</v>
      </c>
      <c r="B71" t="s">
        <v>17</v>
      </c>
      <c r="C71" t="s">
        <v>149</v>
      </c>
      <c r="D71" t="s">
        <v>12</v>
      </c>
      <c r="E71">
        <v>4</v>
      </c>
      <c r="F71" s="12">
        <v>403.2</v>
      </c>
      <c r="G71" s="12">
        <v>13.44</v>
      </c>
      <c r="H71" s="12">
        <v>0.8</v>
      </c>
      <c r="I71" s="12">
        <v>0.8</v>
      </c>
      <c r="J71">
        <v>127</v>
      </c>
      <c r="K71">
        <v>177</v>
      </c>
      <c r="L71" s="12">
        <v>0</v>
      </c>
      <c r="M71" t="s">
        <v>145</v>
      </c>
    </row>
    <row r="72" spans="1:13" x14ac:dyDescent="0.3">
      <c r="A72" t="s">
        <v>5</v>
      </c>
      <c r="B72" t="s">
        <v>17</v>
      </c>
      <c r="C72" t="s">
        <v>149</v>
      </c>
      <c r="D72" t="s">
        <v>15</v>
      </c>
      <c r="E72">
        <v>4</v>
      </c>
      <c r="F72" s="12">
        <v>415.2</v>
      </c>
      <c r="G72" s="12">
        <v>13.84</v>
      </c>
      <c r="H72" s="12">
        <v>0.8</v>
      </c>
      <c r="I72" s="12">
        <v>0.8</v>
      </c>
      <c r="J72">
        <v>128</v>
      </c>
      <c r="K72">
        <v>185</v>
      </c>
      <c r="L72" s="12">
        <v>0</v>
      </c>
      <c r="M72" t="s">
        <v>145</v>
      </c>
    </row>
    <row r="73" spans="1:13" x14ac:dyDescent="0.3">
      <c r="A73" t="s">
        <v>5</v>
      </c>
      <c r="B73" t="s">
        <v>17</v>
      </c>
      <c r="C73" t="s">
        <v>149</v>
      </c>
      <c r="D73" t="s">
        <v>14</v>
      </c>
      <c r="E73">
        <v>5</v>
      </c>
      <c r="F73" s="12">
        <v>537.6</v>
      </c>
      <c r="G73" s="12">
        <v>17.920000000000002</v>
      </c>
      <c r="H73" s="12">
        <v>1</v>
      </c>
      <c r="I73" s="12">
        <v>1</v>
      </c>
      <c r="J73">
        <v>168</v>
      </c>
      <c r="K73">
        <v>242</v>
      </c>
      <c r="L73" s="12">
        <v>0</v>
      </c>
      <c r="M73" t="s">
        <v>145</v>
      </c>
    </row>
    <row r="74" spans="1:13" x14ac:dyDescent="0.3">
      <c r="A74" t="s">
        <v>5</v>
      </c>
      <c r="B74" t="s">
        <v>17</v>
      </c>
      <c r="C74" t="s">
        <v>149</v>
      </c>
      <c r="D74" t="s">
        <v>114</v>
      </c>
      <c r="E74">
        <v>4</v>
      </c>
      <c r="F74" s="12">
        <v>396.6</v>
      </c>
      <c r="G74" s="12">
        <v>13.22</v>
      </c>
      <c r="H74" s="12">
        <v>0.8</v>
      </c>
      <c r="I74" s="12">
        <v>0.8</v>
      </c>
      <c r="J74">
        <v>124</v>
      </c>
      <c r="K74">
        <v>185</v>
      </c>
      <c r="L74" s="12">
        <v>0</v>
      </c>
      <c r="M74" t="s">
        <v>145</v>
      </c>
    </row>
    <row r="75" spans="1:13" x14ac:dyDescent="0.3">
      <c r="A75" t="s">
        <v>5</v>
      </c>
      <c r="B75" t="s">
        <v>17</v>
      </c>
      <c r="C75" t="s">
        <v>150</v>
      </c>
      <c r="D75" t="s">
        <v>7</v>
      </c>
      <c r="E75">
        <v>2</v>
      </c>
      <c r="F75" s="12">
        <v>235</v>
      </c>
      <c r="G75" s="12">
        <v>7.83</v>
      </c>
      <c r="H75" s="12">
        <v>0.67</v>
      </c>
      <c r="I75" s="12">
        <v>0.67</v>
      </c>
      <c r="J75">
        <v>47</v>
      </c>
      <c r="K75">
        <v>60</v>
      </c>
      <c r="L75" s="12">
        <v>0</v>
      </c>
      <c r="M75" t="s">
        <v>145</v>
      </c>
    </row>
    <row r="76" spans="1:13" x14ac:dyDescent="0.3">
      <c r="A76" t="s">
        <v>5</v>
      </c>
      <c r="B76" t="s">
        <v>17</v>
      </c>
      <c r="C76" t="s">
        <v>150</v>
      </c>
      <c r="D76" t="s">
        <v>9</v>
      </c>
      <c r="E76">
        <v>2</v>
      </c>
      <c r="F76" s="12">
        <v>230</v>
      </c>
      <c r="G76" s="12">
        <v>7.67</v>
      </c>
      <c r="H76" s="12">
        <v>0.67</v>
      </c>
      <c r="I76" s="12">
        <v>0.67</v>
      </c>
      <c r="J76">
        <v>46</v>
      </c>
      <c r="K76">
        <v>60</v>
      </c>
      <c r="L76" s="12">
        <v>0</v>
      </c>
      <c r="M76" t="s">
        <v>145</v>
      </c>
    </row>
    <row r="77" spans="1:13" x14ac:dyDescent="0.3">
      <c r="A77" t="s">
        <v>5</v>
      </c>
      <c r="B77" t="s">
        <v>17</v>
      </c>
      <c r="C77" t="s">
        <v>150</v>
      </c>
      <c r="D77" t="s">
        <v>8</v>
      </c>
      <c r="E77">
        <v>2</v>
      </c>
      <c r="F77" s="12">
        <v>275</v>
      </c>
      <c r="G77" s="12">
        <v>9.17</v>
      </c>
      <c r="H77" s="12">
        <v>0.67</v>
      </c>
      <c r="I77" s="12">
        <v>0.67</v>
      </c>
      <c r="J77">
        <v>55</v>
      </c>
      <c r="K77">
        <v>60</v>
      </c>
      <c r="L77" s="12">
        <v>0</v>
      </c>
      <c r="M77" t="s">
        <v>145</v>
      </c>
    </row>
    <row r="78" spans="1:13" x14ac:dyDescent="0.3">
      <c r="A78" t="s">
        <v>5</v>
      </c>
      <c r="B78" t="s">
        <v>17</v>
      </c>
      <c r="C78" t="s">
        <v>150</v>
      </c>
      <c r="D78" t="s">
        <v>11</v>
      </c>
      <c r="E78">
        <v>2</v>
      </c>
      <c r="F78" s="12">
        <v>250</v>
      </c>
      <c r="G78" s="12">
        <v>8.33</v>
      </c>
      <c r="H78" s="12">
        <v>0.67</v>
      </c>
      <c r="I78" s="12">
        <v>0.67</v>
      </c>
      <c r="J78">
        <v>50</v>
      </c>
      <c r="K78">
        <v>60</v>
      </c>
      <c r="L78" s="12">
        <v>0</v>
      </c>
      <c r="M78" t="s">
        <v>145</v>
      </c>
    </row>
    <row r="79" spans="1:13" x14ac:dyDescent="0.3">
      <c r="A79" t="s">
        <v>5</v>
      </c>
      <c r="B79" t="s">
        <v>17</v>
      </c>
      <c r="C79" t="s">
        <v>150</v>
      </c>
      <c r="D79" t="s">
        <v>10</v>
      </c>
      <c r="E79">
        <v>2</v>
      </c>
      <c r="F79" s="12">
        <v>290</v>
      </c>
      <c r="G79" s="12">
        <v>9.67</v>
      </c>
      <c r="H79" s="12">
        <v>0.67</v>
      </c>
      <c r="I79" s="12">
        <v>0.67</v>
      </c>
      <c r="J79">
        <v>58</v>
      </c>
      <c r="K79">
        <v>60</v>
      </c>
      <c r="L79" s="12">
        <v>0</v>
      </c>
      <c r="M79" t="s">
        <v>145</v>
      </c>
    </row>
    <row r="80" spans="1:13" x14ac:dyDescent="0.3">
      <c r="A80" t="s">
        <v>5</v>
      </c>
      <c r="B80" t="s">
        <v>17</v>
      </c>
      <c r="C80" t="s">
        <v>150</v>
      </c>
      <c r="D80" t="s">
        <v>13</v>
      </c>
      <c r="E80">
        <v>2</v>
      </c>
      <c r="F80" s="12">
        <v>194.4</v>
      </c>
      <c r="G80" s="12">
        <v>6.48</v>
      </c>
      <c r="H80" s="12">
        <v>0.67</v>
      </c>
      <c r="I80" s="12">
        <v>0.67</v>
      </c>
      <c r="J80">
        <v>38</v>
      </c>
      <c r="K80">
        <v>60</v>
      </c>
      <c r="L80" s="12">
        <v>0</v>
      </c>
      <c r="M80" t="s">
        <v>145</v>
      </c>
    </row>
    <row r="81" spans="1:13" x14ac:dyDescent="0.3">
      <c r="A81" t="s">
        <v>5</v>
      </c>
      <c r="B81" t="s">
        <v>17</v>
      </c>
      <c r="C81" t="s">
        <v>150</v>
      </c>
      <c r="D81" t="s">
        <v>12</v>
      </c>
      <c r="E81">
        <v>2</v>
      </c>
      <c r="F81" s="12">
        <v>215</v>
      </c>
      <c r="G81" s="12">
        <v>7.17</v>
      </c>
      <c r="H81" s="12">
        <v>0.67</v>
      </c>
      <c r="I81" s="12">
        <v>0.67</v>
      </c>
      <c r="J81">
        <v>43</v>
      </c>
      <c r="K81">
        <v>60</v>
      </c>
      <c r="L81" s="12">
        <v>0</v>
      </c>
      <c r="M81" t="s">
        <v>145</v>
      </c>
    </row>
    <row r="82" spans="1:13" x14ac:dyDescent="0.3">
      <c r="A82" t="s">
        <v>5</v>
      </c>
      <c r="B82" t="s">
        <v>17</v>
      </c>
      <c r="C82" t="s">
        <v>150</v>
      </c>
      <c r="D82" t="s">
        <v>15</v>
      </c>
      <c r="E82">
        <v>1</v>
      </c>
      <c r="F82" s="12">
        <v>115</v>
      </c>
      <c r="G82" s="12">
        <v>3.83</v>
      </c>
      <c r="H82" s="12">
        <v>0.33</v>
      </c>
      <c r="I82" s="12">
        <v>0</v>
      </c>
      <c r="J82">
        <v>23</v>
      </c>
      <c r="K82">
        <v>30</v>
      </c>
      <c r="L82" s="12">
        <v>0.33</v>
      </c>
      <c r="M82" t="s">
        <v>145</v>
      </c>
    </row>
    <row r="83" spans="1:13" x14ac:dyDescent="0.3">
      <c r="A83" t="s">
        <v>5</v>
      </c>
      <c r="B83" t="s">
        <v>17</v>
      </c>
      <c r="C83" t="s">
        <v>150</v>
      </c>
      <c r="D83" t="s">
        <v>14</v>
      </c>
      <c r="E83">
        <v>2</v>
      </c>
      <c r="F83" s="12">
        <v>215</v>
      </c>
      <c r="G83" s="12">
        <v>7.17</v>
      </c>
      <c r="H83" s="12">
        <v>0.67</v>
      </c>
      <c r="I83" s="12">
        <v>0</v>
      </c>
      <c r="J83">
        <v>43</v>
      </c>
      <c r="K83">
        <v>60</v>
      </c>
      <c r="L83" s="12">
        <v>0.67</v>
      </c>
      <c r="M83" t="s">
        <v>145</v>
      </c>
    </row>
    <row r="84" spans="1:13" x14ac:dyDescent="0.3">
      <c r="A84" t="s">
        <v>5</v>
      </c>
      <c r="B84" t="s">
        <v>17</v>
      </c>
      <c r="C84" t="s">
        <v>150</v>
      </c>
      <c r="D84" t="s">
        <v>114</v>
      </c>
      <c r="E84">
        <v>1</v>
      </c>
      <c r="F84" s="12">
        <v>155</v>
      </c>
      <c r="G84" s="12">
        <v>5.17</v>
      </c>
      <c r="H84" s="12">
        <v>0.33</v>
      </c>
      <c r="I84" s="12">
        <v>0</v>
      </c>
      <c r="J84">
        <v>31</v>
      </c>
      <c r="K84">
        <v>30</v>
      </c>
      <c r="L84" s="12">
        <v>0.33</v>
      </c>
      <c r="M84" t="s">
        <v>145</v>
      </c>
    </row>
    <row r="85" spans="1:13" x14ac:dyDescent="0.3">
      <c r="A85" t="s">
        <v>5</v>
      </c>
      <c r="B85" t="s">
        <v>17</v>
      </c>
      <c r="C85" t="s">
        <v>151</v>
      </c>
      <c r="D85" t="s">
        <v>7</v>
      </c>
      <c r="E85">
        <v>1</v>
      </c>
      <c r="F85" s="12">
        <v>150</v>
      </c>
      <c r="G85" s="12">
        <v>5</v>
      </c>
      <c r="H85" s="12">
        <v>0.33</v>
      </c>
      <c r="I85" s="12">
        <v>0.33</v>
      </c>
      <c r="J85">
        <v>30</v>
      </c>
      <c r="K85">
        <v>25</v>
      </c>
      <c r="L85" s="12">
        <v>0</v>
      </c>
      <c r="M85" t="s">
        <v>145</v>
      </c>
    </row>
    <row r="86" spans="1:13" x14ac:dyDescent="0.3">
      <c r="A86" t="s">
        <v>5</v>
      </c>
      <c r="B86" t="s">
        <v>17</v>
      </c>
      <c r="C86" t="s">
        <v>151</v>
      </c>
      <c r="D86" t="s">
        <v>9</v>
      </c>
      <c r="E86">
        <v>1</v>
      </c>
      <c r="F86" s="12">
        <v>135</v>
      </c>
      <c r="G86" s="12">
        <v>4.5</v>
      </c>
      <c r="H86" s="12">
        <v>0.33</v>
      </c>
      <c r="I86" s="12">
        <v>0.33</v>
      </c>
      <c r="J86">
        <v>27</v>
      </c>
      <c r="K86">
        <v>25</v>
      </c>
      <c r="L86" s="12">
        <v>0</v>
      </c>
      <c r="M86" t="s">
        <v>145</v>
      </c>
    </row>
    <row r="87" spans="1:13" x14ac:dyDescent="0.3">
      <c r="A87" t="s">
        <v>5</v>
      </c>
      <c r="B87" t="s">
        <v>17</v>
      </c>
      <c r="C87" t="s">
        <v>151</v>
      </c>
      <c r="D87" t="s">
        <v>8</v>
      </c>
      <c r="E87">
        <v>1</v>
      </c>
      <c r="F87" s="12">
        <v>120</v>
      </c>
      <c r="G87" s="12">
        <v>4</v>
      </c>
      <c r="H87" s="12">
        <v>0.33</v>
      </c>
      <c r="I87" s="12">
        <v>0.33</v>
      </c>
      <c r="J87">
        <v>24</v>
      </c>
      <c r="K87">
        <v>25</v>
      </c>
      <c r="L87" s="12">
        <v>0</v>
      </c>
      <c r="M87" t="s">
        <v>145</v>
      </c>
    </row>
    <row r="88" spans="1:13" x14ac:dyDescent="0.3">
      <c r="A88" t="s">
        <v>5</v>
      </c>
      <c r="B88" t="s">
        <v>17</v>
      </c>
      <c r="C88" t="s">
        <v>151</v>
      </c>
      <c r="D88" t="s">
        <v>11</v>
      </c>
      <c r="E88">
        <v>2</v>
      </c>
      <c r="F88" s="12">
        <v>190</v>
      </c>
      <c r="G88" s="12">
        <v>6.33</v>
      </c>
      <c r="H88" s="12">
        <v>0.67</v>
      </c>
      <c r="I88" s="12">
        <v>0.67</v>
      </c>
      <c r="J88">
        <v>38</v>
      </c>
      <c r="K88">
        <v>50</v>
      </c>
      <c r="L88" s="12">
        <v>0</v>
      </c>
      <c r="M88" t="s">
        <v>145</v>
      </c>
    </row>
    <row r="89" spans="1:13" x14ac:dyDescent="0.3">
      <c r="A89" t="s">
        <v>5</v>
      </c>
      <c r="B89" t="s">
        <v>17</v>
      </c>
      <c r="C89" t="s">
        <v>151</v>
      </c>
      <c r="D89" t="s">
        <v>10</v>
      </c>
      <c r="E89">
        <v>1</v>
      </c>
      <c r="F89" s="12">
        <v>155</v>
      </c>
      <c r="G89" s="12">
        <v>5.17</v>
      </c>
      <c r="H89" s="12">
        <v>0.33</v>
      </c>
      <c r="I89" s="12">
        <v>0.33</v>
      </c>
      <c r="J89">
        <v>31</v>
      </c>
      <c r="K89">
        <v>25</v>
      </c>
      <c r="L89" s="12">
        <v>0</v>
      </c>
      <c r="M89" t="s">
        <v>145</v>
      </c>
    </row>
    <row r="90" spans="1:13" x14ac:dyDescent="0.3">
      <c r="A90" t="s">
        <v>5</v>
      </c>
      <c r="B90" t="s">
        <v>17</v>
      </c>
      <c r="C90" t="s">
        <v>151</v>
      </c>
      <c r="D90" t="s">
        <v>13</v>
      </c>
      <c r="E90">
        <v>1</v>
      </c>
      <c r="F90" s="12">
        <v>93.6</v>
      </c>
      <c r="G90" s="12">
        <v>3.12</v>
      </c>
      <c r="H90" s="12">
        <v>0.33</v>
      </c>
      <c r="I90" s="12">
        <v>0.33</v>
      </c>
      <c r="J90">
        <v>18</v>
      </c>
      <c r="K90">
        <v>25</v>
      </c>
      <c r="L90" s="12">
        <v>0</v>
      </c>
      <c r="M90" t="s">
        <v>145</v>
      </c>
    </row>
    <row r="91" spans="1:13" x14ac:dyDescent="0.3">
      <c r="A91" t="s">
        <v>5</v>
      </c>
      <c r="B91" t="s">
        <v>17</v>
      </c>
      <c r="C91" t="s">
        <v>151</v>
      </c>
      <c r="D91" t="s">
        <v>12</v>
      </c>
      <c r="E91">
        <v>1</v>
      </c>
      <c r="F91" s="12">
        <v>110</v>
      </c>
      <c r="G91" s="12">
        <v>3.67</v>
      </c>
      <c r="H91" s="12">
        <v>0.33</v>
      </c>
      <c r="I91" s="12">
        <v>0.33</v>
      </c>
      <c r="J91">
        <v>22</v>
      </c>
      <c r="K91">
        <v>25</v>
      </c>
      <c r="L91" s="12">
        <v>0</v>
      </c>
      <c r="M91" t="s">
        <v>145</v>
      </c>
    </row>
    <row r="92" spans="1:13" x14ac:dyDescent="0.3">
      <c r="A92" t="s">
        <v>5</v>
      </c>
      <c r="B92" t="s">
        <v>17</v>
      </c>
      <c r="C92" t="s">
        <v>151</v>
      </c>
      <c r="D92" t="s">
        <v>15</v>
      </c>
      <c r="E92">
        <v>1</v>
      </c>
      <c r="F92" s="12">
        <v>105</v>
      </c>
      <c r="G92" s="12">
        <v>3.5</v>
      </c>
      <c r="H92" s="12">
        <v>0.33</v>
      </c>
      <c r="I92" s="12">
        <v>0.33</v>
      </c>
      <c r="J92">
        <v>21</v>
      </c>
      <c r="K92">
        <v>25</v>
      </c>
      <c r="L92" s="12">
        <v>0</v>
      </c>
      <c r="M92" t="s">
        <v>145</v>
      </c>
    </row>
    <row r="93" spans="1:13" x14ac:dyDescent="0.3">
      <c r="A93" t="s">
        <v>5</v>
      </c>
      <c r="B93" t="s">
        <v>17</v>
      </c>
      <c r="C93" t="s">
        <v>151</v>
      </c>
      <c r="D93" t="s">
        <v>14</v>
      </c>
      <c r="E93">
        <v>1</v>
      </c>
      <c r="F93" s="12">
        <v>155</v>
      </c>
      <c r="G93" s="12">
        <v>5.17</v>
      </c>
      <c r="H93" s="12">
        <v>0.33</v>
      </c>
      <c r="I93" s="12">
        <v>0.33</v>
      </c>
      <c r="J93">
        <v>31</v>
      </c>
      <c r="K93">
        <v>25</v>
      </c>
      <c r="L93" s="12">
        <v>0</v>
      </c>
      <c r="M93" t="s">
        <v>145</v>
      </c>
    </row>
    <row r="94" spans="1:13" x14ac:dyDescent="0.3">
      <c r="A94" t="s">
        <v>5</v>
      </c>
      <c r="B94" t="s">
        <v>17</v>
      </c>
      <c r="C94" t="s">
        <v>151</v>
      </c>
      <c r="D94" t="s">
        <v>114</v>
      </c>
      <c r="E94">
        <v>1</v>
      </c>
      <c r="F94" s="12">
        <v>55</v>
      </c>
      <c r="G94" s="12">
        <v>1.83</v>
      </c>
      <c r="H94" s="12">
        <v>0.33</v>
      </c>
      <c r="I94" s="12">
        <v>0</v>
      </c>
      <c r="J94">
        <v>11</v>
      </c>
      <c r="K94">
        <v>25</v>
      </c>
      <c r="L94" s="12">
        <v>0.33</v>
      </c>
      <c r="M94" t="s">
        <v>145</v>
      </c>
    </row>
    <row r="95" spans="1:13" x14ac:dyDescent="0.3">
      <c r="A95" t="s">
        <v>5</v>
      </c>
      <c r="B95" t="s">
        <v>17</v>
      </c>
      <c r="C95" t="s">
        <v>152</v>
      </c>
      <c r="D95" t="s">
        <v>7</v>
      </c>
      <c r="E95">
        <v>1</v>
      </c>
      <c r="F95" s="12">
        <v>62.7</v>
      </c>
      <c r="G95" s="12">
        <v>2.09</v>
      </c>
      <c r="H95" s="12">
        <v>0.2</v>
      </c>
      <c r="I95" s="12">
        <v>0.2</v>
      </c>
      <c r="J95">
        <v>19</v>
      </c>
      <c r="K95">
        <v>20</v>
      </c>
      <c r="L95" s="12">
        <v>0</v>
      </c>
      <c r="M95" t="s">
        <v>145</v>
      </c>
    </row>
    <row r="96" spans="1:13" x14ac:dyDescent="0.3">
      <c r="A96" t="s">
        <v>5</v>
      </c>
      <c r="B96" t="s">
        <v>17</v>
      </c>
      <c r="C96" t="s">
        <v>152</v>
      </c>
      <c r="D96" t="s">
        <v>9</v>
      </c>
      <c r="E96">
        <v>1</v>
      </c>
      <c r="F96" s="12">
        <v>105.4</v>
      </c>
      <c r="G96" s="12">
        <v>3.51</v>
      </c>
      <c r="H96" s="12">
        <v>0.2</v>
      </c>
      <c r="I96" s="12">
        <v>0.2</v>
      </c>
      <c r="J96">
        <v>31</v>
      </c>
      <c r="K96">
        <v>20</v>
      </c>
      <c r="L96" s="12">
        <v>0</v>
      </c>
      <c r="M96" t="s">
        <v>145</v>
      </c>
    </row>
    <row r="97" spans="1:13" x14ac:dyDescent="0.3">
      <c r="A97" t="s">
        <v>5</v>
      </c>
      <c r="B97" t="s">
        <v>17</v>
      </c>
      <c r="C97" t="s">
        <v>152</v>
      </c>
      <c r="D97" t="s">
        <v>8</v>
      </c>
      <c r="E97">
        <v>1</v>
      </c>
      <c r="F97" s="12">
        <v>72.599999999999994</v>
      </c>
      <c r="G97" s="12">
        <v>2.42</v>
      </c>
      <c r="H97" s="12">
        <v>0.2</v>
      </c>
      <c r="I97" s="12">
        <v>0.2</v>
      </c>
      <c r="J97">
        <v>22</v>
      </c>
      <c r="K97">
        <v>20</v>
      </c>
      <c r="L97" s="12">
        <v>0</v>
      </c>
      <c r="M97" t="s">
        <v>145</v>
      </c>
    </row>
    <row r="98" spans="1:13" x14ac:dyDescent="0.3">
      <c r="A98" t="s">
        <v>5</v>
      </c>
      <c r="B98" t="s">
        <v>17</v>
      </c>
      <c r="C98" t="s">
        <v>152</v>
      </c>
      <c r="D98" t="s">
        <v>11</v>
      </c>
      <c r="E98">
        <v>3</v>
      </c>
      <c r="F98" s="12">
        <v>147</v>
      </c>
      <c r="G98" s="12">
        <v>4.9000000000000004</v>
      </c>
      <c r="H98" s="12">
        <v>0.6</v>
      </c>
      <c r="I98" s="12">
        <v>0.6</v>
      </c>
      <c r="J98">
        <v>45</v>
      </c>
      <c r="K98">
        <v>60</v>
      </c>
      <c r="L98" s="12">
        <v>0</v>
      </c>
      <c r="M98" t="s">
        <v>145</v>
      </c>
    </row>
    <row r="99" spans="1:13" x14ac:dyDescent="0.3">
      <c r="A99" t="s">
        <v>5</v>
      </c>
      <c r="B99" t="s">
        <v>17</v>
      </c>
      <c r="C99" t="s">
        <v>152</v>
      </c>
      <c r="D99" t="s">
        <v>10</v>
      </c>
      <c r="E99">
        <v>1</v>
      </c>
      <c r="F99" s="12">
        <v>99</v>
      </c>
      <c r="G99" s="12">
        <v>3.3</v>
      </c>
      <c r="H99" s="12">
        <v>0.2</v>
      </c>
      <c r="I99" s="12">
        <v>0.2</v>
      </c>
      <c r="J99">
        <v>30</v>
      </c>
      <c r="K99">
        <v>20</v>
      </c>
      <c r="L99" s="12">
        <v>0</v>
      </c>
      <c r="M99" t="s">
        <v>145</v>
      </c>
    </row>
    <row r="100" spans="1:13" x14ac:dyDescent="0.3">
      <c r="A100" t="s">
        <v>5</v>
      </c>
      <c r="B100" t="s">
        <v>17</v>
      </c>
      <c r="C100" t="s">
        <v>152</v>
      </c>
      <c r="D100" t="s">
        <v>13</v>
      </c>
      <c r="E100">
        <v>1</v>
      </c>
      <c r="F100" s="12">
        <v>56.1</v>
      </c>
      <c r="G100" s="12">
        <v>1.87</v>
      </c>
      <c r="H100" s="12">
        <v>0.2</v>
      </c>
      <c r="I100" s="12">
        <v>0.2</v>
      </c>
      <c r="J100">
        <v>17</v>
      </c>
      <c r="K100">
        <v>20</v>
      </c>
      <c r="L100" s="12">
        <v>0</v>
      </c>
      <c r="M100" t="s">
        <v>145</v>
      </c>
    </row>
    <row r="101" spans="1:13" x14ac:dyDescent="0.3">
      <c r="A101" t="s">
        <v>5</v>
      </c>
      <c r="B101" t="s">
        <v>17</v>
      </c>
      <c r="C101" t="s">
        <v>152</v>
      </c>
      <c r="D101" t="s">
        <v>12</v>
      </c>
      <c r="E101">
        <v>3</v>
      </c>
      <c r="F101" s="12">
        <v>146.69999999999999</v>
      </c>
      <c r="G101" s="12">
        <v>4.8899999999999997</v>
      </c>
      <c r="H101" s="12">
        <v>0.6</v>
      </c>
      <c r="I101" s="12">
        <v>0.6</v>
      </c>
      <c r="J101">
        <v>47</v>
      </c>
      <c r="K101">
        <v>60</v>
      </c>
      <c r="L101" s="12">
        <v>0</v>
      </c>
      <c r="M101" t="s">
        <v>145</v>
      </c>
    </row>
    <row r="102" spans="1:13" x14ac:dyDescent="0.3">
      <c r="A102" t="s">
        <v>5</v>
      </c>
      <c r="B102" t="s">
        <v>17</v>
      </c>
      <c r="C102" t="s">
        <v>152</v>
      </c>
      <c r="D102" t="s">
        <v>15</v>
      </c>
      <c r="E102">
        <v>2</v>
      </c>
      <c r="F102" s="12">
        <v>141.9</v>
      </c>
      <c r="G102" s="12">
        <v>4.7300000000000004</v>
      </c>
      <c r="H102" s="12">
        <v>0.4</v>
      </c>
      <c r="I102" s="12">
        <v>0.4</v>
      </c>
      <c r="J102">
        <v>43</v>
      </c>
      <c r="K102">
        <v>40</v>
      </c>
      <c r="L102" s="12">
        <v>0</v>
      </c>
      <c r="M102" t="s">
        <v>145</v>
      </c>
    </row>
    <row r="103" spans="1:13" x14ac:dyDescent="0.3">
      <c r="A103" t="s">
        <v>5</v>
      </c>
      <c r="B103" t="s">
        <v>17</v>
      </c>
      <c r="C103" t="s">
        <v>152</v>
      </c>
      <c r="D103" t="s">
        <v>14</v>
      </c>
      <c r="E103">
        <v>1</v>
      </c>
      <c r="F103" s="12">
        <v>69.3</v>
      </c>
      <c r="G103" s="12">
        <v>2.31</v>
      </c>
      <c r="H103" s="12">
        <v>0.2</v>
      </c>
      <c r="I103" s="12">
        <v>0.2</v>
      </c>
      <c r="J103">
        <v>21</v>
      </c>
      <c r="K103">
        <v>20</v>
      </c>
      <c r="L103" s="12">
        <v>0</v>
      </c>
      <c r="M103" t="s">
        <v>145</v>
      </c>
    </row>
    <row r="104" spans="1:13" x14ac:dyDescent="0.3">
      <c r="A104" t="s">
        <v>5</v>
      </c>
      <c r="B104" t="s">
        <v>17</v>
      </c>
      <c r="C104" t="s">
        <v>152</v>
      </c>
      <c r="D104" t="s">
        <v>114</v>
      </c>
      <c r="E104">
        <v>3</v>
      </c>
      <c r="F104" s="12">
        <v>201.3</v>
      </c>
      <c r="G104" s="12">
        <v>6.71</v>
      </c>
      <c r="H104" s="12">
        <v>0.6</v>
      </c>
      <c r="I104" s="12">
        <v>0.6</v>
      </c>
      <c r="J104">
        <v>63</v>
      </c>
      <c r="K104">
        <v>60</v>
      </c>
      <c r="L104" s="12">
        <v>0</v>
      </c>
      <c r="M104" t="s">
        <v>145</v>
      </c>
    </row>
    <row r="105" spans="1:13" x14ac:dyDescent="0.3">
      <c r="A105" t="s">
        <v>5</v>
      </c>
      <c r="B105" t="s">
        <v>17</v>
      </c>
      <c r="C105" t="s">
        <v>153</v>
      </c>
      <c r="D105" t="s">
        <v>7</v>
      </c>
      <c r="E105">
        <v>1</v>
      </c>
      <c r="F105" s="12">
        <v>49.5</v>
      </c>
      <c r="G105" s="12">
        <v>1.65</v>
      </c>
      <c r="H105" s="12">
        <v>0.2</v>
      </c>
      <c r="I105" s="12">
        <v>0.2</v>
      </c>
      <c r="J105">
        <v>15</v>
      </c>
      <c r="K105">
        <v>20</v>
      </c>
      <c r="L105" s="12">
        <v>0</v>
      </c>
      <c r="M105" t="s">
        <v>145</v>
      </c>
    </row>
    <row r="106" spans="1:13" x14ac:dyDescent="0.3">
      <c r="A106" t="s">
        <v>5</v>
      </c>
      <c r="B106" t="s">
        <v>17</v>
      </c>
      <c r="C106" t="s">
        <v>153</v>
      </c>
      <c r="D106" t="s">
        <v>9</v>
      </c>
      <c r="E106">
        <v>1</v>
      </c>
      <c r="F106" s="12">
        <v>34</v>
      </c>
      <c r="G106" s="12">
        <v>1.1299999999999999</v>
      </c>
      <c r="H106" s="12">
        <v>0.2</v>
      </c>
      <c r="I106" s="12">
        <v>0.2</v>
      </c>
      <c r="J106">
        <v>10</v>
      </c>
      <c r="K106">
        <v>20</v>
      </c>
      <c r="L106" s="12">
        <v>0</v>
      </c>
      <c r="M106" t="s">
        <v>145</v>
      </c>
    </row>
    <row r="107" spans="1:13" x14ac:dyDescent="0.3">
      <c r="A107" t="s">
        <v>5</v>
      </c>
      <c r="B107" t="s">
        <v>17</v>
      </c>
      <c r="C107" t="s">
        <v>153</v>
      </c>
      <c r="D107" t="s">
        <v>8</v>
      </c>
      <c r="E107">
        <v>1</v>
      </c>
      <c r="F107" s="12">
        <v>36.299999999999997</v>
      </c>
      <c r="G107" s="12">
        <v>1.21</v>
      </c>
      <c r="H107" s="12">
        <v>0.2</v>
      </c>
      <c r="I107" s="12">
        <v>0.2</v>
      </c>
      <c r="J107">
        <v>11</v>
      </c>
      <c r="K107">
        <v>20</v>
      </c>
      <c r="L107" s="12">
        <v>0</v>
      </c>
      <c r="M107" t="s">
        <v>145</v>
      </c>
    </row>
    <row r="108" spans="1:13" x14ac:dyDescent="0.3">
      <c r="A108" t="s">
        <v>5</v>
      </c>
      <c r="B108" t="s">
        <v>17</v>
      </c>
      <c r="C108" t="s">
        <v>153</v>
      </c>
      <c r="D108" t="s">
        <v>11</v>
      </c>
      <c r="E108">
        <v>1</v>
      </c>
      <c r="F108" s="12">
        <v>81.599999999999994</v>
      </c>
      <c r="G108" s="12">
        <v>2.72</v>
      </c>
      <c r="H108" s="12">
        <v>0.2</v>
      </c>
      <c r="I108" s="12">
        <v>0.2</v>
      </c>
      <c r="J108">
        <v>24</v>
      </c>
      <c r="K108">
        <v>20</v>
      </c>
      <c r="L108" s="12">
        <v>0</v>
      </c>
      <c r="M108" t="s">
        <v>145</v>
      </c>
    </row>
    <row r="109" spans="1:13" x14ac:dyDescent="0.3">
      <c r="A109" t="s">
        <v>5</v>
      </c>
      <c r="B109" t="s">
        <v>17</v>
      </c>
      <c r="C109" t="s">
        <v>153</v>
      </c>
      <c r="D109" t="s">
        <v>10</v>
      </c>
      <c r="E109">
        <v>1</v>
      </c>
      <c r="F109" s="12">
        <v>46.2</v>
      </c>
      <c r="G109" s="12">
        <v>1.54</v>
      </c>
      <c r="H109" s="12">
        <v>0.2</v>
      </c>
      <c r="I109" s="12">
        <v>0.2</v>
      </c>
      <c r="J109">
        <v>14</v>
      </c>
      <c r="K109">
        <v>20</v>
      </c>
      <c r="L109" s="12">
        <v>0</v>
      </c>
      <c r="M109" t="s">
        <v>145</v>
      </c>
    </row>
    <row r="110" spans="1:13" x14ac:dyDescent="0.3">
      <c r="A110" t="s">
        <v>5</v>
      </c>
      <c r="B110" t="s">
        <v>17</v>
      </c>
      <c r="C110" t="s">
        <v>153</v>
      </c>
      <c r="D110" t="s">
        <v>13</v>
      </c>
      <c r="E110">
        <v>2</v>
      </c>
      <c r="F110" s="12">
        <v>82.5</v>
      </c>
      <c r="G110" s="12">
        <v>2.75</v>
      </c>
      <c r="H110" s="12">
        <v>0.4</v>
      </c>
      <c r="I110" s="12">
        <v>0.4</v>
      </c>
      <c r="J110">
        <v>25</v>
      </c>
      <c r="K110">
        <v>40</v>
      </c>
      <c r="L110" s="12">
        <v>0</v>
      </c>
      <c r="M110" t="s">
        <v>145</v>
      </c>
    </row>
    <row r="111" spans="1:13" x14ac:dyDescent="0.3">
      <c r="A111" t="s">
        <v>5</v>
      </c>
      <c r="B111" t="s">
        <v>17</v>
      </c>
      <c r="C111" t="s">
        <v>153</v>
      </c>
      <c r="D111" t="s">
        <v>12</v>
      </c>
      <c r="E111">
        <v>1</v>
      </c>
      <c r="F111" s="12">
        <v>79.2</v>
      </c>
      <c r="G111" s="12">
        <v>2.64</v>
      </c>
      <c r="H111" s="12">
        <v>0.2</v>
      </c>
      <c r="I111" s="12">
        <v>0.2</v>
      </c>
      <c r="J111">
        <v>24</v>
      </c>
      <c r="K111">
        <v>20</v>
      </c>
      <c r="L111" s="12">
        <v>0</v>
      </c>
      <c r="M111" t="s">
        <v>145</v>
      </c>
    </row>
    <row r="112" spans="1:13" x14ac:dyDescent="0.3">
      <c r="A112" t="s">
        <v>5</v>
      </c>
      <c r="B112" t="s">
        <v>17</v>
      </c>
      <c r="C112" t="s">
        <v>153</v>
      </c>
      <c r="D112" t="s">
        <v>15</v>
      </c>
      <c r="E112">
        <v>1</v>
      </c>
      <c r="F112" s="12">
        <v>72.599999999999994</v>
      </c>
      <c r="G112" s="12">
        <v>2.42</v>
      </c>
      <c r="H112" s="12">
        <v>0.2</v>
      </c>
      <c r="I112" s="12">
        <v>0.2</v>
      </c>
      <c r="J112">
        <v>22</v>
      </c>
      <c r="K112">
        <v>20</v>
      </c>
      <c r="L112" s="12">
        <v>0</v>
      </c>
      <c r="M112" t="s">
        <v>145</v>
      </c>
    </row>
    <row r="113" spans="1:13" x14ac:dyDescent="0.3">
      <c r="A113" t="s">
        <v>5</v>
      </c>
      <c r="B113" t="s">
        <v>17</v>
      </c>
      <c r="C113" t="s">
        <v>153</v>
      </c>
      <c r="D113" t="s">
        <v>14</v>
      </c>
      <c r="E113">
        <v>1</v>
      </c>
      <c r="F113" s="12">
        <v>49.5</v>
      </c>
      <c r="G113" s="12">
        <v>1.65</v>
      </c>
      <c r="H113" s="12">
        <v>0.2</v>
      </c>
      <c r="I113" s="12">
        <v>0.2</v>
      </c>
      <c r="J113">
        <v>15</v>
      </c>
      <c r="K113">
        <v>20</v>
      </c>
      <c r="L113" s="12">
        <v>0</v>
      </c>
      <c r="M113" t="s">
        <v>145</v>
      </c>
    </row>
    <row r="114" spans="1:13" x14ac:dyDescent="0.3">
      <c r="A114" t="s">
        <v>5</v>
      </c>
      <c r="B114" t="s">
        <v>17</v>
      </c>
      <c r="C114" t="s">
        <v>153</v>
      </c>
      <c r="D114" t="s">
        <v>114</v>
      </c>
      <c r="E114">
        <v>2</v>
      </c>
      <c r="F114" s="12">
        <v>108.9</v>
      </c>
      <c r="G114" s="12">
        <v>3.63</v>
      </c>
      <c r="H114" s="12">
        <v>0.4</v>
      </c>
      <c r="I114" s="12">
        <v>0.4</v>
      </c>
      <c r="J114">
        <v>33</v>
      </c>
      <c r="K114">
        <v>40</v>
      </c>
      <c r="L114" s="12">
        <v>0</v>
      </c>
      <c r="M114" t="s">
        <v>145</v>
      </c>
    </row>
    <row r="115" spans="1:13" x14ac:dyDescent="0.3">
      <c r="A115" t="s">
        <v>5</v>
      </c>
      <c r="B115" t="s">
        <v>17</v>
      </c>
      <c r="C115" t="s">
        <v>154</v>
      </c>
      <c r="D115" t="s">
        <v>13</v>
      </c>
      <c r="E115">
        <v>2</v>
      </c>
      <c r="F115" s="12">
        <v>102</v>
      </c>
      <c r="G115" s="12">
        <v>3.4</v>
      </c>
      <c r="H115" s="12">
        <v>0.4</v>
      </c>
      <c r="I115" s="12">
        <v>0.4</v>
      </c>
      <c r="J115">
        <v>34</v>
      </c>
      <c r="K115">
        <v>40</v>
      </c>
      <c r="L115" s="12">
        <v>0</v>
      </c>
      <c r="M115" t="s">
        <v>145</v>
      </c>
    </row>
    <row r="116" spans="1:13" x14ac:dyDescent="0.3">
      <c r="A116" t="s">
        <v>5</v>
      </c>
      <c r="B116" t="s">
        <v>17</v>
      </c>
      <c r="C116" t="s">
        <v>154</v>
      </c>
      <c r="D116" t="s">
        <v>15</v>
      </c>
      <c r="E116">
        <v>2</v>
      </c>
      <c r="F116" s="12">
        <v>114</v>
      </c>
      <c r="G116" s="12">
        <v>3.8</v>
      </c>
      <c r="H116" s="12">
        <v>0.4</v>
      </c>
      <c r="I116" s="12">
        <v>0.4</v>
      </c>
      <c r="J116">
        <v>38</v>
      </c>
      <c r="K116">
        <v>40</v>
      </c>
      <c r="L116" s="12">
        <v>0</v>
      </c>
      <c r="M116" t="s">
        <v>145</v>
      </c>
    </row>
    <row r="117" spans="1:13" x14ac:dyDescent="0.3">
      <c r="A117" t="s">
        <v>5</v>
      </c>
      <c r="B117" t="s">
        <v>17</v>
      </c>
      <c r="C117" t="s">
        <v>154</v>
      </c>
      <c r="D117" t="s">
        <v>14</v>
      </c>
      <c r="E117">
        <v>2</v>
      </c>
      <c r="F117" s="12">
        <v>135</v>
      </c>
      <c r="G117" s="12">
        <v>4.5</v>
      </c>
      <c r="H117" s="12">
        <v>0.4</v>
      </c>
      <c r="I117" s="12">
        <v>0.4</v>
      </c>
      <c r="J117">
        <v>45</v>
      </c>
      <c r="K117">
        <v>40</v>
      </c>
      <c r="L117" s="12">
        <v>0</v>
      </c>
      <c r="M117" t="s">
        <v>145</v>
      </c>
    </row>
    <row r="118" spans="1:13" x14ac:dyDescent="0.3">
      <c r="A118" t="s">
        <v>5</v>
      </c>
      <c r="B118" t="s">
        <v>17</v>
      </c>
      <c r="C118" t="s">
        <v>154</v>
      </c>
      <c r="D118" t="s">
        <v>114</v>
      </c>
      <c r="E118">
        <v>2</v>
      </c>
      <c r="F118" s="12">
        <v>81</v>
      </c>
      <c r="G118" s="12">
        <v>2.7</v>
      </c>
      <c r="H118" s="12">
        <v>0.4</v>
      </c>
      <c r="I118" s="12">
        <v>0.4</v>
      </c>
      <c r="J118">
        <v>27</v>
      </c>
      <c r="K118">
        <v>40</v>
      </c>
      <c r="L118" s="12">
        <v>0</v>
      </c>
      <c r="M118" t="s">
        <v>145</v>
      </c>
    </row>
    <row r="119" spans="1:13" x14ac:dyDescent="0.3">
      <c r="A119" t="s">
        <v>5</v>
      </c>
      <c r="B119" t="s">
        <v>19</v>
      </c>
      <c r="C119" t="s">
        <v>155</v>
      </c>
      <c r="D119" t="s">
        <v>7</v>
      </c>
      <c r="E119">
        <v>6</v>
      </c>
      <c r="F119" s="12">
        <v>954</v>
      </c>
      <c r="G119" s="12">
        <v>31.8</v>
      </c>
      <c r="H119" s="12">
        <v>1.2</v>
      </c>
      <c r="I119" s="12">
        <v>1.2</v>
      </c>
      <c r="J119">
        <v>318</v>
      </c>
      <c r="K119">
        <v>368</v>
      </c>
      <c r="L119" s="12">
        <v>0</v>
      </c>
      <c r="M119" t="s">
        <v>156</v>
      </c>
    </row>
    <row r="120" spans="1:13" x14ac:dyDescent="0.3">
      <c r="A120" t="s">
        <v>5</v>
      </c>
      <c r="B120" t="s">
        <v>19</v>
      </c>
      <c r="C120" t="s">
        <v>155</v>
      </c>
      <c r="D120" t="s">
        <v>9</v>
      </c>
      <c r="E120">
        <v>7</v>
      </c>
      <c r="F120" s="12">
        <v>1110</v>
      </c>
      <c r="G120" s="12">
        <v>37</v>
      </c>
      <c r="H120" s="12">
        <v>1.6</v>
      </c>
      <c r="I120" s="12">
        <v>1.6</v>
      </c>
      <c r="J120">
        <v>370</v>
      </c>
      <c r="K120">
        <v>418</v>
      </c>
      <c r="L120" s="12">
        <v>0</v>
      </c>
      <c r="M120" t="s">
        <v>156</v>
      </c>
    </row>
    <row r="121" spans="1:13" x14ac:dyDescent="0.3">
      <c r="A121" t="s">
        <v>5</v>
      </c>
      <c r="B121" t="s">
        <v>19</v>
      </c>
      <c r="C121" t="s">
        <v>155</v>
      </c>
      <c r="D121" t="s">
        <v>8</v>
      </c>
      <c r="E121">
        <v>9</v>
      </c>
      <c r="F121" s="12">
        <v>1330.84</v>
      </c>
      <c r="G121" s="12">
        <v>44.36</v>
      </c>
      <c r="H121" s="12">
        <v>2</v>
      </c>
      <c r="I121" s="12">
        <v>2</v>
      </c>
      <c r="J121">
        <v>443</v>
      </c>
      <c r="K121">
        <v>497</v>
      </c>
      <c r="L121" s="12">
        <v>0</v>
      </c>
      <c r="M121" t="s">
        <v>156</v>
      </c>
    </row>
    <row r="122" spans="1:13" x14ac:dyDescent="0.3">
      <c r="A122" t="s">
        <v>5</v>
      </c>
      <c r="B122" t="s">
        <v>19</v>
      </c>
      <c r="C122" t="s">
        <v>155</v>
      </c>
      <c r="D122" t="s">
        <v>11</v>
      </c>
      <c r="E122">
        <v>8</v>
      </c>
      <c r="F122" s="12">
        <v>1008</v>
      </c>
      <c r="G122" s="12">
        <v>33.6</v>
      </c>
      <c r="H122" s="12">
        <v>1.8</v>
      </c>
      <c r="I122" s="12">
        <v>1.8</v>
      </c>
      <c r="J122">
        <v>336</v>
      </c>
      <c r="K122">
        <v>400</v>
      </c>
      <c r="L122" s="12">
        <v>0</v>
      </c>
      <c r="M122" t="s">
        <v>156</v>
      </c>
    </row>
    <row r="123" spans="1:13" x14ac:dyDescent="0.3">
      <c r="A123" t="s">
        <v>5</v>
      </c>
      <c r="B123" t="s">
        <v>19</v>
      </c>
      <c r="C123" t="s">
        <v>155</v>
      </c>
      <c r="D123" t="s">
        <v>10</v>
      </c>
      <c r="E123">
        <v>9</v>
      </c>
      <c r="F123" s="12">
        <v>1184.33</v>
      </c>
      <c r="G123" s="12">
        <v>39.479999999999997</v>
      </c>
      <c r="H123" s="12">
        <v>1.8</v>
      </c>
      <c r="I123" s="12">
        <v>1.8</v>
      </c>
      <c r="J123">
        <v>395</v>
      </c>
      <c r="K123">
        <v>481</v>
      </c>
      <c r="L123" s="12">
        <v>0</v>
      </c>
      <c r="M123" t="s">
        <v>156</v>
      </c>
    </row>
    <row r="124" spans="1:13" x14ac:dyDescent="0.3">
      <c r="A124" t="s">
        <v>5</v>
      </c>
      <c r="B124" t="s">
        <v>19</v>
      </c>
      <c r="C124" t="s">
        <v>155</v>
      </c>
      <c r="D124" t="s">
        <v>13</v>
      </c>
      <c r="E124">
        <v>6</v>
      </c>
      <c r="F124" s="12">
        <v>890.4</v>
      </c>
      <c r="G124" s="12">
        <v>29.68</v>
      </c>
      <c r="H124" s="12">
        <v>1.2</v>
      </c>
      <c r="I124" s="12">
        <v>1.2</v>
      </c>
      <c r="J124">
        <v>294</v>
      </c>
      <c r="K124">
        <v>315</v>
      </c>
      <c r="L124" s="12">
        <v>0</v>
      </c>
      <c r="M124" t="s">
        <v>156</v>
      </c>
    </row>
    <row r="125" spans="1:13" x14ac:dyDescent="0.3">
      <c r="A125" t="s">
        <v>5</v>
      </c>
      <c r="B125" t="s">
        <v>19</v>
      </c>
      <c r="C125" t="s">
        <v>155</v>
      </c>
      <c r="D125" t="s">
        <v>12</v>
      </c>
      <c r="E125">
        <v>11</v>
      </c>
      <c r="F125" s="12">
        <v>1383</v>
      </c>
      <c r="G125" s="12">
        <v>46.1</v>
      </c>
      <c r="H125" s="12">
        <v>2.2000000000000002</v>
      </c>
      <c r="I125" s="12">
        <v>2.2000000000000002</v>
      </c>
      <c r="J125">
        <v>461</v>
      </c>
      <c r="K125">
        <v>569</v>
      </c>
      <c r="L125" s="12">
        <v>0</v>
      </c>
      <c r="M125" t="s">
        <v>156</v>
      </c>
    </row>
    <row r="126" spans="1:13" x14ac:dyDescent="0.3">
      <c r="A126" t="s">
        <v>5</v>
      </c>
      <c r="B126" t="s">
        <v>19</v>
      </c>
      <c r="C126" t="s">
        <v>155</v>
      </c>
      <c r="D126" t="s">
        <v>15</v>
      </c>
      <c r="E126">
        <v>7</v>
      </c>
      <c r="F126" s="12">
        <v>1047</v>
      </c>
      <c r="G126" s="12">
        <v>34.9</v>
      </c>
      <c r="H126" s="12">
        <v>1.4</v>
      </c>
      <c r="I126" s="12">
        <v>1.4</v>
      </c>
      <c r="J126">
        <v>349</v>
      </c>
      <c r="K126">
        <v>366</v>
      </c>
      <c r="L126" s="12">
        <v>0</v>
      </c>
      <c r="M126" t="s">
        <v>156</v>
      </c>
    </row>
    <row r="127" spans="1:13" x14ac:dyDescent="0.3">
      <c r="A127" t="s">
        <v>5</v>
      </c>
      <c r="B127" t="s">
        <v>19</v>
      </c>
      <c r="C127" t="s">
        <v>155</v>
      </c>
      <c r="D127" t="s">
        <v>14</v>
      </c>
      <c r="E127">
        <v>12</v>
      </c>
      <c r="F127" s="12">
        <v>1539</v>
      </c>
      <c r="G127" s="12">
        <v>51.3</v>
      </c>
      <c r="H127" s="12">
        <v>2.4</v>
      </c>
      <c r="I127" s="12">
        <v>2.4</v>
      </c>
      <c r="J127">
        <v>513</v>
      </c>
      <c r="K127">
        <v>596</v>
      </c>
      <c r="L127" s="12">
        <v>0</v>
      </c>
      <c r="M127" t="s">
        <v>156</v>
      </c>
    </row>
    <row r="128" spans="1:13" x14ac:dyDescent="0.3">
      <c r="A128" t="s">
        <v>5</v>
      </c>
      <c r="B128" t="s">
        <v>19</v>
      </c>
      <c r="C128" t="s">
        <v>155</v>
      </c>
      <c r="D128" t="s">
        <v>114</v>
      </c>
      <c r="E128">
        <v>14</v>
      </c>
      <c r="F128" s="12">
        <v>1755</v>
      </c>
      <c r="G128" s="12">
        <v>58.5</v>
      </c>
      <c r="H128" s="12">
        <v>2.8</v>
      </c>
      <c r="I128" s="12">
        <v>2.8</v>
      </c>
      <c r="J128">
        <v>585</v>
      </c>
      <c r="K128">
        <v>724</v>
      </c>
      <c r="L128" s="12">
        <v>0</v>
      </c>
      <c r="M128" t="s">
        <v>156</v>
      </c>
    </row>
    <row r="129" spans="1:13" x14ac:dyDescent="0.3">
      <c r="A129" t="s">
        <v>5</v>
      </c>
      <c r="B129" t="s">
        <v>19</v>
      </c>
      <c r="C129" t="s">
        <v>157</v>
      </c>
      <c r="D129" t="s">
        <v>7</v>
      </c>
      <c r="E129">
        <v>2</v>
      </c>
      <c r="F129" s="12">
        <v>234</v>
      </c>
      <c r="G129" s="12">
        <v>7.8</v>
      </c>
      <c r="H129" s="12">
        <v>0.67</v>
      </c>
      <c r="I129" s="12">
        <v>0.33</v>
      </c>
      <c r="J129">
        <v>39</v>
      </c>
      <c r="K129">
        <v>50</v>
      </c>
      <c r="L129" s="12">
        <v>0.33</v>
      </c>
      <c r="M129" t="s">
        <v>156</v>
      </c>
    </row>
    <row r="130" spans="1:13" x14ac:dyDescent="0.3">
      <c r="A130" t="s">
        <v>5</v>
      </c>
      <c r="B130" t="s">
        <v>19</v>
      </c>
      <c r="C130" t="s">
        <v>157</v>
      </c>
      <c r="D130" t="s">
        <v>9</v>
      </c>
      <c r="E130">
        <v>2</v>
      </c>
      <c r="F130" s="12">
        <v>222</v>
      </c>
      <c r="G130" s="12">
        <v>7.4</v>
      </c>
      <c r="H130" s="12">
        <v>0.67</v>
      </c>
      <c r="I130" s="12">
        <v>0.33</v>
      </c>
      <c r="J130">
        <v>37</v>
      </c>
      <c r="K130">
        <v>50</v>
      </c>
      <c r="L130" s="12">
        <v>0.33</v>
      </c>
      <c r="M130" t="s">
        <v>156</v>
      </c>
    </row>
    <row r="131" spans="1:13" x14ac:dyDescent="0.3">
      <c r="A131" t="s">
        <v>5</v>
      </c>
      <c r="B131" t="s">
        <v>19</v>
      </c>
      <c r="C131" t="s">
        <v>157</v>
      </c>
      <c r="D131" t="s">
        <v>8</v>
      </c>
      <c r="E131">
        <v>3</v>
      </c>
      <c r="F131" s="12">
        <v>330</v>
      </c>
      <c r="G131" s="12">
        <v>11</v>
      </c>
      <c r="H131" s="12">
        <v>1</v>
      </c>
      <c r="I131" s="12">
        <v>0.67</v>
      </c>
      <c r="J131">
        <v>55</v>
      </c>
      <c r="K131">
        <v>75</v>
      </c>
      <c r="L131" s="12">
        <v>0.33</v>
      </c>
      <c r="M131" t="s">
        <v>156</v>
      </c>
    </row>
    <row r="132" spans="1:13" x14ac:dyDescent="0.3">
      <c r="A132" t="s">
        <v>5</v>
      </c>
      <c r="B132" t="s">
        <v>19</v>
      </c>
      <c r="C132" t="s">
        <v>157</v>
      </c>
      <c r="D132" t="s">
        <v>11</v>
      </c>
      <c r="E132">
        <v>2</v>
      </c>
      <c r="F132" s="12">
        <v>276</v>
      </c>
      <c r="G132" s="12">
        <v>9.1999999999999993</v>
      </c>
      <c r="H132" s="12">
        <v>0.67</v>
      </c>
      <c r="I132" s="12">
        <v>0.53</v>
      </c>
      <c r="J132">
        <v>46</v>
      </c>
      <c r="K132">
        <v>50</v>
      </c>
      <c r="L132" s="12">
        <v>0.13</v>
      </c>
      <c r="M132" t="s">
        <v>156</v>
      </c>
    </row>
    <row r="133" spans="1:13" x14ac:dyDescent="0.3">
      <c r="A133" t="s">
        <v>5</v>
      </c>
      <c r="B133" t="s">
        <v>19</v>
      </c>
      <c r="C133" t="s">
        <v>157</v>
      </c>
      <c r="D133" t="s">
        <v>10</v>
      </c>
      <c r="E133">
        <v>2</v>
      </c>
      <c r="F133" s="12">
        <v>270</v>
      </c>
      <c r="G133" s="12">
        <v>9</v>
      </c>
      <c r="H133" s="12">
        <v>0.33</v>
      </c>
      <c r="I133" s="12">
        <v>0</v>
      </c>
      <c r="J133">
        <v>45</v>
      </c>
      <c r="K133">
        <v>50</v>
      </c>
      <c r="L133" s="12">
        <v>0.33</v>
      </c>
      <c r="M133" t="s">
        <v>156</v>
      </c>
    </row>
    <row r="134" spans="1:13" x14ac:dyDescent="0.3">
      <c r="A134" t="s">
        <v>5</v>
      </c>
      <c r="B134" t="s">
        <v>19</v>
      </c>
      <c r="C134" t="s">
        <v>157</v>
      </c>
      <c r="D134" t="s">
        <v>13</v>
      </c>
      <c r="E134">
        <v>2</v>
      </c>
      <c r="F134" s="12">
        <v>300.3</v>
      </c>
      <c r="G134" s="12">
        <v>10.01</v>
      </c>
      <c r="H134" s="12">
        <v>0.67</v>
      </c>
      <c r="I134" s="12">
        <v>0.67</v>
      </c>
      <c r="J134">
        <v>49</v>
      </c>
      <c r="K134">
        <v>50</v>
      </c>
      <c r="L134" s="12">
        <v>0</v>
      </c>
      <c r="M134" t="s">
        <v>156</v>
      </c>
    </row>
    <row r="135" spans="1:13" x14ac:dyDescent="0.3">
      <c r="A135" t="s">
        <v>5</v>
      </c>
      <c r="B135" t="s">
        <v>19</v>
      </c>
      <c r="C135" t="s">
        <v>157</v>
      </c>
      <c r="D135" t="s">
        <v>12</v>
      </c>
      <c r="E135">
        <v>2</v>
      </c>
      <c r="F135" s="12">
        <v>246</v>
      </c>
      <c r="G135" s="12">
        <v>8.1999999999999993</v>
      </c>
      <c r="H135" s="12">
        <v>0.67</v>
      </c>
      <c r="I135" s="12">
        <v>0.33</v>
      </c>
      <c r="J135">
        <v>41</v>
      </c>
      <c r="K135">
        <v>50</v>
      </c>
      <c r="L135" s="12">
        <v>0.33</v>
      </c>
      <c r="M135" t="s">
        <v>156</v>
      </c>
    </row>
    <row r="136" spans="1:13" x14ac:dyDescent="0.3">
      <c r="A136" t="s">
        <v>5</v>
      </c>
      <c r="B136" t="s">
        <v>19</v>
      </c>
      <c r="C136" t="s">
        <v>157</v>
      </c>
      <c r="D136" t="s">
        <v>15</v>
      </c>
      <c r="E136">
        <v>2</v>
      </c>
      <c r="F136" s="12">
        <v>312</v>
      </c>
      <c r="G136" s="12">
        <v>10.4</v>
      </c>
      <c r="H136" s="12">
        <v>0.74</v>
      </c>
      <c r="I136" s="12">
        <v>0.74</v>
      </c>
      <c r="J136">
        <v>52</v>
      </c>
      <c r="K136">
        <v>50</v>
      </c>
      <c r="L136" s="12">
        <v>0</v>
      </c>
      <c r="M136" t="s">
        <v>156</v>
      </c>
    </row>
    <row r="137" spans="1:13" x14ac:dyDescent="0.3">
      <c r="A137" t="s">
        <v>5</v>
      </c>
      <c r="B137" t="s">
        <v>19</v>
      </c>
      <c r="C137" t="s">
        <v>157</v>
      </c>
      <c r="D137" t="s">
        <v>14</v>
      </c>
      <c r="E137">
        <v>2</v>
      </c>
      <c r="F137" s="12">
        <v>270</v>
      </c>
      <c r="G137" s="12">
        <v>9</v>
      </c>
      <c r="H137" s="12">
        <v>0.67</v>
      </c>
      <c r="I137" s="12">
        <v>0.67</v>
      </c>
      <c r="J137">
        <v>45</v>
      </c>
      <c r="K137">
        <v>50</v>
      </c>
      <c r="L137" s="12">
        <v>0</v>
      </c>
      <c r="M137" t="s">
        <v>156</v>
      </c>
    </row>
    <row r="138" spans="1:13" x14ac:dyDescent="0.3">
      <c r="A138" t="s">
        <v>5</v>
      </c>
      <c r="B138" t="s">
        <v>19</v>
      </c>
      <c r="C138" t="s">
        <v>157</v>
      </c>
      <c r="D138" t="s">
        <v>114</v>
      </c>
      <c r="E138">
        <v>2</v>
      </c>
      <c r="F138" s="12">
        <v>246</v>
      </c>
      <c r="G138" s="12">
        <v>8.1999999999999993</v>
      </c>
      <c r="H138" s="12">
        <v>0.74</v>
      </c>
      <c r="I138" s="12">
        <v>0.74</v>
      </c>
      <c r="J138">
        <v>41</v>
      </c>
      <c r="K138">
        <v>50</v>
      </c>
      <c r="L138" s="12">
        <v>0</v>
      </c>
      <c r="M138" t="s">
        <v>156</v>
      </c>
    </row>
    <row r="139" spans="1:13" x14ac:dyDescent="0.3">
      <c r="A139" t="s">
        <v>5</v>
      </c>
      <c r="B139" t="s">
        <v>19</v>
      </c>
      <c r="C139" t="s">
        <v>158</v>
      </c>
      <c r="D139" t="s">
        <v>7</v>
      </c>
      <c r="E139">
        <v>1</v>
      </c>
      <c r="F139" s="12">
        <v>102</v>
      </c>
      <c r="G139" s="12">
        <v>3.4</v>
      </c>
      <c r="H139" s="12">
        <v>0.33</v>
      </c>
      <c r="I139" s="12">
        <v>0</v>
      </c>
      <c r="J139">
        <v>17</v>
      </c>
      <c r="K139">
        <v>25</v>
      </c>
      <c r="L139" s="12">
        <v>0.33</v>
      </c>
      <c r="M139" t="s">
        <v>156</v>
      </c>
    </row>
    <row r="140" spans="1:13" x14ac:dyDescent="0.3">
      <c r="A140" t="s">
        <v>5</v>
      </c>
      <c r="B140" t="s">
        <v>19</v>
      </c>
      <c r="C140" t="s">
        <v>158</v>
      </c>
      <c r="D140" t="s">
        <v>9</v>
      </c>
      <c r="E140">
        <v>1</v>
      </c>
      <c r="F140" s="12">
        <v>66</v>
      </c>
      <c r="G140" s="12">
        <v>2.2000000000000002</v>
      </c>
      <c r="H140" s="12">
        <v>0.33</v>
      </c>
      <c r="I140" s="12">
        <v>0.33</v>
      </c>
      <c r="J140">
        <v>11</v>
      </c>
      <c r="K140">
        <v>25</v>
      </c>
      <c r="L140" s="12">
        <v>0</v>
      </c>
      <c r="M140" t="s">
        <v>156</v>
      </c>
    </row>
    <row r="141" spans="1:13" x14ac:dyDescent="0.3">
      <c r="A141" t="s">
        <v>5</v>
      </c>
      <c r="B141" t="s">
        <v>19</v>
      </c>
      <c r="C141" t="s">
        <v>158</v>
      </c>
      <c r="D141" t="s">
        <v>8</v>
      </c>
      <c r="E141">
        <v>1</v>
      </c>
      <c r="F141" s="12">
        <v>120</v>
      </c>
      <c r="G141" s="12">
        <v>4</v>
      </c>
      <c r="H141" s="12">
        <v>0.33</v>
      </c>
      <c r="I141" s="12">
        <v>0</v>
      </c>
      <c r="J141">
        <v>20</v>
      </c>
      <c r="K141">
        <v>25</v>
      </c>
      <c r="L141" s="12">
        <v>0.33</v>
      </c>
      <c r="M141" t="s">
        <v>156</v>
      </c>
    </row>
    <row r="142" spans="1:13" x14ac:dyDescent="0.3">
      <c r="A142" t="s">
        <v>5</v>
      </c>
      <c r="B142" t="s">
        <v>19</v>
      </c>
      <c r="C142" t="s">
        <v>158</v>
      </c>
      <c r="D142" t="s">
        <v>11</v>
      </c>
      <c r="E142">
        <v>1</v>
      </c>
      <c r="F142" s="12">
        <v>102</v>
      </c>
      <c r="G142" s="12">
        <v>3.4</v>
      </c>
      <c r="H142" s="12">
        <v>0.33</v>
      </c>
      <c r="I142" s="12">
        <v>0.33</v>
      </c>
      <c r="J142">
        <v>17</v>
      </c>
      <c r="K142">
        <v>25</v>
      </c>
      <c r="L142" s="12">
        <v>0</v>
      </c>
      <c r="M142" t="s">
        <v>156</v>
      </c>
    </row>
    <row r="143" spans="1:13" x14ac:dyDescent="0.3">
      <c r="A143" t="s">
        <v>5</v>
      </c>
      <c r="B143" t="s">
        <v>19</v>
      </c>
      <c r="C143" t="s">
        <v>158</v>
      </c>
      <c r="D143" t="s">
        <v>10</v>
      </c>
      <c r="E143">
        <v>1</v>
      </c>
      <c r="F143" s="12">
        <v>66</v>
      </c>
      <c r="G143" s="12">
        <v>2.2000000000000002</v>
      </c>
      <c r="H143" s="12">
        <v>0.33</v>
      </c>
      <c r="I143" s="12">
        <v>0.33</v>
      </c>
      <c r="J143">
        <v>11</v>
      </c>
      <c r="K143">
        <v>25</v>
      </c>
      <c r="L143" s="12">
        <v>0</v>
      </c>
      <c r="M143" t="s">
        <v>156</v>
      </c>
    </row>
    <row r="144" spans="1:13" x14ac:dyDescent="0.3">
      <c r="A144" t="s">
        <v>5</v>
      </c>
      <c r="B144" t="s">
        <v>19</v>
      </c>
      <c r="C144" t="s">
        <v>158</v>
      </c>
      <c r="D144" t="s">
        <v>13</v>
      </c>
      <c r="E144">
        <v>1</v>
      </c>
      <c r="F144" s="12">
        <v>78</v>
      </c>
      <c r="G144" s="12">
        <v>2.6</v>
      </c>
      <c r="H144" s="12">
        <v>0.33</v>
      </c>
      <c r="I144" s="12">
        <v>0.33</v>
      </c>
      <c r="J144">
        <v>13</v>
      </c>
      <c r="K144">
        <v>25</v>
      </c>
      <c r="L144" s="12">
        <v>0</v>
      </c>
      <c r="M144" t="s">
        <v>156</v>
      </c>
    </row>
    <row r="145" spans="1:13" x14ac:dyDescent="0.3">
      <c r="A145" t="s">
        <v>5</v>
      </c>
      <c r="B145" t="s">
        <v>19</v>
      </c>
      <c r="C145" t="s">
        <v>158</v>
      </c>
      <c r="D145" t="s">
        <v>12</v>
      </c>
      <c r="E145">
        <v>1</v>
      </c>
      <c r="F145" s="12">
        <v>96</v>
      </c>
      <c r="G145" s="12">
        <v>3.2</v>
      </c>
      <c r="H145" s="12">
        <v>0.33</v>
      </c>
      <c r="I145" s="12">
        <v>0.33</v>
      </c>
      <c r="J145">
        <v>16</v>
      </c>
      <c r="K145">
        <v>25</v>
      </c>
      <c r="L145" s="12">
        <v>0</v>
      </c>
      <c r="M145" t="s">
        <v>156</v>
      </c>
    </row>
    <row r="146" spans="1:13" x14ac:dyDescent="0.3">
      <c r="A146" t="s">
        <v>5</v>
      </c>
      <c r="B146" t="s">
        <v>19</v>
      </c>
      <c r="C146" t="s">
        <v>158</v>
      </c>
      <c r="D146" t="s">
        <v>15</v>
      </c>
      <c r="E146">
        <v>1</v>
      </c>
      <c r="F146" s="12">
        <v>60</v>
      </c>
      <c r="G146" s="12">
        <v>2</v>
      </c>
      <c r="H146" s="12">
        <v>0.37</v>
      </c>
      <c r="I146" s="12">
        <v>0.37</v>
      </c>
      <c r="J146">
        <v>10</v>
      </c>
      <c r="K146">
        <v>25</v>
      </c>
      <c r="L146" s="12">
        <v>0</v>
      </c>
      <c r="M146" t="s">
        <v>156</v>
      </c>
    </row>
    <row r="147" spans="1:13" x14ac:dyDescent="0.3">
      <c r="A147" t="s">
        <v>5</v>
      </c>
      <c r="B147" t="s">
        <v>19</v>
      </c>
      <c r="C147" t="s">
        <v>158</v>
      </c>
      <c r="D147" t="s">
        <v>14</v>
      </c>
      <c r="E147">
        <v>1</v>
      </c>
      <c r="F147" s="12">
        <v>72</v>
      </c>
      <c r="G147" s="12">
        <v>2.4</v>
      </c>
      <c r="H147" s="12">
        <v>0.33</v>
      </c>
      <c r="I147" s="12">
        <v>0.33</v>
      </c>
      <c r="J147">
        <v>12</v>
      </c>
      <c r="K147">
        <v>25</v>
      </c>
      <c r="L147" s="12">
        <v>0</v>
      </c>
      <c r="M147" t="s">
        <v>156</v>
      </c>
    </row>
    <row r="148" spans="1:13" x14ac:dyDescent="0.3">
      <c r="A148" t="s">
        <v>5</v>
      </c>
      <c r="B148" t="s">
        <v>19</v>
      </c>
      <c r="C148" t="s">
        <v>158</v>
      </c>
      <c r="D148" t="s">
        <v>114</v>
      </c>
      <c r="E148">
        <v>1</v>
      </c>
      <c r="F148" s="12">
        <v>60</v>
      </c>
      <c r="G148" s="12">
        <v>2</v>
      </c>
      <c r="H148" s="12">
        <v>0.37</v>
      </c>
      <c r="I148" s="12">
        <v>0.37</v>
      </c>
      <c r="J148">
        <v>10</v>
      </c>
      <c r="K148">
        <v>25</v>
      </c>
      <c r="L148" s="12">
        <v>0</v>
      </c>
      <c r="M148" t="s">
        <v>156</v>
      </c>
    </row>
    <row r="149" spans="1:13" x14ac:dyDescent="0.3">
      <c r="A149" t="s">
        <v>5</v>
      </c>
      <c r="B149" t="s">
        <v>19</v>
      </c>
      <c r="C149" t="s">
        <v>159</v>
      </c>
      <c r="D149" t="s">
        <v>7</v>
      </c>
      <c r="E149">
        <v>3</v>
      </c>
      <c r="F149" s="12">
        <v>372.3</v>
      </c>
      <c r="G149" s="12">
        <v>12.41</v>
      </c>
      <c r="H149" s="12">
        <v>1</v>
      </c>
      <c r="I149" s="12">
        <v>1</v>
      </c>
      <c r="J149">
        <v>61</v>
      </c>
      <c r="K149">
        <v>75</v>
      </c>
      <c r="L149" s="12">
        <v>0</v>
      </c>
      <c r="M149" t="s">
        <v>156</v>
      </c>
    </row>
    <row r="150" spans="1:13" x14ac:dyDescent="0.3">
      <c r="A150" t="s">
        <v>5</v>
      </c>
      <c r="B150" t="s">
        <v>19</v>
      </c>
      <c r="C150" t="s">
        <v>159</v>
      </c>
      <c r="D150" t="s">
        <v>9</v>
      </c>
      <c r="E150">
        <v>3</v>
      </c>
      <c r="F150" s="12">
        <v>377.7</v>
      </c>
      <c r="G150" s="12">
        <v>12.59</v>
      </c>
      <c r="H150" s="12">
        <v>1</v>
      </c>
      <c r="I150" s="12">
        <v>1</v>
      </c>
      <c r="J150">
        <v>62</v>
      </c>
      <c r="K150">
        <v>75</v>
      </c>
      <c r="L150" s="12">
        <v>0</v>
      </c>
      <c r="M150" t="s">
        <v>156</v>
      </c>
    </row>
    <row r="151" spans="1:13" x14ac:dyDescent="0.3">
      <c r="A151" t="s">
        <v>5</v>
      </c>
      <c r="B151" t="s">
        <v>19</v>
      </c>
      <c r="C151" t="s">
        <v>159</v>
      </c>
      <c r="D151" t="s">
        <v>8</v>
      </c>
      <c r="E151">
        <v>3</v>
      </c>
      <c r="F151" s="12">
        <v>354</v>
      </c>
      <c r="G151" s="12">
        <v>11.8</v>
      </c>
      <c r="H151" s="12">
        <v>1</v>
      </c>
      <c r="I151" s="12">
        <v>1</v>
      </c>
      <c r="J151">
        <v>59</v>
      </c>
      <c r="K151">
        <v>75</v>
      </c>
      <c r="L151" s="12">
        <v>0</v>
      </c>
      <c r="M151" t="s">
        <v>156</v>
      </c>
    </row>
    <row r="152" spans="1:13" x14ac:dyDescent="0.3">
      <c r="A152" t="s">
        <v>5</v>
      </c>
      <c r="B152" t="s">
        <v>19</v>
      </c>
      <c r="C152" t="s">
        <v>159</v>
      </c>
      <c r="D152" t="s">
        <v>11</v>
      </c>
      <c r="E152">
        <v>3</v>
      </c>
      <c r="F152" s="12">
        <v>396</v>
      </c>
      <c r="G152" s="12">
        <v>13.2</v>
      </c>
      <c r="H152" s="12">
        <v>1</v>
      </c>
      <c r="I152" s="12">
        <v>1</v>
      </c>
      <c r="J152">
        <v>65</v>
      </c>
      <c r="K152">
        <v>75</v>
      </c>
      <c r="L152" s="12">
        <v>0</v>
      </c>
      <c r="M152" t="s">
        <v>156</v>
      </c>
    </row>
    <row r="153" spans="1:13" x14ac:dyDescent="0.3">
      <c r="A153" t="s">
        <v>5</v>
      </c>
      <c r="B153" t="s">
        <v>19</v>
      </c>
      <c r="C153" t="s">
        <v>159</v>
      </c>
      <c r="D153" t="s">
        <v>10</v>
      </c>
      <c r="E153">
        <v>3</v>
      </c>
      <c r="F153" s="12">
        <v>366</v>
      </c>
      <c r="G153" s="12">
        <v>12.2</v>
      </c>
      <c r="H153" s="12">
        <v>1</v>
      </c>
      <c r="I153" s="12">
        <v>1</v>
      </c>
      <c r="J153">
        <v>60</v>
      </c>
      <c r="K153">
        <v>75</v>
      </c>
      <c r="L153" s="12">
        <v>0</v>
      </c>
      <c r="M153" t="s">
        <v>156</v>
      </c>
    </row>
    <row r="154" spans="1:13" x14ac:dyDescent="0.3">
      <c r="A154" t="s">
        <v>5</v>
      </c>
      <c r="B154" t="s">
        <v>19</v>
      </c>
      <c r="C154" t="s">
        <v>159</v>
      </c>
      <c r="D154" t="s">
        <v>13</v>
      </c>
      <c r="E154">
        <v>3</v>
      </c>
      <c r="F154" s="12">
        <v>340.8</v>
      </c>
      <c r="G154" s="12">
        <v>11.36</v>
      </c>
      <c r="H154" s="12">
        <v>1</v>
      </c>
      <c r="I154" s="12">
        <v>0.67</v>
      </c>
      <c r="J154">
        <v>55</v>
      </c>
      <c r="K154">
        <v>75</v>
      </c>
      <c r="L154" s="12">
        <v>0.33</v>
      </c>
      <c r="M154" t="s">
        <v>156</v>
      </c>
    </row>
    <row r="155" spans="1:13" x14ac:dyDescent="0.3">
      <c r="A155" t="s">
        <v>5</v>
      </c>
      <c r="B155" t="s">
        <v>19</v>
      </c>
      <c r="C155" t="s">
        <v>159</v>
      </c>
      <c r="D155" t="s">
        <v>12</v>
      </c>
      <c r="E155">
        <v>3</v>
      </c>
      <c r="F155" s="12">
        <v>347.1</v>
      </c>
      <c r="G155" s="12">
        <v>11.57</v>
      </c>
      <c r="H155" s="12">
        <v>1</v>
      </c>
      <c r="I155" s="12">
        <v>1</v>
      </c>
      <c r="J155">
        <v>57</v>
      </c>
      <c r="K155">
        <v>75</v>
      </c>
      <c r="L155" s="12">
        <v>0</v>
      </c>
      <c r="M155" t="s">
        <v>156</v>
      </c>
    </row>
    <row r="156" spans="1:13" x14ac:dyDescent="0.3">
      <c r="A156" t="s">
        <v>5</v>
      </c>
      <c r="B156" t="s">
        <v>19</v>
      </c>
      <c r="C156" t="s">
        <v>159</v>
      </c>
      <c r="D156" t="s">
        <v>15</v>
      </c>
      <c r="E156">
        <v>3</v>
      </c>
      <c r="F156" s="12">
        <v>385.8</v>
      </c>
      <c r="G156" s="12">
        <v>12.86</v>
      </c>
      <c r="H156" s="12">
        <v>1.1100000000000001</v>
      </c>
      <c r="I156" s="12">
        <v>0.74</v>
      </c>
      <c r="J156">
        <v>63</v>
      </c>
      <c r="K156">
        <v>75</v>
      </c>
      <c r="L156" s="12">
        <v>0.37</v>
      </c>
      <c r="M156" t="s">
        <v>156</v>
      </c>
    </row>
    <row r="157" spans="1:13" x14ac:dyDescent="0.3">
      <c r="A157" t="s">
        <v>5</v>
      </c>
      <c r="B157" t="s">
        <v>19</v>
      </c>
      <c r="C157" t="s">
        <v>159</v>
      </c>
      <c r="D157" t="s">
        <v>14</v>
      </c>
      <c r="E157">
        <v>3</v>
      </c>
      <c r="F157" s="12">
        <v>335.4</v>
      </c>
      <c r="G157" s="12">
        <v>11.18</v>
      </c>
      <c r="H157" s="12">
        <v>1</v>
      </c>
      <c r="I157" s="12">
        <v>0.33</v>
      </c>
      <c r="J157">
        <v>55</v>
      </c>
      <c r="K157">
        <v>65</v>
      </c>
      <c r="L157" s="12">
        <v>0.67</v>
      </c>
      <c r="M157" t="s">
        <v>156</v>
      </c>
    </row>
    <row r="158" spans="1:13" x14ac:dyDescent="0.3">
      <c r="A158" t="s">
        <v>5</v>
      </c>
      <c r="B158" t="s">
        <v>19</v>
      </c>
      <c r="C158" t="s">
        <v>159</v>
      </c>
      <c r="D158" t="s">
        <v>114</v>
      </c>
      <c r="E158">
        <v>3</v>
      </c>
      <c r="F158" s="12">
        <v>269.39999999999998</v>
      </c>
      <c r="G158" s="12">
        <v>8.98</v>
      </c>
      <c r="H158" s="12">
        <v>1.1100000000000001</v>
      </c>
      <c r="I158" s="12">
        <v>1.1100000000000001</v>
      </c>
      <c r="J158">
        <v>44</v>
      </c>
      <c r="K158">
        <v>75</v>
      </c>
      <c r="L158" s="12">
        <v>0</v>
      </c>
      <c r="M158" t="s">
        <v>156</v>
      </c>
    </row>
    <row r="159" spans="1:13" x14ac:dyDescent="0.3">
      <c r="A159" t="s">
        <v>5</v>
      </c>
      <c r="B159" t="s">
        <v>19</v>
      </c>
      <c r="C159" t="s">
        <v>160</v>
      </c>
      <c r="D159" t="s">
        <v>7</v>
      </c>
      <c r="E159">
        <v>1</v>
      </c>
      <c r="F159" s="12">
        <v>132</v>
      </c>
      <c r="G159" s="12">
        <v>4.4000000000000004</v>
      </c>
      <c r="H159" s="12">
        <v>0.33</v>
      </c>
      <c r="I159" s="12">
        <v>0.33</v>
      </c>
      <c r="J159">
        <v>22</v>
      </c>
      <c r="K159">
        <v>25</v>
      </c>
      <c r="L159" s="12">
        <v>0</v>
      </c>
      <c r="M159" t="s">
        <v>156</v>
      </c>
    </row>
    <row r="160" spans="1:13" x14ac:dyDescent="0.3">
      <c r="A160" t="s">
        <v>5</v>
      </c>
      <c r="B160" t="s">
        <v>19</v>
      </c>
      <c r="C160" t="s">
        <v>160</v>
      </c>
      <c r="D160" t="s">
        <v>9</v>
      </c>
      <c r="E160">
        <v>1</v>
      </c>
      <c r="F160" s="12">
        <v>108</v>
      </c>
      <c r="G160" s="12">
        <v>3.6</v>
      </c>
      <c r="H160" s="12">
        <v>0.33</v>
      </c>
      <c r="I160" s="12">
        <v>0.33</v>
      </c>
      <c r="J160">
        <v>18</v>
      </c>
      <c r="K160">
        <v>25</v>
      </c>
      <c r="L160" s="12">
        <v>0</v>
      </c>
      <c r="M160" t="s">
        <v>156</v>
      </c>
    </row>
    <row r="161" spans="1:13" x14ac:dyDescent="0.3">
      <c r="A161" t="s">
        <v>5</v>
      </c>
      <c r="B161" t="s">
        <v>19</v>
      </c>
      <c r="C161" t="s">
        <v>160</v>
      </c>
      <c r="D161" t="s">
        <v>8</v>
      </c>
      <c r="E161">
        <v>1</v>
      </c>
      <c r="F161" s="12">
        <v>78</v>
      </c>
      <c r="G161" s="12">
        <v>2.6</v>
      </c>
      <c r="H161" s="12">
        <v>0.33</v>
      </c>
      <c r="I161" s="12">
        <v>0.33</v>
      </c>
      <c r="J161">
        <v>13</v>
      </c>
      <c r="K161">
        <v>25</v>
      </c>
      <c r="L161" s="12">
        <v>0</v>
      </c>
      <c r="M161" t="s">
        <v>156</v>
      </c>
    </row>
    <row r="162" spans="1:13" x14ac:dyDescent="0.3">
      <c r="A162" t="s">
        <v>5</v>
      </c>
      <c r="B162" t="s">
        <v>19</v>
      </c>
      <c r="C162" t="s">
        <v>160</v>
      </c>
      <c r="D162" t="s">
        <v>11</v>
      </c>
      <c r="E162">
        <v>1</v>
      </c>
      <c r="F162" s="12">
        <v>42</v>
      </c>
      <c r="G162" s="12">
        <v>1.4</v>
      </c>
      <c r="H162" s="12">
        <v>0.33</v>
      </c>
      <c r="I162" s="12">
        <v>0.33</v>
      </c>
      <c r="J162">
        <v>7</v>
      </c>
      <c r="K162">
        <v>25</v>
      </c>
      <c r="L162" s="12">
        <v>0</v>
      </c>
      <c r="M162" t="s">
        <v>156</v>
      </c>
    </row>
    <row r="163" spans="1:13" x14ac:dyDescent="0.3">
      <c r="A163" t="s">
        <v>5</v>
      </c>
      <c r="B163" t="s">
        <v>19</v>
      </c>
      <c r="C163" t="s">
        <v>160</v>
      </c>
      <c r="D163" t="s">
        <v>10</v>
      </c>
      <c r="E163">
        <v>1</v>
      </c>
      <c r="F163" s="12">
        <v>90</v>
      </c>
      <c r="G163" s="12">
        <v>3</v>
      </c>
      <c r="H163" s="12">
        <v>0.33</v>
      </c>
      <c r="I163" s="12">
        <v>0.33</v>
      </c>
      <c r="J163">
        <v>15</v>
      </c>
      <c r="K163">
        <v>25</v>
      </c>
      <c r="L163" s="12">
        <v>0</v>
      </c>
      <c r="M163" t="s">
        <v>156</v>
      </c>
    </row>
    <row r="164" spans="1:13" x14ac:dyDescent="0.3">
      <c r="A164" t="s">
        <v>5</v>
      </c>
      <c r="B164" t="s">
        <v>19</v>
      </c>
      <c r="C164" t="s">
        <v>161</v>
      </c>
      <c r="D164" t="s">
        <v>7</v>
      </c>
      <c r="E164">
        <v>1</v>
      </c>
      <c r="F164" s="12">
        <v>132.30000000000001</v>
      </c>
      <c r="G164" s="12">
        <v>4.41</v>
      </c>
      <c r="H164" s="12">
        <v>0.33</v>
      </c>
      <c r="I164" s="12">
        <v>0.33</v>
      </c>
      <c r="J164">
        <v>21</v>
      </c>
      <c r="K164">
        <v>25</v>
      </c>
      <c r="L164" s="12">
        <v>0</v>
      </c>
      <c r="M164" t="s">
        <v>156</v>
      </c>
    </row>
    <row r="165" spans="1:13" x14ac:dyDescent="0.3">
      <c r="A165" t="s">
        <v>5</v>
      </c>
      <c r="B165" t="s">
        <v>19</v>
      </c>
      <c r="C165" t="s">
        <v>161</v>
      </c>
      <c r="D165" t="s">
        <v>9</v>
      </c>
      <c r="E165">
        <v>1</v>
      </c>
      <c r="F165" s="12">
        <v>88.2</v>
      </c>
      <c r="G165" s="12">
        <v>2.94</v>
      </c>
      <c r="H165" s="12">
        <v>0.33</v>
      </c>
      <c r="I165" s="12">
        <v>0.33</v>
      </c>
      <c r="J165">
        <v>14</v>
      </c>
      <c r="K165">
        <v>25</v>
      </c>
      <c r="L165" s="12">
        <v>0</v>
      </c>
      <c r="M165" t="s">
        <v>156</v>
      </c>
    </row>
    <row r="166" spans="1:13" x14ac:dyDescent="0.3">
      <c r="A166" t="s">
        <v>5</v>
      </c>
      <c r="B166" t="s">
        <v>19</v>
      </c>
      <c r="C166" t="s">
        <v>161</v>
      </c>
      <c r="D166" t="s">
        <v>11</v>
      </c>
      <c r="E166">
        <v>1</v>
      </c>
      <c r="F166" s="12">
        <v>132.30000000000001</v>
      </c>
      <c r="G166" s="12">
        <v>4.41</v>
      </c>
      <c r="H166" s="12">
        <v>0.33</v>
      </c>
      <c r="I166" s="12">
        <v>0.33</v>
      </c>
      <c r="J166">
        <v>21</v>
      </c>
      <c r="K166">
        <v>25</v>
      </c>
      <c r="L166" s="12">
        <v>0</v>
      </c>
      <c r="M166" t="s">
        <v>156</v>
      </c>
    </row>
    <row r="167" spans="1:13" x14ac:dyDescent="0.3">
      <c r="A167" t="s">
        <v>5</v>
      </c>
      <c r="B167" t="s">
        <v>19</v>
      </c>
      <c r="C167" t="s">
        <v>161</v>
      </c>
      <c r="D167" t="s">
        <v>13</v>
      </c>
      <c r="E167">
        <v>1</v>
      </c>
      <c r="F167" s="12">
        <v>144.9</v>
      </c>
      <c r="G167" s="12">
        <v>4.83</v>
      </c>
      <c r="H167" s="12">
        <v>0.33</v>
      </c>
      <c r="I167" s="12">
        <v>0.33</v>
      </c>
      <c r="J167">
        <v>23</v>
      </c>
      <c r="K167">
        <v>25</v>
      </c>
      <c r="L167" s="12">
        <v>0</v>
      </c>
      <c r="M167" t="s">
        <v>156</v>
      </c>
    </row>
    <row r="168" spans="1:13" x14ac:dyDescent="0.3">
      <c r="A168" t="s">
        <v>5</v>
      </c>
      <c r="B168" t="s">
        <v>19</v>
      </c>
      <c r="C168" t="s">
        <v>161</v>
      </c>
      <c r="D168" t="s">
        <v>15</v>
      </c>
      <c r="E168">
        <v>1</v>
      </c>
      <c r="F168" s="12">
        <v>88.2</v>
      </c>
      <c r="G168" s="12">
        <v>2.94</v>
      </c>
      <c r="H168" s="12">
        <v>0.37</v>
      </c>
      <c r="I168" s="12">
        <v>0.37</v>
      </c>
      <c r="J168">
        <v>14</v>
      </c>
      <c r="K168">
        <v>25</v>
      </c>
      <c r="L168" s="12">
        <v>0</v>
      </c>
      <c r="M168" t="s">
        <v>156</v>
      </c>
    </row>
    <row r="169" spans="1:13" x14ac:dyDescent="0.3">
      <c r="A169" t="s">
        <v>5</v>
      </c>
      <c r="B169" t="s">
        <v>19</v>
      </c>
      <c r="C169" t="s">
        <v>162</v>
      </c>
      <c r="D169" t="s">
        <v>7</v>
      </c>
      <c r="E169">
        <v>1</v>
      </c>
      <c r="F169" s="12">
        <v>144</v>
      </c>
      <c r="G169" s="12">
        <v>4.8</v>
      </c>
      <c r="H169" s="12">
        <v>0.33</v>
      </c>
      <c r="I169" s="12">
        <v>0</v>
      </c>
      <c r="J169">
        <v>24</v>
      </c>
      <c r="K169">
        <v>20</v>
      </c>
      <c r="L169" s="12">
        <v>0.33</v>
      </c>
      <c r="M169" t="s">
        <v>156</v>
      </c>
    </row>
    <row r="170" spans="1:13" x14ac:dyDescent="0.3">
      <c r="A170" t="s">
        <v>5</v>
      </c>
      <c r="B170" t="s">
        <v>19</v>
      </c>
      <c r="C170" t="s">
        <v>162</v>
      </c>
      <c r="D170" t="s">
        <v>9</v>
      </c>
      <c r="E170">
        <v>1</v>
      </c>
      <c r="F170" s="12">
        <v>132</v>
      </c>
      <c r="G170" s="12">
        <v>4.4000000000000004</v>
      </c>
      <c r="H170" s="12">
        <v>0.33</v>
      </c>
      <c r="I170" s="12">
        <v>0</v>
      </c>
      <c r="J170">
        <v>22</v>
      </c>
      <c r="K170">
        <v>25</v>
      </c>
      <c r="L170" s="12">
        <v>0.33</v>
      </c>
      <c r="M170" t="s">
        <v>156</v>
      </c>
    </row>
    <row r="171" spans="1:13" x14ac:dyDescent="0.3">
      <c r="A171" t="s">
        <v>5</v>
      </c>
      <c r="B171" t="s">
        <v>19</v>
      </c>
      <c r="C171" t="s">
        <v>162</v>
      </c>
      <c r="D171" t="s">
        <v>11</v>
      </c>
      <c r="E171">
        <v>1</v>
      </c>
      <c r="F171" s="12">
        <v>102</v>
      </c>
      <c r="G171" s="12">
        <v>3.4</v>
      </c>
      <c r="H171" s="12">
        <v>0.33</v>
      </c>
      <c r="I171" s="12">
        <v>0</v>
      </c>
      <c r="J171">
        <v>17</v>
      </c>
      <c r="K171">
        <v>25</v>
      </c>
      <c r="L171" s="12">
        <v>0.33</v>
      </c>
      <c r="M171" t="s">
        <v>156</v>
      </c>
    </row>
    <row r="172" spans="1:13" x14ac:dyDescent="0.3">
      <c r="A172" t="s">
        <v>5</v>
      </c>
      <c r="B172" t="s">
        <v>19</v>
      </c>
      <c r="C172" t="s">
        <v>162</v>
      </c>
      <c r="D172" t="s">
        <v>13</v>
      </c>
      <c r="E172">
        <v>1</v>
      </c>
      <c r="F172" s="12">
        <v>113.4</v>
      </c>
      <c r="G172" s="12">
        <v>3.78</v>
      </c>
      <c r="H172" s="12">
        <v>0.33</v>
      </c>
      <c r="I172" s="12">
        <v>0</v>
      </c>
      <c r="J172">
        <v>18</v>
      </c>
      <c r="K172">
        <v>25</v>
      </c>
      <c r="L172" s="12">
        <v>0.33</v>
      </c>
      <c r="M172" t="s">
        <v>156</v>
      </c>
    </row>
    <row r="173" spans="1:13" x14ac:dyDescent="0.3">
      <c r="A173" t="s">
        <v>5</v>
      </c>
      <c r="B173" t="s">
        <v>19</v>
      </c>
      <c r="C173" t="s">
        <v>162</v>
      </c>
      <c r="D173" t="s">
        <v>15</v>
      </c>
      <c r="E173">
        <v>1</v>
      </c>
      <c r="F173" s="12">
        <v>132</v>
      </c>
      <c r="G173" s="12">
        <v>4.4000000000000004</v>
      </c>
      <c r="H173" s="12">
        <v>0.37</v>
      </c>
      <c r="I173" s="12">
        <v>0</v>
      </c>
      <c r="J173">
        <v>22</v>
      </c>
      <c r="K173">
        <v>25</v>
      </c>
      <c r="L173" s="12">
        <v>0.37</v>
      </c>
      <c r="M173" t="s">
        <v>156</v>
      </c>
    </row>
    <row r="174" spans="1:13" x14ac:dyDescent="0.3">
      <c r="A174" t="s">
        <v>5</v>
      </c>
      <c r="B174" t="s">
        <v>19</v>
      </c>
      <c r="C174" t="s">
        <v>163</v>
      </c>
      <c r="D174" t="s">
        <v>7</v>
      </c>
      <c r="E174">
        <v>1</v>
      </c>
      <c r="F174" s="12">
        <v>87</v>
      </c>
      <c r="G174" s="12">
        <v>2.9</v>
      </c>
      <c r="H174" s="12">
        <v>0.2</v>
      </c>
      <c r="I174" s="12">
        <v>0.2</v>
      </c>
      <c r="J174">
        <v>29</v>
      </c>
      <c r="K174">
        <v>48</v>
      </c>
      <c r="L174" s="12">
        <v>0</v>
      </c>
      <c r="M174" t="s">
        <v>156</v>
      </c>
    </row>
    <row r="175" spans="1:13" x14ac:dyDescent="0.3">
      <c r="A175" t="s">
        <v>5</v>
      </c>
      <c r="B175" t="s">
        <v>19</v>
      </c>
      <c r="C175" t="s">
        <v>163</v>
      </c>
      <c r="D175" t="s">
        <v>9</v>
      </c>
      <c r="E175">
        <v>1</v>
      </c>
      <c r="F175" s="12">
        <v>81</v>
      </c>
      <c r="G175" s="12">
        <v>2.7</v>
      </c>
      <c r="H175" s="12">
        <v>0.2</v>
      </c>
      <c r="I175" s="12">
        <v>0.2</v>
      </c>
      <c r="J175">
        <v>27</v>
      </c>
      <c r="K175">
        <v>48</v>
      </c>
      <c r="L175" s="12">
        <v>0</v>
      </c>
      <c r="M175" t="s">
        <v>156</v>
      </c>
    </row>
    <row r="176" spans="1:13" x14ac:dyDescent="0.3">
      <c r="A176" t="s">
        <v>5</v>
      </c>
      <c r="B176" t="s">
        <v>19</v>
      </c>
      <c r="C176" t="s">
        <v>163</v>
      </c>
      <c r="D176" t="s">
        <v>11</v>
      </c>
      <c r="E176">
        <v>1</v>
      </c>
      <c r="F176" s="12">
        <v>90</v>
      </c>
      <c r="G176" s="12">
        <v>3</v>
      </c>
      <c r="H176" s="12">
        <v>0.2</v>
      </c>
      <c r="I176" s="12">
        <v>0.2</v>
      </c>
      <c r="J176">
        <v>30</v>
      </c>
      <c r="K176">
        <v>48</v>
      </c>
      <c r="L176" s="12">
        <v>0</v>
      </c>
      <c r="M176" t="s">
        <v>156</v>
      </c>
    </row>
    <row r="177" spans="1:13" x14ac:dyDescent="0.3">
      <c r="A177" t="s">
        <v>5</v>
      </c>
      <c r="B177" t="s">
        <v>19</v>
      </c>
      <c r="C177" t="s">
        <v>163</v>
      </c>
      <c r="D177" t="s">
        <v>13</v>
      </c>
      <c r="E177">
        <v>1</v>
      </c>
      <c r="F177" s="12">
        <v>93</v>
      </c>
      <c r="G177" s="12">
        <v>3.1</v>
      </c>
      <c r="H177" s="12">
        <v>0.2</v>
      </c>
      <c r="I177" s="12">
        <v>0.2</v>
      </c>
      <c r="J177">
        <v>31</v>
      </c>
      <c r="K177">
        <v>48</v>
      </c>
      <c r="L177" s="12">
        <v>0</v>
      </c>
      <c r="M177" t="s">
        <v>156</v>
      </c>
    </row>
    <row r="178" spans="1:13" x14ac:dyDescent="0.3">
      <c r="A178" t="s">
        <v>5</v>
      </c>
      <c r="B178" t="s">
        <v>19</v>
      </c>
      <c r="C178" t="s">
        <v>163</v>
      </c>
      <c r="D178" t="s">
        <v>15</v>
      </c>
      <c r="E178">
        <v>1</v>
      </c>
      <c r="F178" s="12">
        <v>45</v>
      </c>
      <c r="G178" s="12">
        <v>1.5</v>
      </c>
      <c r="H178" s="12">
        <v>0.2</v>
      </c>
      <c r="I178" s="12">
        <v>0.2</v>
      </c>
      <c r="J178">
        <v>15</v>
      </c>
      <c r="K178">
        <v>48</v>
      </c>
      <c r="L178" s="12">
        <v>0</v>
      </c>
      <c r="M178" t="s">
        <v>156</v>
      </c>
    </row>
    <row r="179" spans="1:13" x14ac:dyDescent="0.3">
      <c r="A179" t="s">
        <v>5</v>
      </c>
      <c r="B179" t="s">
        <v>19</v>
      </c>
      <c r="C179" t="s">
        <v>163</v>
      </c>
      <c r="D179" t="s">
        <v>14</v>
      </c>
      <c r="E179">
        <v>1</v>
      </c>
      <c r="F179" s="12">
        <v>138</v>
      </c>
      <c r="G179" s="12">
        <v>4.5999999999999996</v>
      </c>
      <c r="H179" s="12">
        <v>0.2</v>
      </c>
      <c r="I179" s="12">
        <v>0.2</v>
      </c>
      <c r="J179">
        <v>46</v>
      </c>
      <c r="K179">
        <v>50</v>
      </c>
      <c r="L179" s="12">
        <v>0</v>
      </c>
      <c r="M179" t="s">
        <v>156</v>
      </c>
    </row>
    <row r="180" spans="1:13" x14ac:dyDescent="0.3">
      <c r="A180" t="s">
        <v>5</v>
      </c>
      <c r="B180" t="s">
        <v>19</v>
      </c>
      <c r="C180" t="s">
        <v>163</v>
      </c>
      <c r="D180" t="s">
        <v>114</v>
      </c>
      <c r="E180">
        <v>1</v>
      </c>
      <c r="F180" s="12">
        <v>129</v>
      </c>
      <c r="G180" s="12">
        <v>4.3</v>
      </c>
      <c r="H180" s="12">
        <v>0.2</v>
      </c>
      <c r="I180" s="12">
        <v>0.2</v>
      </c>
      <c r="J180">
        <v>43</v>
      </c>
      <c r="K180">
        <v>50</v>
      </c>
      <c r="L180" s="12">
        <v>0</v>
      </c>
      <c r="M180" t="s">
        <v>156</v>
      </c>
    </row>
    <row r="181" spans="1:13" x14ac:dyDescent="0.3">
      <c r="A181" t="s">
        <v>5</v>
      </c>
      <c r="B181" t="s">
        <v>19</v>
      </c>
      <c r="C181" t="s">
        <v>164</v>
      </c>
      <c r="D181" t="s">
        <v>8</v>
      </c>
      <c r="E181">
        <v>1</v>
      </c>
      <c r="F181" s="12">
        <v>84</v>
      </c>
      <c r="G181" s="12">
        <v>2.8</v>
      </c>
      <c r="H181" s="12">
        <v>0.2</v>
      </c>
      <c r="I181" s="12">
        <v>0.2</v>
      </c>
      <c r="J181">
        <v>28</v>
      </c>
      <c r="K181">
        <v>48</v>
      </c>
      <c r="L181" s="12">
        <v>0</v>
      </c>
      <c r="M181" t="s">
        <v>156</v>
      </c>
    </row>
    <row r="182" spans="1:13" x14ac:dyDescent="0.3">
      <c r="A182" t="s">
        <v>5</v>
      </c>
      <c r="B182" t="s">
        <v>19</v>
      </c>
      <c r="C182" t="s">
        <v>164</v>
      </c>
      <c r="D182" t="s">
        <v>10</v>
      </c>
      <c r="E182">
        <v>1</v>
      </c>
      <c r="F182" s="12">
        <v>81</v>
      </c>
      <c r="G182" s="12">
        <v>2.7</v>
      </c>
      <c r="H182" s="12">
        <v>0.2</v>
      </c>
      <c r="I182" s="12">
        <v>0.2</v>
      </c>
      <c r="J182">
        <v>27</v>
      </c>
      <c r="K182">
        <v>48</v>
      </c>
      <c r="L182" s="12">
        <v>0</v>
      </c>
      <c r="M182" t="s">
        <v>156</v>
      </c>
    </row>
    <row r="183" spans="1:13" x14ac:dyDescent="0.3">
      <c r="A183" t="s">
        <v>5</v>
      </c>
      <c r="B183" t="s">
        <v>19</v>
      </c>
      <c r="C183" t="s">
        <v>164</v>
      </c>
      <c r="D183" t="s">
        <v>13</v>
      </c>
      <c r="E183">
        <v>1</v>
      </c>
      <c r="F183" s="12">
        <v>141</v>
      </c>
      <c r="G183" s="12">
        <v>4.7</v>
      </c>
      <c r="H183" s="12">
        <v>0.2</v>
      </c>
      <c r="I183" s="12">
        <v>0.2</v>
      </c>
      <c r="J183">
        <v>47</v>
      </c>
      <c r="K183">
        <v>50</v>
      </c>
      <c r="L183" s="12">
        <v>0</v>
      </c>
      <c r="M183" t="s">
        <v>156</v>
      </c>
    </row>
    <row r="184" spans="1:13" x14ac:dyDescent="0.3">
      <c r="A184" t="s">
        <v>5</v>
      </c>
      <c r="B184" t="s">
        <v>19</v>
      </c>
      <c r="C184" t="s">
        <v>164</v>
      </c>
      <c r="D184" t="s">
        <v>12</v>
      </c>
      <c r="E184">
        <v>1</v>
      </c>
      <c r="F184" s="12">
        <v>114</v>
      </c>
      <c r="G184" s="12">
        <v>3.8</v>
      </c>
      <c r="H184" s="12">
        <v>0.2</v>
      </c>
      <c r="I184" s="12">
        <v>0.2</v>
      </c>
      <c r="J184">
        <v>38</v>
      </c>
      <c r="K184">
        <v>48</v>
      </c>
      <c r="L184" s="12">
        <v>0</v>
      </c>
      <c r="M184" t="s">
        <v>156</v>
      </c>
    </row>
    <row r="185" spans="1:13" x14ac:dyDescent="0.3">
      <c r="A185" t="s">
        <v>5</v>
      </c>
      <c r="B185" t="s">
        <v>19</v>
      </c>
      <c r="C185" t="s">
        <v>164</v>
      </c>
      <c r="D185" t="s">
        <v>15</v>
      </c>
      <c r="E185">
        <v>1</v>
      </c>
      <c r="F185" s="12">
        <v>132</v>
      </c>
      <c r="G185" s="12">
        <v>4.4000000000000004</v>
      </c>
      <c r="H185" s="12">
        <v>0.2</v>
      </c>
      <c r="I185" s="12">
        <v>0.2</v>
      </c>
      <c r="J185">
        <v>44</v>
      </c>
      <c r="K185">
        <v>50</v>
      </c>
      <c r="L185" s="12">
        <v>0</v>
      </c>
      <c r="M185" t="s">
        <v>156</v>
      </c>
    </row>
    <row r="186" spans="1:13" x14ac:dyDescent="0.3">
      <c r="A186" t="s">
        <v>5</v>
      </c>
      <c r="B186" t="s">
        <v>19</v>
      </c>
      <c r="C186" t="s">
        <v>164</v>
      </c>
      <c r="D186" t="s">
        <v>14</v>
      </c>
      <c r="E186">
        <v>1</v>
      </c>
      <c r="F186" s="12">
        <v>57</v>
      </c>
      <c r="G186" s="12">
        <v>1.9</v>
      </c>
      <c r="H186" s="12">
        <v>0.2</v>
      </c>
      <c r="I186" s="12">
        <v>0.2</v>
      </c>
      <c r="J186">
        <v>19</v>
      </c>
      <c r="K186">
        <v>48</v>
      </c>
      <c r="L186" s="12">
        <v>0</v>
      </c>
      <c r="M186" t="s">
        <v>156</v>
      </c>
    </row>
    <row r="187" spans="1:13" x14ac:dyDescent="0.3">
      <c r="A187" t="s">
        <v>5</v>
      </c>
      <c r="B187" t="s">
        <v>19</v>
      </c>
      <c r="C187" t="s">
        <v>165</v>
      </c>
      <c r="D187" t="s">
        <v>7</v>
      </c>
      <c r="E187">
        <v>1</v>
      </c>
      <c r="F187" s="12">
        <v>126</v>
      </c>
      <c r="G187" s="12">
        <v>4.2</v>
      </c>
      <c r="H187" s="12">
        <v>0.2</v>
      </c>
      <c r="I187" s="12">
        <v>0.2</v>
      </c>
      <c r="J187">
        <v>42</v>
      </c>
      <c r="K187">
        <v>50</v>
      </c>
      <c r="L187" s="12">
        <v>0</v>
      </c>
      <c r="M187" t="s">
        <v>156</v>
      </c>
    </row>
    <row r="188" spans="1:13" x14ac:dyDescent="0.3">
      <c r="A188" t="s">
        <v>5</v>
      </c>
      <c r="B188" t="s">
        <v>19</v>
      </c>
      <c r="C188" t="s">
        <v>165</v>
      </c>
      <c r="D188" t="s">
        <v>9</v>
      </c>
      <c r="E188">
        <v>1</v>
      </c>
      <c r="F188" s="12">
        <v>102</v>
      </c>
      <c r="G188" s="12">
        <v>3.4</v>
      </c>
      <c r="H188" s="12">
        <v>0.2</v>
      </c>
      <c r="I188" s="12">
        <v>0.2</v>
      </c>
      <c r="J188">
        <v>34</v>
      </c>
      <c r="K188">
        <v>50</v>
      </c>
      <c r="L188" s="12">
        <v>0</v>
      </c>
      <c r="M188" t="s">
        <v>156</v>
      </c>
    </row>
    <row r="189" spans="1:13" x14ac:dyDescent="0.3">
      <c r="A189" t="s">
        <v>5</v>
      </c>
      <c r="B189" t="s">
        <v>19</v>
      </c>
      <c r="C189" t="s">
        <v>165</v>
      </c>
      <c r="D189" t="s">
        <v>8</v>
      </c>
      <c r="E189">
        <v>1</v>
      </c>
      <c r="F189" s="12">
        <v>132</v>
      </c>
      <c r="G189" s="12">
        <v>4.4000000000000004</v>
      </c>
      <c r="H189" s="12">
        <v>0.2</v>
      </c>
      <c r="I189" s="12">
        <v>0.2</v>
      </c>
      <c r="J189">
        <v>44</v>
      </c>
      <c r="K189">
        <v>50</v>
      </c>
      <c r="L189" s="12">
        <v>0</v>
      </c>
      <c r="M189" t="s">
        <v>156</v>
      </c>
    </row>
    <row r="190" spans="1:13" x14ac:dyDescent="0.3">
      <c r="A190" t="s">
        <v>5</v>
      </c>
      <c r="B190" t="s">
        <v>19</v>
      </c>
      <c r="C190" t="s">
        <v>165</v>
      </c>
      <c r="D190" t="s">
        <v>11</v>
      </c>
      <c r="E190">
        <v>1</v>
      </c>
      <c r="F190" s="12">
        <v>138</v>
      </c>
      <c r="G190" s="12">
        <v>4.5999999999999996</v>
      </c>
      <c r="H190" s="12">
        <v>0.2</v>
      </c>
      <c r="I190" s="12">
        <v>0.2</v>
      </c>
      <c r="J190">
        <v>46</v>
      </c>
      <c r="K190">
        <v>50</v>
      </c>
      <c r="L190" s="12">
        <v>0</v>
      </c>
      <c r="M190" t="s">
        <v>156</v>
      </c>
    </row>
    <row r="191" spans="1:13" x14ac:dyDescent="0.3">
      <c r="A191" t="s">
        <v>5</v>
      </c>
      <c r="B191" t="s">
        <v>19</v>
      </c>
      <c r="C191" t="s">
        <v>165</v>
      </c>
      <c r="D191" t="s">
        <v>10</v>
      </c>
      <c r="E191">
        <v>1</v>
      </c>
      <c r="F191" s="12">
        <v>117</v>
      </c>
      <c r="G191" s="12">
        <v>3.9</v>
      </c>
      <c r="H191" s="12">
        <v>0.2</v>
      </c>
      <c r="I191" s="12">
        <v>0.2</v>
      </c>
      <c r="J191">
        <v>39</v>
      </c>
      <c r="K191">
        <v>50</v>
      </c>
      <c r="L191" s="12">
        <v>0</v>
      </c>
      <c r="M191" t="s">
        <v>156</v>
      </c>
    </row>
    <row r="192" spans="1:13" x14ac:dyDescent="0.3">
      <c r="A192" t="s">
        <v>5</v>
      </c>
      <c r="B192" t="s">
        <v>19</v>
      </c>
      <c r="C192" t="s">
        <v>165</v>
      </c>
      <c r="D192" t="s">
        <v>13</v>
      </c>
      <c r="E192">
        <v>1</v>
      </c>
      <c r="F192" s="12">
        <v>117</v>
      </c>
      <c r="G192" s="12">
        <v>3.9</v>
      </c>
      <c r="H192" s="12">
        <v>0.2</v>
      </c>
      <c r="I192" s="12">
        <v>0.2</v>
      </c>
      <c r="J192">
        <v>39</v>
      </c>
      <c r="K192">
        <v>50</v>
      </c>
      <c r="L192" s="12">
        <v>0</v>
      </c>
      <c r="M192" t="s">
        <v>156</v>
      </c>
    </row>
    <row r="193" spans="1:13" x14ac:dyDescent="0.3">
      <c r="A193" t="s">
        <v>5</v>
      </c>
      <c r="B193" t="s">
        <v>19</v>
      </c>
      <c r="C193" t="s">
        <v>165</v>
      </c>
      <c r="D193" t="s">
        <v>12</v>
      </c>
      <c r="E193">
        <v>1</v>
      </c>
      <c r="F193" s="12">
        <v>129</v>
      </c>
      <c r="G193" s="12">
        <v>4.3</v>
      </c>
      <c r="H193" s="12">
        <v>0.2</v>
      </c>
      <c r="I193" s="12">
        <v>0.2</v>
      </c>
      <c r="J193">
        <v>43</v>
      </c>
      <c r="K193">
        <v>50</v>
      </c>
      <c r="L193" s="12">
        <v>0</v>
      </c>
      <c r="M193" t="s">
        <v>156</v>
      </c>
    </row>
    <row r="194" spans="1:13" x14ac:dyDescent="0.3">
      <c r="A194" t="s">
        <v>5</v>
      </c>
      <c r="B194" t="s">
        <v>19</v>
      </c>
      <c r="C194" t="s">
        <v>165</v>
      </c>
      <c r="D194" t="s">
        <v>15</v>
      </c>
      <c r="E194">
        <v>1</v>
      </c>
      <c r="F194" s="12">
        <v>141</v>
      </c>
      <c r="G194" s="12">
        <v>4.7</v>
      </c>
      <c r="H194" s="12">
        <v>0.2</v>
      </c>
      <c r="I194" s="12">
        <v>0.2</v>
      </c>
      <c r="J194">
        <v>47</v>
      </c>
      <c r="K194">
        <v>50</v>
      </c>
      <c r="L194" s="12">
        <v>0</v>
      </c>
      <c r="M194" t="s">
        <v>156</v>
      </c>
    </row>
    <row r="195" spans="1:13" x14ac:dyDescent="0.3">
      <c r="A195" t="s">
        <v>5</v>
      </c>
      <c r="B195" t="s">
        <v>19</v>
      </c>
      <c r="C195" t="s">
        <v>165</v>
      </c>
      <c r="D195" t="s">
        <v>14</v>
      </c>
      <c r="E195">
        <v>1</v>
      </c>
      <c r="F195" s="12">
        <v>132</v>
      </c>
      <c r="G195" s="12">
        <v>4.4000000000000004</v>
      </c>
      <c r="H195" s="12">
        <v>0.2</v>
      </c>
      <c r="I195" s="12">
        <v>0.2</v>
      </c>
      <c r="J195">
        <v>44</v>
      </c>
      <c r="K195">
        <v>50</v>
      </c>
      <c r="L195" s="12">
        <v>0</v>
      </c>
      <c r="M195" t="s">
        <v>156</v>
      </c>
    </row>
    <row r="196" spans="1:13" x14ac:dyDescent="0.3">
      <c r="A196" t="s">
        <v>5</v>
      </c>
      <c r="B196" t="s">
        <v>19</v>
      </c>
      <c r="C196" t="s">
        <v>165</v>
      </c>
      <c r="D196" t="s">
        <v>114</v>
      </c>
      <c r="E196">
        <v>1</v>
      </c>
      <c r="F196" s="12">
        <v>144</v>
      </c>
      <c r="G196" s="12">
        <v>4.8</v>
      </c>
      <c r="H196" s="12">
        <v>0.2</v>
      </c>
      <c r="I196" s="12">
        <v>0.2</v>
      </c>
      <c r="J196">
        <v>48</v>
      </c>
      <c r="K196">
        <v>50</v>
      </c>
      <c r="L196" s="12">
        <v>0</v>
      </c>
      <c r="M196" t="s">
        <v>156</v>
      </c>
    </row>
    <row r="197" spans="1:13" x14ac:dyDescent="0.3">
      <c r="A197" t="s">
        <v>5</v>
      </c>
      <c r="B197" t="s">
        <v>19</v>
      </c>
      <c r="C197" t="s">
        <v>166</v>
      </c>
      <c r="D197" t="s">
        <v>8</v>
      </c>
      <c r="E197">
        <v>1</v>
      </c>
      <c r="F197" s="12">
        <v>114</v>
      </c>
      <c r="G197" s="12">
        <v>3.8</v>
      </c>
      <c r="H197" s="12">
        <v>0.33</v>
      </c>
      <c r="I197" s="12">
        <v>0</v>
      </c>
      <c r="J197">
        <v>19</v>
      </c>
      <c r="K197">
        <v>25</v>
      </c>
      <c r="L197" s="12">
        <v>0.33</v>
      </c>
      <c r="M197" t="s">
        <v>156</v>
      </c>
    </row>
    <row r="198" spans="1:13" x14ac:dyDescent="0.3">
      <c r="A198" t="s">
        <v>5</v>
      </c>
      <c r="B198" t="s">
        <v>19</v>
      </c>
      <c r="C198" t="s">
        <v>166</v>
      </c>
      <c r="D198" t="s">
        <v>10</v>
      </c>
      <c r="E198">
        <v>1</v>
      </c>
      <c r="F198" s="12">
        <v>66</v>
      </c>
      <c r="G198" s="12">
        <v>2.2000000000000002</v>
      </c>
      <c r="H198" s="12">
        <v>0.33</v>
      </c>
      <c r="I198" s="12">
        <v>0</v>
      </c>
      <c r="J198">
        <v>11</v>
      </c>
      <c r="K198">
        <v>25</v>
      </c>
      <c r="L198" s="12">
        <v>0.33</v>
      </c>
      <c r="M198" t="s">
        <v>156</v>
      </c>
    </row>
    <row r="199" spans="1:13" x14ac:dyDescent="0.3">
      <c r="A199" t="s">
        <v>5</v>
      </c>
      <c r="B199" t="s">
        <v>19</v>
      </c>
      <c r="C199" t="s">
        <v>166</v>
      </c>
      <c r="D199" t="s">
        <v>12</v>
      </c>
      <c r="E199">
        <v>1</v>
      </c>
      <c r="F199" s="12">
        <v>72</v>
      </c>
      <c r="G199" s="12">
        <v>2.4</v>
      </c>
      <c r="H199" s="12">
        <v>0.33</v>
      </c>
      <c r="I199" s="12">
        <v>0.17</v>
      </c>
      <c r="J199">
        <v>12</v>
      </c>
      <c r="K199">
        <v>25</v>
      </c>
      <c r="L199" s="12">
        <v>0.17</v>
      </c>
      <c r="M199" t="s">
        <v>156</v>
      </c>
    </row>
    <row r="200" spans="1:13" x14ac:dyDescent="0.3">
      <c r="A200" t="s">
        <v>5</v>
      </c>
      <c r="B200" t="s">
        <v>19</v>
      </c>
      <c r="C200" t="s">
        <v>166</v>
      </c>
      <c r="D200" t="s">
        <v>14</v>
      </c>
      <c r="E200">
        <v>1</v>
      </c>
      <c r="F200" s="12">
        <v>94.5</v>
      </c>
      <c r="G200" s="12">
        <v>3.15</v>
      </c>
      <c r="H200" s="12">
        <v>0.33</v>
      </c>
      <c r="I200" s="12">
        <v>0.33</v>
      </c>
      <c r="J200">
        <v>15</v>
      </c>
      <c r="K200">
        <v>25</v>
      </c>
      <c r="L200" s="12">
        <v>0</v>
      </c>
      <c r="M200" t="s">
        <v>156</v>
      </c>
    </row>
    <row r="201" spans="1:13" x14ac:dyDescent="0.3">
      <c r="A201" t="s">
        <v>5</v>
      </c>
      <c r="B201" t="s">
        <v>19</v>
      </c>
      <c r="C201" t="s">
        <v>167</v>
      </c>
      <c r="D201" t="s">
        <v>13</v>
      </c>
      <c r="E201">
        <v>1</v>
      </c>
      <c r="F201" s="12">
        <v>120</v>
      </c>
      <c r="G201" s="12">
        <v>4</v>
      </c>
      <c r="H201" s="12">
        <v>0.33</v>
      </c>
      <c r="I201" s="12">
        <v>0.33</v>
      </c>
      <c r="J201">
        <v>20</v>
      </c>
      <c r="K201">
        <v>30</v>
      </c>
      <c r="L201" s="12">
        <v>0</v>
      </c>
      <c r="M201" t="s">
        <v>156</v>
      </c>
    </row>
    <row r="202" spans="1:13" x14ac:dyDescent="0.3">
      <c r="A202" t="s">
        <v>5</v>
      </c>
      <c r="B202" t="s">
        <v>19</v>
      </c>
      <c r="C202" t="s">
        <v>167</v>
      </c>
      <c r="D202" t="s">
        <v>14</v>
      </c>
      <c r="E202">
        <v>1</v>
      </c>
      <c r="F202" s="12">
        <v>66</v>
      </c>
      <c r="G202" s="12">
        <v>2.2000000000000002</v>
      </c>
      <c r="H202" s="12">
        <v>0.33</v>
      </c>
      <c r="I202" s="12">
        <v>0.33</v>
      </c>
      <c r="J202">
        <v>11</v>
      </c>
      <c r="K202">
        <v>30</v>
      </c>
      <c r="L202" s="12">
        <v>0</v>
      </c>
      <c r="M202" t="s">
        <v>156</v>
      </c>
    </row>
    <row r="203" spans="1:13" x14ac:dyDescent="0.3">
      <c r="A203" t="s">
        <v>5</v>
      </c>
      <c r="B203" t="s">
        <v>19</v>
      </c>
      <c r="C203" t="s">
        <v>168</v>
      </c>
      <c r="D203" t="s">
        <v>7</v>
      </c>
      <c r="E203">
        <v>1</v>
      </c>
      <c r="F203" s="12">
        <v>48</v>
      </c>
      <c r="G203" s="12">
        <v>1.6</v>
      </c>
      <c r="H203" s="12">
        <v>0.33</v>
      </c>
      <c r="I203" s="12">
        <v>0</v>
      </c>
      <c r="J203">
        <v>8</v>
      </c>
      <c r="K203">
        <v>25</v>
      </c>
      <c r="L203" s="12">
        <v>0.33</v>
      </c>
      <c r="M203" t="s">
        <v>156</v>
      </c>
    </row>
    <row r="204" spans="1:13" x14ac:dyDescent="0.3">
      <c r="A204" t="s">
        <v>5</v>
      </c>
      <c r="B204" t="s">
        <v>19</v>
      </c>
      <c r="C204" t="s">
        <v>168</v>
      </c>
      <c r="D204" t="s">
        <v>8</v>
      </c>
      <c r="E204">
        <v>1</v>
      </c>
      <c r="F204" s="12">
        <v>54</v>
      </c>
      <c r="G204" s="12">
        <v>1.8</v>
      </c>
      <c r="H204" s="12">
        <v>0.33</v>
      </c>
      <c r="I204" s="12">
        <v>0</v>
      </c>
      <c r="J204">
        <v>9</v>
      </c>
      <c r="K204">
        <v>25</v>
      </c>
      <c r="L204" s="12">
        <v>0.33</v>
      </c>
      <c r="M204" t="s">
        <v>156</v>
      </c>
    </row>
    <row r="205" spans="1:13" x14ac:dyDescent="0.3">
      <c r="A205" t="s">
        <v>5</v>
      </c>
      <c r="B205" t="s">
        <v>19</v>
      </c>
      <c r="C205" t="s">
        <v>169</v>
      </c>
      <c r="D205" t="s">
        <v>7</v>
      </c>
      <c r="E205">
        <v>1</v>
      </c>
      <c r="F205" s="12">
        <v>90</v>
      </c>
      <c r="G205" s="12">
        <v>3</v>
      </c>
      <c r="H205" s="12">
        <v>0.33</v>
      </c>
      <c r="I205" s="12">
        <v>0</v>
      </c>
      <c r="J205">
        <v>15</v>
      </c>
      <c r="K205">
        <v>14</v>
      </c>
      <c r="L205" s="12">
        <v>0.33</v>
      </c>
      <c r="M205" t="s">
        <v>156</v>
      </c>
    </row>
    <row r="206" spans="1:13" x14ac:dyDescent="0.3">
      <c r="A206" t="s">
        <v>5</v>
      </c>
      <c r="B206" t="s">
        <v>19</v>
      </c>
      <c r="C206" t="s">
        <v>169</v>
      </c>
      <c r="D206" t="s">
        <v>9</v>
      </c>
      <c r="E206">
        <v>1</v>
      </c>
      <c r="F206" s="12">
        <v>120</v>
      </c>
      <c r="G206" s="12">
        <v>4</v>
      </c>
      <c r="H206" s="12">
        <v>0.33</v>
      </c>
      <c r="I206" s="12">
        <v>0.33</v>
      </c>
      <c r="J206">
        <v>20</v>
      </c>
      <c r="K206">
        <v>25</v>
      </c>
      <c r="L206" s="12">
        <v>0</v>
      </c>
      <c r="M206" t="s">
        <v>156</v>
      </c>
    </row>
    <row r="207" spans="1:13" x14ac:dyDescent="0.3">
      <c r="A207" t="s">
        <v>5</v>
      </c>
      <c r="B207" t="s">
        <v>19</v>
      </c>
      <c r="C207" t="s">
        <v>169</v>
      </c>
      <c r="D207" t="s">
        <v>8</v>
      </c>
      <c r="E207">
        <v>1</v>
      </c>
      <c r="F207" s="12">
        <v>102</v>
      </c>
      <c r="G207" s="12">
        <v>3.4</v>
      </c>
      <c r="H207" s="12">
        <v>0.33</v>
      </c>
      <c r="I207" s="12">
        <v>0</v>
      </c>
      <c r="J207">
        <v>17</v>
      </c>
      <c r="K207">
        <v>25</v>
      </c>
      <c r="L207" s="12">
        <v>0.33</v>
      </c>
      <c r="M207" t="s">
        <v>156</v>
      </c>
    </row>
    <row r="208" spans="1:13" x14ac:dyDescent="0.3">
      <c r="A208" t="s">
        <v>5</v>
      </c>
      <c r="B208" t="s">
        <v>19</v>
      </c>
      <c r="C208" t="s">
        <v>169</v>
      </c>
      <c r="D208" t="s">
        <v>11</v>
      </c>
      <c r="E208">
        <v>1</v>
      </c>
      <c r="F208" s="12">
        <v>114</v>
      </c>
      <c r="G208" s="12">
        <v>3.8</v>
      </c>
      <c r="H208" s="12">
        <v>0.33</v>
      </c>
      <c r="I208" s="12">
        <v>0.33</v>
      </c>
      <c r="J208">
        <v>19</v>
      </c>
      <c r="K208">
        <v>25</v>
      </c>
      <c r="L208" s="12">
        <v>0</v>
      </c>
      <c r="M208" t="s">
        <v>156</v>
      </c>
    </row>
    <row r="209" spans="1:13" x14ac:dyDescent="0.3">
      <c r="A209" t="s">
        <v>5</v>
      </c>
      <c r="B209" t="s">
        <v>19</v>
      </c>
      <c r="C209" t="s">
        <v>169</v>
      </c>
      <c r="D209" t="s">
        <v>10</v>
      </c>
      <c r="E209">
        <v>1</v>
      </c>
      <c r="F209" s="12">
        <v>84</v>
      </c>
      <c r="G209" s="12">
        <v>2.8</v>
      </c>
      <c r="H209" s="12">
        <v>0.33</v>
      </c>
      <c r="I209" s="12">
        <v>0.33</v>
      </c>
      <c r="J209">
        <v>14</v>
      </c>
      <c r="K209">
        <v>25</v>
      </c>
      <c r="L209" s="12">
        <v>0</v>
      </c>
      <c r="M209" t="s">
        <v>156</v>
      </c>
    </row>
    <row r="210" spans="1:13" x14ac:dyDescent="0.3">
      <c r="A210" t="s">
        <v>5</v>
      </c>
      <c r="B210" t="s">
        <v>19</v>
      </c>
      <c r="C210" t="s">
        <v>169</v>
      </c>
      <c r="D210" t="s">
        <v>13</v>
      </c>
      <c r="E210">
        <v>1</v>
      </c>
      <c r="F210" s="12">
        <v>84</v>
      </c>
      <c r="G210" s="12">
        <v>2.8</v>
      </c>
      <c r="H210" s="12">
        <v>0.33</v>
      </c>
      <c r="I210" s="12">
        <v>0.33</v>
      </c>
      <c r="J210">
        <v>14</v>
      </c>
      <c r="K210">
        <v>25</v>
      </c>
      <c r="L210" s="12">
        <v>0</v>
      </c>
      <c r="M210" t="s">
        <v>156</v>
      </c>
    </row>
    <row r="211" spans="1:13" x14ac:dyDescent="0.3">
      <c r="A211" t="s">
        <v>5</v>
      </c>
      <c r="B211" t="s">
        <v>19</v>
      </c>
      <c r="C211" t="s">
        <v>169</v>
      </c>
      <c r="D211" t="s">
        <v>12</v>
      </c>
      <c r="E211">
        <v>1</v>
      </c>
      <c r="F211" s="12">
        <v>120</v>
      </c>
      <c r="G211" s="12">
        <v>4</v>
      </c>
      <c r="H211" s="12">
        <v>0.33</v>
      </c>
      <c r="I211" s="12">
        <v>0.33</v>
      </c>
      <c r="J211">
        <v>20</v>
      </c>
      <c r="K211">
        <v>25</v>
      </c>
      <c r="L211" s="12">
        <v>0</v>
      </c>
      <c r="M211" t="s">
        <v>156</v>
      </c>
    </row>
    <row r="212" spans="1:13" x14ac:dyDescent="0.3">
      <c r="A212" t="s">
        <v>5</v>
      </c>
      <c r="B212" t="s">
        <v>19</v>
      </c>
      <c r="C212" t="s">
        <v>169</v>
      </c>
      <c r="D212" t="s">
        <v>15</v>
      </c>
      <c r="E212">
        <v>1</v>
      </c>
      <c r="F212" s="12">
        <v>120</v>
      </c>
      <c r="G212" s="12">
        <v>4</v>
      </c>
      <c r="H212" s="12">
        <v>0.37</v>
      </c>
      <c r="I212" s="12">
        <v>0.37</v>
      </c>
      <c r="J212">
        <v>20</v>
      </c>
      <c r="K212">
        <v>25</v>
      </c>
      <c r="L212" s="12">
        <v>0</v>
      </c>
      <c r="M212" t="s">
        <v>156</v>
      </c>
    </row>
    <row r="213" spans="1:13" x14ac:dyDescent="0.3">
      <c r="A213" t="s">
        <v>5</v>
      </c>
      <c r="B213" t="s">
        <v>19</v>
      </c>
      <c r="C213" t="s">
        <v>169</v>
      </c>
      <c r="D213" t="s">
        <v>14</v>
      </c>
      <c r="E213">
        <v>1</v>
      </c>
      <c r="F213" s="12">
        <v>66</v>
      </c>
      <c r="G213" s="12">
        <v>2.2000000000000002</v>
      </c>
      <c r="H213" s="12">
        <v>0.33</v>
      </c>
      <c r="I213" s="12">
        <v>0.33</v>
      </c>
      <c r="J213">
        <v>11</v>
      </c>
      <c r="K213">
        <v>25</v>
      </c>
      <c r="L213" s="12">
        <v>0</v>
      </c>
      <c r="M213" t="s">
        <v>156</v>
      </c>
    </row>
    <row r="214" spans="1:13" x14ac:dyDescent="0.3">
      <c r="A214" t="s">
        <v>5</v>
      </c>
      <c r="B214" t="s">
        <v>19</v>
      </c>
      <c r="C214" t="s">
        <v>169</v>
      </c>
      <c r="D214" t="s">
        <v>114</v>
      </c>
      <c r="E214">
        <v>1</v>
      </c>
      <c r="F214" s="12">
        <v>108</v>
      </c>
      <c r="G214" s="12">
        <v>3.6</v>
      </c>
      <c r="H214" s="12">
        <v>0.37</v>
      </c>
      <c r="I214" s="12">
        <v>0.37</v>
      </c>
      <c r="J214">
        <v>18</v>
      </c>
      <c r="K214">
        <v>25</v>
      </c>
      <c r="L214" s="12">
        <v>0</v>
      </c>
      <c r="M214" t="s">
        <v>156</v>
      </c>
    </row>
    <row r="215" spans="1:13" x14ac:dyDescent="0.3">
      <c r="A215" t="s">
        <v>5</v>
      </c>
      <c r="B215" t="s">
        <v>19</v>
      </c>
      <c r="C215" t="s">
        <v>170</v>
      </c>
      <c r="D215" t="s">
        <v>9</v>
      </c>
      <c r="E215">
        <v>1</v>
      </c>
      <c r="F215" s="12">
        <v>48</v>
      </c>
      <c r="G215" s="12">
        <v>1.6</v>
      </c>
      <c r="H215" s="12">
        <v>0.33</v>
      </c>
      <c r="I215" s="12">
        <v>0.17</v>
      </c>
      <c r="J215">
        <v>8</v>
      </c>
      <c r="K215">
        <v>25</v>
      </c>
      <c r="L215" s="12">
        <v>0.17</v>
      </c>
      <c r="M215" t="s">
        <v>156</v>
      </c>
    </row>
    <row r="216" spans="1:13" x14ac:dyDescent="0.3">
      <c r="A216" t="s">
        <v>5</v>
      </c>
      <c r="B216" t="s">
        <v>19</v>
      </c>
      <c r="C216" t="s">
        <v>170</v>
      </c>
      <c r="D216" t="s">
        <v>11</v>
      </c>
      <c r="E216">
        <v>1</v>
      </c>
      <c r="F216" s="12">
        <v>102</v>
      </c>
      <c r="G216" s="12">
        <v>3.4</v>
      </c>
      <c r="H216" s="12">
        <v>0.33</v>
      </c>
      <c r="I216" s="12">
        <v>0.33</v>
      </c>
      <c r="J216">
        <v>17</v>
      </c>
      <c r="K216">
        <v>25</v>
      </c>
      <c r="L216" s="12">
        <v>0</v>
      </c>
      <c r="M216" t="s">
        <v>156</v>
      </c>
    </row>
    <row r="217" spans="1:13" x14ac:dyDescent="0.3">
      <c r="A217" t="s">
        <v>5</v>
      </c>
      <c r="B217" t="s">
        <v>19</v>
      </c>
      <c r="C217" t="s">
        <v>170</v>
      </c>
      <c r="D217" t="s">
        <v>10</v>
      </c>
      <c r="E217">
        <v>1</v>
      </c>
      <c r="F217" s="12">
        <v>78</v>
      </c>
      <c r="G217" s="12">
        <v>2.6</v>
      </c>
      <c r="H217" s="12">
        <v>0.33</v>
      </c>
      <c r="I217" s="12">
        <v>0.17</v>
      </c>
      <c r="J217">
        <v>13</v>
      </c>
      <c r="K217">
        <v>25</v>
      </c>
      <c r="L217" s="12">
        <v>0.17</v>
      </c>
      <c r="M217" t="s">
        <v>156</v>
      </c>
    </row>
    <row r="218" spans="1:13" x14ac:dyDescent="0.3">
      <c r="A218" t="s">
        <v>5</v>
      </c>
      <c r="B218" t="s">
        <v>19</v>
      </c>
      <c r="C218" t="s">
        <v>170</v>
      </c>
      <c r="D218" t="s">
        <v>13</v>
      </c>
      <c r="E218">
        <v>1</v>
      </c>
      <c r="F218" s="12">
        <v>50.4</v>
      </c>
      <c r="G218" s="12">
        <v>1.68</v>
      </c>
      <c r="H218" s="12">
        <v>0.33</v>
      </c>
      <c r="I218" s="12">
        <v>0.17</v>
      </c>
      <c r="J218">
        <v>8</v>
      </c>
      <c r="K218">
        <v>25</v>
      </c>
      <c r="L218" s="12">
        <v>0.17</v>
      </c>
      <c r="M218" t="s">
        <v>156</v>
      </c>
    </row>
    <row r="219" spans="1:13" x14ac:dyDescent="0.3">
      <c r="A219" t="s">
        <v>5</v>
      </c>
      <c r="B219" t="s">
        <v>19</v>
      </c>
      <c r="C219" t="s">
        <v>170</v>
      </c>
      <c r="D219" t="s">
        <v>12</v>
      </c>
      <c r="E219">
        <v>1</v>
      </c>
      <c r="F219" s="12">
        <v>138</v>
      </c>
      <c r="G219" s="12">
        <v>4.5999999999999996</v>
      </c>
      <c r="H219" s="12">
        <v>0.33</v>
      </c>
      <c r="I219" s="12">
        <v>0.17</v>
      </c>
      <c r="J219">
        <v>23</v>
      </c>
      <c r="K219">
        <v>25</v>
      </c>
      <c r="L219" s="12">
        <v>0.17</v>
      </c>
      <c r="M219" t="s">
        <v>156</v>
      </c>
    </row>
    <row r="220" spans="1:13" x14ac:dyDescent="0.3">
      <c r="A220" t="s">
        <v>5</v>
      </c>
      <c r="B220" t="s">
        <v>19</v>
      </c>
      <c r="C220" t="s">
        <v>170</v>
      </c>
      <c r="D220" t="s">
        <v>14</v>
      </c>
      <c r="E220">
        <v>1</v>
      </c>
      <c r="F220" s="12">
        <v>90</v>
      </c>
      <c r="G220" s="12">
        <v>3</v>
      </c>
      <c r="H220" s="12">
        <v>0.33</v>
      </c>
      <c r="I220" s="12">
        <v>0.33</v>
      </c>
      <c r="J220">
        <v>15</v>
      </c>
      <c r="K220">
        <v>25</v>
      </c>
      <c r="L220" s="12">
        <v>0</v>
      </c>
      <c r="M220" t="s">
        <v>156</v>
      </c>
    </row>
    <row r="221" spans="1:13" x14ac:dyDescent="0.3">
      <c r="A221" t="s">
        <v>5</v>
      </c>
      <c r="B221" t="s">
        <v>6</v>
      </c>
      <c r="C221" t="s">
        <v>171</v>
      </c>
      <c r="D221" t="s">
        <v>7</v>
      </c>
      <c r="E221">
        <v>8</v>
      </c>
      <c r="F221" s="12">
        <v>712</v>
      </c>
      <c r="G221" s="12">
        <v>23.73</v>
      </c>
      <c r="H221" s="12">
        <v>2.13</v>
      </c>
      <c r="I221" s="12">
        <v>2.13</v>
      </c>
      <c r="J221">
        <v>178</v>
      </c>
      <c r="K221">
        <v>176</v>
      </c>
      <c r="L221" s="12">
        <v>0</v>
      </c>
      <c r="M221" t="s">
        <v>172</v>
      </c>
    </row>
    <row r="222" spans="1:13" x14ac:dyDescent="0.3">
      <c r="A222" t="s">
        <v>5</v>
      </c>
      <c r="B222" t="s">
        <v>6</v>
      </c>
      <c r="C222" t="s">
        <v>171</v>
      </c>
      <c r="D222" t="s">
        <v>9</v>
      </c>
      <c r="E222">
        <v>7</v>
      </c>
      <c r="F222" s="12">
        <v>704</v>
      </c>
      <c r="G222" s="12">
        <v>23.47</v>
      </c>
      <c r="H222" s="12">
        <v>1.87</v>
      </c>
      <c r="I222" s="12">
        <v>1.6</v>
      </c>
      <c r="J222">
        <v>176</v>
      </c>
      <c r="K222">
        <v>182</v>
      </c>
      <c r="L222" s="12">
        <v>0.27</v>
      </c>
      <c r="M222" t="s">
        <v>172</v>
      </c>
    </row>
    <row r="223" spans="1:13" x14ac:dyDescent="0.3">
      <c r="A223" t="s">
        <v>5</v>
      </c>
      <c r="B223" t="s">
        <v>6</v>
      </c>
      <c r="C223" t="s">
        <v>171</v>
      </c>
      <c r="D223" t="s">
        <v>8</v>
      </c>
      <c r="E223">
        <v>8</v>
      </c>
      <c r="F223" s="12">
        <v>702</v>
      </c>
      <c r="G223" s="12">
        <v>23.4</v>
      </c>
      <c r="H223" s="12">
        <v>2.13</v>
      </c>
      <c r="I223" s="12">
        <v>2.13</v>
      </c>
      <c r="J223">
        <v>174</v>
      </c>
      <c r="K223">
        <v>184</v>
      </c>
      <c r="L223" s="12">
        <v>0</v>
      </c>
      <c r="M223" t="s">
        <v>172</v>
      </c>
    </row>
    <row r="224" spans="1:13" x14ac:dyDescent="0.3">
      <c r="A224" t="s">
        <v>5</v>
      </c>
      <c r="B224" t="s">
        <v>6</v>
      </c>
      <c r="C224" t="s">
        <v>171</v>
      </c>
      <c r="D224" t="s">
        <v>11</v>
      </c>
      <c r="E224">
        <v>6</v>
      </c>
      <c r="F224" s="12">
        <v>534.97</v>
      </c>
      <c r="G224" s="12">
        <v>17.829999999999998</v>
      </c>
      <c r="H224" s="12">
        <v>1.6</v>
      </c>
      <c r="I224" s="12">
        <v>0.8</v>
      </c>
      <c r="J224">
        <v>134</v>
      </c>
      <c r="K224">
        <v>180</v>
      </c>
      <c r="L224" s="12">
        <v>0.8</v>
      </c>
      <c r="M224" t="s">
        <v>172</v>
      </c>
    </row>
    <row r="225" spans="1:13" x14ac:dyDescent="0.3">
      <c r="A225" t="s">
        <v>5</v>
      </c>
      <c r="B225" t="s">
        <v>6</v>
      </c>
      <c r="C225" t="s">
        <v>171</v>
      </c>
      <c r="D225" t="s">
        <v>10</v>
      </c>
      <c r="E225">
        <v>6</v>
      </c>
      <c r="F225" s="12">
        <v>548</v>
      </c>
      <c r="G225" s="12">
        <v>18.27</v>
      </c>
      <c r="H225" s="12">
        <v>1.6</v>
      </c>
      <c r="I225" s="12">
        <v>1.33</v>
      </c>
      <c r="J225">
        <v>137</v>
      </c>
      <c r="K225">
        <v>180</v>
      </c>
      <c r="L225" s="12">
        <v>0.27</v>
      </c>
      <c r="M225" t="s">
        <v>172</v>
      </c>
    </row>
    <row r="226" spans="1:13" x14ac:dyDescent="0.3">
      <c r="A226" t="s">
        <v>5</v>
      </c>
      <c r="B226" t="s">
        <v>6</v>
      </c>
      <c r="C226" t="s">
        <v>171</v>
      </c>
      <c r="D226" t="s">
        <v>13</v>
      </c>
      <c r="E226">
        <v>7</v>
      </c>
      <c r="F226" s="12">
        <v>668.71</v>
      </c>
      <c r="G226" s="12">
        <v>22.29</v>
      </c>
      <c r="H226" s="12">
        <v>1.87</v>
      </c>
      <c r="I226" s="12">
        <v>1.33</v>
      </c>
      <c r="J226">
        <v>163</v>
      </c>
      <c r="K226">
        <v>210</v>
      </c>
      <c r="L226" s="12">
        <v>0.53</v>
      </c>
      <c r="M226" t="s">
        <v>172</v>
      </c>
    </row>
    <row r="227" spans="1:13" x14ac:dyDescent="0.3">
      <c r="A227" t="s">
        <v>5</v>
      </c>
      <c r="B227" t="s">
        <v>6</v>
      </c>
      <c r="C227" t="s">
        <v>171</v>
      </c>
      <c r="D227" t="s">
        <v>12</v>
      </c>
      <c r="E227">
        <v>5</v>
      </c>
      <c r="F227" s="12">
        <v>527.25</v>
      </c>
      <c r="G227" s="12">
        <v>17.57</v>
      </c>
      <c r="H227" s="12">
        <v>1.33</v>
      </c>
      <c r="I227" s="12">
        <v>0.8</v>
      </c>
      <c r="J227">
        <v>129</v>
      </c>
      <c r="K227">
        <v>150</v>
      </c>
      <c r="L227" s="12">
        <v>0.53</v>
      </c>
      <c r="M227" t="s">
        <v>172</v>
      </c>
    </row>
    <row r="228" spans="1:13" x14ac:dyDescent="0.3">
      <c r="A228" t="s">
        <v>5</v>
      </c>
      <c r="B228" t="s">
        <v>6</v>
      </c>
      <c r="C228" t="s">
        <v>171</v>
      </c>
      <c r="D228" t="s">
        <v>15</v>
      </c>
      <c r="E228">
        <v>6</v>
      </c>
      <c r="F228" s="12">
        <v>672.77</v>
      </c>
      <c r="G228" s="12">
        <v>22.43</v>
      </c>
      <c r="H228" s="12">
        <v>1.6</v>
      </c>
      <c r="I228" s="12">
        <v>0.8</v>
      </c>
      <c r="J228">
        <v>166</v>
      </c>
      <c r="K228">
        <v>180</v>
      </c>
      <c r="L228" s="12">
        <v>0.8</v>
      </c>
      <c r="M228" t="s">
        <v>172</v>
      </c>
    </row>
    <row r="229" spans="1:13" x14ac:dyDescent="0.3">
      <c r="A229" t="s">
        <v>5</v>
      </c>
      <c r="B229" t="s">
        <v>6</v>
      </c>
      <c r="C229" t="s">
        <v>171</v>
      </c>
      <c r="D229" t="s">
        <v>14</v>
      </c>
      <c r="E229">
        <v>4</v>
      </c>
      <c r="F229" s="12">
        <v>369.71</v>
      </c>
      <c r="G229" s="12">
        <v>12.32</v>
      </c>
      <c r="H229" s="12">
        <v>1.07</v>
      </c>
      <c r="I229" s="12">
        <v>1.07</v>
      </c>
      <c r="J229">
        <v>93</v>
      </c>
      <c r="K229">
        <v>120</v>
      </c>
      <c r="L229" s="12">
        <v>0</v>
      </c>
      <c r="M229" t="s">
        <v>172</v>
      </c>
    </row>
    <row r="230" spans="1:13" x14ac:dyDescent="0.3">
      <c r="A230" t="s">
        <v>5</v>
      </c>
      <c r="B230" t="s">
        <v>6</v>
      </c>
      <c r="C230" t="s">
        <v>171</v>
      </c>
      <c r="D230" t="s">
        <v>114</v>
      </c>
      <c r="E230">
        <v>6</v>
      </c>
      <c r="F230" s="12">
        <v>476</v>
      </c>
      <c r="G230" s="12">
        <v>15.87</v>
      </c>
      <c r="H230" s="12">
        <v>1.6</v>
      </c>
      <c r="I230" s="12">
        <v>1.49</v>
      </c>
      <c r="J230">
        <v>119</v>
      </c>
      <c r="K230">
        <v>180</v>
      </c>
      <c r="L230" s="12">
        <v>0.11</v>
      </c>
      <c r="M230" t="s">
        <v>172</v>
      </c>
    </row>
    <row r="231" spans="1:13" x14ac:dyDescent="0.3">
      <c r="A231" t="s">
        <v>5</v>
      </c>
      <c r="B231" t="s">
        <v>6</v>
      </c>
      <c r="C231" t="s">
        <v>173</v>
      </c>
      <c r="D231" t="s">
        <v>7</v>
      </c>
      <c r="E231">
        <v>2</v>
      </c>
      <c r="F231" s="12">
        <v>112</v>
      </c>
      <c r="G231" s="12">
        <v>3.73</v>
      </c>
      <c r="H231" s="12">
        <v>0.53</v>
      </c>
      <c r="I231" s="12">
        <v>0</v>
      </c>
      <c r="J231">
        <v>28</v>
      </c>
      <c r="K231">
        <v>44</v>
      </c>
      <c r="L231" s="12">
        <v>0.53</v>
      </c>
      <c r="M231" t="s">
        <v>172</v>
      </c>
    </row>
    <row r="232" spans="1:13" x14ac:dyDescent="0.3">
      <c r="A232" t="s">
        <v>5</v>
      </c>
      <c r="B232" t="s">
        <v>6</v>
      </c>
      <c r="C232" t="s">
        <v>173</v>
      </c>
      <c r="D232" t="s">
        <v>9</v>
      </c>
      <c r="E232">
        <v>2</v>
      </c>
      <c r="F232" s="12">
        <v>160</v>
      </c>
      <c r="G232" s="12">
        <v>5.33</v>
      </c>
      <c r="H232" s="12">
        <v>0.53</v>
      </c>
      <c r="I232" s="12">
        <v>0</v>
      </c>
      <c r="J232">
        <v>40</v>
      </c>
      <c r="K232">
        <v>52</v>
      </c>
      <c r="L232" s="12">
        <v>0.53</v>
      </c>
      <c r="M232" t="s">
        <v>172</v>
      </c>
    </row>
    <row r="233" spans="1:13" x14ac:dyDescent="0.3">
      <c r="A233" t="s">
        <v>5</v>
      </c>
      <c r="B233" t="s">
        <v>6</v>
      </c>
      <c r="C233" t="s">
        <v>173</v>
      </c>
      <c r="D233" t="s">
        <v>8</v>
      </c>
      <c r="E233">
        <v>3</v>
      </c>
      <c r="F233" s="12">
        <v>204</v>
      </c>
      <c r="G233" s="12">
        <v>6.8</v>
      </c>
      <c r="H233" s="12">
        <v>0.8</v>
      </c>
      <c r="I233" s="12">
        <v>0</v>
      </c>
      <c r="J233">
        <v>51</v>
      </c>
      <c r="K233">
        <v>66</v>
      </c>
      <c r="L233" s="12">
        <v>0.8</v>
      </c>
      <c r="M233" t="s">
        <v>172</v>
      </c>
    </row>
    <row r="234" spans="1:13" x14ac:dyDescent="0.3">
      <c r="A234" t="s">
        <v>5</v>
      </c>
      <c r="B234" t="s">
        <v>6</v>
      </c>
      <c r="C234" t="s">
        <v>173</v>
      </c>
      <c r="D234" t="s">
        <v>11</v>
      </c>
      <c r="E234">
        <v>1</v>
      </c>
      <c r="F234" s="12">
        <v>44</v>
      </c>
      <c r="G234" s="12">
        <v>1.47</v>
      </c>
      <c r="H234" s="12">
        <v>0.27</v>
      </c>
      <c r="I234" s="12">
        <v>0</v>
      </c>
      <c r="J234">
        <v>11</v>
      </c>
      <c r="K234">
        <v>30</v>
      </c>
      <c r="L234" s="12">
        <v>0.27</v>
      </c>
      <c r="M234" t="s">
        <v>172</v>
      </c>
    </row>
    <row r="235" spans="1:13" x14ac:dyDescent="0.3">
      <c r="A235" t="s">
        <v>5</v>
      </c>
      <c r="B235" t="s">
        <v>6</v>
      </c>
      <c r="C235" t="s">
        <v>173</v>
      </c>
      <c r="D235" t="s">
        <v>10</v>
      </c>
      <c r="E235">
        <v>2</v>
      </c>
      <c r="F235" s="12">
        <v>156</v>
      </c>
      <c r="G235" s="12">
        <v>5.2</v>
      </c>
      <c r="H235" s="12">
        <v>0.53</v>
      </c>
      <c r="I235" s="12">
        <v>0</v>
      </c>
      <c r="J235">
        <v>39</v>
      </c>
      <c r="K235">
        <v>60</v>
      </c>
      <c r="L235" s="12">
        <v>0.53</v>
      </c>
      <c r="M235" t="s">
        <v>172</v>
      </c>
    </row>
    <row r="236" spans="1:13" x14ac:dyDescent="0.3">
      <c r="A236" t="s">
        <v>5</v>
      </c>
      <c r="B236" t="s">
        <v>6</v>
      </c>
      <c r="C236" t="s">
        <v>173</v>
      </c>
      <c r="D236" t="s">
        <v>13</v>
      </c>
      <c r="E236">
        <v>1</v>
      </c>
      <c r="F236" s="12">
        <v>86</v>
      </c>
      <c r="G236" s="12">
        <v>2.87</v>
      </c>
      <c r="H236" s="12">
        <v>0.27</v>
      </c>
      <c r="I236" s="12">
        <v>0</v>
      </c>
      <c r="J236">
        <v>20</v>
      </c>
      <c r="K236">
        <v>30</v>
      </c>
      <c r="L236" s="12">
        <v>0.27</v>
      </c>
      <c r="M236" t="s">
        <v>172</v>
      </c>
    </row>
    <row r="237" spans="1:13" x14ac:dyDescent="0.3">
      <c r="A237" t="s">
        <v>5</v>
      </c>
      <c r="B237" t="s">
        <v>6</v>
      </c>
      <c r="C237" t="s">
        <v>173</v>
      </c>
      <c r="D237" t="s">
        <v>12</v>
      </c>
      <c r="E237">
        <v>2</v>
      </c>
      <c r="F237" s="12">
        <v>180</v>
      </c>
      <c r="G237" s="12">
        <v>6</v>
      </c>
      <c r="H237" s="12">
        <v>0.53</v>
      </c>
      <c r="I237" s="12">
        <v>0.27</v>
      </c>
      <c r="J237">
        <v>45</v>
      </c>
      <c r="K237">
        <v>60</v>
      </c>
      <c r="L237" s="12">
        <v>0.27</v>
      </c>
      <c r="M237" t="s">
        <v>172</v>
      </c>
    </row>
    <row r="238" spans="1:13" x14ac:dyDescent="0.3">
      <c r="A238" t="s">
        <v>5</v>
      </c>
      <c r="B238" t="s">
        <v>6</v>
      </c>
      <c r="C238" t="s">
        <v>173</v>
      </c>
      <c r="D238" t="s">
        <v>15</v>
      </c>
      <c r="E238">
        <v>1</v>
      </c>
      <c r="F238" s="12">
        <v>64</v>
      </c>
      <c r="G238" s="12">
        <v>2.13</v>
      </c>
      <c r="H238" s="12">
        <v>0.27</v>
      </c>
      <c r="I238" s="12">
        <v>0</v>
      </c>
      <c r="J238">
        <v>16</v>
      </c>
      <c r="K238">
        <v>30</v>
      </c>
      <c r="L238" s="12">
        <v>0.27</v>
      </c>
      <c r="M238" t="s">
        <v>172</v>
      </c>
    </row>
    <row r="239" spans="1:13" x14ac:dyDescent="0.3">
      <c r="A239" t="s">
        <v>5</v>
      </c>
      <c r="B239" t="s">
        <v>6</v>
      </c>
      <c r="C239" t="s">
        <v>173</v>
      </c>
      <c r="D239" t="s">
        <v>14</v>
      </c>
      <c r="E239">
        <v>2</v>
      </c>
      <c r="F239" s="12">
        <v>173.6</v>
      </c>
      <c r="G239" s="12">
        <v>5.79</v>
      </c>
      <c r="H239" s="12">
        <v>0.53</v>
      </c>
      <c r="I239" s="12">
        <v>0</v>
      </c>
      <c r="J239">
        <v>44</v>
      </c>
      <c r="K239">
        <v>60</v>
      </c>
      <c r="L239" s="12">
        <v>0.53</v>
      </c>
      <c r="M239" t="s">
        <v>172</v>
      </c>
    </row>
    <row r="240" spans="1:13" x14ac:dyDescent="0.3">
      <c r="A240" t="s">
        <v>5</v>
      </c>
      <c r="B240" t="s">
        <v>6</v>
      </c>
      <c r="C240" t="s">
        <v>173</v>
      </c>
      <c r="D240" t="s">
        <v>114</v>
      </c>
      <c r="E240">
        <v>3</v>
      </c>
      <c r="F240" s="12">
        <v>184.97</v>
      </c>
      <c r="G240" s="12">
        <v>6.17</v>
      </c>
      <c r="H240" s="12">
        <v>0.8</v>
      </c>
      <c r="I240" s="12">
        <v>0.59</v>
      </c>
      <c r="J240">
        <v>46</v>
      </c>
      <c r="K240">
        <v>90</v>
      </c>
      <c r="L240" s="12">
        <v>0.21</v>
      </c>
      <c r="M240" t="s">
        <v>172</v>
      </c>
    </row>
    <row r="241" spans="1:13" x14ac:dyDescent="0.3">
      <c r="A241" t="s">
        <v>5</v>
      </c>
      <c r="B241" t="s">
        <v>6</v>
      </c>
      <c r="C241" t="s">
        <v>174</v>
      </c>
      <c r="D241" t="s">
        <v>9</v>
      </c>
      <c r="E241">
        <v>1</v>
      </c>
      <c r="F241" s="12">
        <v>12.62</v>
      </c>
      <c r="G241" s="12">
        <v>0.42</v>
      </c>
      <c r="H241" s="12">
        <v>7.0000000000000007E-2</v>
      </c>
      <c r="I241" s="12">
        <v>7.0000000000000007E-2</v>
      </c>
      <c r="J241">
        <v>12</v>
      </c>
      <c r="K241">
        <v>26</v>
      </c>
      <c r="L241" s="12">
        <v>0</v>
      </c>
      <c r="M241" t="s">
        <v>172</v>
      </c>
    </row>
    <row r="242" spans="1:13" x14ac:dyDescent="0.3">
      <c r="A242" t="s">
        <v>5</v>
      </c>
      <c r="B242" t="s">
        <v>6</v>
      </c>
      <c r="C242" t="s">
        <v>174</v>
      </c>
      <c r="D242" t="s">
        <v>8</v>
      </c>
      <c r="E242">
        <v>1</v>
      </c>
      <c r="F242" s="12">
        <v>17.87</v>
      </c>
      <c r="G242" s="12">
        <v>0.6</v>
      </c>
      <c r="H242" s="12">
        <v>7.0000000000000007E-2</v>
      </c>
      <c r="I242" s="12">
        <v>7.0000000000000007E-2</v>
      </c>
      <c r="J242">
        <v>17</v>
      </c>
      <c r="K242">
        <v>22</v>
      </c>
      <c r="L242" s="12">
        <v>0</v>
      </c>
      <c r="M242" t="s">
        <v>172</v>
      </c>
    </row>
    <row r="243" spans="1:13" x14ac:dyDescent="0.3">
      <c r="A243" t="s">
        <v>5</v>
      </c>
      <c r="B243" t="s">
        <v>6</v>
      </c>
      <c r="C243" t="s">
        <v>174</v>
      </c>
      <c r="D243" t="s">
        <v>11</v>
      </c>
      <c r="E243">
        <v>1</v>
      </c>
      <c r="F243" s="12">
        <v>15.77</v>
      </c>
      <c r="G243" s="12">
        <v>0.53</v>
      </c>
      <c r="H243" s="12">
        <v>7.0000000000000007E-2</v>
      </c>
      <c r="I243" s="12">
        <v>7.0000000000000007E-2</v>
      </c>
      <c r="J243">
        <v>15</v>
      </c>
      <c r="K243">
        <v>30</v>
      </c>
      <c r="L243" s="12">
        <v>0</v>
      </c>
      <c r="M243" t="s">
        <v>172</v>
      </c>
    </row>
    <row r="244" spans="1:13" x14ac:dyDescent="0.3">
      <c r="A244" t="s">
        <v>5</v>
      </c>
      <c r="B244" t="s">
        <v>6</v>
      </c>
      <c r="C244" t="s">
        <v>174</v>
      </c>
      <c r="D244" t="s">
        <v>10</v>
      </c>
      <c r="E244">
        <v>1</v>
      </c>
      <c r="F244" s="12">
        <v>23.13</v>
      </c>
      <c r="G244" s="12">
        <v>0.77</v>
      </c>
      <c r="H244" s="12">
        <v>7.0000000000000007E-2</v>
      </c>
      <c r="I244" s="12">
        <v>7.0000000000000007E-2</v>
      </c>
      <c r="J244">
        <v>22</v>
      </c>
      <c r="K244">
        <v>30</v>
      </c>
      <c r="L244" s="12">
        <v>0</v>
      </c>
      <c r="M244" t="s">
        <v>172</v>
      </c>
    </row>
    <row r="245" spans="1:13" x14ac:dyDescent="0.3">
      <c r="A245" t="s">
        <v>5</v>
      </c>
      <c r="B245" t="s">
        <v>6</v>
      </c>
      <c r="C245" t="s">
        <v>174</v>
      </c>
      <c r="D245" t="s">
        <v>12</v>
      </c>
      <c r="E245">
        <v>1</v>
      </c>
      <c r="F245" s="12">
        <v>10.51</v>
      </c>
      <c r="G245" s="12">
        <v>0.35</v>
      </c>
      <c r="H245" s="12">
        <v>7.0000000000000007E-2</v>
      </c>
      <c r="I245" s="12">
        <v>7.0000000000000007E-2</v>
      </c>
      <c r="J245">
        <v>10</v>
      </c>
      <c r="K245">
        <v>30</v>
      </c>
      <c r="L245" s="12">
        <v>0</v>
      </c>
      <c r="M245" t="s">
        <v>172</v>
      </c>
    </row>
    <row r="246" spans="1:13" x14ac:dyDescent="0.3">
      <c r="A246" t="s">
        <v>5</v>
      </c>
      <c r="B246" t="s">
        <v>6</v>
      </c>
      <c r="C246" t="s">
        <v>174</v>
      </c>
      <c r="D246" t="s">
        <v>14</v>
      </c>
      <c r="E246">
        <v>1</v>
      </c>
      <c r="F246" s="12">
        <v>16.82</v>
      </c>
      <c r="G246" s="12">
        <v>0.56000000000000005</v>
      </c>
      <c r="H246" s="12">
        <v>7.0000000000000007E-2</v>
      </c>
      <c r="I246" s="12">
        <v>7.0000000000000007E-2</v>
      </c>
      <c r="J246">
        <v>16</v>
      </c>
      <c r="K246">
        <v>30</v>
      </c>
      <c r="L246" s="12">
        <v>0</v>
      </c>
      <c r="M246" t="s">
        <v>172</v>
      </c>
    </row>
    <row r="247" spans="1:13" x14ac:dyDescent="0.3">
      <c r="A247" t="s">
        <v>5</v>
      </c>
      <c r="B247" t="s">
        <v>6</v>
      </c>
      <c r="C247" t="s">
        <v>175</v>
      </c>
      <c r="D247" t="s">
        <v>7</v>
      </c>
      <c r="E247">
        <v>1</v>
      </c>
      <c r="F247" s="12">
        <v>16.82</v>
      </c>
      <c r="G247" s="12">
        <v>0.56000000000000005</v>
      </c>
      <c r="H247" s="12">
        <v>7.0000000000000007E-2</v>
      </c>
      <c r="I247" s="12">
        <v>7.0000000000000007E-2</v>
      </c>
      <c r="J247">
        <v>16</v>
      </c>
      <c r="K247">
        <v>22</v>
      </c>
      <c r="L247" s="12">
        <v>0</v>
      </c>
      <c r="M247" t="s">
        <v>172</v>
      </c>
    </row>
    <row r="248" spans="1:13" x14ac:dyDescent="0.3">
      <c r="A248" t="s">
        <v>5</v>
      </c>
      <c r="B248" t="s">
        <v>6</v>
      </c>
      <c r="C248" t="s">
        <v>175</v>
      </c>
      <c r="D248" t="s">
        <v>9</v>
      </c>
      <c r="E248">
        <v>1</v>
      </c>
      <c r="F248" s="12">
        <v>13.67</v>
      </c>
      <c r="G248" s="12">
        <v>0.46</v>
      </c>
      <c r="H248" s="12">
        <v>7.0000000000000007E-2</v>
      </c>
      <c r="I248" s="12">
        <v>7.0000000000000007E-2</v>
      </c>
      <c r="J248">
        <v>13</v>
      </c>
      <c r="K248">
        <v>30</v>
      </c>
      <c r="L248" s="12">
        <v>0</v>
      </c>
      <c r="M248" t="s">
        <v>172</v>
      </c>
    </row>
    <row r="249" spans="1:13" x14ac:dyDescent="0.3">
      <c r="A249" t="s">
        <v>5</v>
      </c>
      <c r="B249" t="s">
        <v>6</v>
      </c>
      <c r="C249" t="s">
        <v>175</v>
      </c>
      <c r="D249" t="s">
        <v>8</v>
      </c>
      <c r="E249">
        <v>1</v>
      </c>
      <c r="F249" s="12">
        <v>13.67</v>
      </c>
      <c r="G249" s="12">
        <v>0.46</v>
      </c>
      <c r="H249" s="12">
        <v>7.0000000000000007E-2</v>
      </c>
      <c r="I249" s="12">
        <v>7.0000000000000007E-2</v>
      </c>
      <c r="J249">
        <v>13</v>
      </c>
      <c r="K249">
        <v>22</v>
      </c>
      <c r="L249" s="12">
        <v>0</v>
      </c>
      <c r="M249" t="s">
        <v>172</v>
      </c>
    </row>
    <row r="250" spans="1:13" x14ac:dyDescent="0.3">
      <c r="A250" t="s">
        <v>5</v>
      </c>
      <c r="B250" t="s">
        <v>6</v>
      </c>
      <c r="C250" t="s">
        <v>175</v>
      </c>
      <c r="D250" t="s">
        <v>11</v>
      </c>
      <c r="E250">
        <v>1</v>
      </c>
      <c r="F250" s="12">
        <v>18.93</v>
      </c>
      <c r="G250" s="12">
        <v>0.63</v>
      </c>
      <c r="H250" s="12">
        <v>7.0000000000000007E-2</v>
      </c>
      <c r="I250" s="12">
        <v>7.0000000000000007E-2</v>
      </c>
      <c r="J250">
        <v>18</v>
      </c>
      <c r="K250">
        <v>30</v>
      </c>
      <c r="L250" s="12">
        <v>0</v>
      </c>
      <c r="M250" t="s">
        <v>172</v>
      </c>
    </row>
    <row r="251" spans="1:13" x14ac:dyDescent="0.3">
      <c r="A251" t="s">
        <v>5</v>
      </c>
      <c r="B251" t="s">
        <v>6</v>
      </c>
      <c r="C251" t="s">
        <v>175</v>
      </c>
      <c r="D251" t="s">
        <v>12</v>
      </c>
      <c r="E251">
        <v>1</v>
      </c>
      <c r="F251" s="12">
        <v>9.4600000000000009</v>
      </c>
      <c r="G251" s="12">
        <v>0.32</v>
      </c>
      <c r="H251" s="12">
        <v>7.0000000000000007E-2</v>
      </c>
      <c r="I251" s="12">
        <v>7.0000000000000007E-2</v>
      </c>
      <c r="J251">
        <v>9</v>
      </c>
      <c r="K251">
        <v>30</v>
      </c>
      <c r="L251" s="12">
        <v>0</v>
      </c>
      <c r="M251" t="s">
        <v>172</v>
      </c>
    </row>
    <row r="252" spans="1:13" x14ac:dyDescent="0.3">
      <c r="A252" t="s">
        <v>5</v>
      </c>
      <c r="B252" t="s">
        <v>6</v>
      </c>
      <c r="C252" t="s">
        <v>175</v>
      </c>
      <c r="D252" t="s">
        <v>14</v>
      </c>
      <c r="E252">
        <v>1</v>
      </c>
      <c r="F252" s="12">
        <v>19.98</v>
      </c>
      <c r="G252" s="12">
        <v>0.67</v>
      </c>
      <c r="H252" s="12">
        <v>7.0000000000000007E-2</v>
      </c>
      <c r="I252" s="12">
        <v>7.0000000000000007E-2</v>
      </c>
      <c r="J252">
        <v>19</v>
      </c>
      <c r="K252">
        <v>30</v>
      </c>
      <c r="L252" s="12">
        <v>0</v>
      </c>
      <c r="M252" t="s">
        <v>172</v>
      </c>
    </row>
    <row r="253" spans="1:13" x14ac:dyDescent="0.3">
      <c r="A253" t="s">
        <v>5</v>
      </c>
      <c r="B253" t="s">
        <v>6</v>
      </c>
      <c r="C253" t="s">
        <v>176</v>
      </c>
      <c r="D253" t="s">
        <v>8</v>
      </c>
      <c r="E253">
        <v>1</v>
      </c>
      <c r="F253" s="12">
        <v>75</v>
      </c>
      <c r="G253" s="12">
        <v>2.5</v>
      </c>
      <c r="H253" s="12">
        <v>0.2</v>
      </c>
      <c r="I253" s="12">
        <v>0.2</v>
      </c>
      <c r="J253">
        <v>25</v>
      </c>
      <c r="K253">
        <v>22</v>
      </c>
      <c r="L253" s="12">
        <v>0</v>
      </c>
      <c r="M253" t="s">
        <v>172</v>
      </c>
    </row>
    <row r="254" spans="1:13" x14ac:dyDescent="0.3">
      <c r="A254" t="s">
        <v>5</v>
      </c>
      <c r="B254" t="s">
        <v>6</v>
      </c>
      <c r="C254" t="s">
        <v>176</v>
      </c>
      <c r="D254" t="s">
        <v>10</v>
      </c>
      <c r="E254">
        <v>1</v>
      </c>
      <c r="F254" s="12">
        <v>75</v>
      </c>
      <c r="G254" s="12">
        <v>2.5</v>
      </c>
      <c r="H254" s="12">
        <v>0.2</v>
      </c>
      <c r="I254" s="12">
        <v>0.2</v>
      </c>
      <c r="J254">
        <v>25</v>
      </c>
      <c r="K254">
        <v>30</v>
      </c>
      <c r="L254" s="12">
        <v>0</v>
      </c>
      <c r="M254" t="s">
        <v>172</v>
      </c>
    </row>
    <row r="255" spans="1:13" x14ac:dyDescent="0.3">
      <c r="A255" t="s">
        <v>5</v>
      </c>
      <c r="B255" t="s">
        <v>6</v>
      </c>
      <c r="C255" t="s">
        <v>176</v>
      </c>
      <c r="D255" t="s">
        <v>12</v>
      </c>
      <c r="E255">
        <v>1</v>
      </c>
      <c r="F255" s="12">
        <v>75</v>
      </c>
      <c r="G255" s="12">
        <v>2.5</v>
      </c>
      <c r="H255" s="12">
        <v>0.2</v>
      </c>
      <c r="I255" s="12">
        <v>0.2</v>
      </c>
      <c r="J255">
        <v>25</v>
      </c>
      <c r="K255">
        <v>30</v>
      </c>
      <c r="L255" s="12">
        <v>0</v>
      </c>
      <c r="M255" t="s">
        <v>172</v>
      </c>
    </row>
    <row r="256" spans="1:13" x14ac:dyDescent="0.3">
      <c r="A256" t="s">
        <v>5</v>
      </c>
      <c r="B256" t="s">
        <v>6</v>
      </c>
      <c r="C256" t="s">
        <v>176</v>
      </c>
      <c r="D256" t="s">
        <v>14</v>
      </c>
      <c r="E256">
        <v>1</v>
      </c>
      <c r="F256" s="12">
        <v>42</v>
      </c>
      <c r="G256" s="12">
        <v>1.4</v>
      </c>
      <c r="H256" s="12">
        <v>0.2</v>
      </c>
      <c r="I256" s="12">
        <v>0</v>
      </c>
      <c r="J256">
        <v>14</v>
      </c>
      <c r="K256">
        <v>30</v>
      </c>
      <c r="L256" s="12">
        <v>0.2</v>
      </c>
      <c r="M256" t="s">
        <v>172</v>
      </c>
    </row>
    <row r="257" spans="1:13" x14ac:dyDescent="0.3">
      <c r="A257" t="s">
        <v>5</v>
      </c>
      <c r="B257" t="s">
        <v>6</v>
      </c>
      <c r="C257" t="s">
        <v>176</v>
      </c>
      <c r="D257" t="s">
        <v>114</v>
      </c>
      <c r="E257">
        <v>1</v>
      </c>
      <c r="F257" s="12">
        <v>42</v>
      </c>
      <c r="G257" s="12">
        <v>1.4</v>
      </c>
      <c r="H257" s="12">
        <v>0.2</v>
      </c>
      <c r="I257" s="12">
        <v>0.12</v>
      </c>
      <c r="J257">
        <v>14</v>
      </c>
      <c r="K257">
        <v>30</v>
      </c>
      <c r="L257" s="12">
        <v>0.08</v>
      </c>
      <c r="M257" t="s">
        <v>172</v>
      </c>
    </row>
    <row r="258" spans="1:13" x14ac:dyDescent="0.3">
      <c r="A258" t="s">
        <v>5</v>
      </c>
      <c r="B258" t="s">
        <v>6</v>
      </c>
      <c r="C258" t="s">
        <v>177</v>
      </c>
      <c r="D258" t="s">
        <v>7</v>
      </c>
      <c r="E258">
        <v>1</v>
      </c>
      <c r="F258" s="12">
        <v>68</v>
      </c>
      <c r="G258" s="12">
        <v>2.27</v>
      </c>
      <c r="H258" s="12">
        <v>0.27</v>
      </c>
      <c r="I258" s="12">
        <v>0</v>
      </c>
      <c r="J258">
        <v>17</v>
      </c>
      <c r="K258">
        <v>22</v>
      </c>
      <c r="L258" s="12">
        <v>0.27</v>
      </c>
      <c r="M258" t="s">
        <v>172</v>
      </c>
    </row>
    <row r="259" spans="1:13" x14ac:dyDescent="0.3">
      <c r="A259" t="s">
        <v>5</v>
      </c>
      <c r="B259" t="s">
        <v>6</v>
      </c>
      <c r="C259" t="s">
        <v>177</v>
      </c>
      <c r="D259" t="s">
        <v>9</v>
      </c>
      <c r="E259">
        <v>2</v>
      </c>
      <c r="F259" s="12">
        <v>121.1</v>
      </c>
      <c r="G259" s="12">
        <v>4.04</v>
      </c>
      <c r="H259" s="12">
        <v>0.53</v>
      </c>
      <c r="I259" s="12">
        <v>0.27</v>
      </c>
      <c r="J259">
        <v>29</v>
      </c>
      <c r="K259">
        <v>52</v>
      </c>
      <c r="L259" s="12">
        <v>0.27</v>
      </c>
      <c r="M259" t="s">
        <v>172</v>
      </c>
    </row>
    <row r="260" spans="1:13" x14ac:dyDescent="0.3">
      <c r="A260" t="s">
        <v>5</v>
      </c>
      <c r="B260" t="s">
        <v>6</v>
      </c>
      <c r="C260" t="s">
        <v>177</v>
      </c>
      <c r="D260" t="s">
        <v>8</v>
      </c>
      <c r="E260">
        <v>1</v>
      </c>
      <c r="F260" s="12">
        <v>92</v>
      </c>
      <c r="G260" s="12">
        <v>3.07</v>
      </c>
      <c r="H260" s="12">
        <v>0.27</v>
      </c>
      <c r="I260" s="12">
        <v>0.27</v>
      </c>
      <c r="J260">
        <v>23</v>
      </c>
      <c r="K260">
        <v>22</v>
      </c>
      <c r="L260" s="12">
        <v>0</v>
      </c>
      <c r="M260" t="s">
        <v>172</v>
      </c>
    </row>
    <row r="261" spans="1:13" x14ac:dyDescent="0.3">
      <c r="A261" t="s">
        <v>5</v>
      </c>
      <c r="B261" t="s">
        <v>6</v>
      </c>
      <c r="C261" t="s">
        <v>177</v>
      </c>
      <c r="D261" t="s">
        <v>11</v>
      </c>
      <c r="E261">
        <v>1</v>
      </c>
      <c r="F261" s="12">
        <v>52</v>
      </c>
      <c r="G261" s="12">
        <v>1.73</v>
      </c>
      <c r="H261" s="12">
        <v>0.27</v>
      </c>
      <c r="I261" s="12">
        <v>0.27</v>
      </c>
      <c r="J261">
        <v>13</v>
      </c>
      <c r="K261">
        <v>30</v>
      </c>
      <c r="L261" s="12">
        <v>0</v>
      </c>
      <c r="M261" t="s">
        <v>172</v>
      </c>
    </row>
    <row r="262" spans="1:13" x14ac:dyDescent="0.3">
      <c r="A262" t="s">
        <v>5</v>
      </c>
      <c r="B262" t="s">
        <v>6</v>
      </c>
      <c r="C262" t="s">
        <v>177</v>
      </c>
      <c r="D262" t="s">
        <v>10</v>
      </c>
      <c r="E262">
        <v>1</v>
      </c>
      <c r="F262" s="12">
        <v>80</v>
      </c>
      <c r="G262" s="12">
        <v>2.67</v>
      </c>
      <c r="H262" s="12">
        <v>0.27</v>
      </c>
      <c r="I262" s="12">
        <v>0.27</v>
      </c>
      <c r="J262">
        <v>20</v>
      </c>
      <c r="K262">
        <v>30</v>
      </c>
      <c r="L262" s="12">
        <v>0</v>
      </c>
      <c r="M262" t="s">
        <v>172</v>
      </c>
    </row>
    <row r="263" spans="1:13" x14ac:dyDescent="0.3">
      <c r="A263" t="s">
        <v>5</v>
      </c>
      <c r="B263" t="s">
        <v>6</v>
      </c>
      <c r="C263" t="s">
        <v>177</v>
      </c>
      <c r="D263" t="s">
        <v>13</v>
      </c>
      <c r="E263">
        <v>1</v>
      </c>
      <c r="F263" s="12">
        <v>64</v>
      </c>
      <c r="G263" s="12">
        <v>2.13</v>
      </c>
      <c r="H263" s="12">
        <v>0.27</v>
      </c>
      <c r="I263" s="12">
        <v>0.27</v>
      </c>
      <c r="J263">
        <v>16</v>
      </c>
      <c r="K263">
        <v>30</v>
      </c>
      <c r="L263" s="12">
        <v>0</v>
      </c>
      <c r="M263" t="s">
        <v>172</v>
      </c>
    </row>
    <row r="264" spans="1:13" x14ac:dyDescent="0.3">
      <c r="A264" t="s">
        <v>5</v>
      </c>
      <c r="B264" t="s">
        <v>6</v>
      </c>
      <c r="C264" t="s">
        <v>177</v>
      </c>
      <c r="D264" t="s">
        <v>12</v>
      </c>
      <c r="E264">
        <v>1</v>
      </c>
      <c r="F264" s="12">
        <v>36</v>
      </c>
      <c r="G264" s="12">
        <v>1.2</v>
      </c>
      <c r="H264" s="12">
        <v>0.27</v>
      </c>
      <c r="I264" s="12">
        <v>0.27</v>
      </c>
      <c r="J264">
        <v>9</v>
      </c>
      <c r="K264">
        <v>30</v>
      </c>
      <c r="L264" s="12">
        <v>0</v>
      </c>
      <c r="M264" t="s">
        <v>172</v>
      </c>
    </row>
    <row r="265" spans="1:13" x14ac:dyDescent="0.3">
      <c r="A265" t="s">
        <v>5</v>
      </c>
      <c r="B265" t="s">
        <v>6</v>
      </c>
      <c r="C265" t="s">
        <v>177</v>
      </c>
      <c r="D265" t="s">
        <v>15</v>
      </c>
      <c r="E265">
        <v>1</v>
      </c>
      <c r="F265" s="12">
        <v>40</v>
      </c>
      <c r="G265" s="12">
        <v>1.33</v>
      </c>
      <c r="H265" s="12">
        <v>0.27</v>
      </c>
      <c r="I265" s="12">
        <v>0.27</v>
      </c>
      <c r="J265">
        <v>10</v>
      </c>
      <c r="K265">
        <v>30</v>
      </c>
      <c r="L265" s="12">
        <v>0</v>
      </c>
      <c r="M265" t="s">
        <v>172</v>
      </c>
    </row>
    <row r="266" spans="1:13" x14ac:dyDescent="0.3">
      <c r="A266" t="s">
        <v>5</v>
      </c>
      <c r="B266" t="s">
        <v>6</v>
      </c>
      <c r="C266" t="s">
        <v>178</v>
      </c>
      <c r="D266" t="s">
        <v>7</v>
      </c>
      <c r="E266">
        <v>1</v>
      </c>
      <c r="F266" s="12">
        <v>80</v>
      </c>
      <c r="G266" s="12">
        <v>2.67</v>
      </c>
      <c r="H266" s="12">
        <v>0.27</v>
      </c>
      <c r="I266" s="12">
        <v>0</v>
      </c>
      <c r="J266">
        <v>20</v>
      </c>
      <c r="K266">
        <v>22</v>
      </c>
      <c r="L266" s="12">
        <v>0.27</v>
      </c>
      <c r="M266" t="s">
        <v>172</v>
      </c>
    </row>
    <row r="267" spans="1:13" x14ac:dyDescent="0.3">
      <c r="A267" t="s">
        <v>5</v>
      </c>
      <c r="B267" t="s">
        <v>6</v>
      </c>
      <c r="C267" t="s">
        <v>178</v>
      </c>
      <c r="D267" t="s">
        <v>9</v>
      </c>
      <c r="E267">
        <v>1</v>
      </c>
      <c r="F267" s="12">
        <v>24</v>
      </c>
      <c r="G267" s="12">
        <v>0.8</v>
      </c>
      <c r="H267" s="12">
        <v>0.27</v>
      </c>
      <c r="I267" s="12">
        <v>0.27</v>
      </c>
      <c r="J267">
        <v>6</v>
      </c>
      <c r="K267">
        <v>25</v>
      </c>
      <c r="L267" s="12">
        <v>0</v>
      </c>
      <c r="M267" t="s">
        <v>172</v>
      </c>
    </row>
    <row r="268" spans="1:13" x14ac:dyDescent="0.3">
      <c r="A268" t="s">
        <v>5</v>
      </c>
      <c r="B268" t="s">
        <v>6</v>
      </c>
      <c r="C268" t="s">
        <v>178</v>
      </c>
      <c r="D268" t="s">
        <v>8</v>
      </c>
      <c r="E268">
        <v>1</v>
      </c>
      <c r="F268" s="12">
        <v>36</v>
      </c>
      <c r="G268" s="12">
        <v>1.2</v>
      </c>
      <c r="H268" s="12">
        <v>0.27</v>
      </c>
      <c r="I268" s="12">
        <v>0</v>
      </c>
      <c r="J268">
        <v>9</v>
      </c>
      <c r="K268">
        <v>22</v>
      </c>
      <c r="L268" s="12">
        <v>0.27</v>
      </c>
      <c r="M268" t="s">
        <v>172</v>
      </c>
    </row>
    <row r="269" spans="1:13" x14ac:dyDescent="0.3">
      <c r="A269" t="s">
        <v>5</v>
      </c>
      <c r="B269" t="s">
        <v>6</v>
      </c>
      <c r="C269" t="s">
        <v>178</v>
      </c>
      <c r="D269" t="s">
        <v>11</v>
      </c>
      <c r="E269">
        <v>1</v>
      </c>
      <c r="F269" s="12">
        <v>72</v>
      </c>
      <c r="G269" s="12">
        <v>2.4</v>
      </c>
      <c r="H269" s="12">
        <v>0.27</v>
      </c>
      <c r="I269" s="12">
        <v>0.27</v>
      </c>
      <c r="J269">
        <v>18</v>
      </c>
      <c r="K269">
        <v>25</v>
      </c>
      <c r="L269" s="12">
        <v>0</v>
      </c>
      <c r="M269" t="s">
        <v>172</v>
      </c>
    </row>
    <row r="270" spans="1:13" x14ac:dyDescent="0.3">
      <c r="A270" t="s">
        <v>5</v>
      </c>
      <c r="B270" t="s">
        <v>6</v>
      </c>
      <c r="C270" t="s">
        <v>178</v>
      </c>
      <c r="D270" t="s">
        <v>10</v>
      </c>
      <c r="E270">
        <v>1</v>
      </c>
      <c r="F270" s="12">
        <v>52</v>
      </c>
      <c r="G270" s="12">
        <v>1.73</v>
      </c>
      <c r="H270" s="12">
        <v>0.27</v>
      </c>
      <c r="I270" s="12">
        <v>0</v>
      </c>
      <c r="J270">
        <v>13</v>
      </c>
      <c r="K270">
        <v>25</v>
      </c>
      <c r="L270" s="12">
        <v>0.27</v>
      </c>
      <c r="M270" t="s">
        <v>172</v>
      </c>
    </row>
    <row r="271" spans="1:13" x14ac:dyDescent="0.3">
      <c r="A271" t="s">
        <v>5</v>
      </c>
      <c r="B271" t="s">
        <v>6</v>
      </c>
      <c r="C271" t="s">
        <v>178</v>
      </c>
      <c r="D271" t="s">
        <v>12</v>
      </c>
      <c r="E271">
        <v>1</v>
      </c>
      <c r="F271" s="12">
        <v>52</v>
      </c>
      <c r="G271" s="12">
        <v>1.73</v>
      </c>
      <c r="H271" s="12">
        <v>0.27</v>
      </c>
      <c r="I271" s="12">
        <v>0</v>
      </c>
      <c r="J271">
        <v>13</v>
      </c>
      <c r="K271">
        <v>25</v>
      </c>
      <c r="L271" s="12">
        <v>0.27</v>
      </c>
      <c r="M271" t="s">
        <v>172</v>
      </c>
    </row>
    <row r="272" spans="1:13" x14ac:dyDescent="0.3">
      <c r="A272" t="s">
        <v>5</v>
      </c>
      <c r="B272" t="s">
        <v>6</v>
      </c>
      <c r="C272" t="s">
        <v>178</v>
      </c>
      <c r="D272" t="s">
        <v>14</v>
      </c>
      <c r="E272">
        <v>1</v>
      </c>
      <c r="F272" s="12">
        <v>76</v>
      </c>
      <c r="G272" s="12">
        <v>2.5299999999999998</v>
      </c>
      <c r="H272" s="12">
        <v>0.27</v>
      </c>
      <c r="I272" s="12">
        <v>0</v>
      </c>
      <c r="J272">
        <v>19</v>
      </c>
      <c r="K272">
        <v>25</v>
      </c>
      <c r="L272" s="12">
        <v>0.27</v>
      </c>
      <c r="M272" t="s">
        <v>172</v>
      </c>
    </row>
    <row r="273" spans="1:13" x14ac:dyDescent="0.3">
      <c r="A273" t="s">
        <v>5</v>
      </c>
      <c r="B273" t="s">
        <v>6</v>
      </c>
      <c r="C273" t="s">
        <v>178</v>
      </c>
      <c r="D273" t="s">
        <v>114</v>
      </c>
      <c r="E273">
        <v>1</v>
      </c>
      <c r="F273" s="12">
        <v>48</v>
      </c>
      <c r="G273" s="12">
        <v>1.6</v>
      </c>
      <c r="H273" s="12">
        <v>0.27</v>
      </c>
      <c r="I273" s="12">
        <v>0.16</v>
      </c>
      <c r="J273">
        <v>12</v>
      </c>
      <c r="K273">
        <v>25</v>
      </c>
      <c r="L273" s="12">
        <v>0.11</v>
      </c>
      <c r="M273" t="s">
        <v>172</v>
      </c>
    </row>
    <row r="274" spans="1:13" x14ac:dyDescent="0.3">
      <c r="A274" t="s">
        <v>63</v>
      </c>
      <c r="B274" t="s">
        <v>64</v>
      </c>
      <c r="C274" t="s">
        <v>179</v>
      </c>
      <c r="D274" t="s">
        <v>7</v>
      </c>
      <c r="E274">
        <v>3</v>
      </c>
      <c r="F274" s="12">
        <v>321</v>
      </c>
      <c r="G274" s="12">
        <v>10.7</v>
      </c>
      <c r="H274" s="12">
        <v>0.6</v>
      </c>
      <c r="I274" s="12">
        <v>0</v>
      </c>
      <c r="J274">
        <v>107</v>
      </c>
      <c r="K274">
        <v>108</v>
      </c>
      <c r="L274" s="12">
        <v>0.6</v>
      </c>
      <c r="M274" t="s">
        <v>180</v>
      </c>
    </row>
    <row r="275" spans="1:13" x14ac:dyDescent="0.3">
      <c r="A275" t="s">
        <v>63</v>
      </c>
      <c r="B275" t="s">
        <v>64</v>
      </c>
      <c r="C275" t="s">
        <v>179</v>
      </c>
      <c r="D275" t="s">
        <v>9</v>
      </c>
      <c r="E275">
        <v>3</v>
      </c>
      <c r="F275" s="12">
        <v>309</v>
      </c>
      <c r="G275" s="12">
        <v>10.3</v>
      </c>
      <c r="H275" s="12">
        <v>0.6</v>
      </c>
      <c r="I275" s="12">
        <v>0</v>
      </c>
      <c r="J275">
        <v>103</v>
      </c>
      <c r="K275">
        <v>108</v>
      </c>
      <c r="L275" s="12">
        <v>0.6</v>
      </c>
      <c r="M275" t="s">
        <v>180</v>
      </c>
    </row>
    <row r="276" spans="1:13" x14ac:dyDescent="0.3">
      <c r="A276" t="s">
        <v>63</v>
      </c>
      <c r="B276" t="s">
        <v>64</v>
      </c>
      <c r="C276" t="s">
        <v>179</v>
      </c>
      <c r="D276" t="s">
        <v>8</v>
      </c>
      <c r="E276">
        <v>3</v>
      </c>
      <c r="F276" s="12">
        <v>321</v>
      </c>
      <c r="G276" s="12">
        <v>10.7</v>
      </c>
      <c r="H276" s="12">
        <v>0.6</v>
      </c>
      <c r="I276" s="12">
        <v>0</v>
      </c>
      <c r="J276">
        <v>107</v>
      </c>
      <c r="K276">
        <v>108</v>
      </c>
      <c r="L276" s="12">
        <v>0.6</v>
      </c>
      <c r="M276" t="s">
        <v>180</v>
      </c>
    </row>
    <row r="277" spans="1:13" x14ac:dyDescent="0.3">
      <c r="A277" t="s">
        <v>63</v>
      </c>
      <c r="B277" t="s">
        <v>64</v>
      </c>
      <c r="C277" t="s">
        <v>179</v>
      </c>
      <c r="D277" t="s">
        <v>11</v>
      </c>
      <c r="E277">
        <v>3</v>
      </c>
      <c r="F277" s="12">
        <v>285</v>
      </c>
      <c r="G277" s="12">
        <v>9.5</v>
      </c>
      <c r="H277" s="12">
        <v>0.6</v>
      </c>
      <c r="I277" s="12">
        <v>0.2</v>
      </c>
      <c r="J277">
        <v>95</v>
      </c>
      <c r="K277">
        <v>108</v>
      </c>
      <c r="L277" s="12">
        <v>0.4</v>
      </c>
      <c r="M277" t="s">
        <v>180</v>
      </c>
    </row>
    <row r="278" spans="1:13" x14ac:dyDescent="0.3">
      <c r="A278" t="s">
        <v>63</v>
      </c>
      <c r="B278" t="s">
        <v>64</v>
      </c>
      <c r="C278" t="s">
        <v>179</v>
      </c>
      <c r="D278" t="s">
        <v>10</v>
      </c>
      <c r="E278">
        <v>3</v>
      </c>
      <c r="F278" s="12">
        <v>282</v>
      </c>
      <c r="G278" s="12">
        <v>9.4</v>
      </c>
      <c r="H278" s="12">
        <v>0.6</v>
      </c>
      <c r="I278" s="12">
        <v>0</v>
      </c>
      <c r="J278">
        <v>94</v>
      </c>
      <c r="K278">
        <v>108</v>
      </c>
      <c r="L278" s="12">
        <v>0.6</v>
      </c>
      <c r="M278" t="s">
        <v>180</v>
      </c>
    </row>
    <row r="279" spans="1:13" x14ac:dyDescent="0.3">
      <c r="A279" t="s">
        <v>63</v>
      </c>
      <c r="B279" t="s">
        <v>64</v>
      </c>
      <c r="C279" t="s">
        <v>179</v>
      </c>
      <c r="D279" t="s">
        <v>13</v>
      </c>
      <c r="E279">
        <v>2</v>
      </c>
      <c r="F279" s="12">
        <v>163.19999999999999</v>
      </c>
      <c r="G279" s="12">
        <v>5.44</v>
      </c>
      <c r="H279" s="12">
        <v>0.4</v>
      </c>
      <c r="I279" s="12">
        <v>0.4</v>
      </c>
      <c r="J279">
        <v>51</v>
      </c>
      <c r="K279">
        <v>72</v>
      </c>
      <c r="L279" s="12">
        <v>0</v>
      </c>
      <c r="M279" t="s">
        <v>180</v>
      </c>
    </row>
    <row r="280" spans="1:13" x14ac:dyDescent="0.3">
      <c r="A280" t="s">
        <v>63</v>
      </c>
      <c r="B280" t="s">
        <v>64</v>
      </c>
      <c r="C280" t="s">
        <v>179</v>
      </c>
      <c r="D280" t="s">
        <v>12</v>
      </c>
      <c r="E280">
        <v>3</v>
      </c>
      <c r="F280" s="12">
        <v>321</v>
      </c>
      <c r="G280" s="12">
        <v>10.7</v>
      </c>
      <c r="H280" s="12">
        <v>0.6</v>
      </c>
      <c r="I280" s="12">
        <v>0.2</v>
      </c>
      <c r="J280">
        <v>107</v>
      </c>
      <c r="K280">
        <v>108</v>
      </c>
      <c r="L280" s="12">
        <v>0.4</v>
      </c>
      <c r="M280" t="s">
        <v>180</v>
      </c>
    </row>
    <row r="281" spans="1:13" x14ac:dyDescent="0.3">
      <c r="A281" t="s">
        <v>63</v>
      </c>
      <c r="B281" t="s">
        <v>64</v>
      </c>
      <c r="C281" t="s">
        <v>179</v>
      </c>
      <c r="D281" t="s">
        <v>15</v>
      </c>
      <c r="E281">
        <v>3</v>
      </c>
      <c r="F281" s="12">
        <v>312</v>
      </c>
      <c r="G281" s="12">
        <v>10.4</v>
      </c>
      <c r="H281" s="12">
        <v>0.6</v>
      </c>
      <c r="I281" s="12">
        <v>0</v>
      </c>
      <c r="J281">
        <v>104</v>
      </c>
      <c r="K281">
        <v>108</v>
      </c>
      <c r="L281" s="12">
        <v>0.6</v>
      </c>
      <c r="M281" t="s">
        <v>180</v>
      </c>
    </row>
    <row r="282" spans="1:13" x14ac:dyDescent="0.3">
      <c r="A282" t="s">
        <v>63</v>
      </c>
      <c r="B282" t="s">
        <v>64</v>
      </c>
      <c r="C282" t="s">
        <v>179</v>
      </c>
      <c r="D282" t="s">
        <v>14</v>
      </c>
      <c r="E282">
        <v>3</v>
      </c>
      <c r="F282" s="12">
        <v>318</v>
      </c>
      <c r="G282" s="12">
        <v>10.6</v>
      </c>
      <c r="H282" s="12">
        <v>0.4</v>
      </c>
      <c r="I282" s="12">
        <v>0</v>
      </c>
      <c r="J282">
        <v>106</v>
      </c>
      <c r="K282">
        <v>108</v>
      </c>
      <c r="L282" s="12">
        <v>0.4</v>
      </c>
      <c r="M282" t="s">
        <v>180</v>
      </c>
    </row>
    <row r="283" spans="1:13" x14ac:dyDescent="0.3">
      <c r="A283" t="s">
        <v>63</v>
      </c>
      <c r="B283" t="s">
        <v>64</v>
      </c>
      <c r="C283" t="s">
        <v>179</v>
      </c>
      <c r="D283" t="s">
        <v>114</v>
      </c>
      <c r="E283">
        <v>3</v>
      </c>
      <c r="F283" s="12">
        <v>297</v>
      </c>
      <c r="G283" s="12">
        <v>9.9</v>
      </c>
      <c r="H283" s="12">
        <v>0.6</v>
      </c>
      <c r="I283" s="12">
        <v>0</v>
      </c>
      <c r="J283">
        <v>99</v>
      </c>
      <c r="K283">
        <v>108</v>
      </c>
      <c r="L283" s="12">
        <v>0.6</v>
      </c>
      <c r="M283" t="s">
        <v>180</v>
      </c>
    </row>
    <row r="284" spans="1:13" x14ac:dyDescent="0.3">
      <c r="A284" t="s">
        <v>63</v>
      </c>
      <c r="B284" t="s">
        <v>64</v>
      </c>
      <c r="C284" t="s">
        <v>181</v>
      </c>
      <c r="D284" t="s">
        <v>7</v>
      </c>
      <c r="E284">
        <v>2</v>
      </c>
      <c r="F284" s="12">
        <v>208.2</v>
      </c>
      <c r="G284" s="12">
        <v>6.94</v>
      </c>
      <c r="H284" s="12">
        <v>0.3</v>
      </c>
      <c r="I284" s="12">
        <v>0</v>
      </c>
      <c r="J284">
        <v>66</v>
      </c>
      <c r="K284">
        <v>72</v>
      </c>
      <c r="L284" s="12">
        <v>0.3</v>
      </c>
      <c r="M284" t="s">
        <v>180</v>
      </c>
    </row>
    <row r="285" spans="1:13" x14ac:dyDescent="0.3">
      <c r="A285" t="s">
        <v>63</v>
      </c>
      <c r="B285" t="s">
        <v>64</v>
      </c>
      <c r="C285" t="s">
        <v>181</v>
      </c>
      <c r="D285" t="s">
        <v>9</v>
      </c>
      <c r="E285">
        <v>2</v>
      </c>
      <c r="F285" s="12">
        <v>138</v>
      </c>
      <c r="G285" s="12">
        <v>4.5999999999999996</v>
      </c>
      <c r="H285" s="12">
        <v>0.3</v>
      </c>
      <c r="I285" s="12">
        <v>0</v>
      </c>
      <c r="J285">
        <v>44</v>
      </c>
      <c r="K285">
        <v>72</v>
      </c>
      <c r="L285" s="12">
        <v>0.3</v>
      </c>
      <c r="M285" t="s">
        <v>180</v>
      </c>
    </row>
    <row r="286" spans="1:13" x14ac:dyDescent="0.3">
      <c r="A286" t="s">
        <v>63</v>
      </c>
      <c r="B286" t="s">
        <v>64</v>
      </c>
      <c r="C286" t="s">
        <v>181</v>
      </c>
      <c r="D286" t="s">
        <v>8</v>
      </c>
      <c r="E286">
        <v>2</v>
      </c>
      <c r="F286" s="12">
        <v>168</v>
      </c>
      <c r="G286" s="12">
        <v>5.6</v>
      </c>
      <c r="H286" s="12">
        <v>0.3</v>
      </c>
      <c r="I286" s="12">
        <v>0.15</v>
      </c>
      <c r="J286">
        <v>56</v>
      </c>
      <c r="K286">
        <v>72</v>
      </c>
      <c r="L286" s="12">
        <v>0.15</v>
      </c>
      <c r="M286" t="s">
        <v>180</v>
      </c>
    </row>
    <row r="287" spans="1:13" x14ac:dyDescent="0.3">
      <c r="A287" t="s">
        <v>63</v>
      </c>
      <c r="B287" t="s">
        <v>64</v>
      </c>
      <c r="C287" t="s">
        <v>181</v>
      </c>
      <c r="D287" t="s">
        <v>11</v>
      </c>
      <c r="E287">
        <v>2</v>
      </c>
      <c r="F287" s="12">
        <v>142.19999999999999</v>
      </c>
      <c r="G287" s="12">
        <v>4.74</v>
      </c>
      <c r="H287" s="12">
        <v>0.3</v>
      </c>
      <c r="I287" s="12">
        <v>0</v>
      </c>
      <c r="J287">
        <v>45</v>
      </c>
      <c r="K287">
        <v>72</v>
      </c>
      <c r="L287" s="12">
        <v>0.3</v>
      </c>
      <c r="M287" t="s">
        <v>180</v>
      </c>
    </row>
    <row r="288" spans="1:13" x14ac:dyDescent="0.3">
      <c r="A288" t="s">
        <v>63</v>
      </c>
      <c r="B288" t="s">
        <v>64</v>
      </c>
      <c r="C288" t="s">
        <v>181</v>
      </c>
      <c r="D288" t="s">
        <v>10</v>
      </c>
      <c r="E288">
        <v>2</v>
      </c>
      <c r="F288" s="12">
        <v>138.6</v>
      </c>
      <c r="G288" s="12">
        <v>4.62</v>
      </c>
      <c r="H288" s="12">
        <v>0.3</v>
      </c>
      <c r="I288" s="12">
        <v>0</v>
      </c>
      <c r="J288">
        <v>44</v>
      </c>
      <c r="K288">
        <v>72</v>
      </c>
      <c r="L288" s="12">
        <v>0.3</v>
      </c>
      <c r="M288" t="s">
        <v>180</v>
      </c>
    </row>
    <row r="289" spans="1:13" x14ac:dyDescent="0.3">
      <c r="A289" t="s">
        <v>63</v>
      </c>
      <c r="B289" t="s">
        <v>64</v>
      </c>
      <c r="C289" t="s">
        <v>181</v>
      </c>
      <c r="D289" t="s">
        <v>13</v>
      </c>
      <c r="E289">
        <v>1</v>
      </c>
      <c r="F289" s="12">
        <v>69</v>
      </c>
      <c r="G289" s="12">
        <v>2.2999999999999998</v>
      </c>
      <c r="H289" s="12">
        <v>0.15</v>
      </c>
      <c r="I289" s="12">
        <v>0.15</v>
      </c>
      <c r="J289">
        <v>23</v>
      </c>
      <c r="K289">
        <v>36</v>
      </c>
      <c r="L289" s="12">
        <v>0</v>
      </c>
      <c r="M289" t="s">
        <v>180</v>
      </c>
    </row>
    <row r="290" spans="1:13" x14ac:dyDescent="0.3">
      <c r="A290" t="s">
        <v>63</v>
      </c>
      <c r="B290" t="s">
        <v>64</v>
      </c>
      <c r="C290" t="s">
        <v>181</v>
      </c>
      <c r="D290" t="s">
        <v>12</v>
      </c>
      <c r="E290">
        <v>2</v>
      </c>
      <c r="F290" s="12">
        <v>217.8</v>
      </c>
      <c r="G290" s="12">
        <v>7.26</v>
      </c>
      <c r="H290" s="12">
        <v>0.3</v>
      </c>
      <c r="I290" s="12">
        <v>0</v>
      </c>
      <c r="J290">
        <v>69</v>
      </c>
      <c r="K290">
        <v>72</v>
      </c>
      <c r="L290" s="12">
        <v>0.3</v>
      </c>
      <c r="M290" t="s">
        <v>180</v>
      </c>
    </row>
    <row r="291" spans="1:13" x14ac:dyDescent="0.3">
      <c r="A291" t="s">
        <v>63</v>
      </c>
      <c r="B291" t="s">
        <v>64</v>
      </c>
      <c r="C291" t="s">
        <v>181</v>
      </c>
      <c r="D291" t="s">
        <v>15</v>
      </c>
      <c r="E291">
        <v>2</v>
      </c>
      <c r="F291" s="12">
        <v>140.69999999999999</v>
      </c>
      <c r="G291" s="12">
        <v>4.6900000000000004</v>
      </c>
      <c r="H291" s="12">
        <v>0.35</v>
      </c>
      <c r="I291" s="12">
        <v>0</v>
      </c>
      <c r="J291">
        <v>45</v>
      </c>
      <c r="K291">
        <v>72</v>
      </c>
      <c r="L291" s="12">
        <v>0.35</v>
      </c>
      <c r="M291" t="s">
        <v>180</v>
      </c>
    </row>
    <row r="292" spans="1:13" x14ac:dyDescent="0.3">
      <c r="A292" t="s">
        <v>63</v>
      </c>
      <c r="B292" t="s">
        <v>64</v>
      </c>
      <c r="C292" t="s">
        <v>181</v>
      </c>
      <c r="D292" t="s">
        <v>14</v>
      </c>
      <c r="E292">
        <v>2</v>
      </c>
      <c r="F292" s="12">
        <v>171.6</v>
      </c>
      <c r="G292" s="12">
        <v>5.72</v>
      </c>
      <c r="H292" s="12">
        <v>0.3</v>
      </c>
      <c r="I292" s="12">
        <v>0</v>
      </c>
      <c r="J292">
        <v>54</v>
      </c>
      <c r="K292">
        <v>72</v>
      </c>
      <c r="L292" s="12">
        <v>0.3</v>
      </c>
      <c r="M292" t="s">
        <v>180</v>
      </c>
    </row>
    <row r="293" spans="1:13" x14ac:dyDescent="0.3">
      <c r="A293" t="s">
        <v>63</v>
      </c>
      <c r="B293" t="s">
        <v>64</v>
      </c>
      <c r="C293" t="s">
        <v>181</v>
      </c>
      <c r="D293" t="s">
        <v>114</v>
      </c>
      <c r="E293">
        <v>2</v>
      </c>
      <c r="F293" s="12">
        <v>147.6</v>
      </c>
      <c r="G293" s="12">
        <v>4.92</v>
      </c>
      <c r="H293" s="12">
        <v>0.35</v>
      </c>
      <c r="I293" s="12">
        <v>0</v>
      </c>
      <c r="J293">
        <v>47</v>
      </c>
      <c r="K293">
        <v>72</v>
      </c>
      <c r="L293" s="12">
        <v>0.35</v>
      </c>
      <c r="M293" t="s">
        <v>180</v>
      </c>
    </row>
    <row r="294" spans="1:13" x14ac:dyDescent="0.3">
      <c r="A294" t="s">
        <v>40</v>
      </c>
      <c r="B294" t="s">
        <v>41</v>
      </c>
      <c r="C294" t="s">
        <v>182</v>
      </c>
      <c r="D294" t="s">
        <v>7</v>
      </c>
      <c r="E294">
        <v>2</v>
      </c>
      <c r="F294" s="12">
        <v>186</v>
      </c>
      <c r="G294" s="12">
        <v>6.2</v>
      </c>
      <c r="H294" s="12">
        <v>0.4</v>
      </c>
      <c r="I294" s="12">
        <v>0.2</v>
      </c>
      <c r="J294">
        <v>62</v>
      </c>
      <c r="K294">
        <v>86</v>
      </c>
      <c r="L294" s="12">
        <v>0.2</v>
      </c>
      <c r="M294" t="s">
        <v>183</v>
      </c>
    </row>
    <row r="295" spans="1:13" x14ac:dyDescent="0.3">
      <c r="A295" t="s">
        <v>40</v>
      </c>
      <c r="B295" t="s">
        <v>41</v>
      </c>
      <c r="C295" t="s">
        <v>182</v>
      </c>
      <c r="D295" t="s">
        <v>9</v>
      </c>
      <c r="E295">
        <v>2</v>
      </c>
      <c r="F295" s="12">
        <v>171</v>
      </c>
      <c r="G295" s="12">
        <v>5.7</v>
      </c>
      <c r="H295" s="12">
        <v>0.4</v>
      </c>
      <c r="I295" s="12">
        <v>0.2</v>
      </c>
      <c r="J295">
        <v>57</v>
      </c>
      <c r="K295">
        <v>72</v>
      </c>
      <c r="L295" s="12">
        <v>0.2</v>
      </c>
      <c r="M295" t="s">
        <v>183</v>
      </c>
    </row>
    <row r="296" spans="1:13" x14ac:dyDescent="0.3">
      <c r="A296" t="s">
        <v>40</v>
      </c>
      <c r="B296" t="s">
        <v>41</v>
      </c>
      <c r="C296" t="s">
        <v>182</v>
      </c>
      <c r="D296" t="s">
        <v>8</v>
      </c>
      <c r="E296">
        <v>3</v>
      </c>
      <c r="F296" s="12">
        <v>231</v>
      </c>
      <c r="G296" s="12">
        <v>7.7</v>
      </c>
      <c r="H296" s="12">
        <v>0.6</v>
      </c>
      <c r="I296" s="12">
        <v>0.4</v>
      </c>
      <c r="J296">
        <v>77</v>
      </c>
      <c r="K296">
        <v>100</v>
      </c>
      <c r="L296" s="12">
        <v>0.2</v>
      </c>
      <c r="M296" t="s">
        <v>183</v>
      </c>
    </row>
    <row r="297" spans="1:13" x14ac:dyDescent="0.3">
      <c r="A297" t="s">
        <v>40</v>
      </c>
      <c r="B297" t="s">
        <v>41</v>
      </c>
      <c r="C297" t="s">
        <v>182</v>
      </c>
      <c r="D297" t="s">
        <v>11</v>
      </c>
      <c r="E297">
        <v>2</v>
      </c>
      <c r="F297" s="12">
        <v>174</v>
      </c>
      <c r="G297" s="12">
        <v>5.8</v>
      </c>
      <c r="H297" s="12">
        <v>0.4</v>
      </c>
      <c r="I297" s="12">
        <v>0.4</v>
      </c>
      <c r="J297">
        <v>58</v>
      </c>
      <c r="K297">
        <v>86</v>
      </c>
      <c r="L297" s="12">
        <v>0</v>
      </c>
      <c r="M297" t="s">
        <v>183</v>
      </c>
    </row>
    <row r="298" spans="1:13" x14ac:dyDescent="0.3">
      <c r="A298" t="s">
        <v>40</v>
      </c>
      <c r="B298" t="s">
        <v>41</v>
      </c>
      <c r="C298" t="s">
        <v>182</v>
      </c>
      <c r="D298" t="s">
        <v>10</v>
      </c>
      <c r="E298">
        <v>4</v>
      </c>
      <c r="F298" s="12">
        <v>217.59</v>
      </c>
      <c r="G298" s="12">
        <v>7.25</v>
      </c>
      <c r="H298" s="12">
        <v>1</v>
      </c>
      <c r="I298" s="12">
        <v>0.4</v>
      </c>
      <c r="J298">
        <v>73</v>
      </c>
      <c r="K298">
        <v>164</v>
      </c>
      <c r="L298" s="12">
        <v>0.6</v>
      </c>
      <c r="M298" t="s">
        <v>183</v>
      </c>
    </row>
    <row r="299" spans="1:13" x14ac:dyDescent="0.3">
      <c r="A299" t="s">
        <v>40</v>
      </c>
      <c r="B299" t="s">
        <v>41</v>
      </c>
      <c r="C299" t="s">
        <v>182</v>
      </c>
      <c r="D299" t="s">
        <v>13</v>
      </c>
      <c r="E299">
        <v>2</v>
      </c>
      <c r="F299" s="12">
        <v>183</v>
      </c>
      <c r="G299" s="12">
        <v>6.1</v>
      </c>
      <c r="H299" s="12">
        <v>0.4</v>
      </c>
      <c r="I299" s="12">
        <v>0.4</v>
      </c>
      <c r="J299">
        <v>61</v>
      </c>
      <c r="K299">
        <v>86</v>
      </c>
      <c r="L299" s="12">
        <v>0</v>
      </c>
      <c r="M299" t="s">
        <v>183</v>
      </c>
    </row>
    <row r="300" spans="1:13" x14ac:dyDescent="0.3">
      <c r="A300" t="s">
        <v>40</v>
      </c>
      <c r="B300" t="s">
        <v>41</v>
      </c>
      <c r="C300" t="s">
        <v>182</v>
      </c>
      <c r="D300" t="s">
        <v>12</v>
      </c>
      <c r="E300">
        <v>2</v>
      </c>
      <c r="F300" s="12">
        <v>138</v>
      </c>
      <c r="G300" s="12">
        <v>4.5999999999999996</v>
      </c>
      <c r="H300" s="12">
        <v>0.4</v>
      </c>
      <c r="I300" s="12">
        <v>0.4</v>
      </c>
      <c r="J300">
        <v>46</v>
      </c>
      <c r="K300">
        <v>86</v>
      </c>
      <c r="L300" s="12">
        <v>0</v>
      </c>
      <c r="M300" t="s">
        <v>183</v>
      </c>
    </row>
    <row r="301" spans="1:13" x14ac:dyDescent="0.3">
      <c r="A301" t="s">
        <v>40</v>
      </c>
      <c r="B301" t="s">
        <v>41</v>
      </c>
      <c r="C301" t="s">
        <v>182</v>
      </c>
      <c r="D301" t="s">
        <v>15</v>
      </c>
      <c r="E301">
        <v>2</v>
      </c>
      <c r="F301" s="12">
        <v>216</v>
      </c>
      <c r="G301" s="12">
        <v>7.2</v>
      </c>
      <c r="H301" s="12">
        <v>0.4</v>
      </c>
      <c r="I301" s="12">
        <v>0.2</v>
      </c>
      <c r="J301">
        <v>72</v>
      </c>
      <c r="K301">
        <v>86</v>
      </c>
      <c r="L301" s="12">
        <v>0.2</v>
      </c>
      <c r="M301" t="s">
        <v>183</v>
      </c>
    </row>
    <row r="302" spans="1:13" x14ac:dyDescent="0.3">
      <c r="A302" t="s">
        <v>40</v>
      </c>
      <c r="B302" t="s">
        <v>41</v>
      </c>
      <c r="C302" t="s">
        <v>182</v>
      </c>
      <c r="D302" t="s">
        <v>14</v>
      </c>
      <c r="E302">
        <v>2</v>
      </c>
      <c r="F302" s="12">
        <v>177</v>
      </c>
      <c r="G302" s="12">
        <v>5.9</v>
      </c>
      <c r="H302" s="12">
        <v>0.4</v>
      </c>
      <c r="I302" s="12">
        <v>0.4</v>
      </c>
      <c r="J302">
        <v>59</v>
      </c>
      <c r="K302">
        <v>86</v>
      </c>
      <c r="L302" s="12">
        <v>0</v>
      </c>
      <c r="M302" t="s">
        <v>183</v>
      </c>
    </row>
    <row r="303" spans="1:13" x14ac:dyDescent="0.3">
      <c r="A303" t="s">
        <v>40</v>
      </c>
      <c r="B303" t="s">
        <v>41</v>
      </c>
      <c r="C303" t="s">
        <v>182</v>
      </c>
      <c r="D303" t="s">
        <v>114</v>
      </c>
      <c r="E303">
        <v>2</v>
      </c>
      <c r="F303" s="12">
        <v>219</v>
      </c>
      <c r="G303" s="12">
        <v>7.3</v>
      </c>
      <c r="H303" s="12">
        <v>0.4</v>
      </c>
      <c r="I303" s="12">
        <v>0.2</v>
      </c>
      <c r="J303">
        <v>73</v>
      </c>
      <c r="K303">
        <v>86</v>
      </c>
      <c r="L303" s="12">
        <v>0.2</v>
      </c>
      <c r="M303" t="s">
        <v>183</v>
      </c>
    </row>
    <row r="304" spans="1:13" x14ac:dyDescent="0.3">
      <c r="A304" t="s">
        <v>40</v>
      </c>
      <c r="B304" t="s">
        <v>41</v>
      </c>
      <c r="C304" t="s">
        <v>184</v>
      </c>
      <c r="D304" t="s">
        <v>7</v>
      </c>
      <c r="E304">
        <v>2</v>
      </c>
      <c r="F304" s="12">
        <v>198</v>
      </c>
      <c r="G304" s="12">
        <v>6.6</v>
      </c>
      <c r="H304" s="12">
        <v>0.3</v>
      </c>
      <c r="I304" s="12">
        <v>0</v>
      </c>
      <c r="J304">
        <v>60</v>
      </c>
      <c r="K304">
        <v>68</v>
      </c>
      <c r="L304" s="12">
        <v>0.3</v>
      </c>
      <c r="M304" t="s">
        <v>183</v>
      </c>
    </row>
    <row r="305" spans="1:13" x14ac:dyDescent="0.3">
      <c r="A305" t="s">
        <v>40</v>
      </c>
      <c r="B305" t="s">
        <v>41</v>
      </c>
      <c r="C305" t="s">
        <v>184</v>
      </c>
      <c r="D305" t="s">
        <v>9</v>
      </c>
      <c r="E305">
        <v>2</v>
      </c>
      <c r="F305" s="12">
        <v>161.1</v>
      </c>
      <c r="G305" s="12">
        <v>5.37</v>
      </c>
      <c r="H305" s="12">
        <v>0.3</v>
      </c>
      <c r="I305" s="12">
        <v>0</v>
      </c>
      <c r="J305">
        <v>48</v>
      </c>
      <c r="K305">
        <v>60</v>
      </c>
      <c r="L305" s="12">
        <v>0.3</v>
      </c>
      <c r="M305" t="s">
        <v>183</v>
      </c>
    </row>
    <row r="306" spans="1:13" x14ac:dyDescent="0.3">
      <c r="A306" t="s">
        <v>40</v>
      </c>
      <c r="B306" t="s">
        <v>41</v>
      </c>
      <c r="C306" t="s">
        <v>184</v>
      </c>
      <c r="D306" t="s">
        <v>8</v>
      </c>
      <c r="E306">
        <v>2</v>
      </c>
      <c r="F306" s="12">
        <v>172.2</v>
      </c>
      <c r="G306" s="12">
        <v>5.74</v>
      </c>
      <c r="H306" s="12">
        <v>0.3</v>
      </c>
      <c r="I306" s="12">
        <v>0</v>
      </c>
      <c r="J306">
        <v>54</v>
      </c>
      <c r="K306">
        <v>68</v>
      </c>
      <c r="L306" s="12">
        <v>0.3</v>
      </c>
      <c r="M306" t="s">
        <v>183</v>
      </c>
    </row>
    <row r="307" spans="1:13" x14ac:dyDescent="0.3">
      <c r="A307" t="s">
        <v>40</v>
      </c>
      <c r="B307" t="s">
        <v>41</v>
      </c>
      <c r="C307" t="s">
        <v>184</v>
      </c>
      <c r="D307" t="s">
        <v>11</v>
      </c>
      <c r="E307">
        <v>2</v>
      </c>
      <c r="F307" s="12">
        <v>187.7</v>
      </c>
      <c r="G307" s="12">
        <v>6.26</v>
      </c>
      <c r="H307" s="12">
        <v>0.3</v>
      </c>
      <c r="I307" s="12">
        <v>0.15</v>
      </c>
      <c r="J307">
        <v>56</v>
      </c>
      <c r="K307">
        <v>54</v>
      </c>
      <c r="L307" s="12">
        <v>0.15</v>
      </c>
      <c r="M307" t="s">
        <v>183</v>
      </c>
    </row>
    <row r="308" spans="1:13" x14ac:dyDescent="0.3">
      <c r="A308" t="s">
        <v>40</v>
      </c>
      <c r="B308" t="s">
        <v>41</v>
      </c>
      <c r="C308" t="s">
        <v>184</v>
      </c>
      <c r="D308" t="s">
        <v>10</v>
      </c>
      <c r="E308">
        <v>1</v>
      </c>
      <c r="F308" s="12">
        <v>66</v>
      </c>
      <c r="G308" s="12">
        <v>2.2000000000000002</v>
      </c>
      <c r="H308" s="12">
        <v>0.15</v>
      </c>
      <c r="I308" s="12">
        <v>0</v>
      </c>
      <c r="J308">
        <v>20</v>
      </c>
      <c r="K308">
        <v>32</v>
      </c>
      <c r="L308" s="12">
        <v>0.15</v>
      </c>
      <c r="M308" t="s">
        <v>183</v>
      </c>
    </row>
    <row r="309" spans="1:13" x14ac:dyDescent="0.3">
      <c r="A309" t="s">
        <v>40</v>
      </c>
      <c r="B309" t="s">
        <v>41</v>
      </c>
      <c r="C309" t="s">
        <v>184</v>
      </c>
      <c r="D309" t="s">
        <v>13</v>
      </c>
      <c r="E309">
        <v>2</v>
      </c>
      <c r="F309" s="12">
        <v>165</v>
      </c>
      <c r="G309" s="12">
        <v>5.5</v>
      </c>
      <c r="H309" s="12">
        <v>0.3</v>
      </c>
      <c r="I309" s="12">
        <v>0.15</v>
      </c>
      <c r="J309">
        <v>50</v>
      </c>
      <c r="K309">
        <v>54</v>
      </c>
      <c r="L309" s="12">
        <v>0.15</v>
      </c>
      <c r="M309" t="s">
        <v>183</v>
      </c>
    </row>
    <row r="310" spans="1:13" x14ac:dyDescent="0.3">
      <c r="A310" t="s">
        <v>40</v>
      </c>
      <c r="B310" t="s">
        <v>41</v>
      </c>
      <c r="C310" t="s">
        <v>184</v>
      </c>
      <c r="D310" t="s">
        <v>12</v>
      </c>
      <c r="E310">
        <v>1</v>
      </c>
      <c r="F310" s="12">
        <v>85.8</v>
      </c>
      <c r="G310" s="12">
        <v>2.86</v>
      </c>
      <c r="H310" s="12">
        <v>0.15</v>
      </c>
      <c r="I310" s="12">
        <v>0.15</v>
      </c>
      <c r="J310">
        <v>26</v>
      </c>
      <c r="K310">
        <v>32</v>
      </c>
      <c r="L310" s="12">
        <v>0</v>
      </c>
      <c r="M310" t="s">
        <v>183</v>
      </c>
    </row>
    <row r="311" spans="1:13" x14ac:dyDescent="0.3">
      <c r="A311" t="s">
        <v>40</v>
      </c>
      <c r="B311" t="s">
        <v>41</v>
      </c>
      <c r="C311" t="s">
        <v>184</v>
      </c>
      <c r="D311" t="s">
        <v>15</v>
      </c>
      <c r="E311">
        <v>2</v>
      </c>
      <c r="F311" s="12">
        <v>161.69999999999999</v>
      </c>
      <c r="G311" s="12">
        <v>5.39</v>
      </c>
      <c r="H311" s="12">
        <v>0.35</v>
      </c>
      <c r="I311" s="12">
        <v>0.35</v>
      </c>
      <c r="J311">
        <v>49</v>
      </c>
      <c r="K311">
        <v>60</v>
      </c>
      <c r="L311" s="12">
        <v>0</v>
      </c>
      <c r="M311" t="s">
        <v>183</v>
      </c>
    </row>
    <row r="312" spans="1:13" x14ac:dyDescent="0.3">
      <c r="A312" t="s">
        <v>40</v>
      </c>
      <c r="B312" t="s">
        <v>41</v>
      </c>
      <c r="C312" t="s">
        <v>184</v>
      </c>
      <c r="D312" t="s">
        <v>14</v>
      </c>
      <c r="E312">
        <v>1</v>
      </c>
      <c r="F312" s="12">
        <v>108.9</v>
      </c>
      <c r="G312" s="12">
        <v>3.63</v>
      </c>
      <c r="H312" s="12">
        <v>0.15</v>
      </c>
      <c r="I312" s="12">
        <v>0.15</v>
      </c>
      <c r="J312">
        <v>33</v>
      </c>
      <c r="K312">
        <v>32</v>
      </c>
      <c r="L312" s="12">
        <v>0</v>
      </c>
      <c r="M312" t="s">
        <v>183</v>
      </c>
    </row>
    <row r="313" spans="1:13" x14ac:dyDescent="0.3">
      <c r="A313" t="s">
        <v>40</v>
      </c>
      <c r="B313" t="s">
        <v>41</v>
      </c>
      <c r="C313" t="s">
        <v>184</v>
      </c>
      <c r="D313" t="s">
        <v>114</v>
      </c>
      <c r="E313">
        <v>2</v>
      </c>
      <c r="F313" s="12">
        <v>122.1</v>
      </c>
      <c r="G313" s="12">
        <v>4.07</v>
      </c>
      <c r="H313" s="12">
        <v>0.35</v>
      </c>
      <c r="I313" s="12">
        <v>0.35</v>
      </c>
      <c r="J313">
        <v>37</v>
      </c>
      <c r="K313">
        <v>54</v>
      </c>
      <c r="L313" s="12">
        <v>0</v>
      </c>
      <c r="M313" t="s">
        <v>183</v>
      </c>
    </row>
    <row r="314" spans="1:13" x14ac:dyDescent="0.3">
      <c r="A314" t="s">
        <v>40</v>
      </c>
      <c r="B314" t="s">
        <v>41</v>
      </c>
      <c r="C314" t="s">
        <v>185</v>
      </c>
      <c r="D314" t="s">
        <v>7</v>
      </c>
      <c r="E314">
        <v>1</v>
      </c>
      <c r="F314" s="12">
        <v>198</v>
      </c>
      <c r="G314" s="12">
        <v>6.6</v>
      </c>
      <c r="H314" s="12">
        <v>0.5</v>
      </c>
      <c r="I314" s="12">
        <v>0.5</v>
      </c>
      <c r="J314">
        <v>22</v>
      </c>
      <c r="K314">
        <v>30</v>
      </c>
      <c r="L314" s="12">
        <v>0</v>
      </c>
      <c r="M314" t="s">
        <v>183</v>
      </c>
    </row>
    <row r="315" spans="1:13" x14ac:dyDescent="0.3">
      <c r="A315" t="s">
        <v>40</v>
      </c>
      <c r="B315" t="s">
        <v>41</v>
      </c>
      <c r="C315" t="s">
        <v>185</v>
      </c>
      <c r="D315" t="s">
        <v>9</v>
      </c>
      <c r="E315">
        <v>1</v>
      </c>
      <c r="F315" s="12">
        <v>207</v>
      </c>
      <c r="G315" s="12">
        <v>6.9</v>
      </c>
      <c r="H315" s="12">
        <v>0.5</v>
      </c>
      <c r="I315" s="12">
        <v>0.5</v>
      </c>
      <c r="J315">
        <v>23</v>
      </c>
      <c r="K315">
        <v>22</v>
      </c>
      <c r="L315" s="12">
        <v>0</v>
      </c>
      <c r="M315" t="s">
        <v>183</v>
      </c>
    </row>
    <row r="316" spans="1:13" x14ac:dyDescent="0.3">
      <c r="A316" t="s">
        <v>40</v>
      </c>
      <c r="B316" t="s">
        <v>41</v>
      </c>
      <c r="C316" t="s">
        <v>185</v>
      </c>
      <c r="D316" t="s">
        <v>8</v>
      </c>
      <c r="E316">
        <v>1</v>
      </c>
      <c r="F316" s="12">
        <v>243</v>
      </c>
      <c r="G316" s="12">
        <v>8.1</v>
      </c>
      <c r="H316" s="12">
        <v>0.5</v>
      </c>
      <c r="I316" s="12">
        <v>0.5</v>
      </c>
      <c r="J316">
        <v>27</v>
      </c>
      <c r="K316">
        <v>28</v>
      </c>
      <c r="L316" s="12">
        <v>0</v>
      </c>
      <c r="M316" t="s">
        <v>183</v>
      </c>
    </row>
    <row r="317" spans="1:13" x14ac:dyDescent="0.3">
      <c r="A317" t="s">
        <v>40</v>
      </c>
      <c r="B317" t="s">
        <v>41</v>
      </c>
      <c r="C317" t="s">
        <v>185</v>
      </c>
      <c r="D317" t="s">
        <v>11</v>
      </c>
      <c r="E317">
        <v>1</v>
      </c>
      <c r="F317" s="12">
        <v>252</v>
      </c>
      <c r="G317" s="12">
        <v>8.4</v>
      </c>
      <c r="H317" s="12">
        <v>0.5</v>
      </c>
      <c r="I317" s="12">
        <v>0</v>
      </c>
      <c r="J317">
        <v>28</v>
      </c>
      <c r="K317">
        <v>28</v>
      </c>
      <c r="L317" s="12">
        <v>0.5</v>
      </c>
      <c r="M317" t="s">
        <v>183</v>
      </c>
    </row>
    <row r="318" spans="1:13" x14ac:dyDescent="0.3">
      <c r="A318" t="s">
        <v>40</v>
      </c>
      <c r="B318" t="s">
        <v>41</v>
      </c>
      <c r="C318" t="s">
        <v>185</v>
      </c>
      <c r="D318" t="s">
        <v>10</v>
      </c>
      <c r="E318">
        <v>1</v>
      </c>
      <c r="F318" s="12">
        <v>216</v>
      </c>
      <c r="G318" s="12">
        <v>7.2</v>
      </c>
      <c r="H318" s="12">
        <v>0.5</v>
      </c>
      <c r="I318" s="12">
        <v>0.5</v>
      </c>
      <c r="J318">
        <v>24</v>
      </c>
      <c r="K318">
        <v>28</v>
      </c>
      <c r="L318" s="12">
        <v>0</v>
      </c>
      <c r="M318" t="s">
        <v>183</v>
      </c>
    </row>
    <row r="319" spans="1:13" x14ac:dyDescent="0.3">
      <c r="A319" t="s">
        <v>40</v>
      </c>
      <c r="B319" t="s">
        <v>41</v>
      </c>
      <c r="C319" t="s">
        <v>185</v>
      </c>
      <c r="D319" t="s">
        <v>13</v>
      </c>
      <c r="E319">
        <v>1</v>
      </c>
      <c r="F319" s="12">
        <v>225</v>
      </c>
      <c r="G319" s="12">
        <v>7.5</v>
      </c>
      <c r="H319" s="12">
        <v>0.5</v>
      </c>
      <c r="I319" s="12">
        <v>0.3</v>
      </c>
      <c r="J319">
        <v>25</v>
      </c>
      <c r="K319">
        <v>22</v>
      </c>
      <c r="L319" s="12">
        <v>0.2</v>
      </c>
      <c r="M319" t="s">
        <v>183</v>
      </c>
    </row>
    <row r="320" spans="1:13" x14ac:dyDescent="0.3">
      <c r="A320" t="s">
        <v>40</v>
      </c>
      <c r="B320" t="s">
        <v>41</v>
      </c>
      <c r="C320" t="s">
        <v>186</v>
      </c>
      <c r="D320" t="s">
        <v>7</v>
      </c>
      <c r="E320">
        <v>1</v>
      </c>
      <c r="F320" s="12">
        <v>171</v>
      </c>
      <c r="G320" s="12">
        <v>5.7</v>
      </c>
      <c r="H320" s="12">
        <v>0.5</v>
      </c>
      <c r="I320" s="12">
        <v>0.5</v>
      </c>
      <c r="J320">
        <v>19</v>
      </c>
      <c r="K320">
        <v>24</v>
      </c>
      <c r="L320" s="12">
        <v>0</v>
      </c>
      <c r="M320" t="s">
        <v>183</v>
      </c>
    </row>
    <row r="321" spans="1:13" x14ac:dyDescent="0.3">
      <c r="A321" t="s">
        <v>40</v>
      </c>
      <c r="B321" t="s">
        <v>41</v>
      </c>
      <c r="C321" t="s">
        <v>186</v>
      </c>
      <c r="D321" t="s">
        <v>9</v>
      </c>
      <c r="E321">
        <v>1</v>
      </c>
      <c r="F321" s="12">
        <v>225</v>
      </c>
      <c r="G321" s="12">
        <v>7.5</v>
      </c>
      <c r="H321" s="12">
        <v>0.5</v>
      </c>
      <c r="I321" s="12">
        <v>0.5</v>
      </c>
      <c r="J321">
        <v>25</v>
      </c>
      <c r="K321">
        <v>32</v>
      </c>
      <c r="L321" s="12">
        <v>0</v>
      </c>
      <c r="M321" t="s">
        <v>183</v>
      </c>
    </row>
    <row r="322" spans="1:13" x14ac:dyDescent="0.3">
      <c r="A322" t="s">
        <v>40</v>
      </c>
      <c r="B322" t="s">
        <v>41</v>
      </c>
      <c r="C322" t="s">
        <v>186</v>
      </c>
      <c r="D322" t="s">
        <v>8</v>
      </c>
      <c r="E322">
        <v>1</v>
      </c>
      <c r="F322" s="12">
        <v>234</v>
      </c>
      <c r="G322" s="12">
        <v>7.8</v>
      </c>
      <c r="H322" s="12">
        <v>0.5</v>
      </c>
      <c r="I322" s="12">
        <v>0.5</v>
      </c>
      <c r="J322">
        <v>26</v>
      </c>
      <c r="K322">
        <v>32</v>
      </c>
      <c r="L322" s="12">
        <v>0</v>
      </c>
      <c r="M322" t="s">
        <v>183</v>
      </c>
    </row>
    <row r="323" spans="1:13" x14ac:dyDescent="0.3">
      <c r="A323" t="s">
        <v>40</v>
      </c>
      <c r="B323" t="s">
        <v>41</v>
      </c>
      <c r="C323" t="s">
        <v>187</v>
      </c>
      <c r="D323" t="s">
        <v>7</v>
      </c>
      <c r="E323">
        <v>1</v>
      </c>
      <c r="F323" s="12">
        <v>207</v>
      </c>
      <c r="G323" s="12">
        <v>6.9</v>
      </c>
      <c r="H323" s="12">
        <v>0.5</v>
      </c>
      <c r="I323" s="12">
        <v>0</v>
      </c>
      <c r="J323">
        <v>23</v>
      </c>
      <c r="K323">
        <v>32</v>
      </c>
      <c r="L323" s="12">
        <v>0.5</v>
      </c>
      <c r="M323" t="s">
        <v>183</v>
      </c>
    </row>
    <row r="324" spans="1:13" x14ac:dyDescent="0.3">
      <c r="A324" t="s">
        <v>40</v>
      </c>
      <c r="B324" t="s">
        <v>41</v>
      </c>
      <c r="C324" t="s">
        <v>187</v>
      </c>
      <c r="D324" t="s">
        <v>9</v>
      </c>
      <c r="E324">
        <v>1</v>
      </c>
      <c r="F324" s="12">
        <v>207</v>
      </c>
      <c r="G324" s="12">
        <v>6.9</v>
      </c>
      <c r="H324" s="12">
        <v>0.5</v>
      </c>
      <c r="I324" s="12">
        <v>0</v>
      </c>
      <c r="J324">
        <v>23</v>
      </c>
      <c r="K324">
        <v>32</v>
      </c>
      <c r="L324" s="12">
        <v>0.5</v>
      </c>
      <c r="M324" t="s">
        <v>183</v>
      </c>
    </row>
    <row r="325" spans="1:13" x14ac:dyDescent="0.3">
      <c r="A325" t="s">
        <v>40</v>
      </c>
      <c r="B325" t="s">
        <v>41</v>
      </c>
      <c r="C325" t="s">
        <v>187</v>
      </c>
      <c r="D325" t="s">
        <v>8</v>
      </c>
      <c r="E325">
        <v>1</v>
      </c>
      <c r="F325" s="12">
        <v>243</v>
      </c>
      <c r="G325" s="12">
        <v>8.1</v>
      </c>
      <c r="H325" s="12">
        <v>0.5</v>
      </c>
      <c r="I325" s="12">
        <v>0.5</v>
      </c>
      <c r="J325">
        <v>27</v>
      </c>
      <c r="K325">
        <v>28</v>
      </c>
      <c r="L325" s="12">
        <v>0</v>
      </c>
      <c r="M325" t="s">
        <v>183</v>
      </c>
    </row>
    <row r="326" spans="1:13" x14ac:dyDescent="0.3">
      <c r="A326" t="s">
        <v>40</v>
      </c>
      <c r="B326" t="s">
        <v>41</v>
      </c>
      <c r="C326" t="s">
        <v>187</v>
      </c>
      <c r="D326" t="s">
        <v>11</v>
      </c>
      <c r="E326">
        <v>1</v>
      </c>
      <c r="F326" s="12">
        <v>153</v>
      </c>
      <c r="G326" s="12">
        <v>5.0999999999999996</v>
      </c>
      <c r="H326" s="12">
        <v>0.5</v>
      </c>
      <c r="I326" s="12">
        <v>0.5</v>
      </c>
      <c r="J326">
        <v>17</v>
      </c>
      <c r="K326">
        <v>28</v>
      </c>
      <c r="L326" s="12">
        <v>0</v>
      </c>
      <c r="M326" t="s">
        <v>183</v>
      </c>
    </row>
    <row r="327" spans="1:13" x14ac:dyDescent="0.3">
      <c r="A327" t="s">
        <v>40</v>
      </c>
      <c r="B327" t="s">
        <v>41</v>
      </c>
      <c r="C327" t="s">
        <v>187</v>
      </c>
      <c r="D327" t="s">
        <v>10</v>
      </c>
      <c r="E327">
        <v>1</v>
      </c>
      <c r="F327" s="12">
        <v>198</v>
      </c>
      <c r="G327" s="12">
        <v>6.6</v>
      </c>
      <c r="H327" s="12">
        <v>0.5</v>
      </c>
      <c r="I327" s="12">
        <v>0.5</v>
      </c>
      <c r="J327">
        <v>22</v>
      </c>
      <c r="K327">
        <v>28</v>
      </c>
      <c r="L327" s="12">
        <v>0</v>
      </c>
      <c r="M327" t="s">
        <v>183</v>
      </c>
    </row>
    <row r="328" spans="1:13" x14ac:dyDescent="0.3">
      <c r="A328" t="s">
        <v>40</v>
      </c>
      <c r="B328" t="s">
        <v>41</v>
      </c>
      <c r="C328" t="s">
        <v>187</v>
      </c>
      <c r="D328" t="s">
        <v>13</v>
      </c>
      <c r="E328">
        <v>1</v>
      </c>
      <c r="F328" s="12">
        <v>249.6</v>
      </c>
      <c r="G328" s="12">
        <v>8.32</v>
      </c>
      <c r="H328" s="12">
        <v>0.5</v>
      </c>
      <c r="I328" s="12">
        <v>0.5</v>
      </c>
      <c r="J328">
        <v>26</v>
      </c>
      <c r="K328">
        <v>28</v>
      </c>
      <c r="L328" s="12">
        <v>0</v>
      </c>
      <c r="M328" t="s">
        <v>183</v>
      </c>
    </row>
    <row r="329" spans="1:13" x14ac:dyDescent="0.3">
      <c r="A329" t="s">
        <v>40</v>
      </c>
      <c r="B329" t="s">
        <v>41</v>
      </c>
      <c r="C329" t="s">
        <v>187</v>
      </c>
      <c r="D329" t="s">
        <v>12</v>
      </c>
      <c r="E329">
        <v>1</v>
      </c>
      <c r="F329" s="12">
        <v>153</v>
      </c>
      <c r="G329" s="12">
        <v>5.0999999999999996</v>
      </c>
      <c r="H329" s="12">
        <v>0.5</v>
      </c>
      <c r="I329" s="12">
        <v>0.5</v>
      </c>
      <c r="J329">
        <v>17</v>
      </c>
      <c r="K329">
        <v>28</v>
      </c>
      <c r="L329" s="12">
        <v>0</v>
      </c>
      <c r="M329" t="s">
        <v>183</v>
      </c>
    </row>
    <row r="330" spans="1:13" x14ac:dyDescent="0.3">
      <c r="A330" t="s">
        <v>40</v>
      </c>
      <c r="B330" t="s">
        <v>41</v>
      </c>
      <c r="C330" t="s">
        <v>187</v>
      </c>
      <c r="D330" t="s">
        <v>15</v>
      </c>
      <c r="E330">
        <v>1</v>
      </c>
      <c r="F330" s="12">
        <v>162</v>
      </c>
      <c r="G330" s="12">
        <v>5.4</v>
      </c>
      <c r="H330" s="12">
        <v>0.55000000000000004</v>
      </c>
      <c r="I330" s="12">
        <v>0.55000000000000004</v>
      </c>
      <c r="J330">
        <v>18</v>
      </c>
      <c r="K330">
        <v>28</v>
      </c>
      <c r="L330" s="12">
        <v>0</v>
      </c>
      <c r="M330" t="s">
        <v>183</v>
      </c>
    </row>
    <row r="331" spans="1:13" x14ac:dyDescent="0.3">
      <c r="A331" t="s">
        <v>40</v>
      </c>
      <c r="B331" t="s">
        <v>41</v>
      </c>
      <c r="C331" t="s">
        <v>187</v>
      </c>
      <c r="D331" t="s">
        <v>14</v>
      </c>
      <c r="E331">
        <v>1</v>
      </c>
      <c r="F331" s="12">
        <v>207</v>
      </c>
      <c r="G331" s="12">
        <v>6.9</v>
      </c>
      <c r="H331" s="12">
        <v>0.5</v>
      </c>
      <c r="I331" s="12">
        <v>0.5</v>
      </c>
      <c r="J331">
        <v>23</v>
      </c>
      <c r="K331">
        <v>28</v>
      </c>
      <c r="L331" s="12">
        <v>0</v>
      </c>
      <c r="M331" t="s">
        <v>183</v>
      </c>
    </row>
    <row r="332" spans="1:13" x14ac:dyDescent="0.3">
      <c r="A332" t="s">
        <v>40</v>
      </c>
      <c r="B332" t="s">
        <v>41</v>
      </c>
      <c r="C332" t="s">
        <v>187</v>
      </c>
      <c r="D332" t="s">
        <v>114</v>
      </c>
      <c r="E332">
        <v>1</v>
      </c>
      <c r="F332" s="12">
        <v>234</v>
      </c>
      <c r="G332" s="12">
        <v>7.8</v>
      </c>
      <c r="H332" s="12">
        <v>0.55000000000000004</v>
      </c>
      <c r="I332" s="12">
        <v>0.55000000000000004</v>
      </c>
      <c r="J332">
        <v>26</v>
      </c>
      <c r="K332">
        <v>28</v>
      </c>
      <c r="L332" s="12">
        <v>0</v>
      </c>
      <c r="M332" t="s">
        <v>183</v>
      </c>
    </row>
    <row r="333" spans="1:13" x14ac:dyDescent="0.3">
      <c r="A333" t="s">
        <v>40</v>
      </c>
      <c r="B333" t="s">
        <v>41</v>
      </c>
      <c r="C333" t="s">
        <v>188</v>
      </c>
      <c r="D333" t="s">
        <v>7</v>
      </c>
      <c r="E333">
        <v>1</v>
      </c>
      <c r="F333" s="12">
        <v>198</v>
      </c>
      <c r="G333" s="12">
        <v>6.6</v>
      </c>
      <c r="H333" s="12">
        <v>0.5</v>
      </c>
      <c r="I333" s="12">
        <v>0.5</v>
      </c>
      <c r="J333">
        <v>22</v>
      </c>
      <c r="K333">
        <v>24</v>
      </c>
      <c r="L333" s="12">
        <v>0</v>
      </c>
      <c r="M333" t="s">
        <v>183</v>
      </c>
    </row>
    <row r="334" spans="1:13" x14ac:dyDescent="0.3">
      <c r="A334" t="s">
        <v>40</v>
      </c>
      <c r="B334" t="s">
        <v>41</v>
      </c>
      <c r="C334" t="s">
        <v>188</v>
      </c>
      <c r="D334" t="s">
        <v>9</v>
      </c>
      <c r="E334">
        <v>1</v>
      </c>
      <c r="F334" s="12">
        <v>216</v>
      </c>
      <c r="G334" s="12">
        <v>7.2</v>
      </c>
      <c r="H334" s="12">
        <v>0.5</v>
      </c>
      <c r="I334" s="12">
        <v>0.5</v>
      </c>
      <c r="J334">
        <v>24</v>
      </c>
      <c r="K334">
        <v>28</v>
      </c>
      <c r="L334" s="12">
        <v>0</v>
      </c>
      <c r="M334" t="s">
        <v>183</v>
      </c>
    </row>
    <row r="335" spans="1:13" x14ac:dyDescent="0.3">
      <c r="A335" t="s">
        <v>40</v>
      </c>
      <c r="B335" t="s">
        <v>41</v>
      </c>
      <c r="C335" t="s">
        <v>188</v>
      </c>
      <c r="D335" t="s">
        <v>11</v>
      </c>
      <c r="E335">
        <v>1</v>
      </c>
      <c r="F335" s="12">
        <v>198</v>
      </c>
      <c r="G335" s="12">
        <v>6.6</v>
      </c>
      <c r="H335" s="12">
        <v>0.5</v>
      </c>
      <c r="I335" s="12">
        <v>0.5</v>
      </c>
      <c r="J335">
        <v>22</v>
      </c>
      <c r="K335">
        <v>32</v>
      </c>
      <c r="L335" s="12">
        <v>0</v>
      </c>
      <c r="M335" t="s">
        <v>183</v>
      </c>
    </row>
    <row r="336" spans="1:13" x14ac:dyDescent="0.3">
      <c r="A336" t="s">
        <v>40</v>
      </c>
      <c r="B336" t="s">
        <v>41</v>
      </c>
      <c r="C336" t="s">
        <v>188</v>
      </c>
      <c r="D336" t="s">
        <v>13</v>
      </c>
      <c r="E336">
        <v>1</v>
      </c>
      <c r="F336" s="12">
        <v>63</v>
      </c>
      <c r="G336" s="12">
        <v>2.1</v>
      </c>
      <c r="H336" s="12">
        <v>0.5</v>
      </c>
      <c r="I336" s="12">
        <v>0.5</v>
      </c>
      <c r="J336">
        <v>7</v>
      </c>
      <c r="K336">
        <v>32</v>
      </c>
      <c r="L336" s="12">
        <v>0</v>
      </c>
      <c r="M336" t="s">
        <v>183</v>
      </c>
    </row>
    <row r="337" spans="1:13" x14ac:dyDescent="0.3">
      <c r="A337" t="s">
        <v>40</v>
      </c>
      <c r="B337" t="s">
        <v>41</v>
      </c>
      <c r="C337" t="s">
        <v>188</v>
      </c>
      <c r="D337" t="s">
        <v>12</v>
      </c>
      <c r="E337">
        <v>1</v>
      </c>
      <c r="F337" s="12">
        <v>252</v>
      </c>
      <c r="G337" s="12">
        <v>8.4</v>
      </c>
      <c r="H337" s="12">
        <v>0.3</v>
      </c>
      <c r="I337" s="12">
        <v>0</v>
      </c>
      <c r="J337">
        <v>28</v>
      </c>
      <c r="K337">
        <v>28</v>
      </c>
      <c r="L337" s="12">
        <v>0.3</v>
      </c>
      <c r="M337" t="s">
        <v>183</v>
      </c>
    </row>
    <row r="338" spans="1:13" x14ac:dyDescent="0.3">
      <c r="A338" t="s">
        <v>40</v>
      </c>
      <c r="B338" t="s">
        <v>41</v>
      </c>
      <c r="C338" t="s">
        <v>188</v>
      </c>
      <c r="D338" t="s">
        <v>15</v>
      </c>
      <c r="E338">
        <v>1</v>
      </c>
      <c r="F338" s="12">
        <v>189</v>
      </c>
      <c r="G338" s="12">
        <v>6.3</v>
      </c>
      <c r="H338" s="12">
        <v>0.55000000000000004</v>
      </c>
      <c r="I338" s="12">
        <v>0.55000000000000004</v>
      </c>
      <c r="J338">
        <v>21</v>
      </c>
      <c r="K338">
        <v>32</v>
      </c>
      <c r="L338" s="12">
        <v>0</v>
      </c>
      <c r="M338" t="s">
        <v>183</v>
      </c>
    </row>
    <row r="339" spans="1:13" x14ac:dyDescent="0.3">
      <c r="A339" t="s">
        <v>40</v>
      </c>
      <c r="B339" t="s">
        <v>41</v>
      </c>
      <c r="C339" t="s">
        <v>189</v>
      </c>
      <c r="D339" t="s">
        <v>8</v>
      </c>
      <c r="E339">
        <v>1</v>
      </c>
      <c r="F339" s="12">
        <v>288</v>
      </c>
      <c r="G339" s="12">
        <v>9.6</v>
      </c>
      <c r="H339" s="12">
        <v>0.5</v>
      </c>
      <c r="I339" s="12">
        <v>0</v>
      </c>
      <c r="J339">
        <v>32</v>
      </c>
      <c r="K339">
        <v>32</v>
      </c>
      <c r="L339" s="12">
        <v>0.5</v>
      </c>
      <c r="M339" t="s">
        <v>183</v>
      </c>
    </row>
    <row r="340" spans="1:13" x14ac:dyDescent="0.3">
      <c r="A340" t="s">
        <v>40</v>
      </c>
      <c r="B340" t="s">
        <v>41</v>
      </c>
      <c r="C340" t="s">
        <v>189</v>
      </c>
      <c r="D340" t="s">
        <v>10</v>
      </c>
      <c r="E340">
        <v>1</v>
      </c>
      <c r="F340" s="12">
        <v>144</v>
      </c>
      <c r="G340" s="12">
        <v>4.8</v>
      </c>
      <c r="H340" s="12">
        <v>0.5</v>
      </c>
      <c r="I340" s="12">
        <v>0.3</v>
      </c>
      <c r="J340">
        <v>16</v>
      </c>
      <c r="K340">
        <v>32</v>
      </c>
      <c r="L340" s="12">
        <v>0.2</v>
      </c>
      <c r="M340" t="s">
        <v>183</v>
      </c>
    </row>
    <row r="341" spans="1:13" x14ac:dyDescent="0.3">
      <c r="A341" t="s">
        <v>40</v>
      </c>
      <c r="B341" t="s">
        <v>41</v>
      </c>
      <c r="C341" t="s">
        <v>189</v>
      </c>
      <c r="D341" t="s">
        <v>12</v>
      </c>
      <c r="E341">
        <v>1</v>
      </c>
      <c r="F341" s="12">
        <v>90</v>
      </c>
      <c r="G341" s="12">
        <v>3</v>
      </c>
      <c r="H341" s="12">
        <v>0.5</v>
      </c>
      <c r="I341" s="12">
        <v>0.5</v>
      </c>
      <c r="J341">
        <v>10</v>
      </c>
      <c r="K341">
        <v>32</v>
      </c>
      <c r="L341" s="12">
        <v>0</v>
      </c>
      <c r="M341" t="s">
        <v>183</v>
      </c>
    </row>
    <row r="342" spans="1:13" x14ac:dyDescent="0.3">
      <c r="A342" t="s">
        <v>40</v>
      </c>
      <c r="B342" t="s">
        <v>41</v>
      </c>
      <c r="C342" t="s">
        <v>190</v>
      </c>
      <c r="D342" t="s">
        <v>8</v>
      </c>
      <c r="E342">
        <v>1</v>
      </c>
      <c r="F342" s="12">
        <v>158.1</v>
      </c>
      <c r="G342" s="12">
        <v>5.27</v>
      </c>
      <c r="H342" s="12">
        <v>0.5</v>
      </c>
      <c r="I342" s="12">
        <v>0.5</v>
      </c>
      <c r="J342">
        <v>17</v>
      </c>
      <c r="K342">
        <v>28</v>
      </c>
      <c r="L342" s="12">
        <v>0</v>
      </c>
      <c r="M342" t="s">
        <v>183</v>
      </c>
    </row>
    <row r="343" spans="1:13" x14ac:dyDescent="0.3">
      <c r="A343" t="s">
        <v>40</v>
      </c>
      <c r="B343" t="s">
        <v>41</v>
      </c>
      <c r="C343" t="s">
        <v>190</v>
      </c>
      <c r="D343" t="s">
        <v>10</v>
      </c>
      <c r="E343">
        <v>1</v>
      </c>
      <c r="F343" s="12">
        <v>120.9</v>
      </c>
      <c r="G343" s="12">
        <v>4.03</v>
      </c>
      <c r="H343" s="12">
        <v>0.5</v>
      </c>
      <c r="I343" s="12">
        <v>0.5</v>
      </c>
      <c r="J343">
        <v>13</v>
      </c>
      <c r="K343">
        <v>28</v>
      </c>
      <c r="L343" s="12">
        <v>0</v>
      </c>
      <c r="M343" t="s">
        <v>183</v>
      </c>
    </row>
    <row r="344" spans="1:13" x14ac:dyDescent="0.3">
      <c r="A344" t="s">
        <v>40</v>
      </c>
      <c r="B344" t="s">
        <v>41</v>
      </c>
      <c r="C344" t="s">
        <v>190</v>
      </c>
      <c r="D344" t="s">
        <v>13</v>
      </c>
      <c r="E344">
        <v>1</v>
      </c>
      <c r="F344" s="12">
        <v>38.799999999999997</v>
      </c>
      <c r="G344" s="12">
        <v>1.29</v>
      </c>
      <c r="H344" s="12">
        <v>0.5</v>
      </c>
      <c r="I344" s="12">
        <v>0.5</v>
      </c>
      <c r="J344">
        <v>4</v>
      </c>
      <c r="K344">
        <v>32</v>
      </c>
      <c r="L344" s="12">
        <v>0</v>
      </c>
      <c r="M344" t="s">
        <v>183</v>
      </c>
    </row>
    <row r="345" spans="1:13" x14ac:dyDescent="0.3">
      <c r="A345" t="s">
        <v>40</v>
      </c>
      <c r="B345" t="s">
        <v>41</v>
      </c>
      <c r="C345" t="s">
        <v>190</v>
      </c>
      <c r="D345" t="s">
        <v>12</v>
      </c>
      <c r="E345">
        <v>1</v>
      </c>
      <c r="F345" s="12">
        <v>153</v>
      </c>
      <c r="G345" s="12">
        <v>5.0999999999999996</v>
      </c>
      <c r="H345" s="12">
        <v>0.5</v>
      </c>
      <c r="I345" s="12">
        <v>0.5</v>
      </c>
      <c r="J345">
        <v>17</v>
      </c>
      <c r="K345">
        <v>22</v>
      </c>
      <c r="L345" s="12">
        <v>0</v>
      </c>
      <c r="M345" t="s">
        <v>183</v>
      </c>
    </row>
    <row r="346" spans="1:13" x14ac:dyDescent="0.3">
      <c r="A346" t="s">
        <v>40</v>
      </c>
      <c r="B346" t="s">
        <v>41</v>
      </c>
      <c r="C346" t="s">
        <v>190</v>
      </c>
      <c r="D346" t="s">
        <v>114</v>
      </c>
      <c r="E346">
        <v>1</v>
      </c>
      <c r="F346" s="12">
        <v>198</v>
      </c>
      <c r="G346" s="12">
        <v>6.6</v>
      </c>
      <c r="H346" s="12">
        <v>0.55000000000000004</v>
      </c>
      <c r="I346" s="12">
        <v>0.55000000000000004</v>
      </c>
      <c r="J346">
        <v>22</v>
      </c>
      <c r="K346">
        <v>28</v>
      </c>
      <c r="L346" s="12">
        <v>0</v>
      </c>
      <c r="M346" t="s">
        <v>183</v>
      </c>
    </row>
    <row r="347" spans="1:13" x14ac:dyDescent="0.3">
      <c r="A347" t="s">
        <v>40</v>
      </c>
      <c r="B347" t="s">
        <v>41</v>
      </c>
      <c r="C347" t="s">
        <v>191</v>
      </c>
      <c r="D347" t="s">
        <v>7</v>
      </c>
      <c r="E347">
        <v>1</v>
      </c>
      <c r="F347" s="12">
        <v>213.9</v>
      </c>
      <c r="G347" s="12">
        <v>7.13</v>
      </c>
      <c r="H347" s="12">
        <v>0.5</v>
      </c>
      <c r="I347" s="12">
        <v>0.5</v>
      </c>
      <c r="J347">
        <v>23</v>
      </c>
      <c r="K347">
        <v>32</v>
      </c>
      <c r="L347" s="12">
        <v>0</v>
      </c>
      <c r="M347" t="s">
        <v>183</v>
      </c>
    </row>
    <row r="348" spans="1:13" x14ac:dyDescent="0.3">
      <c r="A348" t="s">
        <v>40</v>
      </c>
      <c r="B348" t="s">
        <v>41</v>
      </c>
      <c r="C348" t="s">
        <v>191</v>
      </c>
      <c r="D348" t="s">
        <v>9</v>
      </c>
      <c r="E348">
        <v>1</v>
      </c>
      <c r="F348" s="12">
        <v>150.4</v>
      </c>
      <c r="G348" s="12">
        <v>5.01</v>
      </c>
      <c r="H348" s="12">
        <v>0.5</v>
      </c>
      <c r="I348" s="12">
        <v>0.5</v>
      </c>
      <c r="J348">
        <v>16</v>
      </c>
      <c r="K348">
        <v>28</v>
      </c>
      <c r="L348" s="12">
        <v>0</v>
      </c>
      <c r="M348" t="s">
        <v>183</v>
      </c>
    </row>
    <row r="349" spans="1:13" x14ac:dyDescent="0.3">
      <c r="A349" t="s">
        <v>40</v>
      </c>
      <c r="B349" t="s">
        <v>41</v>
      </c>
      <c r="C349" t="s">
        <v>191</v>
      </c>
      <c r="D349" t="s">
        <v>8</v>
      </c>
      <c r="E349">
        <v>2</v>
      </c>
      <c r="F349" s="12">
        <v>297</v>
      </c>
      <c r="G349" s="12">
        <v>9.9</v>
      </c>
      <c r="H349" s="12">
        <v>1</v>
      </c>
      <c r="I349" s="12">
        <v>0.8</v>
      </c>
      <c r="J349">
        <v>33</v>
      </c>
      <c r="K349">
        <v>60</v>
      </c>
      <c r="L349" s="12">
        <v>0.2</v>
      </c>
      <c r="M349" t="s">
        <v>183</v>
      </c>
    </row>
    <row r="350" spans="1:13" x14ac:dyDescent="0.3">
      <c r="A350" t="s">
        <v>40</v>
      </c>
      <c r="B350" t="s">
        <v>41</v>
      </c>
      <c r="C350" t="s">
        <v>191</v>
      </c>
      <c r="D350" t="s">
        <v>11</v>
      </c>
      <c r="E350">
        <v>1</v>
      </c>
      <c r="F350" s="12">
        <v>162</v>
      </c>
      <c r="G350" s="12">
        <v>5.4</v>
      </c>
      <c r="H350" s="12">
        <v>0.5</v>
      </c>
      <c r="I350" s="12">
        <v>0</v>
      </c>
      <c r="J350">
        <v>18</v>
      </c>
      <c r="K350">
        <v>32</v>
      </c>
      <c r="L350" s="12">
        <v>0.5</v>
      </c>
      <c r="M350" t="s">
        <v>183</v>
      </c>
    </row>
    <row r="351" spans="1:13" x14ac:dyDescent="0.3">
      <c r="A351" t="s">
        <v>40</v>
      </c>
      <c r="B351" t="s">
        <v>41</v>
      </c>
      <c r="C351" t="s">
        <v>191</v>
      </c>
      <c r="D351" t="s">
        <v>10</v>
      </c>
      <c r="E351">
        <v>2</v>
      </c>
      <c r="F351" s="12">
        <v>324</v>
      </c>
      <c r="G351" s="12">
        <v>10.8</v>
      </c>
      <c r="H351" s="12">
        <v>1</v>
      </c>
      <c r="I351" s="12">
        <v>0.8</v>
      </c>
      <c r="J351">
        <v>36</v>
      </c>
      <c r="K351">
        <v>64</v>
      </c>
      <c r="L351" s="12">
        <v>0.2</v>
      </c>
      <c r="M351" t="s">
        <v>183</v>
      </c>
    </row>
    <row r="352" spans="1:13" x14ac:dyDescent="0.3">
      <c r="A352" t="s">
        <v>40</v>
      </c>
      <c r="B352" t="s">
        <v>41</v>
      </c>
      <c r="C352" t="s">
        <v>191</v>
      </c>
      <c r="D352" t="s">
        <v>13</v>
      </c>
      <c r="E352">
        <v>1</v>
      </c>
      <c r="F352" s="12">
        <v>220.8</v>
      </c>
      <c r="G352" s="12">
        <v>7.36</v>
      </c>
      <c r="H352" s="12">
        <v>0.5</v>
      </c>
      <c r="I352" s="12">
        <v>0</v>
      </c>
      <c r="J352">
        <v>23</v>
      </c>
      <c r="K352">
        <v>32</v>
      </c>
      <c r="L352" s="12">
        <v>0.5</v>
      </c>
      <c r="M352" t="s">
        <v>183</v>
      </c>
    </row>
    <row r="353" spans="1:13" x14ac:dyDescent="0.3">
      <c r="A353" t="s">
        <v>40</v>
      </c>
      <c r="B353" t="s">
        <v>41</v>
      </c>
      <c r="C353" t="s">
        <v>191</v>
      </c>
      <c r="D353" t="s">
        <v>12</v>
      </c>
      <c r="E353">
        <v>1</v>
      </c>
      <c r="F353" s="12">
        <v>216</v>
      </c>
      <c r="G353" s="12">
        <v>7.2</v>
      </c>
      <c r="H353" s="12">
        <v>0.5</v>
      </c>
      <c r="I353" s="12">
        <v>0.5</v>
      </c>
      <c r="J353">
        <v>24</v>
      </c>
      <c r="K353">
        <v>32</v>
      </c>
      <c r="L353" s="12">
        <v>0</v>
      </c>
      <c r="M353" t="s">
        <v>183</v>
      </c>
    </row>
    <row r="354" spans="1:13" x14ac:dyDescent="0.3">
      <c r="A354" t="s">
        <v>40</v>
      </c>
      <c r="B354" t="s">
        <v>41</v>
      </c>
      <c r="C354" t="s">
        <v>191</v>
      </c>
      <c r="D354" t="s">
        <v>15</v>
      </c>
      <c r="E354">
        <v>1</v>
      </c>
      <c r="F354" s="12">
        <v>279</v>
      </c>
      <c r="G354" s="12">
        <v>9.3000000000000007</v>
      </c>
      <c r="H354" s="12">
        <v>0.55000000000000004</v>
      </c>
      <c r="I354" s="12">
        <v>0.55000000000000004</v>
      </c>
      <c r="J354">
        <v>31</v>
      </c>
      <c r="K354">
        <v>32</v>
      </c>
      <c r="L354" s="12">
        <v>0</v>
      </c>
      <c r="M354" t="s">
        <v>183</v>
      </c>
    </row>
    <row r="355" spans="1:13" x14ac:dyDescent="0.3">
      <c r="A355" t="s">
        <v>40</v>
      </c>
      <c r="B355" t="s">
        <v>41</v>
      </c>
      <c r="C355" t="s">
        <v>191</v>
      </c>
      <c r="D355" t="s">
        <v>14</v>
      </c>
      <c r="E355">
        <v>1</v>
      </c>
      <c r="F355" s="12">
        <v>243</v>
      </c>
      <c r="G355" s="12">
        <v>8.1</v>
      </c>
      <c r="H355" s="12">
        <v>0.5</v>
      </c>
      <c r="I355" s="12">
        <v>0.5</v>
      </c>
      <c r="J355">
        <v>27</v>
      </c>
      <c r="K355">
        <v>32</v>
      </c>
      <c r="L355" s="12">
        <v>0</v>
      </c>
      <c r="M355" t="s">
        <v>183</v>
      </c>
    </row>
    <row r="356" spans="1:13" x14ac:dyDescent="0.3">
      <c r="A356" t="s">
        <v>40</v>
      </c>
      <c r="B356" t="s">
        <v>41</v>
      </c>
      <c r="C356" t="s">
        <v>191</v>
      </c>
      <c r="D356" t="s">
        <v>114</v>
      </c>
      <c r="E356">
        <v>1</v>
      </c>
      <c r="F356" s="12">
        <v>216</v>
      </c>
      <c r="G356" s="12">
        <v>7.2</v>
      </c>
      <c r="H356" s="12">
        <v>0.55000000000000004</v>
      </c>
      <c r="I356" s="12">
        <v>0.55000000000000004</v>
      </c>
      <c r="J356">
        <v>24</v>
      </c>
      <c r="K356">
        <v>32</v>
      </c>
      <c r="L356" s="12">
        <v>0</v>
      </c>
      <c r="M356" t="s">
        <v>183</v>
      </c>
    </row>
    <row r="357" spans="1:13" x14ac:dyDescent="0.3">
      <c r="A357" t="s">
        <v>40</v>
      </c>
      <c r="B357" t="s">
        <v>41</v>
      </c>
      <c r="C357" t="s">
        <v>192</v>
      </c>
      <c r="D357" t="s">
        <v>7</v>
      </c>
      <c r="E357">
        <v>1</v>
      </c>
      <c r="F357" s="12">
        <v>90</v>
      </c>
      <c r="G357" s="12">
        <v>3</v>
      </c>
      <c r="H357" s="12">
        <v>0.5</v>
      </c>
      <c r="I357" s="12">
        <v>0.5</v>
      </c>
      <c r="J357">
        <v>10</v>
      </c>
      <c r="K357">
        <v>32</v>
      </c>
      <c r="L357" s="12">
        <v>0</v>
      </c>
      <c r="M357" t="s">
        <v>183</v>
      </c>
    </row>
    <row r="358" spans="1:13" x14ac:dyDescent="0.3">
      <c r="A358" t="s">
        <v>40</v>
      </c>
      <c r="B358" t="s">
        <v>41</v>
      </c>
      <c r="C358" t="s">
        <v>193</v>
      </c>
      <c r="D358" t="s">
        <v>7</v>
      </c>
      <c r="E358">
        <v>1</v>
      </c>
      <c r="F358" s="12">
        <v>288</v>
      </c>
      <c r="G358" s="12">
        <v>9.6</v>
      </c>
      <c r="H358" s="12">
        <v>0.5</v>
      </c>
      <c r="I358" s="12">
        <v>0</v>
      </c>
      <c r="J358">
        <v>32</v>
      </c>
      <c r="K358">
        <v>32</v>
      </c>
      <c r="L358" s="12">
        <v>0.5</v>
      </c>
      <c r="M358" t="s">
        <v>183</v>
      </c>
    </row>
    <row r="359" spans="1:13" x14ac:dyDescent="0.3">
      <c r="A359" t="s">
        <v>40</v>
      </c>
      <c r="B359" t="s">
        <v>41</v>
      </c>
      <c r="C359" t="s">
        <v>193</v>
      </c>
      <c r="D359" t="s">
        <v>9</v>
      </c>
      <c r="E359">
        <v>1</v>
      </c>
      <c r="F359" s="12">
        <v>198</v>
      </c>
      <c r="G359" s="12">
        <v>6.6</v>
      </c>
      <c r="H359" s="12">
        <v>0.5</v>
      </c>
      <c r="I359" s="12">
        <v>0.5</v>
      </c>
      <c r="J359">
        <v>22</v>
      </c>
      <c r="K359">
        <v>28</v>
      </c>
      <c r="L359" s="12">
        <v>0</v>
      </c>
      <c r="M359" t="s">
        <v>183</v>
      </c>
    </row>
    <row r="360" spans="1:13" x14ac:dyDescent="0.3">
      <c r="A360" t="s">
        <v>40</v>
      </c>
      <c r="B360" t="s">
        <v>41</v>
      </c>
      <c r="C360" t="s">
        <v>193</v>
      </c>
      <c r="D360" t="s">
        <v>11</v>
      </c>
      <c r="E360">
        <v>1</v>
      </c>
      <c r="F360" s="12">
        <v>171</v>
      </c>
      <c r="G360" s="12">
        <v>5.7</v>
      </c>
      <c r="H360" s="12">
        <v>0.5</v>
      </c>
      <c r="I360" s="12">
        <v>0.5</v>
      </c>
      <c r="J360">
        <v>19</v>
      </c>
      <c r="K360">
        <v>22</v>
      </c>
      <c r="L360" s="12">
        <v>0</v>
      </c>
      <c r="M360" t="s">
        <v>183</v>
      </c>
    </row>
    <row r="361" spans="1:13" x14ac:dyDescent="0.3">
      <c r="A361" t="s">
        <v>40</v>
      </c>
      <c r="B361" t="s">
        <v>41</v>
      </c>
      <c r="C361" t="s">
        <v>193</v>
      </c>
      <c r="D361" t="s">
        <v>13</v>
      </c>
      <c r="E361">
        <v>1</v>
      </c>
      <c r="F361" s="12">
        <v>259.2</v>
      </c>
      <c r="G361" s="12">
        <v>8.64</v>
      </c>
      <c r="H361" s="12">
        <v>0.5</v>
      </c>
      <c r="I361" s="12">
        <v>0.5</v>
      </c>
      <c r="J361">
        <v>27</v>
      </c>
      <c r="K361">
        <v>22</v>
      </c>
      <c r="L361" s="12">
        <v>0</v>
      </c>
      <c r="M361" t="s">
        <v>183</v>
      </c>
    </row>
    <row r="362" spans="1:13" x14ac:dyDescent="0.3">
      <c r="A362" t="s">
        <v>40</v>
      </c>
      <c r="B362" t="s">
        <v>41</v>
      </c>
      <c r="C362" t="s">
        <v>193</v>
      </c>
      <c r="D362" t="s">
        <v>15</v>
      </c>
      <c r="E362">
        <v>1</v>
      </c>
      <c r="F362" s="12">
        <v>171</v>
      </c>
      <c r="G362" s="12">
        <v>5.7</v>
      </c>
      <c r="H362" s="12">
        <v>0.55000000000000004</v>
      </c>
      <c r="I362" s="12">
        <v>0.55000000000000004</v>
      </c>
      <c r="J362">
        <v>19</v>
      </c>
      <c r="K362">
        <v>22</v>
      </c>
      <c r="L362" s="12">
        <v>0</v>
      </c>
      <c r="M362" t="s">
        <v>183</v>
      </c>
    </row>
    <row r="363" spans="1:13" x14ac:dyDescent="0.3">
      <c r="A363" t="s">
        <v>40</v>
      </c>
      <c r="B363" t="s">
        <v>41</v>
      </c>
      <c r="C363" t="s">
        <v>194</v>
      </c>
      <c r="D363" t="s">
        <v>11</v>
      </c>
      <c r="E363">
        <v>1</v>
      </c>
      <c r="F363" s="12">
        <v>72.86</v>
      </c>
      <c r="G363" s="12">
        <v>2.4300000000000002</v>
      </c>
      <c r="H363" s="12">
        <v>0.28000000000000003</v>
      </c>
      <c r="I363" s="12">
        <v>0.28000000000000003</v>
      </c>
      <c r="J363">
        <v>15</v>
      </c>
      <c r="K363">
        <v>36</v>
      </c>
      <c r="L363" s="12">
        <v>0</v>
      </c>
      <c r="M363" t="s">
        <v>183</v>
      </c>
    </row>
    <row r="364" spans="1:13" x14ac:dyDescent="0.3">
      <c r="A364" t="s">
        <v>40</v>
      </c>
      <c r="B364" t="s">
        <v>41</v>
      </c>
      <c r="C364" t="s">
        <v>194</v>
      </c>
      <c r="D364" t="s">
        <v>10</v>
      </c>
      <c r="E364">
        <v>1</v>
      </c>
      <c r="F364" s="12">
        <v>103.68</v>
      </c>
      <c r="G364" s="12">
        <v>3.46</v>
      </c>
      <c r="H364" s="12">
        <v>0.28000000000000003</v>
      </c>
      <c r="I364" s="12">
        <v>0.28000000000000003</v>
      </c>
      <c r="J364">
        <v>21</v>
      </c>
      <c r="K364">
        <v>28</v>
      </c>
      <c r="L364" s="12">
        <v>0</v>
      </c>
      <c r="M364" t="s">
        <v>183</v>
      </c>
    </row>
    <row r="365" spans="1:13" x14ac:dyDescent="0.3">
      <c r="A365" t="s">
        <v>40</v>
      </c>
      <c r="B365" t="s">
        <v>41</v>
      </c>
      <c r="C365" t="s">
        <v>194</v>
      </c>
      <c r="D365" t="s">
        <v>12</v>
      </c>
      <c r="E365">
        <v>1</v>
      </c>
      <c r="F365" s="12">
        <v>118.49</v>
      </c>
      <c r="G365" s="12">
        <v>3.95</v>
      </c>
      <c r="H365" s="12">
        <v>0.28000000000000003</v>
      </c>
      <c r="I365" s="12">
        <v>0.28000000000000003</v>
      </c>
      <c r="J365">
        <v>24</v>
      </c>
      <c r="K365">
        <v>22</v>
      </c>
      <c r="L365" s="12">
        <v>0</v>
      </c>
      <c r="M365" t="s">
        <v>183</v>
      </c>
    </row>
    <row r="366" spans="1:13" x14ac:dyDescent="0.3">
      <c r="A366" t="s">
        <v>40</v>
      </c>
      <c r="B366" t="s">
        <v>41</v>
      </c>
      <c r="C366" t="s">
        <v>194</v>
      </c>
      <c r="D366" t="s">
        <v>15</v>
      </c>
      <c r="E366">
        <v>1</v>
      </c>
      <c r="F366" s="12">
        <v>48.57</v>
      </c>
      <c r="G366" s="12">
        <v>1.62</v>
      </c>
      <c r="H366" s="12">
        <v>0.31</v>
      </c>
      <c r="I366" s="12">
        <v>0.31</v>
      </c>
      <c r="J366">
        <v>10</v>
      </c>
      <c r="K366">
        <v>28</v>
      </c>
      <c r="L366" s="12">
        <v>0</v>
      </c>
      <c r="M366" t="s">
        <v>183</v>
      </c>
    </row>
    <row r="367" spans="1:13" x14ac:dyDescent="0.3">
      <c r="A367" t="s">
        <v>40</v>
      </c>
      <c r="B367" t="s">
        <v>41</v>
      </c>
      <c r="C367" t="s">
        <v>194</v>
      </c>
      <c r="D367" t="s">
        <v>14</v>
      </c>
      <c r="E367">
        <v>1</v>
      </c>
      <c r="F367" s="12">
        <v>103.68</v>
      </c>
      <c r="G367" s="12">
        <v>3.46</v>
      </c>
      <c r="H367" s="12">
        <v>0.28000000000000003</v>
      </c>
      <c r="I367" s="12">
        <v>0.28000000000000003</v>
      </c>
      <c r="J367">
        <v>21</v>
      </c>
      <c r="K367">
        <v>22</v>
      </c>
      <c r="L367" s="12">
        <v>0</v>
      </c>
      <c r="M367" t="s">
        <v>183</v>
      </c>
    </row>
    <row r="368" spans="1:13" x14ac:dyDescent="0.3">
      <c r="A368" t="s">
        <v>40</v>
      </c>
      <c r="B368" t="s">
        <v>41</v>
      </c>
      <c r="C368" t="s">
        <v>194</v>
      </c>
      <c r="D368" t="s">
        <v>114</v>
      </c>
      <c r="E368">
        <v>1</v>
      </c>
      <c r="F368" s="12">
        <v>83.93</v>
      </c>
      <c r="G368" s="12">
        <v>2.8</v>
      </c>
      <c r="H368" s="12">
        <v>0.31</v>
      </c>
      <c r="I368" s="12">
        <v>0.31</v>
      </c>
      <c r="J368">
        <v>17</v>
      </c>
      <c r="K368">
        <v>22</v>
      </c>
      <c r="L368" s="12">
        <v>0</v>
      </c>
      <c r="M368" t="s">
        <v>183</v>
      </c>
    </row>
    <row r="369" spans="1:13" x14ac:dyDescent="0.3">
      <c r="A369" t="s">
        <v>40</v>
      </c>
      <c r="B369" t="s">
        <v>41</v>
      </c>
      <c r="C369" t="s">
        <v>195</v>
      </c>
      <c r="D369" t="s">
        <v>11</v>
      </c>
      <c r="E369">
        <v>1</v>
      </c>
      <c r="F369" s="12">
        <v>56</v>
      </c>
      <c r="G369" s="12">
        <v>1.87</v>
      </c>
      <c r="H369" s="12">
        <v>0.22</v>
      </c>
      <c r="I369" s="12">
        <v>0.22</v>
      </c>
      <c r="J369">
        <v>14</v>
      </c>
      <c r="K369">
        <v>36</v>
      </c>
      <c r="L369" s="12">
        <v>0</v>
      </c>
      <c r="M369" t="s">
        <v>183</v>
      </c>
    </row>
    <row r="370" spans="1:13" x14ac:dyDescent="0.3">
      <c r="A370" t="s">
        <v>40</v>
      </c>
      <c r="B370" t="s">
        <v>41</v>
      </c>
      <c r="C370" t="s">
        <v>195</v>
      </c>
      <c r="D370" t="s">
        <v>10</v>
      </c>
      <c r="E370">
        <v>1</v>
      </c>
      <c r="F370" s="12">
        <v>68</v>
      </c>
      <c r="G370" s="12">
        <v>2.27</v>
      </c>
      <c r="H370" s="12">
        <v>0.22</v>
      </c>
      <c r="I370" s="12">
        <v>0.22</v>
      </c>
      <c r="J370">
        <v>17</v>
      </c>
      <c r="K370">
        <v>28</v>
      </c>
      <c r="L370" s="12">
        <v>0</v>
      </c>
      <c r="M370" t="s">
        <v>183</v>
      </c>
    </row>
    <row r="371" spans="1:13" x14ac:dyDescent="0.3">
      <c r="A371" t="s">
        <v>40</v>
      </c>
      <c r="B371" t="s">
        <v>41</v>
      </c>
      <c r="C371" t="s">
        <v>195</v>
      </c>
      <c r="D371" t="s">
        <v>12</v>
      </c>
      <c r="E371">
        <v>1</v>
      </c>
      <c r="F371" s="12">
        <v>72</v>
      </c>
      <c r="G371" s="12">
        <v>2.4</v>
      </c>
      <c r="H371" s="12">
        <v>0.22</v>
      </c>
      <c r="I371" s="12">
        <v>0.22</v>
      </c>
      <c r="J371">
        <v>18</v>
      </c>
      <c r="K371">
        <v>22</v>
      </c>
      <c r="L371" s="12">
        <v>0</v>
      </c>
      <c r="M371" t="s">
        <v>183</v>
      </c>
    </row>
    <row r="372" spans="1:13" x14ac:dyDescent="0.3">
      <c r="A372" t="s">
        <v>40</v>
      </c>
      <c r="B372" t="s">
        <v>41</v>
      </c>
      <c r="C372" t="s">
        <v>195</v>
      </c>
      <c r="D372" t="s">
        <v>15</v>
      </c>
      <c r="E372">
        <v>1</v>
      </c>
      <c r="F372" s="12">
        <v>52</v>
      </c>
      <c r="G372" s="12">
        <v>1.73</v>
      </c>
      <c r="H372" s="12">
        <v>0.24</v>
      </c>
      <c r="I372" s="12">
        <v>0.24</v>
      </c>
      <c r="J372">
        <v>13</v>
      </c>
      <c r="K372">
        <v>28</v>
      </c>
      <c r="L372" s="12">
        <v>0</v>
      </c>
      <c r="M372" t="s">
        <v>183</v>
      </c>
    </row>
    <row r="373" spans="1:13" x14ac:dyDescent="0.3">
      <c r="A373" t="s">
        <v>40</v>
      </c>
      <c r="B373" t="s">
        <v>41</v>
      </c>
      <c r="C373" t="s">
        <v>195</v>
      </c>
      <c r="D373" t="s">
        <v>14</v>
      </c>
      <c r="E373">
        <v>1</v>
      </c>
      <c r="F373" s="12">
        <v>76</v>
      </c>
      <c r="G373" s="12">
        <v>2.5299999999999998</v>
      </c>
      <c r="H373" s="12">
        <v>0.22</v>
      </c>
      <c r="I373" s="12">
        <v>0.22</v>
      </c>
      <c r="J373">
        <v>19</v>
      </c>
      <c r="K373">
        <v>22</v>
      </c>
      <c r="L373" s="12">
        <v>0</v>
      </c>
      <c r="M373" t="s">
        <v>183</v>
      </c>
    </row>
    <row r="374" spans="1:13" x14ac:dyDescent="0.3">
      <c r="A374" t="s">
        <v>40</v>
      </c>
      <c r="B374" t="s">
        <v>41</v>
      </c>
      <c r="C374" t="s">
        <v>196</v>
      </c>
      <c r="D374" t="s">
        <v>8</v>
      </c>
      <c r="E374">
        <v>1</v>
      </c>
      <c r="F374" s="12">
        <v>175</v>
      </c>
      <c r="G374" s="12">
        <v>5.83</v>
      </c>
      <c r="H374" s="12">
        <v>0.39</v>
      </c>
      <c r="I374" s="12">
        <v>0.39</v>
      </c>
      <c r="J374">
        <v>25</v>
      </c>
      <c r="K374">
        <v>28</v>
      </c>
      <c r="L374" s="12">
        <v>0</v>
      </c>
      <c r="M374" t="s">
        <v>183</v>
      </c>
    </row>
    <row r="375" spans="1:13" x14ac:dyDescent="0.3">
      <c r="A375" t="s">
        <v>40</v>
      </c>
      <c r="B375" t="s">
        <v>41</v>
      </c>
      <c r="C375" t="s">
        <v>196</v>
      </c>
      <c r="D375" t="s">
        <v>11</v>
      </c>
      <c r="E375">
        <v>1</v>
      </c>
      <c r="F375" s="12">
        <v>119</v>
      </c>
      <c r="G375" s="12">
        <v>3.97</v>
      </c>
      <c r="H375" s="12">
        <v>0.39</v>
      </c>
      <c r="I375" s="12">
        <v>0.39</v>
      </c>
      <c r="J375">
        <v>17</v>
      </c>
      <c r="K375">
        <v>32</v>
      </c>
      <c r="L375" s="12">
        <v>0</v>
      </c>
      <c r="M375" t="s">
        <v>183</v>
      </c>
    </row>
    <row r="376" spans="1:13" x14ac:dyDescent="0.3">
      <c r="A376" t="s">
        <v>40</v>
      </c>
      <c r="B376" t="s">
        <v>41</v>
      </c>
      <c r="C376" t="s">
        <v>196</v>
      </c>
      <c r="D376" t="s">
        <v>14</v>
      </c>
      <c r="E376">
        <v>1</v>
      </c>
      <c r="F376" s="12">
        <v>112.5</v>
      </c>
      <c r="G376" s="12">
        <v>3.75</v>
      </c>
      <c r="H376" s="12">
        <v>0.39</v>
      </c>
      <c r="I376" s="12">
        <v>0.39</v>
      </c>
      <c r="J376">
        <v>15</v>
      </c>
      <c r="K376">
        <v>28</v>
      </c>
      <c r="L376" s="12">
        <v>0</v>
      </c>
      <c r="M376" t="s">
        <v>183</v>
      </c>
    </row>
    <row r="377" spans="1:13" x14ac:dyDescent="0.3">
      <c r="A377" t="s">
        <v>40</v>
      </c>
      <c r="B377" t="s">
        <v>41</v>
      </c>
      <c r="C377" t="s">
        <v>196</v>
      </c>
      <c r="D377" t="s">
        <v>114</v>
      </c>
      <c r="E377">
        <v>1</v>
      </c>
      <c r="F377" s="12">
        <v>189</v>
      </c>
      <c r="G377" s="12">
        <v>6.3</v>
      </c>
      <c r="H377" s="12">
        <v>0.43</v>
      </c>
      <c r="I377" s="12">
        <v>0.43</v>
      </c>
      <c r="J377">
        <v>27</v>
      </c>
      <c r="K377">
        <v>28</v>
      </c>
      <c r="L377" s="12">
        <v>0</v>
      </c>
      <c r="M377" t="s">
        <v>183</v>
      </c>
    </row>
    <row r="378" spans="1:13" x14ac:dyDescent="0.3">
      <c r="A378" t="s">
        <v>40</v>
      </c>
      <c r="B378" t="s">
        <v>41</v>
      </c>
      <c r="C378" t="s">
        <v>197</v>
      </c>
      <c r="D378" t="s">
        <v>114</v>
      </c>
      <c r="E378">
        <v>1</v>
      </c>
      <c r="F378" s="12">
        <v>80</v>
      </c>
      <c r="G378" s="12">
        <v>2.67</v>
      </c>
      <c r="H378" s="12">
        <v>0.31</v>
      </c>
      <c r="I378" s="12">
        <v>0</v>
      </c>
      <c r="J378">
        <v>16</v>
      </c>
      <c r="K378">
        <v>32</v>
      </c>
      <c r="L378" s="12">
        <v>0.31</v>
      </c>
      <c r="M378" t="s">
        <v>183</v>
      </c>
    </row>
    <row r="379" spans="1:13" x14ac:dyDescent="0.3">
      <c r="A379" t="s">
        <v>40</v>
      </c>
      <c r="B379" t="s">
        <v>41</v>
      </c>
      <c r="C379" t="s">
        <v>198</v>
      </c>
      <c r="D379" t="s">
        <v>7</v>
      </c>
      <c r="E379">
        <v>1</v>
      </c>
      <c r="F379" s="12">
        <v>315</v>
      </c>
      <c r="G379" s="12">
        <v>10.5</v>
      </c>
      <c r="H379" s="12">
        <v>0.5</v>
      </c>
      <c r="I379" s="12">
        <v>0.5</v>
      </c>
      <c r="J379">
        <v>35</v>
      </c>
      <c r="K379">
        <v>32</v>
      </c>
      <c r="L379" s="12">
        <v>0</v>
      </c>
      <c r="M379" t="s">
        <v>183</v>
      </c>
    </row>
    <row r="380" spans="1:13" x14ac:dyDescent="0.3">
      <c r="A380" t="s">
        <v>40</v>
      </c>
      <c r="B380" t="s">
        <v>41</v>
      </c>
      <c r="C380" t="s">
        <v>198</v>
      </c>
      <c r="D380" t="s">
        <v>9</v>
      </c>
      <c r="E380">
        <v>1</v>
      </c>
      <c r="F380" s="12">
        <v>171</v>
      </c>
      <c r="G380" s="12">
        <v>5.7</v>
      </c>
      <c r="H380" s="12">
        <v>0.5</v>
      </c>
      <c r="I380" s="12">
        <v>0.5</v>
      </c>
      <c r="J380">
        <v>19</v>
      </c>
      <c r="K380">
        <v>30</v>
      </c>
      <c r="L380" s="12">
        <v>0</v>
      </c>
      <c r="M380" t="s">
        <v>183</v>
      </c>
    </row>
    <row r="381" spans="1:13" x14ac:dyDescent="0.3">
      <c r="A381" t="s">
        <v>40</v>
      </c>
      <c r="B381" t="s">
        <v>41</v>
      </c>
      <c r="C381" t="s">
        <v>198</v>
      </c>
      <c r="D381" t="s">
        <v>13</v>
      </c>
      <c r="E381">
        <v>1</v>
      </c>
      <c r="F381" s="12">
        <v>87.3</v>
      </c>
      <c r="G381" s="12">
        <v>2.91</v>
      </c>
      <c r="H381" s="12">
        <v>0.5</v>
      </c>
      <c r="I381" s="12">
        <v>0.38</v>
      </c>
      <c r="J381">
        <v>9</v>
      </c>
      <c r="K381">
        <v>22</v>
      </c>
      <c r="L381" s="12">
        <v>0.12</v>
      </c>
      <c r="M381" t="s">
        <v>183</v>
      </c>
    </row>
    <row r="382" spans="1:13" x14ac:dyDescent="0.3">
      <c r="A382" t="s">
        <v>40</v>
      </c>
      <c r="B382" t="s">
        <v>41</v>
      </c>
      <c r="C382" t="s">
        <v>198</v>
      </c>
      <c r="D382" t="s">
        <v>12</v>
      </c>
      <c r="E382">
        <v>1</v>
      </c>
      <c r="F382" s="12">
        <v>198</v>
      </c>
      <c r="G382" s="12">
        <v>6.6</v>
      </c>
      <c r="H382" s="12">
        <v>0.5</v>
      </c>
      <c r="I382" s="12">
        <v>0.5</v>
      </c>
      <c r="J382">
        <v>22</v>
      </c>
      <c r="K382">
        <v>22</v>
      </c>
      <c r="L382" s="12">
        <v>0</v>
      </c>
      <c r="M382" t="s">
        <v>183</v>
      </c>
    </row>
    <row r="383" spans="1:13" x14ac:dyDescent="0.3">
      <c r="A383" t="s">
        <v>40</v>
      </c>
      <c r="B383" t="s">
        <v>41</v>
      </c>
      <c r="C383" t="s">
        <v>198</v>
      </c>
      <c r="D383" t="s">
        <v>15</v>
      </c>
      <c r="E383">
        <v>1</v>
      </c>
      <c r="F383" s="12">
        <v>194</v>
      </c>
      <c r="G383" s="12">
        <v>6.47</v>
      </c>
      <c r="H383" s="12">
        <v>0.55000000000000004</v>
      </c>
      <c r="I383" s="12">
        <v>0.55000000000000004</v>
      </c>
      <c r="J383">
        <v>20</v>
      </c>
      <c r="K383">
        <v>22</v>
      </c>
      <c r="L383" s="12">
        <v>0</v>
      </c>
      <c r="M383" t="s">
        <v>183</v>
      </c>
    </row>
    <row r="384" spans="1:13" x14ac:dyDescent="0.3">
      <c r="A384" t="s">
        <v>40</v>
      </c>
      <c r="B384" t="s">
        <v>41</v>
      </c>
      <c r="C384" t="s">
        <v>198</v>
      </c>
      <c r="D384" t="s">
        <v>14</v>
      </c>
      <c r="E384">
        <v>1</v>
      </c>
      <c r="F384" s="12">
        <v>198</v>
      </c>
      <c r="G384" s="12">
        <v>6.6</v>
      </c>
      <c r="H384" s="12">
        <v>0.5</v>
      </c>
      <c r="I384" s="12">
        <v>0</v>
      </c>
      <c r="J384">
        <v>22</v>
      </c>
      <c r="K384">
        <v>22</v>
      </c>
      <c r="L384" s="12">
        <v>0.5</v>
      </c>
      <c r="M384" t="s">
        <v>183</v>
      </c>
    </row>
    <row r="385" spans="1:13" x14ac:dyDescent="0.3">
      <c r="A385" t="s">
        <v>40</v>
      </c>
      <c r="B385" t="s">
        <v>41</v>
      </c>
      <c r="C385" t="s">
        <v>198</v>
      </c>
      <c r="D385" t="s">
        <v>114</v>
      </c>
      <c r="E385">
        <v>1</v>
      </c>
      <c r="F385" s="12">
        <v>117</v>
      </c>
      <c r="G385" s="12">
        <v>3.9</v>
      </c>
      <c r="H385" s="12">
        <v>0.55000000000000004</v>
      </c>
      <c r="I385" s="12">
        <v>0.55000000000000004</v>
      </c>
      <c r="J385">
        <v>13</v>
      </c>
      <c r="K385">
        <v>22</v>
      </c>
      <c r="L385" s="12">
        <v>0</v>
      </c>
      <c r="M385" t="s">
        <v>183</v>
      </c>
    </row>
    <row r="386" spans="1:13" x14ac:dyDescent="0.3">
      <c r="A386" t="s">
        <v>40</v>
      </c>
      <c r="B386" t="s">
        <v>41</v>
      </c>
      <c r="C386" t="s">
        <v>199</v>
      </c>
      <c r="D386" t="s">
        <v>8</v>
      </c>
      <c r="E386">
        <v>1</v>
      </c>
      <c r="F386" s="12">
        <v>35</v>
      </c>
      <c r="G386" s="12">
        <v>1.17</v>
      </c>
      <c r="H386" s="12">
        <v>7.0000000000000007E-2</v>
      </c>
      <c r="I386" s="12">
        <v>0</v>
      </c>
      <c r="J386">
        <v>35</v>
      </c>
      <c r="K386">
        <v>36</v>
      </c>
      <c r="L386" s="12">
        <v>7.0000000000000007E-2</v>
      </c>
      <c r="M386" t="s">
        <v>183</v>
      </c>
    </row>
    <row r="387" spans="1:13" x14ac:dyDescent="0.3">
      <c r="A387" t="s">
        <v>40</v>
      </c>
      <c r="B387" t="s">
        <v>41</v>
      </c>
      <c r="C387" t="s">
        <v>199</v>
      </c>
      <c r="D387" t="s">
        <v>10</v>
      </c>
      <c r="E387">
        <v>1</v>
      </c>
      <c r="F387" s="12">
        <v>21</v>
      </c>
      <c r="G387" s="12">
        <v>0.7</v>
      </c>
      <c r="H387" s="12">
        <v>7.0000000000000007E-2</v>
      </c>
      <c r="I387" s="12">
        <v>0</v>
      </c>
      <c r="J387">
        <v>21</v>
      </c>
      <c r="K387">
        <v>36</v>
      </c>
      <c r="L387" s="12">
        <v>7.0000000000000007E-2</v>
      </c>
      <c r="M387" t="s">
        <v>183</v>
      </c>
    </row>
    <row r="388" spans="1:13" x14ac:dyDescent="0.3">
      <c r="A388" t="s">
        <v>40</v>
      </c>
      <c r="B388" t="s">
        <v>41</v>
      </c>
      <c r="C388" t="s">
        <v>199</v>
      </c>
      <c r="D388" t="s">
        <v>12</v>
      </c>
      <c r="E388">
        <v>1</v>
      </c>
      <c r="F388" s="12">
        <v>16</v>
      </c>
      <c r="G388" s="12">
        <v>0.53</v>
      </c>
      <c r="H388" s="12">
        <v>7.0000000000000007E-2</v>
      </c>
      <c r="I388" s="12">
        <v>7.0000000000000007E-2</v>
      </c>
      <c r="J388">
        <v>16</v>
      </c>
      <c r="K388">
        <v>24</v>
      </c>
      <c r="L388" s="12">
        <v>0</v>
      </c>
      <c r="M388" t="s">
        <v>183</v>
      </c>
    </row>
    <row r="389" spans="1:13" x14ac:dyDescent="0.3">
      <c r="A389" t="s">
        <v>40</v>
      </c>
      <c r="B389" t="s">
        <v>41</v>
      </c>
      <c r="C389" t="s">
        <v>199</v>
      </c>
      <c r="D389" t="s">
        <v>15</v>
      </c>
      <c r="E389">
        <v>1</v>
      </c>
      <c r="F389" s="12">
        <v>18</v>
      </c>
      <c r="G389" s="12">
        <v>0.6</v>
      </c>
      <c r="H389" s="12">
        <v>7.0000000000000007E-2</v>
      </c>
      <c r="I389" s="12">
        <v>7.0000000000000007E-2</v>
      </c>
      <c r="J389">
        <v>18</v>
      </c>
      <c r="K389">
        <v>24</v>
      </c>
      <c r="L389" s="12">
        <v>0</v>
      </c>
      <c r="M389" t="s">
        <v>183</v>
      </c>
    </row>
    <row r="390" spans="1:13" x14ac:dyDescent="0.3">
      <c r="A390" t="s">
        <v>40</v>
      </c>
      <c r="B390" t="s">
        <v>41</v>
      </c>
      <c r="C390" t="s">
        <v>200</v>
      </c>
      <c r="D390" t="s">
        <v>7</v>
      </c>
      <c r="E390">
        <v>1</v>
      </c>
      <c r="F390" s="12">
        <v>3</v>
      </c>
      <c r="G390" s="12">
        <v>0.1</v>
      </c>
      <c r="H390" s="12">
        <v>0.09</v>
      </c>
      <c r="I390" s="12">
        <v>0.09</v>
      </c>
      <c r="J390">
        <v>3</v>
      </c>
      <c r="K390">
        <v>20</v>
      </c>
      <c r="L390" s="12">
        <v>0</v>
      </c>
      <c r="M390" t="s">
        <v>183</v>
      </c>
    </row>
    <row r="391" spans="1:13" x14ac:dyDescent="0.3">
      <c r="A391" t="s">
        <v>40</v>
      </c>
      <c r="B391" t="s">
        <v>41</v>
      </c>
      <c r="C391" t="s">
        <v>200</v>
      </c>
      <c r="D391" t="s">
        <v>9</v>
      </c>
      <c r="E391">
        <v>1</v>
      </c>
      <c r="F391" s="12">
        <v>3</v>
      </c>
      <c r="G391" s="12">
        <v>0.1</v>
      </c>
      <c r="H391" s="12">
        <v>0.1</v>
      </c>
      <c r="I391" s="12">
        <v>0.1</v>
      </c>
      <c r="J391">
        <v>3</v>
      </c>
      <c r="K391">
        <v>20</v>
      </c>
      <c r="L391" s="12">
        <v>0</v>
      </c>
      <c r="M391" t="s">
        <v>183</v>
      </c>
    </row>
    <row r="392" spans="1:13" x14ac:dyDescent="0.3">
      <c r="A392" t="s">
        <v>40</v>
      </c>
      <c r="B392" t="s">
        <v>41</v>
      </c>
      <c r="C392" t="s">
        <v>200</v>
      </c>
      <c r="D392" t="s">
        <v>8</v>
      </c>
      <c r="E392">
        <v>1</v>
      </c>
      <c r="F392" s="12">
        <v>6</v>
      </c>
      <c r="G392" s="12">
        <v>0.2</v>
      </c>
      <c r="H392" s="12">
        <v>0.17</v>
      </c>
      <c r="I392" s="12">
        <v>0.17</v>
      </c>
      <c r="J392">
        <v>6</v>
      </c>
      <c r="K392">
        <v>20</v>
      </c>
      <c r="L392" s="12">
        <v>0</v>
      </c>
      <c r="M392" t="s">
        <v>183</v>
      </c>
    </row>
    <row r="393" spans="1:13" x14ac:dyDescent="0.3">
      <c r="A393" t="s">
        <v>40</v>
      </c>
      <c r="B393" t="s">
        <v>41</v>
      </c>
      <c r="C393" t="s">
        <v>200</v>
      </c>
      <c r="D393" t="s">
        <v>11</v>
      </c>
      <c r="E393">
        <v>1</v>
      </c>
      <c r="F393" s="12">
        <v>0</v>
      </c>
      <c r="G393" s="12">
        <v>0</v>
      </c>
      <c r="H393" s="12">
        <v>0.12</v>
      </c>
      <c r="I393" s="12">
        <v>0.12</v>
      </c>
      <c r="J393">
        <v>0</v>
      </c>
      <c r="K393">
        <v>20</v>
      </c>
      <c r="L393" s="12">
        <v>0</v>
      </c>
      <c r="M393" t="s">
        <v>183</v>
      </c>
    </row>
    <row r="394" spans="1:13" x14ac:dyDescent="0.3">
      <c r="A394" t="s">
        <v>40</v>
      </c>
      <c r="B394" t="s">
        <v>41</v>
      </c>
      <c r="C394" t="s">
        <v>200</v>
      </c>
      <c r="D394" t="s">
        <v>10</v>
      </c>
      <c r="E394">
        <v>1</v>
      </c>
      <c r="F394" s="12">
        <v>1</v>
      </c>
      <c r="G394" s="12">
        <v>0.03</v>
      </c>
      <c r="H394" s="12">
        <v>0.09</v>
      </c>
      <c r="I394" s="12">
        <v>0.09</v>
      </c>
      <c r="J394">
        <v>1</v>
      </c>
      <c r="K394">
        <v>20</v>
      </c>
      <c r="L394" s="12">
        <v>0</v>
      </c>
      <c r="M394" t="s">
        <v>183</v>
      </c>
    </row>
    <row r="395" spans="1:13" x14ac:dyDescent="0.3">
      <c r="A395" t="s">
        <v>40</v>
      </c>
      <c r="B395" t="s">
        <v>41</v>
      </c>
      <c r="C395" t="s">
        <v>200</v>
      </c>
      <c r="D395" t="s">
        <v>13</v>
      </c>
      <c r="E395">
        <v>2</v>
      </c>
      <c r="F395" s="12">
        <v>3</v>
      </c>
      <c r="G395" s="12">
        <v>0.1</v>
      </c>
      <c r="H395" s="12">
        <v>0.19</v>
      </c>
      <c r="I395" s="12">
        <v>0.19</v>
      </c>
      <c r="J395">
        <v>3</v>
      </c>
      <c r="K395">
        <v>21</v>
      </c>
      <c r="L395" s="12">
        <v>0</v>
      </c>
      <c r="M395" t="s">
        <v>183</v>
      </c>
    </row>
    <row r="396" spans="1:13" x14ac:dyDescent="0.3">
      <c r="A396" t="s">
        <v>40</v>
      </c>
      <c r="B396" t="s">
        <v>41</v>
      </c>
      <c r="C396" t="s">
        <v>200</v>
      </c>
      <c r="D396" t="s">
        <v>12</v>
      </c>
      <c r="E396">
        <v>1</v>
      </c>
      <c r="F396" s="12">
        <v>2</v>
      </c>
      <c r="G396" s="12">
        <v>7.0000000000000007E-2</v>
      </c>
      <c r="H396" s="12">
        <v>0.1</v>
      </c>
      <c r="I396" s="12">
        <v>0.1</v>
      </c>
      <c r="J396">
        <v>2</v>
      </c>
      <c r="K396">
        <v>20</v>
      </c>
      <c r="L396" s="12">
        <v>0</v>
      </c>
      <c r="M396" t="s">
        <v>183</v>
      </c>
    </row>
    <row r="397" spans="1:13" x14ac:dyDescent="0.3">
      <c r="A397" t="s">
        <v>40</v>
      </c>
      <c r="B397" t="s">
        <v>41</v>
      </c>
      <c r="C397" t="s">
        <v>200</v>
      </c>
      <c r="D397" t="s">
        <v>15</v>
      </c>
      <c r="E397">
        <v>1</v>
      </c>
      <c r="F397" s="12">
        <v>2</v>
      </c>
      <c r="G397" s="12">
        <v>7.0000000000000007E-2</v>
      </c>
      <c r="H397" s="12">
        <v>0.12</v>
      </c>
      <c r="I397" s="12">
        <v>0.12</v>
      </c>
      <c r="J397">
        <v>2</v>
      </c>
      <c r="K397">
        <v>20</v>
      </c>
      <c r="L397" s="12">
        <v>0</v>
      </c>
      <c r="M397" t="s">
        <v>183</v>
      </c>
    </row>
    <row r="398" spans="1:13" x14ac:dyDescent="0.3">
      <c r="A398" t="s">
        <v>40</v>
      </c>
      <c r="B398" t="s">
        <v>41</v>
      </c>
      <c r="C398" t="s">
        <v>200</v>
      </c>
      <c r="D398" t="s">
        <v>14</v>
      </c>
      <c r="E398">
        <v>2</v>
      </c>
      <c r="F398" s="12">
        <v>3</v>
      </c>
      <c r="G398" s="12">
        <v>0.1</v>
      </c>
      <c r="H398" s="12">
        <v>0.15</v>
      </c>
      <c r="I398" s="12">
        <v>0.15</v>
      </c>
      <c r="J398">
        <v>3</v>
      </c>
      <c r="K398">
        <v>37</v>
      </c>
      <c r="L398" s="12">
        <v>0</v>
      </c>
      <c r="M398" t="s">
        <v>183</v>
      </c>
    </row>
    <row r="399" spans="1:13" x14ac:dyDescent="0.3">
      <c r="A399" t="s">
        <v>40</v>
      </c>
      <c r="B399" t="s">
        <v>41</v>
      </c>
      <c r="C399" t="s">
        <v>200</v>
      </c>
      <c r="D399" t="s">
        <v>114</v>
      </c>
      <c r="E399">
        <v>2</v>
      </c>
      <c r="F399" s="12">
        <v>3</v>
      </c>
      <c r="G399" s="12">
        <v>0.1</v>
      </c>
      <c r="H399" s="12">
        <v>0.11</v>
      </c>
      <c r="I399" s="12">
        <v>0.11</v>
      </c>
      <c r="J399">
        <v>3</v>
      </c>
      <c r="K399">
        <v>37</v>
      </c>
      <c r="L399" s="12">
        <v>0</v>
      </c>
      <c r="M399" t="s">
        <v>183</v>
      </c>
    </row>
    <row r="400" spans="1:13" x14ac:dyDescent="0.3">
      <c r="A400" t="s">
        <v>40</v>
      </c>
      <c r="B400" t="s">
        <v>41</v>
      </c>
      <c r="C400" t="s">
        <v>201</v>
      </c>
      <c r="D400" t="s">
        <v>7</v>
      </c>
      <c r="E400">
        <v>1</v>
      </c>
      <c r="F400" s="12">
        <v>146.13999999999999</v>
      </c>
      <c r="G400" s="12">
        <v>4.87</v>
      </c>
      <c r="H400" s="12">
        <v>0.22</v>
      </c>
      <c r="I400" s="12">
        <v>0</v>
      </c>
      <c r="J400">
        <v>25</v>
      </c>
      <c r="K400">
        <v>32</v>
      </c>
      <c r="L400" s="12">
        <v>0.22</v>
      </c>
      <c r="M400" t="s">
        <v>183</v>
      </c>
    </row>
    <row r="401" spans="1:13" x14ac:dyDescent="0.3">
      <c r="A401" t="s">
        <v>40</v>
      </c>
      <c r="B401" t="s">
        <v>41</v>
      </c>
      <c r="C401" t="s">
        <v>201</v>
      </c>
      <c r="D401" t="s">
        <v>11</v>
      </c>
      <c r="E401">
        <v>1</v>
      </c>
      <c r="F401" s="12">
        <v>76</v>
      </c>
      <c r="G401" s="12">
        <v>2.5299999999999998</v>
      </c>
      <c r="H401" s="12">
        <v>0.22</v>
      </c>
      <c r="I401" s="12">
        <v>0.15</v>
      </c>
      <c r="J401">
        <v>19</v>
      </c>
      <c r="K401">
        <v>28</v>
      </c>
      <c r="L401" s="12">
        <v>7.0000000000000007E-2</v>
      </c>
      <c r="M401" t="s">
        <v>183</v>
      </c>
    </row>
    <row r="402" spans="1:13" x14ac:dyDescent="0.3">
      <c r="A402" t="s">
        <v>40</v>
      </c>
      <c r="B402" t="s">
        <v>41</v>
      </c>
      <c r="C402" t="s">
        <v>202</v>
      </c>
      <c r="D402" t="s">
        <v>8</v>
      </c>
      <c r="E402">
        <v>1</v>
      </c>
      <c r="F402" s="12">
        <v>265.77999999999997</v>
      </c>
      <c r="G402" s="12">
        <v>8.86</v>
      </c>
      <c r="H402" s="12">
        <v>0.63</v>
      </c>
      <c r="I402" s="12">
        <v>0</v>
      </c>
      <c r="J402">
        <v>24</v>
      </c>
      <c r="K402">
        <v>28</v>
      </c>
      <c r="L402" s="12">
        <v>0.63</v>
      </c>
      <c r="M402" t="s">
        <v>183</v>
      </c>
    </row>
    <row r="403" spans="1:13" x14ac:dyDescent="0.3">
      <c r="A403" t="s">
        <v>40</v>
      </c>
      <c r="B403" t="s">
        <v>41</v>
      </c>
      <c r="C403" t="s">
        <v>202</v>
      </c>
      <c r="D403" t="s">
        <v>12</v>
      </c>
      <c r="E403">
        <v>1</v>
      </c>
      <c r="F403" s="12">
        <v>265.77999999999997</v>
      </c>
      <c r="G403" s="12">
        <v>8.86</v>
      </c>
      <c r="H403" s="12">
        <v>0.63</v>
      </c>
      <c r="I403" s="12">
        <v>0</v>
      </c>
      <c r="J403">
        <v>24</v>
      </c>
      <c r="K403">
        <v>28</v>
      </c>
      <c r="L403" s="12">
        <v>0.63</v>
      </c>
      <c r="M403" t="s">
        <v>183</v>
      </c>
    </row>
    <row r="404" spans="1:13" x14ac:dyDescent="0.3">
      <c r="A404" t="s">
        <v>40</v>
      </c>
      <c r="B404" t="s">
        <v>41</v>
      </c>
      <c r="C404" t="s">
        <v>202</v>
      </c>
      <c r="D404" t="s">
        <v>114</v>
      </c>
      <c r="E404">
        <v>1</v>
      </c>
      <c r="F404" s="12">
        <v>165</v>
      </c>
      <c r="G404" s="12">
        <v>5.5</v>
      </c>
      <c r="H404" s="12">
        <v>0.69</v>
      </c>
      <c r="I404" s="12">
        <v>0</v>
      </c>
      <c r="J404">
        <v>15</v>
      </c>
      <c r="K404">
        <v>28</v>
      </c>
      <c r="L404" s="12">
        <v>0.69</v>
      </c>
      <c r="M404" t="s">
        <v>183</v>
      </c>
    </row>
    <row r="405" spans="1:13" x14ac:dyDescent="0.3">
      <c r="A405" t="s">
        <v>40</v>
      </c>
      <c r="B405" t="s">
        <v>41</v>
      </c>
      <c r="C405" t="s">
        <v>203</v>
      </c>
      <c r="D405" t="s">
        <v>114</v>
      </c>
      <c r="E405">
        <v>1</v>
      </c>
      <c r="F405" s="12">
        <v>4</v>
      </c>
      <c r="G405" s="12">
        <v>0.13</v>
      </c>
      <c r="H405" s="12">
        <v>0</v>
      </c>
      <c r="I405" s="12">
        <v>0</v>
      </c>
      <c r="J405">
        <v>4</v>
      </c>
      <c r="K405">
        <v>28</v>
      </c>
      <c r="L405" s="12">
        <v>0</v>
      </c>
      <c r="M405" t="s">
        <v>183</v>
      </c>
    </row>
    <row r="406" spans="1:13" x14ac:dyDescent="0.3">
      <c r="A406" t="s">
        <v>40</v>
      </c>
      <c r="B406" t="s">
        <v>41</v>
      </c>
      <c r="C406" t="s">
        <v>204</v>
      </c>
      <c r="D406" t="s">
        <v>114</v>
      </c>
      <c r="E406">
        <v>1</v>
      </c>
      <c r="F406" s="12">
        <v>7.5</v>
      </c>
      <c r="G406" s="12">
        <v>0.25</v>
      </c>
      <c r="H406" s="12">
        <v>0</v>
      </c>
      <c r="I406" s="12">
        <v>0</v>
      </c>
      <c r="J406">
        <v>5</v>
      </c>
      <c r="K406">
        <v>28</v>
      </c>
      <c r="L406" s="12">
        <v>0</v>
      </c>
      <c r="M406" t="s">
        <v>183</v>
      </c>
    </row>
    <row r="407" spans="1:13" x14ac:dyDescent="0.3">
      <c r="A407" t="s">
        <v>40</v>
      </c>
      <c r="B407" t="s">
        <v>41</v>
      </c>
      <c r="C407" t="s">
        <v>205</v>
      </c>
      <c r="D407" t="s">
        <v>114</v>
      </c>
      <c r="E407">
        <v>1</v>
      </c>
      <c r="F407" s="12">
        <v>6</v>
      </c>
      <c r="G407" s="12">
        <v>0.2</v>
      </c>
      <c r="H407" s="12">
        <v>0</v>
      </c>
      <c r="I407" s="12">
        <v>0</v>
      </c>
      <c r="J407">
        <v>4</v>
      </c>
      <c r="K407">
        <v>28</v>
      </c>
      <c r="L407" s="12">
        <v>0</v>
      </c>
      <c r="M407" t="s">
        <v>183</v>
      </c>
    </row>
    <row r="408" spans="1:13" x14ac:dyDescent="0.3">
      <c r="A408" t="s">
        <v>40</v>
      </c>
      <c r="B408" t="s">
        <v>41</v>
      </c>
      <c r="C408" t="s">
        <v>206</v>
      </c>
      <c r="D408" t="s">
        <v>114</v>
      </c>
      <c r="E408">
        <v>1</v>
      </c>
      <c r="F408" s="12">
        <v>4</v>
      </c>
      <c r="G408" s="12">
        <v>0.13</v>
      </c>
      <c r="H408" s="12">
        <v>0</v>
      </c>
      <c r="I408" s="12">
        <v>0</v>
      </c>
      <c r="J408">
        <v>4</v>
      </c>
      <c r="K408">
        <v>28</v>
      </c>
      <c r="L408" s="12">
        <v>0</v>
      </c>
      <c r="M408" t="s">
        <v>183</v>
      </c>
    </row>
    <row r="409" spans="1:13" x14ac:dyDescent="0.3">
      <c r="A409" t="s">
        <v>40</v>
      </c>
      <c r="B409" t="s">
        <v>41</v>
      </c>
      <c r="C409" t="s">
        <v>207</v>
      </c>
      <c r="D409" t="s">
        <v>114</v>
      </c>
      <c r="E409">
        <v>1</v>
      </c>
      <c r="F409" s="12">
        <v>2</v>
      </c>
      <c r="G409" s="12">
        <v>7.0000000000000007E-2</v>
      </c>
      <c r="H409" s="12">
        <v>0</v>
      </c>
      <c r="I409" s="12">
        <v>0</v>
      </c>
      <c r="J409">
        <v>4</v>
      </c>
      <c r="K409">
        <v>28</v>
      </c>
      <c r="L409" s="12">
        <v>0</v>
      </c>
      <c r="M409" t="s">
        <v>183</v>
      </c>
    </row>
    <row r="410" spans="1:13" x14ac:dyDescent="0.3">
      <c r="A410" t="s">
        <v>40</v>
      </c>
      <c r="B410" t="s">
        <v>41</v>
      </c>
      <c r="C410" t="s">
        <v>208</v>
      </c>
      <c r="D410" t="s">
        <v>9</v>
      </c>
      <c r="E410">
        <v>1</v>
      </c>
      <c r="F410" s="12">
        <v>341.86</v>
      </c>
      <c r="G410" s="12">
        <v>11.4</v>
      </c>
      <c r="H410" s="12">
        <v>0.74</v>
      </c>
      <c r="I410" s="12">
        <v>0</v>
      </c>
      <c r="J410">
        <v>26</v>
      </c>
      <c r="K410">
        <v>28</v>
      </c>
      <c r="L410" s="12">
        <v>0.74</v>
      </c>
      <c r="M410" t="s">
        <v>183</v>
      </c>
    </row>
    <row r="411" spans="1:13" x14ac:dyDescent="0.3">
      <c r="A411" t="s">
        <v>40</v>
      </c>
      <c r="B411" t="s">
        <v>41</v>
      </c>
      <c r="C411" t="s">
        <v>208</v>
      </c>
      <c r="D411" t="s">
        <v>13</v>
      </c>
      <c r="E411">
        <v>1</v>
      </c>
      <c r="F411" s="12">
        <v>193.89</v>
      </c>
      <c r="G411" s="12">
        <v>6.46</v>
      </c>
      <c r="H411" s="12">
        <v>0.74</v>
      </c>
      <c r="I411" s="12">
        <v>0</v>
      </c>
      <c r="J411">
        <v>15</v>
      </c>
      <c r="K411">
        <v>28</v>
      </c>
      <c r="L411" s="12">
        <v>0.74</v>
      </c>
      <c r="M411" t="s">
        <v>183</v>
      </c>
    </row>
    <row r="412" spans="1:13" x14ac:dyDescent="0.3">
      <c r="A412" t="s">
        <v>40</v>
      </c>
      <c r="B412" t="s">
        <v>41</v>
      </c>
      <c r="C412" t="s">
        <v>209</v>
      </c>
      <c r="D412" t="s">
        <v>13</v>
      </c>
      <c r="E412">
        <v>1</v>
      </c>
      <c r="F412" s="12">
        <v>8</v>
      </c>
      <c r="G412" s="12">
        <v>0.27</v>
      </c>
      <c r="H412" s="12">
        <v>0</v>
      </c>
      <c r="I412" s="12">
        <v>0</v>
      </c>
      <c r="J412">
        <v>4</v>
      </c>
      <c r="K412">
        <v>22</v>
      </c>
      <c r="L412" s="12">
        <v>0</v>
      </c>
      <c r="M412" t="s">
        <v>183</v>
      </c>
    </row>
    <row r="413" spans="1:13" x14ac:dyDescent="0.3">
      <c r="A413" t="s">
        <v>40</v>
      </c>
      <c r="B413" t="s">
        <v>41</v>
      </c>
      <c r="C413" t="s">
        <v>210</v>
      </c>
      <c r="D413" t="s">
        <v>13</v>
      </c>
      <c r="E413">
        <v>1</v>
      </c>
      <c r="F413" s="12">
        <v>6</v>
      </c>
      <c r="G413" s="12">
        <v>0.2</v>
      </c>
      <c r="H413" s="12">
        <v>0</v>
      </c>
      <c r="I413" s="12">
        <v>0</v>
      </c>
      <c r="J413">
        <v>4</v>
      </c>
      <c r="K413">
        <v>22</v>
      </c>
      <c r="L413" s="12">
        <v>0</v>
      </c>
      <c r="M413" t="s">
        <v>183</v>
      </c>
    </row>
    <row r="414" spans="1:13" x14ac:dyDescent="0.3">
      <c r="A414" t="s">
        <v>40</v>
      </c>
      <c r="B414" t="s">
        <v>41</v>
      </c>
      <c r="C414" t="s">
        <v>211</v>
      </c>
      <c r="D414" t="s">
        <v>13</v>
      </c>
      <c r="E414">
        <v>1</v>
      </c>
      <c r="F414" s="12">
        <v>8</v>
      </c>
      <c r="G414" s="12">
        <v>0.27</v>
      </c>
      <c r="H414" s="12">
        <v>0</v>
      </c>
      <c r="I414" s="12">
        <v>0</v>
      </c>
      <c r="J414">
        <v>4</v>
      </c>
      <c r="K414">
        <v>22</v>
      </c>
      <c r="L414" s="12">
        <v>0</v>
      </c>
      <c r="M414" t="s">
        <v>183</v>
      </c>
    </row>
    <row r="415" spans="1:13" x14ac:dyDescent="0.3">
      <c r="A415" t="s">
        <v>40</v>
      </c>
      <c r="B415" t="s">
        <v>41</v>
      </c>
      <c r="C415" t="s">
        <v>212</v>
      </c>
      <c r="D415" t="s">
        <v>13</v>
      </c>
      <c r="E415">
        <v>1</v>
      </c>
      <c r="F415" s="12">
        <v>4</v>
      </c>
      <c r="G415" s="12">
        <v>0.13</v>
      </c>
      <c r="H415" s="12">
        <v>0</v>
      </c>
      <c r="I415" s="12">
        <v>0</v>
      </c>
      <c r="J415">
        <v>4</v>
      </c>
      <c r="K415">
        <v>22</v>
      </c>
      <c r="L415" s="12">
        <v>0</v>
      </c>
      <c r="M415" t="s">
        <v>183</v>
      </c>
    </row>
    <row r="416" spans="1:13" x14ac:dyDescent="0.3">
      <c r="A416" t="s">
        <v>40</v>
      </c>
      <c r="B416" t="s">
        <v>41</v>
      </c>
      <c r="C416" t="s">
        <v>213</v>
      </c>
      <c r="D416" t="s">
        <v>10</v>
      </c>
      <c r="E416">
        <v>1</v>
      </c>
      <c r="F416" s="12">
        <v>265.77999999999997</v>
      </c>
      <c r="G416" s="12">
        <v>8.86</v>
      </c>
      <c r="H416" s="12">
        <v>0.63</v>
      </c>
      <c r="I416" s="12">
        <v>0.3</v>
      </c>
      <c r="J416">
        <v>24</v>
      </c>
      <c r="K416">
        <v>28</v>
      </c>
      <c r="L416" s="12">
        <v>0.33</v>
      </c>
      <c r="M416" t="s">
        <v>183</v>
      </c>
    </row>
    <row r="417" spans="1:13" x14ac:dyDescent="0.3">
      <c r="A417" t="s">
        <v>40</v>
      </c>
      <c r="B417" t="s">
        <v>41</v>
      </c>
      <c r="C417" t="s">
        <v>213</v>
      </c>
      <c r="D417" t="s">
        <v>14</v>
      </c>
      <c r="E417">
        <v>1</v>
      </c>
      <c r="F417" s="12">
        <v>155.04</v>
      </c>
      <c r="G417" s="12">
        <v>5.17</v>
      </c>
      <c r="H417" s="12">
        <v>0.63</v>
      </c>
      <c r="I417" s="12">
        <v>0</v>
      </c>
      <c r="J417">
        <v>14</v>
      </c>
      <c r="K417">
        <v>28</v>
      </c>
      <c r="L417" s="12">
        <v>0.63</v>
      </c>
      <c r="M417" t="s">
        <v>183</v>
      </c>
    </row>
    <row r="418" spans="1:13" x14ac:dyDescent="0.3">
      <c r="A418" t="s">
        <v>40</v>
      </c>
      <c r="B418" t="s">
        <v>41</v>
      </c>
      <c r="C418" t="s">
        <v>214</v>
      </c>
      <c r="D418" t="s">
        <v>14</v>
      </c>
      <c r="E418">
        <v>1</v>
      </c>
      <c r="F418" s="12">
        <v>4.5</v>
      </c>
      <c r="G418" s="12">
        <v>0.15</v>
      </c>
      <c r="H418" s="12">
        <v>0</v>
      </c>
      <c r="I418" s="12">
        <v>0</v>
      </c>
      <c r="J418">
        <v>3</v>
      </c>
      <c r="K418">
        <v>28</v>
      </c>
      <c r="L418" s="12">
        <v>0</v>
      </c>
      <c r="M418" t="s">
        <v>183</v>
      </c>
    </row>
    <row r="419" spans="1:13" x14ac:dyDescent="0.3">
      <c r="A419" t="s">
        <v>40</v>
      </c>
      <c r="B419" t="s">
        <v>41</v>
      </c>
      <c r="C419" t="s">
        <v>215</v>
      </c>
      <c r="D419" t="s">
        <v>14</v>
      </c>
      <c r="E419">
        <v>1</v>
      </c>
      <c r="F419" s="12">
        <v>4.5</v>
      </c>
      <c r="G419" s="12">
        <v>0.15</v>
      </c>
      <c r="H419" s="12">
        <v>0</v>
      </c>
      <c r="I419" s="12">
        <v>0</v>
      </c>
      <c r="J419">
        <v>3</v>
      </c>
      <c r="K419">
        <v>28</v>
      </c>
      <c r="L419" s="12">
        <v>0</v>
      </c>
      <c r="M419" t="s">
        <v>183</v>
      </c>
    </row>
    <row r="420" spans="1:13" x14ac:dyDescent="0.3">
      <c r="A420" t="s">
        <v>40</v>
      </c>
      <c r="B420" t="s">
        <v>41</v>
      </c>
      <c r="C420" t="s">
        <v>216</v>
      </c>
      <c r="D420" t="s">
        <v>14</v>
      </c>
      <c r="E420">
        <v>1</v>
      </c>
      <c r="F420" s="12">
        <v>4.5</v>
      </c>
      <c r="G420" s="12">
        <v>0.15</v>
      </c>
      <c r="H420" s="12">
        <v>0</v>
      </c>
      <c r="I420" s="12">
        <v>0</v>
      </c>
      <c r="J420">
        <v>3</v>
      </c>
      <c r="K420">
        <v>28</v>
      </c>
      <c r="L420" s="12">
        <v>0</v>
      </c>
      <c r="M420" t="s">
        <v>183</v>
      </c>
    </row>
    <row r="421" spans="1:13" x14ac:dyDescent="0.3">
      <c r="A421" t="s">
        <v>40</v>
      </c>
      <c r="B421" t="s">
        <v>41</v>
      </c>
      <c r="C421" t="s">
        <v>217</v>
      </c>
      <c r="D421" t="s">
        <v>14</v>
      </c>
      <c r="E421">
        <v>1</v>
      </c>
      <c r="F421" s="12">
        <v>4.5</v>
      </c>
      <c r="G421" s="12">
        <v>0.15</v>
      </c>
      <c r="H421" s="12">
        <v>0</v>
      </c>
      <c r="I421" s="12">
        <v>0</v>
      </c>
      <c r="J421">
        <v>3</v>
      </c>
      <c r="K421">
        <v>28</v>
      </c>
      <c r="L421" s="12">
        <v>0</v>
      </c>
      <c r="M421" t="s">
        <v>183</v>
      </c>
    </row>
    <row r="422" spans="1:13" x14ac:dyDescent="0.3">
      <c r="A422" t="s">
        <v>40</v>
      </c>
      <c r="B422" t="s">
        <v>41</v>
      </c>
      <c r="C422" t="s">
        <v>218</v>
      </c>
      <c r="D422" t="s">
        <v>7</v>
      </c>
      <c r="E422">
        <v>1</v>
      </c>
      <c r="F422" s="12">
        <v>172.71</v>
      </c>
      <c r="G422" s="12">
        <v>5.76</v>
      </c>
      <c r="H422" s="12">
        <v>0.42</v>
      </c>
      <c r="I422" s="12">
        <v>0</v>
      </c>
      <c r="J422">
        <v>25</v>
      </c>
      <c r="K422">
        <v>32</v>
      </c>
      <c r="L422" s="12">
        <v>0.42</v>
      </c>
      <c r="M422" t="s">
        <v>183</v>
      </c>
    </row>
    <row r="423" spans="1:13" x14ac:dyDescent="0.3">
      <c r="A423" t="s">
        <v>40</v>
      </c>
      <c r="B423" t="s">
        <v>41</v>
      </c>
      <c r="C423" t="s">
        <v>218</v>
      </c>
      <c r="D423" t="s">
        <v>11</v>
      </c>
      <c r="E423">
        <v>1</v>
      </c>
      <c r="F423" s="12">
        <v>146.16</v>
      </c>
      <c r="G423" s="12">
        <v>4.87</v>
      </c>
      <c r="H423" s="12">
        <v>0.42</v>
      </c>
      <c r="I423" s="12">
        <v>0</v>
      </c>
      <c r="J423">
        <v>21</v>
      </c>
      <c r="K423">
        <v>28</v>
      </c>
      <c r="L423" s="12">
        <v>0.42</v>
      </c>
      <c r="M423" t="s">
        <v>183</v>
      </c>
    </row>
    <row r="424" spans="1:13" x14ac:dyDescent="0.3">
      <c r="A424" t="s">
        <v>40</v>
      </c>
      <c r="B424" t="s">
        <v>41</v>
      </c>
      <c r="C424" t="s">
        <v>218</v>
      </c>
      <c r="D424" t="s">
        <v>15</v>
      </c>
      <c r="E424">
        <v>1</v>
      </c>
      <c r="F424" s="12">
        <v>84</v>
      </c>
      <c r="G424" s="12">
        <v>2.8</v>
      </c>
      <c r="H424" s="12">
        <v>0.44</v>
      </c>
      <c r="I424" s="12">
        <v>0</v>
      </c>
      <c r="J424">
        <v>12</v>
      </c>
      <c r="K424">
        <v>28</v>
      </c>
      <c r="L424" s="12">
        <v>0.44</v>
      </c>
      <c r="M424" t="s">
        <v>183</v>
      </c>
    </row>
    <row r="425" spans="1:13" x14ac:dyDescent="0.3">
      <c r="A425" t="s">
        <v>40</v>
      </c>
      <c r="B425" t="s">
        <v>41</v>
      </c>
      <c r="C425" t="s">
        <v>219</v>
      </c>
      <c r="D425" t="s">
        <v>15</v>
      </c>
      <c r="E425">
        <v>1</v>
      </c>
      <c r="F425" s="12">
        <v>8</v>
      </c>
      <c r="G425" s="12">
        <v>0.27</v>
      </c>
      <c r="H425" s="12">
        <v>0</v>
      </c>
      <c r="I425" s="12">
        <v>0</v>
      </c>
      <c r="J425">
        <v>4</v>
      </c>
      <c r="K425">
        <v>28</v>
      </c>
      <c r="L425" s="12">
        <v>0</v>
      </c>
      <c r="M425" t="s">
        <v>183</v>
      </c>
    </row>
    <row r="426" spans="1:13" x14ac:dyDescent="0.3">
      <c r="A426" t="s">
        <v>40</v>
      </c>
      <c r="B426" t="s">
        <v>41</v>
      </c>
      <c r="C426" t="s">
        <v>220</v>
      </c>
      <c r="D426" t="s">
        <v>15</v>
      </c>
      <c r="E426">
        <v>1</v>
      </c>
      <c r="F426" s="12">
        <v>6</v>
      </c>
      <c r="G426" s="12">
        <v>0.2</v>
      </c>
      <c r="H426" s="12">
        <v>0</v>
      </c>
      <c r="I426" s="12">
        <v>0</v>
      </c>
      <c r="J426">
        <v>4</v>
      </c>
      <c r="K426">
        <v>28</v>
      </c>
      <c r="L426" s="12">
        <v>0</v>
      </c>
      <c r="M426" t="s">
        <v>183</v>
      </c>
    </row>
    <row r="427" spans="1:13" x14ac:dyDescent="0.3">
      <c r="A427" t="s">
        <v>40</v>
      </c>
      <c r="B427" t="s">
        <v>41</v>
      </c>
      <c r="C427" t="s">
        <v>221</v>
      </c>
      <c r="D427" t="s">
        <v>15</v>
      </c>
      <c r="E427">
        <v>1</v>
      </c>
      <c r="F427" s="12">
        <v>8</v>
      </c>
      <c r="G427" s="12">
        <v>0.27</v>
      </c>
      <c r="H427" s="12">
        <v>0</v>
      </c>
      <c r="I427" s="12">
        <v>0</v>
      </c>
      <c r="J427">
        <v>4</v>
      </c>
      <c r="K427">
        <v>28</v>
      </c>
      <c r="L427" s="12">
        <v>0</v>
      </c>
      <c r="M427" t="s">
        <v>183</v>
      </c>
    </row>
    <row r="428" spans="1:13" x14ac:dyDescent="0.3">
      <c r="A428" t="s">
        <v>40</v>
      </c>
      <c r="B428" t="s">
        <v>41</v>
      </c>
      <c r="C428" t="s">
        <v>222</v>
      </c>
      <c r="D428" t="s">
        <v>15</v>
      </c>
      <c r="E428">
        <v>1</v>
      </c>
      <c r="F428" s="12">
        <v>4</v>
      </c>
      <c r="G428" s="12">
        <v>0.13</v>
      </c>
      <c r="H428" s="12">
        <v>0</v>
      </c>
      <c r="I428" s="12">
        <v>0</v>
      </c>
      <c r="J428">
        <v>4</v>
      </c>
      <c r="K428">
        <v>28</v>
      </c>
      <c r="L428" s="12">
        <v>0</v>
      </c>
      <c r="M428" t="s">
        <v>183</v>
      </c>
    </row>
    <row r="429" spans="1:13" x14ac:dyDescent="0.3">
      <c r="A429" t="s">
        <v>40</v>
      </c>
      <c r="B429" t="s">
        <v>41</v>
      </c>
      <c r="C429" t="s">
        <v>223</v>
      </c>
      <c r="D429" t="s">
        <v>7</v>
      </c>
      <c r="E429">
        <v>2</v>
      </c>
      <c r="F429" s="12">
        <v>66</v>
      </c>
      <c r="G429" s="12">
        <v>2.2000000000000002</v>
      </c>
      <c r="H429" s="12">
        <v>0.24</v>
      </c>
      <c r="I429" s="12">
        <v>0.24</v>
      </c>
      <c r="J429">
        <v>22</v>
      </c>
      <c r="K429">
        <v>40</v>
      </c>
      <c r="L429" s="12">
        <v>0</v>
      </c>
      <c r="M429" t="s">
        <v>183</v>
      </c>
    </row>
    <row r="430" spans="1:13" x14ac:dyDescent="0.3">
      <c r="A430" t="s">
        <v>40</v>
      </c>
      <c r="B430" t="s">
        <v>41</v>
      </c>
      <c r="C430" t="s">
        <v>223</v>
      </c>
      <c r="D430" t="s">
        <v>9</v>
      </c>
      <c r="E430">
        <v>1</v>
      </c>
      <c r="F430" s="12">
        <v>66</v>
      </c>
      <c r="G430" s="12">
        <v>2.2000000000000002</v>
      </c>
      <c r="H430" s="12">
        <v>0.27</v>
      </c>
      <c r="I430" s="12">
        <v>0.27</v>
      </c>
      <c r="J430">
        <v>22</v>
      </c>
      <c r="K430">
        <v>20</v>
      </c>
      <c r="L430" s="12">
        <v>0</v>
      </c>
      <c r="M430" t="s">
        <v>183</v>
      </c>
    </row>
    <row r="431" spans="1:13" x14ac:dyDescent="0.3">
      <c r="A431" t="s">
        <v>40</v>
      </c>
      <c r="B431" t="s">
        <v>41</v>
      </c>
      <c r="C431" t="s">
        <v>223</v>
      </c>
      <c r="D431" t="s">
        <v>8</v>
      </c>
      <c r="E431">
        <v>1</v>
      </c>
      <c r="F431" s="12">
        <v>66</v>
      </c>
      <c r="G431" s="12">
        <v>2.2000000000000002</v>
      </c>
      <c r="H431" s="12">
        <v>0.24</v>
      </c>
      <c r="I431" s="12">
        <v>0.24</v>
      </c>
      <c r="J431">
        <v>22</v>
      </c>
      <c r="K431">
        <v>20</v>
      </c>
      <c r="L431" s="12">
        <v>0</v>
      </c>
      <c r="M431" t="s">
        <v>183</v>
      </c>
    </row>
    <row r="432" spans="1:13" x14ac:dyDescent="0.3">
      <c r="A432" t="s">
        <v>40</v>
      </c>
      <c r="B432" t="s">
        <v>41</v>
      </c>
      <c r="C432" t="s">
        <v>223</v>
      </c>
      <c r="D432" t="s">
        <v>11</v>
      </c>
      <c r="E432">
        <v>1</v>
      </c>
      <c r="F432" s="12">
        <v>60</v>
      </c>
      <c r="G432" s="12">
        <v>2</v>
      </c>
      <c r="H432" s="12">
        <v>0.19</v>
      </c>
      <c r="I432" s="12">
        <v>0.19</v>
      </c>
      <c r="J432">
        <v>20</v>
      </c>
      <c r="K432">
        <v>20</v>
      </c>
      <c r="L432" s="12">
        <v>0</v>
      </c>
      <c r="M432" t="s">
        <v>183</v>
      </c>
    </row>
    <row r="433" spans="1:13" x14ac:dyDescent="0.3">
      <c r="A433" t="s">
        <v>40</v>
      </c>
      <c r="B433" t="s">
        <v>41</v>
      </c>
      <c r="C433" t="s">
        <v>223</v>
      </c>
      <c r="D433" t="s">
        <v>10</v>
      </c>
      <c r="E433">
        <v>1</v>
      </c>
      <c r="F433" s="12">
        <v>69</v>
      </c>
      <c r="G433" s="12">
        <v>2.2999999999999998</v>
      </c>
      <c r="H433" s="12">
        <v>0.25</v>
      </c>
      <c r="I433" s="12">
        <v>0.25</v>
      </c>
      <c r="J433">
        <v>23</v>
      </c>
      <c r="K433">
        <v>20</v>
      </c>
      <c r="L433" s="12">
        <v>0</v>
      </c>
      <c r="M433" t="s">
        <v>183</v>
      </c>
    </row>
    <row r="434" spans="1:13" x14ac:dyDescent="0.3">
      <c r="A434" t="s">
        <v>40</v>
      </c>
      <c r="B434" t="s">
        <v>41</v>
      </c>
      <c r="C434" t="s">
        <v>223</v>
      </c>
      <c r="D434" t="s">
        <v>13</v>
      </c>
      <c r="E434">
        <v>1</v>
      </c>
      <c r="F434" s="12">
        <v>42</v>
      </c>
      <c r="G434" s="12">
        <v>1.4</v>
      </c>
      <c r="H434" s="12">
        <v>0.15</v>
      </c>
      <c r="I434" s="12">
        <v>0.15</v>
      </c>
      <c r="J434">
        <v>14</v>
      </c>
      <c r="K434">
        <v>20</v>
      </c>
      <c r="L434" s="12">
        <v>0</v>
      </c>
      <c r="M434" t="s">
        <v>183</v>
      </c>
    </row>
    <row r="435" spans="1:13" x14ac:dyDescent="0.3">
      <c r="A435" t="s">
        <v>40</v>
      </c>
      <c r="B435" t="s">
        <v>41</v>
      </c>
      <c r="C435" t="s">
        <v>223</v>
      </c>
      <c r="D435" t="s">
        <v>12</v>
      </c>
      <c r="E435">
        <v>1</v>
      </c>
      <c r="F435" s="12">
        <v>42</v>
      </c>
      <c r="G435" s="12">
        <v>1.4</v>
      </c>
      <c r="H435" s="12">
        <v>0.22</v>
      </c>
      <c r="I435" s="12">
        <v>0.22</v>
      </c>
      <c r="J435">
        <v>14</v>
      </c>
      <c r="K435">
        <v>20</v>
      </c>
      <c r="L435" s="12">
        <v>0</v>
      </c>
      <c r="M435" t="s">
        <v>183</v>
      </c>
    </row>
    <row r="436" spans="1:13" x14ac:dyDescent="0.3">
      <c r="A436" t="s">
        <v>40</v>
      </c>
      <c r="B436" t="s">
        <v>41</v>
      </c>
      <c r="C436" t="s">
        <v>223</v>
      </c>
      <c r="D436" t="s">
        <v>15</v>
      </c>
      <c r="E436">
        <v>1</v>
      </c>
      <c r="F436" s="12">
        <v>45</v>
      </c>
      <c r="G436" s="12">
        <v>1.5</v>
      </c>
      <c r="H436" s="12">
        <v>0.2</v>
      </c>
      <c r="I436" s="12">
        <v>0.2</v>
      </c>
      <c r="J436">
        <v>15</v>
      </c>
      <c r="K436">
        <v>20</v>
      </c>
      <c r="L436" s="12">
        <v>0</v>
      </c>
      <c r="M436" t="s">
        <v>183</v>
      </c>
    </row>
    <row r="437" spans="1:13" x14ac:dyDescent="0.3">
      <c r="A437" t="s">
        <v>40</v>
      </c>
      <c r="B437" t="s">
        <v>41</v>
      </c>
      <c r="C437" t="s">
        <v>223</v>
      </c>
      <c r="D437" t="s">
        <v>14</v>
      </c>
      <c r="E437">
        <v>1</v>
      </c>
      <c r="F437" s="12">
        <v>33</v>
      </c>
      <c r="G437" s="12">
        <v>1.1000000000000001</v>
      </c>
      <c r="H437" s="12">
        <v>0.12</v>
      </c>
      <c r="I437" s="12">
        <v>0.12</v>
      </c>
      <c r="J437">
        <v>11</v>
      </c>
      <c r="K437">
        <v>20</v>
      </c>
      <c r="L437" s="12">
        <v>0</v>
      </c>
      <c r="M437" t="s">
        <v>183</v>
      </c>
    </row>
    <row r="438" spans="1:13" x14ac:dyDescent="0.3">
      <c r="A438" t="s">
        <v>40</v>
      </c>
      <c r="B438" t="s">
        <v>41</v>
      </c>
      <c r="C438" t="s">
        <v>223</v>
      </c>
      <c r="D438" t="s">
        <v>114</v>
      </c>
      <c r="E438">
        <v>1</v>
      </c>
      <c r="F438" s="12">
        <v>48</v>
      </c>
      <c r="G438" s="12">
        <v>1.6</v>
      </c>
      <c r="H438" s="12">
        <v>0.17</v>
      </c>
      <c r="I438" s="12">
        <v>0.17</v>
      </c>
      <c r="J438">
        <v>16</v>
      </c>
      <c r="K438">
        <v>20</v>
      </c>
      <c r="L438" s="12">
        <v>0</v>
      </c>
      <c r="M438" t="s">
        <v>183</v>
      </c>
    </row>
    <row r="439" spans="1:13" x14ac:dyDescent="0.3">
      <c r="A439" t="s">
        <v>40</v>
      </c>
      <c r="B439" t="s">
        <v>41</v>
      </c>
      <c r="C439" t="s">
        <v>224</v>
      </c>
      <c r="D439" t="s">
        <v>9</v>
      </c>
      <c r="E439">
        <v>1</v>
      </c>
      <c r="F439" s="12">
        <v>5.43</v>
      </c>
      <c r="G439" s="12">
        <v>0.18</v>
      </c>
      <c r="H439" s="12">
        <v>7.0000000000000007E-2</v>
      </c>
      <c r="I439" s="12">
        <v>0</v>
      </c>
      <c r="J439">
        <v>19</v>
      </c>
      <c r="K439">
        <v>28</v>
      </c>
      <c r="L439" s="12">
        <v>7.0000000000000007E-2</v>
      </c>
      <c r="M439" t="s">
        <v>183</v>
      </c>
    </row>
    <row r="440" spans="1:13" x14ac:dyDescent="0.3">
      <c r="A440" t="s">
        <v>40</v>
      </c>
      <c r="B440" t="s">
        <v>41</v>
      </c>
      <c r="C440" t="s">
        <v>225</v>
      </c>
      <c r="D440" t="s">
        <v>9</v>
      </c>
      <c r="E440">
        <v>1</v>
      </c>
      <c r="F440" s="12">
        <v>184.14</v>
      </c>
      <c r="G440" s="12">
        <v>6.14</v>
      </c>
      <c r="H440" s="12">
        <v>0.56999999999999995</v>
      </c>
      <c r="I440" s="12">
        <v>0</v>
      </c>
      <c r="J440">
        <v>19</v>
      </c>
      <c r="K440">
        <v>28</v>
      </c>
      <c r="L440" s="12">
        <v>0.56999999999999995</v>
      </c>
      <c r="M440" t="s">
        <v>183</v>
      </c>
    </row>
    <row r="441" spans="1:13" x14ac:dyDescent="0.3">
      <c r="A441" t="s">
        <v>40</v>
      </c>
      <c r="B441" t="s">
        <v>41</v>
      </c>
      <c r="C441" t="s">
        <v>226</v>
      </c>
      <c r="D441" t="s">
        <v>10</v>
      </c>
      <c r="E441">
        <v>1</v>
      </c>
      <c r="F441" s="12">
        <v>210.29</v>
      </c>
      <c r="G441" s="12">
        <v>7.01</v>
      </c>
      <c r="H441" s="12">
        <v>0.63</v>
      </c>
      <c r="I441" s="12">
        <v>0</v>
      </c>
      <c r="J441">
        <v>20</v>
      </c>
      <c r="K441">
        <v>28</v>
      </c>
      <c r="L441" s="12">
        <v>0.63</v>
      </c>
      <c r="M441" t="s">
        <v>183</v>
      </c>
    </row>
    <row r="442" spans="1:13" x14ac:dyDescent="0.3">
      <c r="A442" t="s">
        <v>40</v>
      </c>
      <c r="B442" t="s">
        <v>41</v>
      </c>
      <c r="C442" t="s">
        <v>227</v>
      </c>
      <c r="D442" t="s">
        <v>11</v>
      </c>
      <c r="E442">
        <v>1</v>
      </c>
      <c r="F442" s="12">
        <v>164.91</v>
      </c>
      <c r="G442" s="12">
        <v>5.5</v>
      </c>
      <c r="H442" s="12">
        <v>0.3</v>
      </c>
      <c r="I442" s="12">
        <v>0</v>
      </c>
      <c r="J442">
        <v>15</v>
      </c>
      <c r="K442">
        <v>32</v>
      </c>
      <c r="L442" s="12">
        <v>0.3</v>
      </c>
      <c r="M442" t="s">
        <v>183</v>
      </c>
    </row>
    <row r="443" spans="1:13" x14ac:dyDescent="0.3">
      <c r="A443" t="s">
        <v>40</v>
      </c>
      <c r="B443" t="s">
        <v>41</v>
      </c>
      <c r="C443" t="s">
        <v>228</v>
      </c>
      <c r="D443" t="s">
        <v>12</v>
      </c>
      <c r="E443">
        <v>1</v>
      </c>
      <c r="F443" s="12">
        <v>147.19999999999999</v>
      </c>
      <c r="G443" s="12">
        <v>4.91</v>
      </c>
      <c r="H443" s="12">
        <v>0.63</v>
      </c>
      <c r="I443" s="12">
        <v>0</v>
      </c>
      <c r="J443">
        <v>14</v>
      </c>
      <c r="K443">
        <v>32</v>
      </c>
      <c r="L443" s="12">
        <v>0.63</v>
      </c>
      <c r="M443" t="s">
        <v>183</v>
      </c>
    </row>
    <row r="444" spans="1:13" x14ac:dyDescent="0.3">
      <c r="A444" t="s">
        <v>40</v>
      </c>
      <c r="B444" t="s">
        <v>41</v>
      </c>
      <c r="C444" t="s">
        <v>228</v>
      </c>
      <c r="D444" t="s">
        <v>14</v>
      </c>
      <c r="E444">
        <v>1</v>
      </c>
      <c r="F444" s="12">
        <v>143.97</v>
      </c>
      <c r="G444" s="12">
        <v>4.8</v>
      </c>
      <c r="H444" s="12">
        <v>0.63</v>
      </c>
      <c r="I444" s="12">
        <v>0</v>
      </c>
      <c r="J444">
        <v>13</v>
      </c>
      <c r="K444">
        <v>32</v>
      </c>
      <c r="L444" s="12">
        <v>0.63</v>
      </c>
      <c r="M444" t="s">
        <v>183</v>
      </c>
    </row>
    <row r="445" spans="1:13" x14ac:dyDescent="0.3">
      <c r="A445" t="s">
        <v>40</v>
      </c>
      <c r="B445" t="s">
        <v>41</v>
      </c>
      <c r="C445" t="s">
        <v>229</v>
      </c>
      <c r="D445" t="s">
        <v>11</v>
      </c>
      <c r="E445">
        <v>1</v>
      </c>
      <c r="F445" s="12">
        <v>30</v>
      </c>
      <c r="G445" s="12">
        <v>1</v>
      </c>
      <c r="H445" s="12">
        <v>0.11</v>
      </c>
      <c r="I445" s="12">
        <v>0.11</v>
      </c>
      <c r="J445">
        <v>10</v>
      </c>
      <c r="K445">
        <v>20</v>
      </c>
      <c r="L445" s="12">
        <v>0</v>
      </c>
      <c r="M445" t="s">
        <v>183</v>
      </c>
    </row>
    <row r="446" spans="1:13" x14ac:dyDescent="0.3">
      <c r="A446" t="s">
        <v>40</v>
      </c>
      <c r="B446" t="s">
        <v>41</v>
      </c>
      <c r="C446" t="s">
        <v>229</v>
      </c>
      <c r="D446" t="s">
        <v>10</v>
      </c>
      <c r="E446">
        <v>1</v>
      </c>
      <c r="F446" s="12">
        <v>30</v>
      </c>
      <c r="G446" s="12">
        <v>1</v>
      </c>
      <c r="H446" s="12">
        <v>0.1</v>
      </c>
      <c r="I446" s="12">
        <v>0.1</v>
      </c>
      <c r="J446">
        <v>10</v>
      </c>
      <c r="K446">
        <v>20</v>
      </c>
      <c r="L446" s="12">
        <v>0</v>
      </c>
      <c r="M446" t="s">
        <v>183</v>
      </c>
    </row>
    <row r="447" spans="1:13" x14ac:dyDescent="0.3">
      <c r="A447" t="s">
        <v>40</v>
      </c>
      <c r="B447" t="s">
        <v>41</v>
      </c>
      <c r="C447" t="s">
        <v>229</v>
      </c>
      <c r="D447" t="s">
        <v>12</v>
      </c>
      <c r="E447">
        <v>1</v>
      </c>
      <c r="F447" s="12">
        <v>33</v>
      </c>
      <c r="G447" s="12">
        <v>1.1000000000000001</v>
      </c>
      <c r="H447" s="12">
        <v>0.11</v>
      </c>
      <c r="I447" s="12">
        <v>0.11</v>
      </c>
      <c r="J447">
        <v>11</v>
      </c>
      <c r="K447">
        <v>20</v>
      </c>
      <c r="L447" s="12">
        <v>0</v>
      </c>
      <c r="M447" t="s">
        <v>183</v>
      </c>
    </row>
    <row r="448" spans="1:13" x14ac:dyDescent="0.3">
      <c r="A448" t="s">
        <v>40</v>
      </c>
      <c r="B448" t="s">
        <v>41</v>
      </c>
      <c r="C448" t="s">
        <v>229</v>
      </c>
      <c r="D448" t="s">
        <v>14</v>
      </c>
      <c r="E448">
        <v>1</v>
      </c>
      <c r="F448" s="12">
        <v>33</v>
      </c>
      <c r="G448" s="12">
        <v>1.1000000000000001</v>
      </c>
      <c r="H448" s="12">
        <v>0.12</v>
      </c>
      <c r="I448" s="12">
        <v>0.12</v>
      </c>
      <c r="J448">
        <v>11</v>
      </c>
      <c r="K448">
        <v>20</v>
      </c>
      <c r="L448" s="12">
        <v>0</v>
      </c>
      <c r="M448" t="s">
        <v>183</v>
      </c>
    </row>
    <row r="449" spans="1:13" x14ac:dyDescent="0.3">
      <c r="A449" t="s">
        <v>40</v>
      </c>
      <c r="B449" t="s">
        <v>41</v>
      </c>
      <c r="C449" t="s">
        <v>229</v>
      </c>
      <c r="D449" t="s">
        <v>114</v>
      </c>
      <c r="E449">
        <v>1</v>
      </c>
      <c r="F449" s="12">
        <v>27</v>
      </c>
      <c r="G449" s="12">
        <v>0.9</v>
      </c>
      <c r="H449" s="12">
        <v>7.0000000000000007E-2</v>
      </c>
      <c r="I449" s="12">
        <v>7.0000000000000007E-2</v>
      </c>
      <c r="J449">
        <v>9</v>
      </c>
      <c r="K449">
        <v>20</v>
      </c>
      <c r="L449" s="12">
        <v>0</v>
      </c>
      <c r="M449" t="s">
        <v>183</v>
      </c>
    </row>
    <row r="450" spans="1:13" x14ac:dyDescent="0.3">
      <c r="A450" t="s">
        <v>63</v>
      </c>
      <c r="B450" t="s">
        <v>65</v>
      </c>
      <c r="C450" t="s">
        <v>230</v>
      </c>
      <c r="D450" t="s">
        <v>7</v>
      </c>
      <c r="E450">
        <v>1</v>
      </c>
      <c r="F450" s="12">
        <v>180</v>
      </c>
      <c r="G450" s="12">
        <v>6</v>
      </c>
      <c r="H450" s="12">
        <v>0.35</v>
      </c>
      <c r="I450" s="12">
        <v>0</v>
      </c>
      <c r="J450">
        <v>30</v>
      </c>
      <c r="K450">
        <v>32</v>
      </c>
      <c r="L450" s="12">
        <v>0.35</v>
      </c>
      <c r="M450" t="s">
        <v>231</v>
      </c>
    </row>
    <row r="451" spans="1:13" x14ac:dyDescent="0.3">
      <c r="A451" t="s">
        <v>63</v>
      </c>
      <c r="B451" t="s">
        <v>65</v>
      </c>
      <c r="C451" t="s">
        <v>230</v>
      </c>
      <c r="D451" t="s">
        <v>9</v>
      </c>
      <c r="E451">
        <v>1</v>
      </c>
      <c r="F451" s="12">
        <v>156</v>
      </c>
      <c r="G451" s="12">
        <v>5.2</v>
      </c>
      <c r="H451" s="12">
        <v>0.35</v>
      </c>
      <c r="I451" s="12">
        <v>0</v>
      </c>
      <c r="J451">
        <v>26</v>
      </c>
      <c r="K451">
        <v>32</v>
      </c>
      <c r="L451" s="12">
        <v>0.35</v>
      </c>
      <c r="M451" t="s">
        <v>231</v>
      </c>
    </row>
    <row r="452" spans="1:13" x14ac:dyDescent="0.3">
      <c r="A452" t="s">
        <v>63</v>
      </c>
      <c r="B452" t="s">
        <v>65</v>
      </c>
      <c r="C452" t="s">
        <v>230</v>
      </c>
      <c r="D452" t="s">
        <v>8</v>
      </c>
      <c r="E452">
        <v>1</v>
      </c>
      <c r="F452" s="12">
        <v>156</v>
      </c>
      <c r="G452" s="12">
        <v>5.2</v>
      </c>
      <c r="H452" s="12">
        <v>0.35</v>
      </c>
      <c r="I452" s="12">
        <v>0</v>
      </c>
      <c r="J452">
        <v>26</v>
      </c>
      <c r="K452">
        <v>32</v>
      </c>
      <c r="L452" s="12">
        <v>0.35</v>
      </c>
      <c r="M452" t="s">
        <v>231</v>
      </c>
    </row>
    <row r="453" spans="1:13" x14ac:dyDescent="0.3">
      <c r="A453" t="s">
        <v>63</v>
      </c>
      <c r="B453" t="s">
        <v>65</v>
      </c>
      <c r="C453" t="s">
        <v>230</v>
      </c>
      <c r="D453" t="s">
        <v>11</v>
      </c>
      <c r="E453">
        <v>1</v>
      </c>
      <c r="F453" s="12">
        <v>168</v>
      </c>
      <c r="G453" s="12">
        <v>5.6</v>
      </c>
      <c r="H453" s="12">
        <v>0.35</v>
      </c>
      <c r="I453" s="12">
        <v>0</v>
      </c>
      <c r="J453">
        <v>28</v>
      </c>
      <c r="K453">
        <v>32</v>
      </c>
      <c r="L453" s="12">
        <v>0.35</v>
      </c>
      <c r="M453" t="s">
        <v>231</v>
      </c>
    </row>
    <row r="454" spans="1:13" x14ac:dyDescent="0.3">
      <c r="A454" t="s">
        <v>63</v>
      </c>
      <c r="B454" t="s">
        <v>65</v>
      </c>
      <c r="C454" t="s">
        <v>230</v>
      </c>
      <c r="D454" t="s">
        <v>13</v>
      </c>
      <c r="E454">
        <v>1</v>
      </c>
      <c r="F454" s="12">
        <v>160</v>
      </c>
      <c r="G454" s="12">
        <v>5.33</v>
      </c>
      <c r="H454" s="12">
        <v>0.35</v>
      </c>
      <c r="I454" s="12">
        <v>0</v>
      </c>
      <c r="J454">
        <v>25</v>
      </c>
      <c r="K454">
        <v>32</v>
      </c>
      <c r="L454" s="12">
        <v>0.35</v>
      </c>
      <c r="M454" t="s">
        <v>231</v>
      </c>
    </row>
    <row r="455" spans="1:13" x14ac:dyDescent="0.3">
      <c r="A455" t="s">
        <v>63</v>
      </c>
      <c r="B455" t="s">
        <v>65</v>
      </c>
      <c r="C455" t="s">
        <v>230</v>
      </c>
      <c r="D455" t="s">
        <v>12</v>
      </c>
      <c r="E455">
        <v>1</v>
      </c>
      <c r="F455" s="12">
        <v>174</v>
      </c>
      <c r="G455" s="12">
        <v>5.8</v>
      </c>
      <c r="H455" s="12">
        <v>0.35</v>
      </c>
      <c r="I455" s="12">
        <v>0</v>
      </c>
      <c r="J455">
        <v>29</v>
      </c>
      <c r="K455">
        <v>32</v>
      </c>
      <c r="L455" s="12">
        <v>0.35</v>
      </c>
      <c r="M455" t="s">
        <v>231</v>
      </c>
    </row>
    <row r="456" spans="1:13" x14ac:dyDescent="0.3">
      <c r="A456" t="s">
        <v>63</v>
      </c>
      <c r="B456" t="s">
        <v>65</v>
      </c>
      <c r="C456" t="s">
        <v>230</v>
      </c>
      <c r="D456" t="s">
        <v>15</v>
      </c>
      <c r="E456">
        <v>1</v>
      </c>
      <c r="F456" s="12">
        <v>198</v>
      </c>
      <c r="G456" s="12">
        <v>6.6</v>
      </c>
      <c r="H456" s="12">
        <v>0.38</v>
      </c>
      <c r="I456" s="12">
        <v>0</v>
      </c>
      <c r="J456">
        <v>33</v>
      </c>
      <c r="K456">
        <v>32</v>
      </c>
      <c r="L456" s="12">
        <v>0.38</v>
      </c>
      <c r="M456" t="s">
        <v>231</v>
      </c>
    </row>
    <row r="457" spans="1:13" x14ac:dyDescent="0.3">
      <c r="A457" t="s">
        <v>63</v>
      </c>
      <c r="B457" t="s">
        <v>65</v>
      </c>
      <c r="C457" t="s">
        <v>230</v>
      </c>
      <c r="D457" t="s">
        <v>14</v>
      </c>
      <c r="E457">
        <v>1</v>
      </c>
      <c r="F457" s="12">
        <v>174</v>
      </c>
      <c r="G457" s="12">
        <v>5.8</v>
      </c>
      <c r="H457" s="12">
        <v>0.35</v>
      </c>
      <c r="I457" s="12">
        <v>0</v>
      </c>
      <c r="J457">
        <v>29</v>
      </c>
      <c r="K457">
        <v>32</v>
      </c>
      <c r="L457" s="12">
        <v>0.35</v>
      </c>
      <c r="M457" t="s">
        <v>231</v>
      </c>
    </row>
    <row r="458" spans="1:13" x14ac:dyDescent="0.3">
      <c r="A458" t="s">
        <v>63</v>
      </c>
      <c r="B458" t="s">
        <v>65</v>
      </c>
      <c r="C458" t="s">
        <v>230</v>
      </c>
      <c r="D458" t="s">
        <v>114</v>
      </c>
      <c r="E458">
        <v>1</v>
      </c>
      <c r="F458" s="12">
        <v>174</v>
      </c>
      <c r="G458" s="12">
        <v>5.8</v>
      </c>
      <c r="H458" s="12">
        <v>0.38</v>
      </c>
      <c r="I458" s="12">
        <v>0</v>
      </c>
      <c r="J458">
        <v>29</v>
      </c>
      <c r="K458">
        <v>32</v>
      </c>
      <c r="L458" s="12">
        <v>0.38</v>
      </c>
      <c r="M458" t="s">
        <v>231</v>
      </c>
    </row>
    <row r="459" spans="1:13" x14ac:dyDescent="0.3">
      <c r="A459" t="s">
        <v>63</v>
      </c>
      <c r="B459" t="s">
        <v>65</v>
      </c>
      <c r="C459" t="s">
        <v>232</v>
      </c>
      <c r="D459" t="s">
        <v>7</v>
      </c>
      <c r="E459">
        <v>8</v>
      </c>
      <c r="F459" s="12">
        <v>1641</v>
      </c>
      <c r="G459" s="12">
        <v>54.7</v>
      </c>
      <c r="H459" s="12">
        <v>1.6</v>
      </c>
      <c r="I459" s="12">
        <v>1.2</v>
      </c>
      <c r="J459">
        <v>547</v>
      </c>
      <c r="K459">
        <v>530</v>
      </c>
      <c r="L459" s="12">
        <v>0.4</v>
      </c>
      <c r="M459" t="s">
        <v>231</v>
      </c>
    </row>
    <row r="460" spans="1:13" x14ac:dyDescent="0.3">
      <c r="A460" t="s">
        <v>63</v>
      </c>
      <c r="B460" t="s">
        <v>65</v>
      </c>
      <c r="C460" t="s">
        <v>232</v>
      </c>
      <c r="D460" t="s">
        <v>9</v>
      </c>
      <c r="E460">
        <v>8</v>
      </c>
      <c r="F460" s="12">
        <v>1554</v>
      </c>
      <c r="G460" s="12">
        <v>51.8</v>
      </c>
      <c r="H460" s="12">
        <v>1.6</v>
      </c>
      <c r="I460" s="12">
        <v>1.2</v>
      </c>
      <c r="J460">
        <v>518</v>
      </c>
      <c r="K460">
        <v>530</v>
      </c>
      <c r="L460" s="12">
        <v>0.4</v>
      </c>
      <c r="M460" t="s">
        <v>231</v>
      </c>
    </row>
    <row r="461" spans="1:13" x14ac:dyDescent="0.3">
      <c r="A461" t="s">
        <v>63</v>
      </c>
      <c r="B461" t="s">
        <v>65</v>
      </c>
      <c r="C461" t="s">
        <v>232</v>
      </c>
      <c r="D461" t="s">
        <v>8</v>
      </c>
      <c r="E461">
        <v>10</v>
      </c>
      <c r="F461" s="12">
        <v>1839</v>
      </c>
      <c r="G461" s="12">
        <v>61.3</v>
      </c>
      <c r="H461" s="12">
        <v>2</v>
      </c>
      <c r="I461" s="12">
        <v>1.4</v>
      </c>
      <c r="J461">
        <v>613</v>
      </c>
      <c r="K461">
        <v>676</v>
      </c>
      <c r="L461" s="12">
        <v>0.6</v>
      </c>
      <c r="M461" t="s">
        <v>231</v>
      </c>
    </row>
    <row r="462" spans="1:13" x14ac:dyDescent="0.3">
      <c r="A462" t="s">
        <v>63</v>
      </c>
      <c r="B462" t="s">
        <v>65</v>
      </c>
      <c r="C462" t="s">
        <v>232</v>
      </c>
      <c r="D462" t="s">
        <v>11</v>
      </c>
      <c r="E462">
        <v>11</v>
      </c>
      <c r="F462" s="12">
        <v>1676</v>
      </c>
      <c r="G462" s="12">
        <v>55.87</v>
      </c>
      <c r="H462" s="12">
        <v>2.2000000000000002</v>
      </c>
      <c r="I462" s="12">
        <v>2.2000000000000002</v>
      </c>
      <c r="J462">
        <v>552</v>
      </c>
      <c r="K462">
        <v>628</v>
      </c>
      <c r="L462" s="12">
        <v>0</v>
      </c>
      <c r="M462" t="s">
        <v>231</v>
      </c>
    </row>
    <row r="463" spans="1:13" x14ac:dyDescent="0.3">
      <c r="A463" t="s">
        <v>63</v>
      </c>
      <c r="B463" t="s">
        <v>65</v>
      </c>
      <c r="C463" t="s">
        <v>232</v>
      </c>
      <c r="D463" t="s">
        <v>10</v>
      </c>
      <c r="E463">
        <v>10</v>
      </c>
      <c r="F463" s="12">
        <v>1773</v>
      </c>
      <c r="G463" s="12">
        <v>59.1</v>
      </c>
      <c r="H463" s="12">
        <v>2</v>
      </c>
      <c r="I463" s="12">
        <v>2</v>
      </c>
      <c r="J463">
        <v>591</v>
      </c>
      <c r="K463">
        <v>676</v>
      </c>
      <c r="L463" s="12">
        <v>0</v>
      </c>
      <c r="M463" t="s">
        <v>231</v>
      </c>
    </row>
    <row r="464" spans="1:13" x14ac:dyDescent="0.3">
      <c r="A464" t="s">
        <v>63</v>
      </c>
      <c r="B464" t="s">
        <v>65</v>
      </c>
      <c r="C464" t="s">
        <v>232</v>
      </c>
      <c r="D464" t="s">
        <v>13</v>
      </c>
      <c r="E464">
        <v>10</v>
      </c>
      <c r="F464" s="12">
        <v>1447.1</v>
      </c>
      <c r="G464" s="12">
        <v>48.24</v>
      </c>
      <c r="H464" s="12">
        <v>2</v>
      </c>
      <c r="I464" s="12">
        <v>2</v>
      </c>
      <c r="J464">
        <v>470</v>
      </c>
      <c r="K464">
        <v>492</v>
      </c>
      <c r="L464" s="12">
        <v>0</v>
      </c>
      <c r="M464" t="s">
        <v>231</v>
      </c>
    </row>
    <row r="465" spans="1:13" x14ac:dyDescent="0.3">
      <c r="A465" t="s">
        <v>63</v>
      </c>
      <c r="B465" t="s">
        <v>65</v>
      </c>
      <c r="C465" t="s">
        <v>232</v>
      </c>
      <c r="D465" t="s">
        <v>12</v>
      </c>
      <c r="E465">
        <v>10</v>
      </c>
      <c r="F465" s="12">
        <v>1562.16</v>
      </c>
      <c r="G465" s="12">
        <v>52.07</v>
      </c>
      <c r="H465" s="12">
        <v>2</v>
      </c>
      <c r="I465" s="12">
        <v>2</v>
      </c>
      <c r="J465">
        <v>517</v>
      </c>
      <c r="K465">
        <v>564</v>
      </c>
      <c r="L465" s="12">
        <v>0</v>
      </c>
      <c r="M465" t="s">
        <v>231</v>
      </c>
    </row>
    <row r="466" spans="1:13" x14ac:dyDescent="0.3">
      <c r="A466" t="s">
        <v>63</v>
      </c>
      <c r="B466" t="s">
        <v>65</v>
      </c>
      <c r="C466" t="s">
        <v>232</v>
      </c>
      <c r="D466" t="s">
        <v>15</v>
      </c>
      <c r="E466">
        <v>9</v>
      </c>
      <c r="F466" s="12">
        <v>1317</v>
      </c>
      <c r="G466" s="12">
        <v>43.9</v>
      </c>
      <c r="H466" s="12">
        <v>1.8</v>
      </c>
      <c r="I466" s="12">
        <v>1.8</v>
      </c>
      <c r="J466">
        <v>439</v>
      </c>
      <c r="K466">
        <v>450</v>
      </c>
      <c r="L466" s="12">
        <v>0</v>
      </c>
      <c r="M466" t="s">
        <v>231</v>
      </c>
    </row>
    <row r="467" spans="1:13" x14ac:dyDescent="0.3">
      <c r="A467" t="s">
        <v>63</v>
      </c>
      <c r="B467" t="s">
        <v>65</v>
      </c>
      <c r="C467" t="s">
        <v>232</v>
      </c>
      <c r="D467" t="s">
        <v>14</v>
      </c>
      <c r="E467">
        <v>11</v>
      </c>
      <c r="F467" s="12">
        <v>1452.13</v>
      </c>
      <c r="G467" s="12">
        <v>48.4</v>
      </c>
      <c r="H467" s="12">
        <v>2.2000000000000002</v>
      </c>
      <c r="I467" s="12">
        <v>2.2000000000000002</v>
      </c>
      <c r="J467">
        <v>481</v>
      </c>
      <c r="K467">
        <v>545</v>
      </c>
      <c r="L467" s="12">
        <v>0</v>
      </c>
      <c r="M467" t="s">
        <v>231</v>
      </c>
    </row>
    <row r="468" spans="1:13" x14ac:dyDescent="0.3">
      <c r="A468" t="s">
        <v>63</v>
      </c>
      <c r="B468" t="s">
        <v>65</v>
      </c>
      <c r="C468" t="s">
        <v>232</v>
      </c>
      <c r="D468" t="s">
        <v>114</v>
      </c>
      <c r="E468">
        <v>11</v>
      </c>
      <c r="F468" s="12">
        <v>1392.2</v>
      </c>
      <c r="G468" s="12">
        <v>46.41</v>
      </c>
      <c r="H468" s="12">
        <v>2.2000000000000002</v>
      </c>
      <c r="I468" s="12">
        <v>2.2000000000000002</v>
      </c>
      <c r="J468">
        <v>463</v>
      </c>
      <c r="K468">
        <v>545</v>
      </c>
      <c r="L468" s="12">
        <v>0</v>
      </c>
      <c r="M468" t="s">
        <v>231</v>
      </c>
    </row>
    <row r="469" spans="1:13" x14ac:dyDescent="0.3">
      <c r="A469" t="s">
        <v>63</v>
      </c>
      <c r="B469" t="s">
        <v>65</v>
      </c>
      <c r="C469" t="s">
        <v>233</v>
      </c>
      <c r="D469" t="s">
        <v>7</v>
      </c>
      <c r="E469">
        <v>10</v>
      </c>
      <c r="F469" s="12">
        <v>995.7</v>
      </c>
      <c r="G469" s="12">
        <v>33.19</v>
      </c>
      <c r="H469" s="12">
        <v>1.5</v>
      </c>
      <c r="I469" s="12">
        <v>1.5</v>
      </c>
      <c r="J469">
        <v>313</v>
      </c>
      <c r="K469">
        <v>320</v>
      </c>
      <c r="L469" s="12">
        <v>0</v>
      </c>
      <c r="M469" t="s">
        <v>231</v>
      </c>
    </row>
    <row r="470" spans="1:13" x14ac:dyDescent="0.3">
      <c r="A470" t="s">
        <v>63</v>
      </c>
      <c r="B470" t="s">
        <v>65</v>
      </c>
      <c r="C470" t="s">
        <v>233</v>
      </c>
      <c r="D470" t="s">
        <v>9</v>
      </c>
      <c r="E470">
        <v>10</v>
      </c>
      <c r="F470" s="12">
        <v>898.2</v>
      </c>
      <c r="G470" s="12">
        <v>29.94</v>
      </c>
      <c r="H470" s="12">
        <v>1.5</v>
      </c>
      <c r="I470" s="12">
        <v>1.5</v>
      </c>
      <c r="J470">
        <v>285</v>
      </c>
      <c r="K470">
        <v>320</v>
      </c>
      <c r="L470" s="12">
        <v>0</v>
      </c>
      <c r="M470" t="s">
        <v>231</v>
      </c>
    </row>
    <row r="471" spans="1:13" x14ac:dyDescent="0.3">
      <c r="A471" t="s">
        <v>63</v>
      </c>
      <c r="B471" t="s">
        <v>65</v>
      </c>
      <c r="C471" t="s">
        <v>233</v>
      </c>
      <c r="D471" t="s">
        <v>8</v>
      </c>
      <c r="E471">
        <v>10</v>
      </c>
      <c r="F471" s="12">
        <v>926.7</v>
      </c>
      <c r="G471" s="12">
        <v>30.89</v>
      </c>
      <c r="H471" s="12">
        <v>1.5</v>
      </c>
      <c r="I471" s="12">
        <v>1.5</v>
      </c>
      <c r="J471">
        <v>303</v>
      </c>
      <c r="K471">
        <v>320</v>
      </c>
      <c r="L471" s="12">
        <v>0</v>
      </c>
      <c r="M471" t="s">
        <v>231</v>
      </c>
    </row>
    <row r="472" spans="1:13" x14ac:dyDescent="0.3">
      <c r="A472" t="s">
        <v>63</v>
      </c>
      <c r="B472" t="s">
        <v>65</v>
      </c>
      <c r="C472" t="s">
        <v>233</v>
      </c>
      <c r="D472" t="s">
        <v>11</v>
      </c>
      <c r="E472">
        <v>10</v>
      </c>
      <c r="F472" s="12">
        <v>885.8</v>
      </c>
      <c r="G472" s="12">
        <v>29.53</v>
      </c>
      <c r="H472" s="12">
        <v>1.5</v>
      </c>
      <c r="I472" s="12">
        <v>1.35</v>
      </c>
      <c r="J472">
        <v>280</v>
      </c>
      <c r="K472">
        <v>320</v>
      </c>
      <c r="L472" s="12">
        <v>0.15</v>
      </c>
      <c r="M472" t="s">
        <v>231</v>
      </c>
    </row>
    <row r="473" spans="1:13" x14ac:dyDescent="0.3">
      <c r="A473" t="s">
        <v>63</v>
      </c>
      <c r="B473" t="s">
        <v>65</v>
      </c>
      <c r="C473" t="s">
        <v>233</v>
      </c>
      <c r="D473" t="s">
        <v>10</v>
      </c>
      <c r="E473">
        <v>10</v>
      </c>
      <c r="F473" s="12">
        <v>882.3</v>
      </c>
      <c r="G473" s="12">
        <v>29.41</v>
      </c>
      <c r="H473" s="12">
        <v>1.5</v>
      </c>
      <c r="I473" s="12">
        <v>1.35</v>
      </c>
      <c r="J473">
        <v>289</v>
      </c>
      <c r="K473">
        <v>320</v>
      </c>
      <c r="L473" s="12">
        <v>0.15</v>
      </c>
      <c r="M473" t="s">
        <v>231</v>
      </c>
    </row>
    <row r="474" spans="1:13" x14ac:dyDescent="0.3">
      <c r="A474" t="s">
        <v>63</v>
      </c>
      <c r="B474" t="s">
        <v>65</v>
      </c>
      <c r="C474" t="s">
        <v>233</v>
      </c>
      <c r="D474" t="s">
        <v>13</v>
      </c>
      <c r="E474">
        <v>9</v>
      </c>
      <c r="F474" s="12">
        <v>811.5</v>
      </c>
      <c r="G474" s="12">
        <v>27.05</v>
      </c>
      <c r="H474" s="12">
        <v>1.35</v>
      </c>
      <c r="I474" s="12">
        <v>1.35</v>
      </c>
      <c r="J474">
        <v>259</v>
      </c>
      <c r="K474">
        <v>288</v>
      </c>
      <c r="L474" s="12">
        <v>0</v>
      </c>
      <c r="M474" t="s">
        <v>231</v>
      </c>
    </row>
    <row r="475" spans="1:13" x14ac:dyDescent="0.3">
      <c r="A475" t="s">
        <v>63</v>
      </c>
      <c r="B475" t="s">
        <v>65</v>
      </c>
      <c r="C475" t="s">
        <v>233</v>
      </c>
      <c r="D475" t="s">
        <v>12</v>
      </c>
      <c r="E475">
        <v>11</v>
      </c>
      <c r="F475" s="12">
        <v>950.7</v>
      </c>
      <c r="G475" s="12">
        <v>31.69</v>
      </c>
      <c r="H475" s="12">
        <v>1.65</v>
      </c>
      <c r="I475" s="12">
        <v>1.65</v>
      </c>
      <c r="J475">
        <v>309</v>
      </c>
      <c r="K475">
        <v>352</v>
      </c>
      <c r="L475" s="12">
        <v>0</v>
      </c>
      <c r="M475" t="s">
        <v>231</v>
      </c>
    </row>
    <row r="476" spans="1:13" x14ac:dyDescent="0.3">
      <c r="A476" t="s">
        <v>63</v>
      </c>
      <c r="B476" t="s">
        <v>65</v>
      </c>
      <c r="C476" t="s">
        <v>233</v>
      </c>
      <c r="D476" t="s">
        <v>15</v>
      </c>
      <c r="E476">
        <v>7</v>
      </c>
      <c r="F476" s="12">
        <v>692.1</v>
      </c>
      <c r="G476" s="12">
        <v>23.07</v>
      </c>
      <c r="H476" s="12">
        <v>1.24</v>
      </c>
      <c r="I476" s="12">
        <v>1.06</v>
      </c>
      <c r="J476">
        <v>221</v>
      </c>
      <c r="K476">
        <v>224</v>
      </c>
      <c r="L476" s="12">
        <v>0.18</v>
      </c>
      <c r="M476" t="s">
        <v>231</v>
      </c>
    </row>
    <row r="477" spans="1:13" x14ac:dyDescent="0.3">
      <c r="A477" t="s">
        <v>63</v>
      </c>
      <c r="B477" t="s">
        <v>65</v>
      </c>
      <c r="C477" t="s">
        <v>233</v>
      </c>
      <c r="D477" t="s">
        <v>14</v>
      </c>
      <c r="E477">
        <v>10</v>
      </c>
      <c r="F477" s="12">
        <v>858</v>
      </c>
      <c r="G477" s="12">
        <v>28.6</v>
      </c>
      <c r="H477" s="12">
        <v>1.5</v>
      </c>
      <c r="I477" s="12">
        <v>1.5</v>
      </c>
      <c r="J477">
        <v>278</v>
      </c>
      <c r="K477">
        <v>320</v>
      </c>
      <c r="L477" s="12">
        <v>0</v>
      </c>
      <c r="M477" t="s">
        <v>231</v>
      </c>
    </row>
    <row r="478" spans="1:13" x14ac:dyDescent="0.3">
      <c r="A478" t="s">
        <v>63</v>
      </c>
      <c r="B478" t="s">
        <v>65</v>
      </c>
      <c r="C478" t="s">
        <v>233</v>
      </c>
      <c r="D478" t="s">
        <v>114</v>
      </c>
      <c r="E478">
        <v>10</v>
      </c>
      <c r="F478" s="12">
        <v>880.2</v>
      </c>
      <c r="G478" s="12">
        <v>29.34</v>
      </c>
      <c r="H478" s="12">
        <v>1.76</v>
      </c>
      <c r="I478" s="12">
        <v>1.59</v>
      </c>
      <c r="J478">
        <v>286</v>
      </c>
      <c r="K478">
        <v>320</v>
      </c>
      <c r="L478" s="12">
        <v>0.18</v>
      </c>
      <c r="M478" t="s">
        <v>231</v>
      </c>
    </row>
    <row r="479" spans="1:13" x14ac:dyDescent="0.3">
      <c r="A479" t="s">
        <v>63</v>
      </c>
      <c r="B479" t="s">
        <v>65</v>
      </c>
      <c r="C479" t="s">
        <v>234</v>
      </c>
      <c r="D479" t="s">
        <v>11</v>
      </c>
      <c r="E479">
        <v>1</v>
      </c>
      <c r="F479" s="12">
        <v>54</v>
      </c>
      <c r="G479" s="12">
        <v>1.8</v>
      </c>
      <c r="H479" s="12">
        <v>0.2</v>
      </c>
      <c r="I479" s="12">
        <v>0</v>
      </c>
      <c r="J479">
        <v>18</v>
      </c>
      <c r="K479">
        <v>32</v>
      </c>
      <c r="L479" s="12">
        <v>0.2</v>
      </c>
      <c r="M479" t="s">
        <v>231</v>
      </c>
    </row>
    <row r="480" spans="1:13" x14ac:dyDescent="0.3">
      <c r="A480" t="s">
        <v>63</v>
      </c>
      <c r="B480" t="s">
        <v>65</v>
      </c>
      <c r="C480" t="s">
        <v>234</v>
      </c>
      <c r="D480" t="s">
        <v>15</v>
      </c>
      <c r="E480">
        <v>1</v>
      </c>
      <c r="F480" s="12">
        <v>36</v>
      </c>
      <c r="G480" s="12">
        <v>1.2</v>
      </c>
      <c r="H480" s="12">
        <v>0.2</v>
      </c>
      <c r="I480" s="12">
        <v>0</v>
      </c>
      <c r="J480">
        <v>15</v>
      </c>
      <c r="K480">
        <v>32</v>
      </c>
      <c r="L480" s="12">
        <v>0.2</v>
      </c>
      <c r="M480" t="s">
        <v>231</v>
      </c>
    </row>
    <row r="481" spans="1:13" x14ac:dyDescent="0.3">
      <c r="A481" t="s">
        <v>63</v>
      </c>
      <c r="B481" t="s">
        <v>65</v>
      </c>
      <c r="C481" t="s">
        <v>235</v>
      </c>
      <c r="D481" t="s">
        <v>9</v>
      </c>
      <c r="E481">
        <v>1</v>
      </c>
      <c r="F481" s="12">
        <v>54</v>
      </c>
      <c r="G481" s="12">
        <v>1.8</v>
      </c>
      <c r="H481" s="12">
        <v>0.2</v>
      </c>
      <c r="I481" s="12">
        <v>0</v>
      </c>
      <c r="J481">
        <v>18</v>
      </c>
      <c r="K481">
        <v>32</v>
      </c>
      <c r="L481" s="12">
        <v>0.2</v>
      </c>
      <c r="M481" t="s">
        <v>231</v>
      </c>
    </row>
    <row r="482" spans="1:13" x14ac:dyDescent="0.3">
      <c r="A482" t="s">
        <v>63</v>
      </c>
      <c r="B482" t="s">
        <v>65</v>
      </c>
      <c r="C482" t="s">
        <v>235</v>
      </c>
      <c r="D482" t="s">
        <v>12</v>
      </c>
      <c r="E482">
        <v>1</v>
      </c>
      <c r="F482" s="12">
        <v>57</v>
      </c>
      <c r="G482" s="12">
        <v>1.9</v>
      </c>
      <c r="H482" s="12">
        <v>0.2</v>
      </c>
      <c r="I482" s="12">
        <v>0</v>
      </c>
      <c r="J482">
        <v>19</v>
      </c>
      <c r="K482">
        <v>32</v>
      </c>
      <c r="L482" s="12">
        <v>0.2</v>
      </c>
      <c r="M482" t="s">
        <v>231</v>
      </c>
    </row>
    <row r="483" spans="1:13" x14ac:dyDescent="0.3">
      <c r="A483" t="s">
        <v>63</v>
      </c>
      <c r="B483" t="s">
        <v>65</v>
      </c>
      <c r="C483" t="s">
        <v>235</v>
      </c>
      <c r="D483" t="s">
        <v>14</v>
      </c>
      <c r="E483">
        <v>1</v>
      </c>
      <c r="F483" s="12">
        <v>66</v>
      </c>
      <c r="G483" s="12">
        <v>2.2000000000000002</v>
      </c>
      <c r="H483" s="12">
        <v>0.2</v>
      </c>
      <c r="I483" s="12">
        <v>0</v>
      </c>
      <c r="J483">
        <v>22</v>
      </c>
      <c r="K483">
        <v>32</v>
      </c>
      <c r="L483" s="12">
        <v>0.2</v>
      </c>
      <c r="M483" t="s">
        <v>231</v>
      </c>
    </row>
    <row r="484" spans="1:13" x14ac:dyDescent="0.3">
      <c r="A484" t="s">
        <v>63</v>
      </c>
      <c r="B484" t="s">
        <v>65</v>
      </c>
      <c r="C484" t="s">
        <v>235</v>
      </c>
      <c r="D484" t="s">
        <v>114</v>
      </c>
      <c r="E484">
        <v>1</v>
      </c>
      <c r="F484" s="12">
        <v>39</v>
      </c>
      <c r="G484" s="12">
        <v>1.3</v>
      </c>
      <c r="H484" s="12">
        <v>0.2</v>
      </c>
      <c r="I484" s="12">
        <v>0</v>
      </c>
      <c r="J484">
        <v>13</v>
      </c>
      <c r="K484">
        <v>32</v>
      </c>
      <c r="L484" s="12">
        <v>0.2</v>
      </c>
      <c r="M484" t="s">
        <v>231</v>
      </c>
    </row>
    <row r="485" spans="1:13" x14ac:dyDescent="0.3">
      <c r="A485" t="s">
        <v>63</v>
      </c>
      <c r="B485" t="s">
        <v>65</v>
      </c>
      <c r="C485" t="s">
        <v>236</v>
      </c>
      <c r="D485" t="s">
        <v>12</v>
      </c>
      <c r="E485">
        <v>1</v>
      </c>
      <c r="F485" s="12">
        <v>69</v>
      </c>
      <c r="G485" s="12">
        <v>2.2999999999999998</v>
      </c>
      <c r="H485" s="12">
        <v>0.15</v>
      </c>
      <c r="I485" s="12">
        <v>0</v>
      </c>
      <c r="J485">
        <v>23</v>
      </c>
      <c r="K485">
        <v>32</v>
      </c>
      <c r="L485" s="12">
        <v>0.15</v>
      </c>
      <c r="M485" t="s">
        <v>231</v>
      </c>
    </row>
    <row r="486" spans="1:13" x14ac:dyDescent="0.3">
      <c r="A486" t="s">
        <v>63</v>
      </c>
      <c r="B486" t="s">
        <v>65</v>
      </c>
      <c r="C486" t="s">
        <v>236</v>
      </c>
      <c r="D486" t="s">
        <v>14</v>
      </c>
      <c r="E486">
        <v>1</v>
      </c>
      <c r="F486" s="12">
        <v>69</v>
      </c>
      <c r="G486" s="12">
        <v>2.2999999999999998</v>
      </c>
      <c r="H486" s="12">
        <v>0.15</v>
      </c>
      <c r="I486" s="12">
        <v>0</v>
      </c>
      <c r="J486">
        <v>23</v>
      </c>
      <c r="K486">
        <v>32</v>
      </c>
      <c r="L486" s="12">
        <v>0.15</v>
      </c>
      <c r="M486" t="s">
        <v>231</v>
      </c>
    </row>
    <row r="487" spans="1:13" x14ac:dyDescent="0.3">
      <c r="A487" t="s">
        <v>63</v>
      </c>
      <c r="B487" t="s">
        <v>65</v>
      </c>
      <c r="C487" t="s">
        <v>236</v>
      </c>
      <c r="D487" t="s">
        <v>114</v>
      </c>
      <c r="E487">
        <v>1</v>
      </c>
      <c r="F487" s="12">
        <v>33</v>
      </c>
      <c r="G487" s="12">
        <v>1.1000000000000001</v>
      </c>
      <c r="H487" s="12">
        <v>0.18</v>
      </c>
      <c r="I487" s="12">
        <v>0</v>
      </c>
      <c r="J487">
        <v>11</v>
      </c>
      <c r="K487">
        <v>32</v>
      </c>
      <c r="L487" s="12">
        <v>0.18</v>
      </c>
      <c r="M487" t="s">
        <v>231</v>
      </c>
    </row>
    <row r="488" spans="1:13" x14ac:dyDescent="0.3">
      <c r="A488" t="s">
        <v>63</v>
      </c>
      <c r="B488" t="s">
        <v>65</v>
      </c>
      <c r="C488" t="s">
        <v>237</v>
      </c>
      <c r="D488" t="s">
        <v>7</v>
      </c>
      <c r="E488">
        <v>6</v>
      </c>
      <c r="F488" s="12">
        <v>1575</v>
      </c>
      <c r="G488" s="12">
        <v>52.5</v>
      </c>
      <c r="H488" s="12">
        <v>3</v>
      </c>
      <c r="I488" s="12">
        <v>2</v>
      </c>
      <c r="J488">
        <v>175</v>
      </c>
      <c r="K488">
        <v>168</v>
      </c>
      <c r="L488" s="12">
        <v>1</v>
      </c>
      <c r="M488" t="s">
        <v>231</v>
      </c>
    </row>
    <row r="489" spans="1:13" x14ac:dyDescent="0.3">
      <c r="A489" t="s">
        <v>63</v>
      </c>
      <c r="B489" t="s">
        <v>65</v>
      </c>
      <c r="C489" t="s">
        <v>237</v>
      </c>
      <c r="D489" t="s">
        <v>9</v>
      </c>
      <c r="E489">
        <v>7</v>
      </c>
      <c r="F489" s="12">
        <v>1845</v>
      </c>
      <c r="G489" s="12">
        <v>61.5</v>
      </c>
      <c r="H489" s="12">
        <v>3.5</v>
      </c>
      <c r="I489" s="12">
        <v>1.8</v>
      </c>
      <c r="J489">
        <v>205</v>
      </c>
      <c r="K489">
        <v>196</v>
      </c>
      <c r="L489" s="12">
        <v>1.7</v>
      </c>
      <c r="M489" t="s">
        <v>231</v>
      </c>
    </row>
    <row r="490" spans="1:13" x14ac:dyDescent="0.3">
      <c r="A490" t="s">
        <v>63</v>
      </c>
      <c r="B490" t="s">
        <v>65</v>
      </c>
      <c r="C490" t="s">
        <v>237</v>
      </c>
      <c r="D490" t="s">
        <v>8</v>
      </c>
      <c r="E490">
        <v>7</v>
      </c>
      <c r="F490" s="12">
        <v>1836</v>
      </c>
      <c r="G490" s="12">
        <v>61.2</v>
      </c>
      <c r="H490" s="12">
        <v>3.5</v>
      </c>
      <c r="I490" s="12">
        <v>2.2999999999999998</v>
      </c>
      <c r="J490">
        <v>204</v>
      </c>
      <c r="K490">
        <v>196</v>
      </c>
      <c r="L490" s="12">
        <v>1.2</v>
      </c>
      <c r="M490" t="s">
        <v>231</v>
      </c>
    </row>
    <row r="491" spans="1:13" x14ac:dyDescent="0.3">
      <c r="A491" t="s">
        <v>63</v>
      </c>
      <c r="B491" t="s">
        <v>65</v>
      </c>
      <c r="C491" t="s">
        <v>237</v>
      </c>
      <c r="D491" t="s">
        <v>11</v>
      </c>
      <c r="E491">
        <v>7</v>
      </c>
      <c r="F491" s="12">
        <v>1800</v>
      </c>
      <c r="G491" s="12">
        <v>60</v>
      </c>
      <c r="H491" s="12">
        <v>3.5</v>
      </c>
      <c r="I491" s="12">
        <v>2.5</v>
      </c>
      <c r="J491">
        <v>200</v>
      </c>
      <c r="K491">
        <v>196</v>
      </c>
      <c r="L491" s="12">
        <v>1</v>
      </c>
      <c r="M491" t="s">
        <v>231</v>
      </c>
    </row>
    <row r="492" spans="1:13" x14ac:dyDescent="0.3">
      <c r="A492" t="s">
        <v>63</v>
      </c>
      <c r="B492" t="s">
        <v>65</v>
      </c>
      <c r="C492" t="s">
        <v>237</v>
      </c>
      <c r="D492" t="s">
        <v>10</v>
      </c>
      <c r="E492">
        <v>7</v>
      </c>
      <c r="F492" s="12">
        <v>1800</v>
      </c>
      <c r="G492" s="12">
        <v>60</v>
      </c>
      <c r="H492" s="12">
        <v>3.5</v>
      </c>
      <c r="I492" s="12">
        <v>2.8</v>
      </c>
      <c r="J492">
        <v>200</v>
      </c>
      <c r="K492">
        <v>196</v>
      </c>
      <c r="L492" s="12">
        <v>0.7</v>
      </c>
      <c r="M492" t="s">
        <v>231</v>
      </c>
    </row>
    <row r="493" spans="1:13" x14ac:dyDescent="0.3">
      <c r="A493" t="s">
        <v>63</v>
      </c>
      <c r="B493" t="s">
        <v>65</v>
      </c>
      <c r="C493" t="s">
        <v>237</v>
      </c>
      <c r="D493" t="s">
        <v>13</v>
      </c>
      <c r="E493">
        <v>7</v>
      </c>
      <c r="F493" s="12">
        <v>1861</v>
      </c>
      <c r="G493" s="12">
        <v>62.03</v>
      </c>
      <c r="H493" s="12">
        <v>3.5</v>
      </c>
      <c r="I493" s="12">
        <v>2.2000000000000002</v>
      </c>
      <c r="J493">
        <v>200</v>
      </c>
      <c r="K493">
        <v>196</v>
      </c>
      <c r="L493" s="12">
        <v>1.3</v>
      </c>
      <c r="M493" t="s">
        <v>231</v>
      </c>
    </row>
    <row r="494" spans="1:13" x14ac:dyDescent="0.3">
      <c r="A494" t="s">
        <v>63</v>
      </c>
      <c r="B494" t="s">
        <v>65</v>
      </c>
      <c r="C494" t="s">
        <v>237</v>
      </c>
      <c r="D494" t="s">
        <v>12</v>
      </c>
      <c r="E494">
        <v>7</v>
      </c>
      <c r="F494" s="12">
        <v>1773</v>
      </c>
      <c r="G494" s="12">
        <v>59.1</v>
      </c>
      <c r="H494" s="12">
        <v>3.5</v>
      </c>
      <c r="I494" s="12">
        <v>2.8</v>
      </c>
      <c r="J494">
        <v>197</v>
      </c>
      <c r="K494">
        <v>196</v>
      </c>
      <c r="L494" s="12">
        <v>0.7</v>
      </c>
      <c r="M494" t="s">
        <v>231</v>
      </c>
    </row>
    <row r="495" spans="1:13" x14ac:dyDescent="0.3">
      <c r="A495" t="s">
        <v>63</v>
      </c>
      <c r="B495" t="s">
        <v>65</v>
      </c>
      <c r="C495" t="s">
        <v>237</v>
      </c>
      <c r="D495" t="s">
        <v>15</v>
      </c>
      <c r="E495">
        <v>7</v>
      </c>
      <c r="F495" s="12">
        <v>1827</v>
      </c>
      <c r="G495" s="12">
        <v>60.9</v>
      </c>
      <c r="H495" s="12">
        <v>3.87</v>
      </c>
      <c r="I495" s="12">
        <v>1.51</v>
      </c>
      <c r="J495">
        <v>203</v>
      </c>
      <c r="K495">
        <v>200</v>
      </c>
      <c r="L495" s="12">
        <v>2.36</v>
      </c>
      <c r="M495" t="s">
        <v>231</v>
      </c>
    </row>
    <row r="496" spans="1:13" x14ac:dyDescent="0.3">
      <c r="A496" t="s">
        <v>63</v>
      </c>
      <c r="B496" t="s">
        <v>65</v>
      </c>
      <c r="C496" t="s">
        <v>237</v>
      </c>
      <c r="D496" t="s">
        <v>14</v>
      </c>
      <c r="E496">
        <v>7</v>
      </c>
      <c r="F496" s="12">
        <v>1845</v>
      </c>
      <c r="G496" s="12">
        <v>61.5</v>
      </c>
      <c r="H496" s="12">
        <v>3.5</v>
      </c>
      <c r="I496" s="12">
        <v>2.2000000000000002</v>
      </c>
      <c r="J496">
        <v>205</v>
      </c>
      <c r="K496">
        <v>196</v>
      </c>
      <c r="L496" s="12">
        <v>1.3</v>
      </c>
      <c r="M496" t="s">
        <v>231</v>
      </c>
    </row>
    <row r="497" spans="1:13" x14ac:dyDescent="0.3">
      <c r="A497" t="s">
        <v>63</v>
      </c>
      <c r="B497" t="s">
        <v>65</v>
      </c>
      <c r="C497" t="s">
        <v>237</v>
      </c>
      <c r="D497" t="s">
        <v>114</v>
      </c>
      <c r="E497">
        <v>8</v>
      </c>
      <c r="F497" s="12">
        <v>1989</v>
      </c>
      <c r="G497" s="12">
        <v>66.3</v>
      </c>
      <c r="H497" s="12">
        <v>4.42</v>
      </c>
      <c r="I497" s="12">
        <v>2.21</v>
      </c>
      <c r="J497">
        <v>221</v>
      </c>
      <c r="K497">
        <v>232</v>
      </c>
      <c r="L497" s="12">
        <v>2.21</v>
      </c>
      <c r="M497" t="s">
        <v>231</v>
      </c>
    </row>
    <row r="498" spans="1:13" x14ac:dyDescent="0.3">
      <c r="A498" t="s">
        <v>63</v>
      </c>
      <c r="B498" t="s">
        <v>65</v>
      </c>
      <c r="C498" t="s">
        <v>238</v>
      </c>
      <c r="D498" t="s">
        <v>7</v>
      </c>
      <c r="E498">
        <v>1</v>
      </c>
      <c r="F498" s="12">
        <v>162</v>
      </c>
      <c r="G498" s="12">
        <v>5.4</v>
      </c>
      <c r="H498" s="12">
        <v>0.2</v>
      </c>
      <c r="I498" s="12">
        <v>0</v>
      </c>
      <c r="J498">
        <v>54</v>
      </c>
      <c r="K498">
        <v>64</v>
      </c>
      <c r="L498" s="12">
        <v>0.2</v>
      </c>
      <c r="M498" t="s">
        <v>231</v>
      </c>
    </row>
    <row r="499" spans="1:13" x14ac:dyDescent="0.3">
      <c r="A499" t="s">
        <v>63</v>
      </c>
      <c r="B499" t="s">
        <v>65</v>
      </c>
      <c r="C499" t="s">
        <v>238</v>
      </c>
      <c r="D499" t="s">
        <v>9</v>
      </c>
      <c r="E499">
        <v>1</v>
      </c>
      <c r="F499" s="12">
        <v>126</v>
      </c>
      <c r="G499" s="12">
        <v>4.2</v>
      </c>
      <c r="H499" s="12">
        <v>0.2</v>
      </c>
      <c r="I499" s="12">
        <v>0</v>
      </c>
      <c r="J499">
        <v>42</v>
      </c>
      <c r="K499">
        <v>64</v>
      </c>
      <c r="L499" s="12">
        <v>0.2</v>
      </c>
      <c r="M499" t="s">
        <v>231</v>
      </c>
    </row>
    <row r="500" spans="1:13" x14ac:dyDescent="0.3">
      <c r="A500" t="s">
        <v>63</v>
      </c>
      <c r="B500" t="s">
        <v>65</v>
      </c>
      <c r="C500" t="s">
        <v>238</v>
      </c>
      <c r="D500" t="s">
        <v>8</v>
      </c>
      <c r="E500">
        <v>1</v>
      </c>
      <c r="F500" s="12">
        <v>198</v>
      </c>
      <c r="G500" s="12">
        <v>6.6</v>
      </c>
      <c r="H500" s="12">
        <v>0.2</v>
      </c>
      <c r="I500" s="12">
        <v>0.2</v>
      </c>
      <c r="J500">
        <v>66</v>
      </c>
      <c r="K500">
        <v>64</v>
      </c>
      <c r="L500" s="12">
        <v>0</v>
      </c>
      <c r="M500" t="s">
        <v>231</v>
      </c>
    </row>
    <row r="501" spans="1:13" x14ac:dyDescent="0.3">
      <c r="A501" t="s">
        <v>63</v>
      </c>
      <c r="B501" t="s">
        <v>65</v>
      </c>
      <c r="C501" t="s">
        <v>238</v>
      </c>
      <c r="D501" t="s">
        <v>11</v>
      </c>
      <c r="E501">
        <v>1</v>
      </c>
      <c r="F501" s="12">
        <v>144</v>
      </c>
      <c r="G501" s="12">
        <v>4.8</v>
      </c>
      <c r="H501" s="12">
        <v>0.2</v>
      </c>
      <c r="I501" s="12">
        <v>0.2</v>
      </c>
      <c r="J501">
        <v>48</v>
      </c>
      <c r="K501">
        <v>64</v>
      </c>
      <c r="L501" s="12">
        <v>0</v>
      </c>
      <c r="M501" t="s">
        <v>231</v>
      </c>
    </row>
    <row r="502" spans="1:13" x14ac:dyDescent="0.3">
      <c r="A502" t="s">
        <v>63</v>
      </c>
      <c r="B502" t="s">
        <v>65</v>
      </c>
      <c r="C502" t="s">
        <v>238</v>
      </c>
      <c r="D502" t="s">
        <v>10</v>
      </c>
      <c r="E502">
        <v>1</v>
      </c>
      <c r="F502" s="12">
        <v>177</v>
      </c>
      <c r="G502" s="12">
        <v>5.9</v>
      </c>
      <c r="H502" s="12">
        <v>0.2</v>
      </c>
      <c r="I502" s="12">
        <v>0</v>
      </c>
      <c r="J502">
        <v>59</v>
      </c>
      <c r="K502">
        <v>64</v>
      </c>
      <c r="L502" s="12">
        <v>0.2</v>
      </c>
      <c r="M502" t="s">
        <v>231</v>
      </c>
    </row>
    <row r="503" spans="1:13" x14ac:dyDescent="0.3">
      <c r="A503" t="s">
        <v>63</v>
      </c>
      <c r="B503" t="s">
        <v>65</v>
      </c>
      <c r="C503" t="s">
        <v>238</v>
      </c>
      <c r="D503" t="s">
        <v>13</v>
      </c>
      <c r="E503">
        <v>1</v>
      </c>
      <c r="F503" s="12">
        <v>105</v>
      </c>
      <c r="G503" s="12">
        <v>3.5</v>
      </c>
      <c r="H503" s="12">
        <v>0.2</v>
      </c>
      <c r="I503" s="12">
        <v>0.17</v>
      </c>
      <c r="J503">
        <v>35</v>
      </c>
      <c r="K503">
        <v>50</v>
      </c>
      <c r="L503" s="12">
        <v>0.03</v>
      </c>
      <c r="M503" t="s">
        <v>231</v>
      </c>
    </row>
    <row r="504" spans="1:13" x14ac:dyDescent="0.3">
      <c r="A504" t="s">
        <v>63</v>
      </c>
      <c r="B504" t="s">
        <v>65</v>
      </c>
      <c r="C504" t="s">
        <v>238</v>
      </c>
      <c r="D504" t="s">
        <v>12</v>
      </c>
      <c r="E504">
        <v>1</v>
      </c>
      <c r="F504" s="12">
        <v>123</v>
      </c>
      <c r="G504" s="12">
        <v>4.0999999999999996</v>
      </c>
      <c r="H504" s="12">
        <v>0.2</v>
      </c>
      <c r="I504" s="12">
        <v>0.2</v>
      </c>
      <c r="J504">
        <v>41</v>
      </c>
      <c r="K504">
        <v>42</v>
      </c>
      <c r="L504" s="12">
        <v>0</v>
      </c>
      <c r="M504" t="s">
        <v>231</v>
      </c>
    </row>
    <row r="505" spans="1:13" x14ac:dyDescent="0.3">
      <c r="A505" t="s">
        <v>63</v>
      </c>
      <c r="B505" t="s">
        <v>65</v>
      </c>
      <c r="C505" t="s">
        <v>238</v>
      </c>
      <c r="D505" t="s">
        <v>15</v>
      </c>
      <c r="E505">
        <v>1</v>
      </c>
      <c r="F505" s="12">
        <v>168</v>
      </c>
      <c r="G505" s="12">
        <v>5.6</v>
      </c>
      <c r="H505" s="12">
        <v>0.2</v>
      </c>
      <c r="I505" s="12">
        <v>0</v>
      </c>
      <c r="J505">
        <v>56</v>
      </c>
      <c r="K505">
        <v>50</v>
      </c>
      <c r="L505" s="12">
        <v>0.2</v>
      </c>
      <c r="M505" t="s">
        <v>231</v>
      </c>
    </row>
    <row r="506" spans="1:13" x14ac:dyDescent="0.3">
      <c r="A506" t="s">
        <v>63</v>
      </c>
      <c r="B506" t="s">
        <v>65</v>
      </c>
      <c r="C506" t="s">
        <v>238</v>
      </c>
      <c r="D506" t="s">
        <v>14</v>
      </c>
      <c r="E506">
        <v>1</v>
      </c>
      <c r="F506" s="12">
        <v>183</v>
      </c>
      <c r="G506" s="12">
        <v>6.1</v>
      </c>
      <c r="H506" s="12">
        <v>0.2</v>
      </c>
      <c r="I506" s="12">
        <v>0.2</v>
      </c>
      <c r="J506">
        <v>61</v>
      </c>
      <c r="K506">
        <v>50</v>
      </c>
      <c r="L506" s="12">
        <v>0</v>
      </c>
      <c r="M506" t="s">
        <v>231</v>
      </c>
    </row>
    <row r="507" spans="1:13" x14ac:dyDescent="0.3">
      <c r="A507" t="s">
        <v>63</v>
      </c>
      <c r="B507" t="s">
        <v>65</v>
      </c>
      <c r="C507" t="s">
        <v>238</v>
      </c>
      <c r="D507" t="s">
        <v>114</v>
      </c>
      <c r="E507">
        <v>1</v>
      </c>
      <c r="F507" s="12">
        <v>141</v>
      </c>
      <c r="G507" s="12">
        <v>4.7</v>
      </c>
      <c r="H507" s="12">
        <v>0.2</v>
      </c>
      <c r="I507" s="12">
        <v>0.2</v>
      </c>
      <c r="J507">
        <v>47</v>
      </c>
      <c r="K507">
        <v>50</v>
      </c>
      <c r="L507" s="12">
        <v>0</v>
      </c>
      <c r="M507" t="s">
        <v>231</v>
      </c>
    </row>
    <row r="508" spans="1:13" x14ac:dyDescent="0.3">
      <c r="A508" t="s">
        <v>63</v>
      </c>
      <c r="B508" t="s">
        <v>65</v>
      </c>
      <c r="C508" t="s">
        <v>239</v>
      </c>
      <c r="D508" t="s">
        <v>7</v>
      </c>
      <c r="E508">
        <v>1</v>
      </c>
      <c r="F508" s="12">
        <v>105.6</v>
      </c>
      <c r="G508" s="12">
        <v>3.52</v>
      </c>
      <c r="H508" s="12">
        <v>0.15</v>
      </c>
      <c r="I508" s="12">
        <v>0.15</v>
      </c>
      <c r="J508">
        <v>32</v>
      </c>
      <c r="K508">
        <v>32</v>
      </c>
      <c r="L508" s="12">
        <v>0</v>
      </c>
      <c r="M508" t="s">
        <v>231</v>
      </c>
    </row>
    <row r="509" spans="1:13" x14ac:dyDescent="0.3">
      <c r="A509" t="s">
        <v>63</v>
      </c>
      <c r="B509" t="s">
        <v>65</v>
      </c>
      <c r="C509" t="s">
        <v>239</v>
      </c>
      <c r="D509" t="s">
        <v>9</v>
      </c>
      <c r="E509">
        <v>1</v>
      </c>
      <c r="F509" s="12">
        <v>90</v>
      </c>
      <c r="G509" s="12">
        <v>3</v>
      </c>
      <c r="H509" s="12">
        <v>0.15</v>
      </c>
      <c r="I509" s="12">
        <v>0.15</v>
      </c>
      <c r="J509">
        <v>30</v>
      </c>
      <c r="K509">
        <v>32</v>
      </c>
      <c r="L509" s="12">
        <v>0</v>
      </c>
      <c r="M509" t="s">
        <v>231</v>
      </c>
    </row>
    <row r="510" spans="1:13" x14ac:dyDescent="0.3">
      <c r="A510" t="s">
        <v>63</v>
      </c>
      <c r="B510" t="s">
        <v>65</v>
      </c>
      <c r="C510" t="s">
        <v>239</v>
      </c>
      <c r="D510" t="s">
        <v>8</v>
      </c>
      <c r="E510">
        <v>2</v>
      </c>
      <c r="F510" s="12">
        <v>189</v>
      </c>
      <c r="G510" s="12">
        <v>6.3</v>
      </c>
      <c r="H510" s="12">
        <v>0.3</v>
      </c>
      <c r="I510" s="12">
        <v>0.3</v>
      </c>
      <c r="J510">
        <v>63</v>
      </c>
      <c r="K510">
        <v>64</v>
      </c>
      <c r="L510" s="12">
        <v>0</v>
      </c>
      <c r="M510" t="s">
        <v>231</v>
      </c>
    </row>
    <row r="511" spans="1:13" x14ac:dyDescent="0.3">
      <c r="A511" t="s">
        <v>63</v>
      </c>
      <c r="B511" t="s">
        <v>65</v>
      </c>
      <c r="C511" t="s">
        <v>239</v>
      </c>
      <c r="D511" t="s">
        <v>11</v>
      </c>
      <c r="E511">
        <v>1</v>
      </c>
      <c r="F511" s="12">
        <v>102.3</v>
      </c>
      <c r="G511" s="12">
        <v>3.41</v>
      </c>
      <c r="H511" s="12">
        <v>0.15</v>
      </c>
      <c r="I511" s="12">
        <v>0.15</v>
      </c>
      <c r="J511">
        <v>31</v>
      </c>
      <c r="K511">
        <v>32</v>
      </c>
      <c r="L511" s="12">
        <v>0</v>
      </c>
      <c r="M511" t="s">
        <v>231</v>
      </c>
    </row>
    <row r="512" spans="1:13" x14ac:dyDescent="0.3">
      <c r="A512" t="s">
        <v>63</v>
      </c>
      <c r="B512" t="s">
        <v>65</v>
      </c>
      <c r="C512" t="s">
        <v>239</v>
      </c>
      <c r="D512" t="s">
        <v>10</v>
      </c>
      <c r="E512">
        <v>2</v>
      </c>
      <c r="F512" s="12">
        <v>189</v>
      </c>
      <c r="G512" s="12">
        <v>6.3</v>
      </c>
      <c r="H512" s="12">
        <v>0.3</v>
      </c>
      <c r="I512" s="12">
        <v>0.15</v>
      </c>
      <c r="J512">
        <v>63</v>
      </c>
      <c r="K512">
        <v>64</v>
      </c>
      <c r="L512" s="12">
        <v>0.15</v>
      </c>
      <c r="M512" t="s">
        <v>231</v>
      </c>
    </row>
    <row r="513" spans="1:13" x14ac:dyDescent="0.3">
      <c r="A513" t="s">
        <v>63</v>
      </c>
      <c r="B513" t="s">
        <v>65</v>
      </c>
      <c r="C513" t="s">
        <v>239</v>
      </c>
      <c r="D513" t="s">
        <v>13</v>
      </c>
      <c r="E513">
        <v>1</v>
      </c>
      <c r="F513" s="12">
        <v>95.7</v>
      </c>
      <c r="G513" s="12">
        <v>3.19</v>
      </c>
      <c r="H513" s="12">
        <v>0.15</v>
      </c>
      <c r="I513" s="12">
        <v>0</v>
      </c>
      <c r="J513">
        <v>29</v>
      </c>
      <c r="K513">
        <v>32</v>
      </c>
      <c r="L513" s="12">
        <v>0.15</v>
      </c>
      <c r="M513" t="s">
        <v>231</v>
      </c>
    </row>
    <row r="514" spans="1:13" x14ac:dyDescent="0.3">
      <c r="A514" t="s">
        <v>63</v>
      </c>
      <c r="B514" t="s">
        <v>65</v>
      </c>
      <c r="C514" t="s">
        <v>239</v>
      </c>
      <c r="D514" t="s">
        <v>12</v>
      </c>
      <c r="E514">
        <v>2</v>
      </c>
      <c r="F514" s="12">
        <v>174</v>
      </c>
      <c r="G514" s="12">
        <v>5.8</v>
      </c>
      <c r="H514" s="12">
        <v>0.3</v>
      </c>
      <c r="I514" s="12">
        <v>0.15</v>
      </c>
      <c r="J514">
        <v>58</v>
      </c>
      <c r="K514">
        <v>64</v>
      </c>
      <c r="L514" s="12">
        <v>0.15</v>
      </c>
      <c r="M514" t="s">
        <v>231</v>
      </c>
    </row>
    <row r="515" spans="1:13" x14ac:dyDescent="0.3">
      <c r="A515" t="s">
        <v>63</v>
      </c>
      <c r="B515" t="s">
        <v>65</v>
      </c>
      <c r="C515" t="s">
        <v>239</v>
      </c>
      <c r="D515" t="s">
        <v>15</v>
      </c>
      <c r="E515">
        <v>1</v>
      </c>
      <c r="F515" s="12">
        <v>99</v>
      </c>
      <c r="G515" s="12">
        <v>3.3</v>
      </c>
      <c r="H515" s="12">
        <v>0.18</v>
      </c>
      <c r="I515" s="12">
        <v>0.18</v>
      </c>
      <c r="J515">
        <v>33</v>
      </c>
      <c r="K515">
        <v>32</v>
      </c>
      <c r="L515" s="12">
        <v>0</v>
      </c>
      <c r="M515" t="s">
        <v>231</v>
      </c>
    </row>
    <row r="516" spans="1:13" x14ac:dyDescent="0.3">
      <c r="A516" t="s">
        <v>63</v>
      </c>
      <c r="B516" t="s">
        <v>65</v>
      </c>
      <c r="C516" t="s">
        <v>239</v>
      </c>
      <c r="D516" t="s">
        <v>14</v>
      </c>
      <c r="E516">
        <v>2</v>
      </c>
      <c r="F516" s="12">
        <v>150</v>
      </c>
      <c r="G516" s="12">
        <v>5</v>
      </c>
      <c r="H516" s="12">
        <v>0.3</v>
      </c>
      <c r="I516" s="12">
        <v>0.3</v>
      </c>
      <c r="J516">
        <v>50</v>
      </c>
      <c r="K516">
        <v>64</v>
      </c>
      <c r="L516" s="12">
        <v>0</v>
      </c>
      <c r="M516" t="s">
        <v>231</v>
      </c>
    </row>
    <row r="517" spans="1:13" x14ac:dyDescent="0.3">
      <c r="A517" t="s">
        <v>63</v>
      </c>
      <c r="B517" t="s">
        <v>65</v>
      </c>
      <c r="C517" t="s">
        <v>239</v>
      </c>
      <c r="D517" t="s">
        <v>114</v>
      </c>
      <c r="E517">
        <v>2</v>
      </c>
      <c r="F517" s="12">
        <v>144</v>
      </c>
      <c r="G517" s="12">
        <v>4.8</v>
      </c>
      <c r="H517" s="12">
        <v>0.35</v>
      </c>
      <c r="I517" s="12">
        <v>0.35</v>
      </c>
      <c r="J517">
        <v>48</v>
      </c>
      <c r="K517">
        <v>64</v>
      </c>
      <c r="L517" s="12">
        <v>0</v>
      </c>
      <c r="M517" t="s">
        <v>231</v>
      </c>
    </row>
    <row r="518" spans="1:13" x14ac:dyDescent="0.3">
      <c r="A518" t="s">
        <v>63</v>
      </c>
      <c r="B518" t="s">
        <v>65</v>
      </c>
      <c r="C518" t="s">
        <v>240</v>
      </c>
      <c r="D518" t="s">
        <v>7</v>
      </c>
      <c r="E518">
        <v>2</v>
      </c>
      <c r="F518" s="12">
        <v>405</v>
      </c>
      <c r="G518" s="12">
        <v>13.5</v>
      </c>
      <c r="H518" s="12">
        <v>1</v>
      </c>
      <c r="I518" s="12">
        <v>1</v>
      </c>
      <c r="J518">
        <v>45</v>
      </c>
      <c r="K518">
        <v>48</v>
      </c>
      <c r="L518" s="12">
        <v>0</v>
      </c>
      <c r="M518" t="s">
        <v>231</v>
      </c>
    </row>
    <row r="519" spans="1:13" x14ac:dyDescent="0.3">
      <c r="A519" t="s">
        <v>63</v>
      </c>
      <c r="B519" t="s">
        <v>65</v>
      </c>
      <c r="C519" t="s">
        <v>240</v>
      </c>
      <c r="D519" t="s">
        <v>9</v>
      </c>
      <c r="E519">
        <v>2</v>
      </c>
      <c r="F519" s="12">
        <v>423</v>
      </c>
      <c r="G519" s="12">
        <v>14.1</v>
      </c>
      <c r="H519" s="12">
        <v>1</v>
      </c>
      <c r="I519" s="12">
        <v>1</v>
      </c>
      <c r="J519">
        <v>47</v>
      </c>
      <c r="K519">
        <v>48</v>
      </c>
      <c r="L519" s="12">
        <v>0</v>
      </c>
      <c r="M519" t="s">
        <v>231</v>
      </c>
    </row>
    <row r="520" spans="1:13" x14ac:dyDescent="0.3">
      <c r="A520" t="s">
        <v>63</v>
      </c>
      <c r="B520" t="s">
        <v>65</v>
      </c>
      <c r="C520" t="s">
        <v>240</v>
      </c>
      <c r="D520" t="s">
        <v>8</v>
      </c>
      <c r="E520">
        <v>2</v>
      </c>
      <c r="F520" s="12">
        <v>414</v>
      </c>
      <c r="G520" s="12">
        <v>13.8</v>
      </c>
      <c r="H520" s="12">
        <v>1</v>
      </c>
      <c r="I520" s="12">
        <v>1</v>
      </c>
      <c r="J520">
        <v>46</v>
      </c>
      <c r="K520">
        <v>48</v>
      </c>
      <c r="L520" s="12">
        <v>0</v>
      </c>
      <c r="M520" t="s">
        <v>231</v>
      </c>
    </row>
    <row r="521" spans="1:13" x14ac:dyDescent="0.3">
      <c r="A521" t="s">
        <v>63</v>
      </c>
      <c r="B521" t="s">
        <v>65</v>
      </c>
      <c r="C521" t="s">
        <v>240</v>
      </c>
      <c r="D521" t="s">
        <v>11</v>
      </c>
      <c r="E521">
        <v>2</v>
      </c>
      <c r="F521" s="12">
        <v>423</v>
      </c>
      <c r="G521" s="12">
        <v>14.1</v>
      </c>
      <c r="H521" s="12">
        <v>1</v>
      </c>
      <c r="I521" s="12">
        <v>1</v>
      </c>
      <c r="J521">
        <v>47</v>
      </c>
      <c r="K521">
        <v>48</v>
      </c>
      <c r="L521" s="12">
        <v>0</v>
      </c>
      <c r="M521" t="s">
        <v>231</v>
      </c>
    </row>
    <row r="522" spans="1:13" x14ac:dyDescent="0.3">
      <c r="A522" t="s">
        <v>63</v>
      </c>
      <c r="B522" t="s">
        <v>65</v>
      </c>
      <c r="C522" t="s">
        <v>240</v>
      </c>
      <c r="D522" t="s">
        <v>10</v>
      </c>
      <c r="E522">
        <v>2</v>
      </c>
      <c r="F522" s="12">
        <v>414</v>
      </c>
      <c r="G522" s="12">
        <v>13.8</v>
      </c>
      <c r="H522" s="12">
        <v>1</v>
      </c>
      <c r="I522" s="12">
        <v>0.66</v>
      </c>
      <c r="J522">
        <v>46</v>
      </c>
      <c r="K522">
        <v>48</v>
      </c>
      <c r="L522" s="12">
        <v>0.34</v>
      </c>
      <c r="M522" t="s">
        <v>231</v>
      </c>
    </row>
    <row r="523" spans="1:13" x14ac:dyDescent="0.3">
      <c r="A523" t="s">
        <v>63</v>
      </c>
      <c r="B523" t="s">
        <v>65</v>
      </c>
      <c r="C523" t="s">
        <v>240</v>
      </c>
      <c r="D523" t="s">
        <v>13</v>
      </c>
      <c r="E523">
        <v>2</v>
      </c>
      <c r="F523" s="12">
        <v>342</v>
      </c>
      <c r="G523" s="12">
        <v>11.4</v>
      </c>
      <c r="H523" s="12">
        <v>1</v>
      </c>
      <c r="I523" s="12">
        <v>1</v>
      </c>
      <c r="J523">
        <v>38</v>
      </c>
      <c r="K523">
        <v>48</v>
      </c>
      <c r="L523" s="12">
        <v>0</v>
      </c>
      <c r="M523" t="s">
        <v>231</v>
      </c>
    </row>
    <row r="524" spans="1:13" x14ac:dyDescent="0.3">
      <c r="A524" t="s">
        <v>63</v>
      </c>
      <c r="B524" t="s">
        <v>65</v>
      </c>
      <c r="C524" t="s">
        <v>240</v>
      </c>
      <c r="D524" t="s">
        <v>12</v>
      </c>
      <c r="E524">
        <v>2</v>
      </c>
      <c r="F524" s="12">
        <v>405</v>
      </c>
      <c r="G524" s="12">
        <v>13.5</v>
      </c>
      <c r="H524" s="12">
        <v>1</v>
      </c>
      <c r="I524" s="12">
        <v>1</v>
      </c>
      <c r="J524">
        <v>45</v>
      </c>
      <c r="K524">
        <v>48</v>
      </c>
      <c r="L524" s="12">
        <v>0</v>
      </c>
      <c r="M524" t="s">
        <v>231</v>
      </c>
    </row>
    <row r="525" spans="1:13" x14ac:dyDescent="0.3">
      <c r="A525" t="s">
        <v>63</v>
      </c>
      <c r="B525" t="s">
        <v>65</v>
      </c>
      <c r="C525" t="s">
        <v>240</v>
      </c>
      <c r="D525" t="s">
        <v>15</v>
      </c>
      <c r="E525">
        <v>2</v>
      </c>
      <c r="F525" s="12">
        <v>369</v>
      </c>
      <c r="G525" s="12">
        <v>12.3</v>
      </c>
      <c r="H525" s="12">
        <v>1.1100000000000001</v>
      </c>
      <c r="I525" s="12">
        <v>1.1100000000000001</v>
      </c>
      <c r="J525">
        <v>41</v>
      </c>
      <c r="K525">
        <v>48</v>
      </c>
      <c r="L525" s="12">
        <v>0</v>
      </c>
      <c r="M525" t="s">
        <v>231</v>
      </c>
    </row>
    <row r="526" spans="1:13" x14ac:dyDescent="0.3">
      <c r="A526" t="s">
        <v>63</v>
      </c>
      <c r="B526" t="s">
        <v>65</v>
      </c>
      <c r="C526" t="s">
        <v>240</v>
      </c>
      <c r="D526" t="s">
        <v>14</v>
      </c>
      <c r="E526">
        <v>2</v>
      </c>
      <c r="F526" s="12">
        <v>405</v>
      </c>
      <c r="G526" s="12">
        <v>13.5</v>
      </c>
      <c r="H526" s="12">
        <v>1</v>
      </c>
      <c r="I526" s="12">
        <v>1</v>
      </c>
      <c r="J526">
        <v>45</v>
      </c>
      <c r="K526">
        <v>48</v>
      </c>
      <c r="L526" s="12">
        <v>0</v>
      </c>
      <c r="M526" t="s">
        <v>231</v>
      </c>
    </row>
    <row r="527" spans="1:13" x14ac:dyDescent="0.3">
      <c r="A527" t="s">
        <v>63</v>
      </c>
      <c r="B527" t="s">
        <v>65</v>
      </c>
      <c r="C527" t="s">
        <v>240</v>
      </c>
      <c r="D527" t="s">
        <v>114</v>
      </c>
      <c r="E527">
        <v>2</v>
      </c>
      <c r="F527" s="12">
        <v>414</v>
      </c>
      <c r="G527" s="12">
        <v>13.8</v>
      </c>
      <c r="H527" s="12">
        <v>1.1100000000000001</v>
      </c>
      <c r="I527" s="12">
        <v>1.1100000000000001</v>
      </c>
      <c r="J527">
        <v>46</v>
      </c>
      <c r="K527">
        <v>48</v>
      </c>
      <c r="L527" s="12">
        <v>0</v>
      </c>
      <c r="M527" t="s">
        <v>231</v>
      </c>
    </row>
    <row r="528" spans="1:13" x14ac:dyDescent="0.3">
      <c r="A528" t="s">
        <v>63</v>
      </c>
      <c r="B528" t="s">
        <v>65</v>
      </c>
      <c r="C528" t="s">
        <v>241</v>
      </c>
      <c r="D528" t="s">
        <v>7</v>
      </c>
      <c r="E528">
        <v>1</v>
      </c>
      <c r="F528" s="12">
        <v>156</v>
      </c>
      <c r="G528" s="12">
        <v>5.2</v>
      </c>
      <c r="H528" s="12">
        <v>0.35</v>
      </c>
      <c r="I528" s="12">
        <v>0.35</v>
      </c>
      <c r="J528">
        <v>26</v>
      </c>
      <c r="K528">
        <v>24</v>
      </c>
      <c r="L528" s="12">
        <v>0</v>
      </c>
      <c r="M528" t="s">
        <v>231</v>
      </c>
    </row>
    <row r="529" spans="1:13" x14ac:dyDescent="0.3">
      <c r="A529" t="s">
        <v>63</v>
      </c>
      <c r="B529" t="s">
        <v>65</v>
      </c>
      <c r="C529" t="s">
        <v>241</v>
      </c>
      <c r="D529" t="s">
        <v>9</v>
      </c>
      <c r="E529">
        <v>1</v>
      </c>
      <c r="F529" s="12">
        <v>144</v>
      </c>
      <c r="G529" s="12">
        <v>4.8</v>
      </c>
      <c r="H529" s="12">
        <v>0.35</v>
      </c>
      <c r="I529" s="12">
        <v>0</v>
      </c>
      <c r="J529">
        <v>24</v>
      </c>
      <c r="K529">
        <v>24</v>
      </c>
      <c r="L529" s="12">
        <v>0.35</v>
      </c>
      <c r="M529" t="s">
        <v>231</v>
      </c>
    </row>
    <row r="530" spans="1:13" x14ac:dyDescent="0.3">
      <c r="A530" t="s">
        <v>63</v>
      </c>
      <c r="B530" t="s">
        <v>65</v>
      </c>
      <c r="C530" t="s">
        <v>241</v>
      </c>
      <c r="D530" t="s">
        <v>8</v>
      </c>
      <c r="E530">
        <v>1</v>
      </c>
      <c r="F530" s="12">
        <v>126</v>
      </c>
      <c r="G530" s="12">
        <v>4.2</v>
      </c>
      <c r="H530" s="12">
        <v>0.35</v>
      </c>
      <c r="I530" s="12">
        <v>0.2</v>
      </c>
      <c r="J530">
        <v>21</v>
      </c>
      <c r="K530">
        <v>24</v>
      </c>
      <c r="L530" s="12">
        <v>0.15</v>
      </c>
      <c r="M530" t="s">
        <v>231</v>
      </c>
    </row>
    <row r="531" spans="1:13" x14ac:dyDescent="0.3">
      <c r="A531" t="s">
        <v>63</v>
      </c>
      <c r="B531" t="s">
        <v>65</v>
      </c>
      <c r="C531" t="s">
        <v>241</v>
      </c>
      <c r="D531" t="s">
        <v>11</v>
      </c>
      <c r="E531">
        <v>1</v>
      </c>
      <c r="F531" s="12">
        <v>144</v>
      </c>
      <c r="G531" s="12">
        <v>4.8</v>
      </c>
      <c r="H531" s="12">
        <v>0.35</v>
      </c>
      <c r="I531" s="12">
        <v>0.35</v>
      </c>
      <c r="J531">
        <v>24</v>
      </c>
      <c r="K531">
        <v>24</v>
      </c>
      <c r="L531" s="12">
        <v>0</v>
      </c>
      <c r="M531" t="s">
        <v>231</v>
      </c>
    </row>
    <row r="532" spans="1:13" x14ac:dyDescent="0.3">
      <c r="A532" t="s">
        <v>63</v>
      </c>
      <c r="B532" t="s">
        <v>65</v>
      </c>
      <c r="C532" t="s">
        <v>241</v>
      </c>
      <c r="D532" t="s">
        <v>10</v>
      </c>
      <c r="E532">
        <v>1</v>
      </c>
      <c r="F532" s="12">
        <v>144</v>
      </c>
      <c r="G532" s="12">
        <v>4.8</v>
      </c>
      <c r="H532" s="12">
        <v>0.35</v>
      </c>
      <c r="I532" s="12">
        <v>0</v>
      </c>
      <c r="J532">
        <v>24</v>
      </c>
      <c r="K532">
        <v>24</v>
      </c>
      <c r="L532" s="12">
        <v>0.35</v>
      </c>
      <c r="M532" t="s">
        <v>231</v>
      </c>
    </row>
    <row r="533" spans="1:13" x14ac:dyDescent="0.3">
      <c r="A533" t="s">
        <v>63</v>
      </c>
      <c r="B533" t="s">
        <v>65</v>
      </c>
      <c r="C533" t="s">
        <v>241</v>
      </c>
      <c r="D533" t="s">
        <v>13</v>
      </c>
      <c r="E533">
        <v>1</v>
      </c>
      <c r="F533" s="12">
        <v>138.6</v>
      </c>
      <c r="G533" s="12">
        <v>4.62</v>
      </c>
      <c r="H533" s="12">
        <v>0.35</v>
      </c>
      <c r="I533" s="12">
        <v>0.35</v>
      </c>
      <c r="J533">
        <v>22</v>
      </c>
      <c r="K533">
        <v>24</v>
      </c>
      <c r="L533" s="12">
        <v>0</v>
      </c>
      <c r="M533" t="s">
        <v>231</v>
      </c>
    </row>
    <row r="534" spans="1:13" x14ac:dyDescent="0.3">
      <c r="A534" t="s">
        <v>63</v>
      </c>
      <c r="B534" t="s">
        <v>65</v>
      </c>
      <c r="C534" t="s">
        <v>241</v>
      </c>
      <c r="D534" t="s">
        <v>12</v>
      </c>
      <c r="E534">
        <v>1</v>
      </c>
      <c r="F534" s="12">
        <v>144</v>
      </c>
      <c r="G534" s="12">
        <v>4.8</v>
      </c>
      <c r="H534" s="12">
        <v>0.35</v>
      </c>
      <c r="I534" s="12">
        <v>0.35</v>
      </c>
      <c r="J534">
        <v>24</v>
      </c>
      <c r="K534">
        <v>24</v>
      </c>
      <c r="L534" s="12">
        <v>0</v>
      </c>
      <c r="M534" t="s">
        <v>231</v>
      </c>
    </row>
    <row r="535" spans="1:13" x14ac:dyDescent="0.3">
      <c r="A535" t="s">
        <v>63</v>
      </c>
      <c r="B535" t="s">
        <v>65</v>
      </c>
      <c r="C535" t="s">
        <v>241</v>
      </c>
      <c r="D535" t="s">
        <v>15</v>
      </c>
      <c r="E535">
        <v>1</v>
      </c>
      <c r="F535" s="12">
        <v>132</v>
      </c>
      <c r="G535" s="12">
        <v>4.4000000000000004</v>
      </c>
      <c r="H535" s="12">
        <v>0.38</v>
      </c>
      <c r="I535" s="12">
        <v>0.38</v>
      </c>
      <c r="J535">
        <v>22</v>
      </c>
      <c r="K535">
        <v>24</v>
      </c>
      <c r="L535" s="12">
        <v>0</v>
      </c>
      <c r="M535" t="s">
        <v>231</v>
      </c>
    </row>
    <row r="536" spans="1:13" x14ac:dyDescent="0.3">
      <c r="A536" t="s">
        <v>63</v>
      </c>
      <c r="B536" t="s">
        <v>65</v>
      </c>
      <c r="C536" t="s">
        <v>241</v>
      </c>
      <c r="D536" t="s">
        <v>14</v>
      </c>
      <c r="E536">
        <v>1</v>
      </c>
      <c r="F536" s="12">
        <v>150</v>
      </c>
      <c r="G536" s="12">
        <v>5</v>
      </c>
      <c r="H536" s="12">
        <v>0.35</v>
      </c>
      <c r="I536" s="12">
        <v>0.35</v>
      </c>
      <c r="J536">
        <v>25</v>
      </c>
      <c r="K536">
        <v>24</v>
      </c>
      <c r="L536" s="12">
        <v>0</v>
      </c>
      <c r="M536" t="s">
        <v>231</v>
      </c>
    </row>
    <row r="537" spans="1:13" x14ac:dyDescent="0.3">
      <c r="A537" t="s">
        <v>63</v>
      </c>
      <c r="B537" t="s">
        <v>65</v>
      </c>
      <c r="C537" t="s">
        <v>241</v>
      </c>
      <c r="D537" t="s">
        <v>114</v>
      </c>
      <c r="E537">
        <v>1</v>
      </c>
      <c r="F537" s="12">
        <v>138</v>
      </c>
      <c r="G537" s="12">
        <v>4.5999999999999996</v>
      </c>
      <c r="H537" s="12">
        <v>0.38</v>
      </c>
      <c r="I537" s="12">
        <v>0.38</v>
      </c>
      <c r="J537">
        <v>23</v>
      </c>
      <c r="K537">
        <v>24</v>
      </c>
      <c r="L537" s="12">
        <v>0</v>
      </c>
      <c r="M537" t="s">
        <v>231</v>
      </c>
    </row>
    <row r="538" spans="1:13" x14ac:dyDescent="0.3">
      <c r="A538" t="s">
        <v>63</v>
      </c>
      <c r="B538" t="s">
        <v>65</v>
      </c>
      <c r="C538" t="s">
        <v>242</v>
      </c>
      <c r="D538" t="s">
        <v>7</v>
      </c>
      <c r="E538">
        <v>1</v>
      </c>
      <c r="F538" s="12">
        <v>210</v>
      </c>
      <c r="G538" s="12">
        <v>7</v>
      </c>
      <c r="H538" s="12">
        <v>0.42</v>
      </c>
      <c r="I538" s="12">
        <v>0</v>
      </c>
      <c r="J538">
        <v>30</v>
      </c>
      <c r="K538">
        <v>32</v>
      </c>
      <c r="L538" s="12">
        <v>0.42</v>
      </c>
      <c r="M538" t="s">
        <v>231</v>
      </c>
    </row>
    <row r="539" spans="1:13" x14ac:dyDescent="0.3">
      <c r="A539" t="s">
        <v>63</v>
      </c>
      <c r="B539" t="s">
        <v>65</v>
      </c>
      <c r="C539" t="s">
        <v>242</v>
      </c>
      <c r="D539" t="s">
        <v>9</v>
      </c>
      <c r="E539">
        <v>2</v>
      </c>
      <c r="F539" s="12">
        <v>462</v>
      </c>
      <c r="G539" s="12">
        <v>15.4</v>
      </c>
      <c r="H539" s="12">
        <v>0.83</v>
      </c>
      <c r="I539" s="12">
        <v>0.37</v>
      </c>
      <c r="J539">
        <v>66</v>
      </c>
      <c r="K539">
        <v>64</v>
      </c>
      <c r="L539" s="12">
        <v>0.47</v>
      </c>
      <c r="M539" t="s">
        <v>231</v>
      </c>
    </row>
    <row r="540" spans="1:13" x14ac:dyDescent="0.3">
      <c r="A540" t="s">
        <v>63</v>
      </c>
      <c r="B540" t="s">
        <v>65</v>
      </c>
      <c r="C540" t="s">
        <v>242</v>
      </c>
      <c r="D540" t="s">
        <v>8</v>
      </c>
      <c r="E540">
        <v>1</v>
      </c>
      <c r="F540" s="12">
        <v>245</v>
      </c>
      <c r="G540" s="12">
        <v>8.17</v>
      </c>
      <c r="H540" s="12">
        <v>0.42</v>
      </c>
      <c r="I540" s="12">
        <v>0.28999999999999998</v>
      </c>
      <c r="J540">
        <v>35</v>
      </c>
      <c r="K540">
        <v>32</v>
      </c>
      <c r="L540" s="12">
        <v>0.13</v>
      </c>
      <c r="M540" t="s">
        <v>231</v>
      </c>
    </row>
    <row r="541" spans="1:13" x14ac:dyDescent="0.3">
      <c r="A541" t="s">
        <v>63</v>
      </c>
      <c r="B541" t="s">
        <v>65</v>
      </c>
      <c r="C541" t="s">
        <v>242</v>
      </c>
      <c r="D541" t="s">
        <v>11</v>
      </c>
      <c r="E541">
        <v>2</v>
      </c>
      <c r="F541" s="12">
        <v>448</v>
      </c>
      <c r="G541" s="12">
        <v>14.93</v>
      </c>
      <c r="H541" s="12">
        <v>0.83</v>
      </c>
      <c r="I541" s="12">
        <v>0.55000000000000004</v>
      </c>
      <c r="J541">
        <v>64</v>
      </c>
      <c r="K541">
        <v>64</v>
      </c>
      <c r="L541" s="12">
        <v>0.28000000000000003</v>
      </c>
      <c r="M541" t="s">
        <v>231</v>
      </c>
    </row>
    <row r="542" spans="1:13" x14ac:dyDescent="0.3">
      <c r="A542" t="s">
        <v>63</v>
      </c>
      <c r="B542" t="s">
        <v>65</v>
      </c>
      <c r="C542" t="s">
        <v>242</v>
      </c>
      <c r="D542" t="s">
        <v>10</v>
      </c>
      <c r="E542">
        <v>2</v>
      </c>
      <c r="F542" s="12">
        <v>427</v>
      </c>
      <c r="G542" s="12">
        <v>14.23</v>
      </c>
      <c r="H542" s="12">
        <v>0.83</v>
      </c>
      <c r="I542" s="12">
        <v>0.16</v>
      </c>
      <c r="J542">
        <v>61</v>
      </c>
      <c r="K542">
        <v>64</v>
      </c>
      <c r="L542" s="12">
        <v>0.67</v>
      </c>
      <c r="M542" t="s">
        <v>231</v>
      </c>
    </row>
    <row r="543" spans="1:13" x14ac:dyDescent="0.3">
      <c r="A543" t="s">
        <v>63</v>
      </c>
      <c r="B543" t="s">
        <v>65</v>
      </c>
      <c r="C543" t="s">
        <v>242</v>
      </c>
      <c r="D543" t="s">
        <v>13</v>
      </c>
      <c r="E543">
        <v>2</v>
      </c>
      <c r="F543" s="12">
        <v>456</v>
      </c>
      <c r="G543" s="12">
        <v>15.2</v>
      </c>
      <c r="H543" s="12">
        <v>0.83</v>
      </c>
      <c r="I543" s="12">
        <v>0.42</v>
      </c>
      <c r="J543">
        <v>63</v>
      </c>
      <c r="K543">
        <v>64</v>
      </c>
      <c r="L543" s="12">
        <v>0.42</v>
      </c>
      <c r="M543" t="s">
        <v>231</v>
      </c>
    </row>
    <row r="544" spans="1:13" x14ac:dyDescent="0.3">
      <c r="A544" t="s">
        <v>63</v>
      </c>
      <c r="B544" t="s">
        <v>65</v>
      </c>
      <c r="C544" t="s">
        <v>242</v>
      </c>
      <c r="D544" t="s">
        <v>12</v>
      </c>
      <c r="E544">
        <v>2</v>
      </c>
      <c r="F544" s="12">
        <v>462</v>
      </c>
      <c r="G544" s="12">
        <v>15.4</v>
      </c>
      <c r="H544" s="12">
        <v>0.83</v>
      </c>
      <c r="I544" s="12">
        <v>0.42</v>
      </c>
      <c r="J544">
        <v>66</v>
      </c>
      <c r="K544">
        <v>64</v>
      </c>
      <c r="L544" s="12">
        <v>0.42</v>
      </c>
      <c r="M544" t="s">
        <v>231</v>
      </c>
    </row>
    <row r="545" spans="1:13" x14ac:dyDescent="0.3">
      <c r="A545" t="s">
        <v>63</v>
      </c>
      <c r="B545" t="s">
        <v>65</v>
      </c>
      <c r="C545" t="s">
        <v>242</v>
      </c>
      <c r="D545" t="s">
        <v>15</v>
      </c>
      <c r="E545">
        <v>2</v>
      </c>
      <c r="F545" s="12">
        <v>476</v>
      </c>
      <c r="G545" s="12">
        <v>15.87</v>
      </c>
      <c r="H545" s="12">
        <v>0.89</v>
      </c>
      <c r="I545" s="12">
        <v>0.44</v>
      </c>
      <c r="J545">
        <v>68</v>
      </c>
      <c r="K545">
        <v>64</v>
      </c>
      <c r="L545" s="12">
        <v>0.44</v>
      </c>
      <c r="M545" t="s">
        <v>231</v>
      </c>
    </row>
    <row r="546" spans="1:13" x14ac:dyDescent="0.3">
      <c r="A546" t="s">
        <v>63</v>
      </c>
      <c r="B546" t="s">
        <v>65</v>
      </c>
      <c r="C546" t="s">
        <v>242</v>
      </c>
      <c r="D546" t="s">
        <v>14</v>
      </c>
      <c r="E546">
        <v>2</v>
      </c>
      <c r="F546" s="12">
        <v>462</v>
      </c>
      <c r="G546" s="12">
        <v>15.4</v>
      </c>
      <c r="H546" s="12">
        <v>0.68</v>
      </c>
      <c r="I546" s="12">
        <v>0.42</v>
      </c>
      <c r="J546">
        <v>66</v>
      </c>
      <c r="K546">
        <v>64</v>
      </c>
      <c r="L546" s="12">
        <v>0.27</v>
      </c>
      <c r="M546" t="s">
        <v>231</v>
      </c>
    </row>
    <row r="547" spans="1:13" x14ac:dyDescent="0.3">
      <c r="A547" t="s">
        <v>63</v>
      </c>
      <c r="B547" t="s">
        <v>65</v>
      </c>
      <c r="C547" t="s">
        <v>242</v>
      </c>
      <c r="D547" t="s">
        <v>114</v>
      </c>
      <c r="E547">
        <v>2</v>
      </c>
      <c r="F547" s="12">
        <v>476</v>
      </c>
      <c r="G547" s="12">
        <v>15.87</v>
      </c>
      <c r="H547" s="12">
        <v>0.89</v>
      </c>
      <c r="I547" s="12">
        <v>0.44</v>
      </c>
      <c r="J547">
        <v>68</v>
      </c>
      <c r="K547">
        <v>64</v>
      </c>
      <c r="L547" s="12">
        <v>0.44</v>
      </c>
      <c r="M547" t="s">
        <v>231</v>
      </c>
    </row>
    <row r="548" spans="1:13" x14ac:dyDescent="0.3">
      <c r="A548" t="s">
        <v>63</v>
      </c>
      <c r="B548" t="s">
        <v>65</v>
      </c>
      <c r="C548" t="s">
        <v>243</v>
      </c>
      <c r="D548" t="s">
        <v>8</v>
      </c>
      <c r="E548">
        <v>1</v>
      </c>
      <c r="F548" s="12">
        <v>33</v>
      </c>
      <c r="G548" s="12">
        <v>1.1000000000000001</v>
      </c>
      <c r="H548" s="12">
        <v>0.15</v>
      </c>
      <c r="I548" s="12">
        <v>0.15</v>
      </c>
      <c r="J548">
        <v>10</v>
      </c>
      <c r="K548">
        <v>12</v>
      </c>
      <c r="L548" s="12">
        <v>0</v>
      </c>
      <c r="M548" t="s">
        <v>231</v>
      </c>
    </row>
    <row r="549" spans="1:13" x14ac:dyDescent="0.3">
      <c r="A549" t="s">
        <v>63</v>
      </c>
      <c r="B549" t="s">
        <v>65</v>
      </c>
      <c r="C549" t="s">
        <v>243</v>
      </c>
      <c r="D549" t="s">
        <v>10</v>
      </c>
      <c r="E549">
        <v>1</v>
      </c>
      <c r="F549" s="12">
        <v>29.7</v>
      </c>
      <c r="G549" s="12">
        <v>0.99</v>
      </c>
      <c r="H549" s="12">
        <v>0.15</v>
      </c>
      <c r="I549" s="12">
        <v>0</v>
      </c>
      <c r="J549">
        <v>9</v>
      </c>
      <c r="K549">
        <v>12</v>
      </c>
      <c r="L549" s="12">
        <v>0.15</v>
      </c>
      <c r="M549" t="s">
        <v>231</v>
      </c>
    </row>
    <row r="550" spans="1:13" x14ac:dyDescent="0.3">
      <c r="A550" t="s">
        <v>63</v>
      </c>
      <c r="B550" t="s">
        <v>65</v>
      </c>
      <c r="C550" t="s">
        <v>243</v>
      </c>
      <c r="D550" t="s">
        <v>12</v>
      </c>
      <c r="E550">
        <v>1</v>
      </c>
      <c r="F550" s="12">
        <v>29.7</v>
      </c>
      <c r="G550" s="12">
        <v>0.99</v>
      </c>
      <c r="H550" s="12">
        <v>0.15</v>
      </c>
      <c r="I550" s="12">
        <v>0</v>
      </c>
      <c r="J550">
        <v>9</v>
      </c>
      <c r="K550">
        <v>12</v>
      </c>
      <c r="L550" s="12">
        <v>0.15</v>
      </c>
      <c r="M550" t="s">
        <v>231</v>
      </c>
    </row>
    <row r="551" spans="1:13" x14ac:dyDescent="0.3">
      <c r="A551" t="s">
        <v>63</v>
      </c>
      <c r="B551" t="s">
        <v>65</v>
      </c>
      <c r="C551" t="s">
        <v>243</v>
      </c>
      <c r="D551" t="s">
        <v>14</v>
      </c>
      <c r="E551">
        <v>1</v>
      </c>
      <c r="F551" s="12">
        <v>33</v>
      </c>
      <c r="G551" s="12">
        <v>1.1000000000000001</v>
      </c>
      <c r="H551" s="12">
        <v>0.15</v>
      </c>
      <c r="I551" s="12">
        <v>0.15</v>
      </c>
      <c r="J551">
        <v>10</v>
      </c>
      <c r="K551">
        <v>12</v>
      </c>
      <c r="L551" s="12">
        <v>0</v>
      </c>
      <c r="M551" t="s">
        <v>231</v>
      </c>
    </row>
    <row r="552" spans="1:13" x14ac:dyDescent="0.3">
      <c r="A552" t="s">
        <v>63</v>
      </c>
      <c r="B552" t="s">
        <v>65</v>
      </c>
      <c r="C552" t="s">
        <v>243</v>
      </c>
      <c r="D552" t="s">
        <v>114</v>
      </c>
      <c r="E552">
        <v>1</v>
      </c>
      <c r="F552" s="12">
        <v>33</v>
      </c>
      <c r="G552" s="12">
        <v>1.1000000000000001</v>
      </c>
      <c r="H552" s="12">
        <v>0.18</v>
      </c>
      <c r="I552" s="12">
        <v>0</v>
      </c>
      <c r="J552">
        <v>10</v>
      </c>
      <c r="K552">
        <v>12</v>
      </c>
      <c r="L552" s="12">
        <v>0.18</v>
      </c>
      <c r="M552" t="s">
        <v>231</v>
      </c>
    </row>
    <row r="553" spans="1:13" x14ac:dyDescent="0.3">
      <c r="A553" t="s">
        <v>40</v>
      </c>
      <c r="B553" t="s">
        <v>42</v>
      </c>
      <c r="C553" t="s">
        <v>244</v>
      </c>
      <c r="D553" t="s">
        <v>7</v>
      </c>
      <c r="E553">
        <v>1</v>
      </c>
      <c r="F553" s="12">
        <v>21.83</v>
      </c>
      <c r="G553" s="12">
        <v>0.73</v>
      </c>
      <c r="H553" s="12">
        <v>0.11</v>
      </c>
      <c r="I553" s="12">
        <v>0.11</v>
      </c>
      <c r="J553">
        <v>62</v>
      </c>
      <c r="K553">
        <v>50</v>
      </c>
      <c r="L553" s="12">
        <v>0</v>
      </c>
      <c r="M553" t="s">
        <v>245</v>
      </c>
    </row>
    <row r="554" spans="1:13" x14ac:dyDescent="0.3">
      <c r="A554" t="s">
        <v>40</v>
      </c>
      <c r="B554" t="s">
        <v>42</v>
      </c>
      <c r="C554" t="s">
        <v>244</v>
      </c>
      <c r="D554" t="s">
        <v>8</v>
      </c>
      <c r="E554">
        <v>1</v>
      </c>
      <c r="F554" s="12">
        <v>48</v>
      </c>
      <c r="G554" s="12">
        <v>1.6</v>
      </c>
      <c r="H554" s="12">
        <v>0.11</v>
      </c>
      <c r="I554" s="12">
        <v>0.11</v>
      </c>
      <c r="J554">
        <v>24</v>
      </c>
      <c r="K554">
        <v>34</v>
      </c>
      <c r="L554" s="12">
        <v>0</v>
      </c>
      <c r="M554" t="s">
        <v>245</v>
      </c>
    </row>
    <row r="555" spans="1:13" x14ac:dyDescent="0.3">
      <c r="A555" t="s">
        <v>40</v>
      </c>
      <c r="B555" t="s">
        <v>42</v>
      </c>
      <c r="C555" t="s">
        <v>244</v>
      </c>
      <c r="D555" t="s">
        <v>10</v>
      </c>
      <c r="E555">
        <v>1</v>
      </c>
      <c r="F555" s="12">
        <v>58</v>
      </c>
      <c r="G555" s="12">
        <v>1.93</v>
      </c>
      <c r="H555" s="12">
        <v>0.11</v>
      </c>
      <c r="I555" s="12">
        <v>0.11</v>
      </c>
      <c r="J555">
        <v>29</v>
      </c>
      <c r="K555">
        <v>69</v>
      </c>
      <c r="L555" s="12">
        <v>0</v>
      </c>
      <c r="M555" t="s">
        <v>245</v>
      </c>
    </row>
    <row r="556" spans="1:13" x14ac:dyDescent="0.3">
      <c r="A556" t="s">
        <v>40</v>
      </c>
      <c r="B556" t="s">
        <v>42</v>
      </c>
      <c r="C556" t="s">
        <v>244</v>
      </c>
      <c r="D556" t="s">
        <v>12</v>
      </c>
      <c r="E556">
        <v>1</v>
      </c>
      <c r="F556" s="12">
        <v>66</v>
      </c>
      <c r="G556" s="12">
        <v>2.2000000000000002</v>
      </c>
      <c r="H556" s="12">
        <v>0.11</v>
      </c>
      <c r="I556" s="12">
        <v>0.11</v>
      </c>
      <c r="J556">
        <v>33</v>
      </c>
      <c r="K556">
        <v>50</v>
      </c>
      <c r="L556" s="12">
        <v>0</v>
      </c>
      <c r="M556" t="s">
        <v>245</v>
      </c>
    </row>
    <row r="557" spans="1:13" x14ac:dyDescent="0.3">
      <c r="A557" t="s">
        <v>40</v>
      </c>
      <c r="B557" t="s">
        <v>42</v>
      </c>
      <c r="C557" t="s">
        <v>244</v>
      </c>
      <c r="D557" t="s">
        <v>14</v>
      </c>
      <c r="E557">
        <v>1</v>
      </c>
      <c r="F557" s="12">
        <v>36</v>
      </c>
      <c r="G557" s="12">
        <v>1.2</v>
      </c>
      <c r="H557" s="12">
        <v>0.11</v>
      </c>
      <c r="I557" s="12">
        <v>0.11</v>
      </c>
      <c r="J557">
        <v>18</v>
      </c>
      <c r="K557">
        <v>50</v>
      </c>
      <c r="L557" s="12">
        <v>0</v>
      </c>
      <c r="M557" t="s">
        <v>245</v>
      </c>
    </row>
    <row r="558" spans="1:13" x14ac:dyDescent="0.3">
      <c r="A558" t="s">
        <v>40</v>
      </c>
      <c r="B558" t="s">
        <v>42</v>
      </c>
      <c r="C558" t="s">
        <v>244</v>
      </c>
      <c r="D558" t="s">
        <v>114</v>
      </c>
      <c r="E558">
        <v>1</v>
      </c>
      <c r="F558" s="12">
        <v>30</v>
      </c>
      <c r="G558" s="12">
        <v>1</v>
      </c>
      <c r="H558" s="12">
        <v>0.12</v>
      </c>
      <c r="I558" s="12">
        <v>0.12</v>
      </c>
      <c r="J558">
        <v>15</v>
      </c>
      <c r="K558">
        <v>50</v>
      </c>
      <c r="L558" s="12">
        <v>0</v>
      </c>
      <c r="M558" t="s">
        <v>245</v>
      </c>
    </row>
    <row r="559" spans="1:13" x14ac:dyDescent="0.3">
      <c r="A559" t="s">
        <v>40</v>
      </c>
      <c r="B559" t="s">
        <v>42</v>
      </c>
      <c r="C559" t="s">
        <v>246</v>
      </c>
      <c r="D559" t="s">
        <v>7</v>
      </c>
      <c r="E559">
        <v>1</v>
      </c>
      <c r="F559" s="12">
        <v>30.47</v>
      </c>
      <c r="G559" s="12">
        <v>1.02</v>
      </c>
      <c r="H559" s="12">
        <v>0.11</v>
      </c>
      <c r="I559" s="12">
        <v>0.11</v>
      </c>
      <c r="J559">
        <v>43</v>
      </c>
      <c r="K559">
        <v>50</v>
      </c>
      <c r="L559" s="12">
        <v>0</v>
      </c>
      <c r="M559" t="s">
        <v>245</v>
      </c>
    </row>
    <row r="560" spans="1:13" x14ac:dyDescent="0.3">
      <c r="A560" t="s">
        <v>40</v>
      </c>
      <c r="B560" t="s">
        <v>42</v>
      </c>
      <c r="C560" t="s">
        <v>247</v>
      </c>
      <c r="D560" t="s">
        <v>7</v>
      </c>
      <c r="E560">
        <v>2</v>
      </c>
      <c r="F560" s="12">
        <v>235.91</v>
      </c>
      <c r="G560" s="12">
        <v>7.86</v>
      </c>
      <c r="H560" s="12">
        <v>0.3</v>
      </c>
      <c r="I560" s="12">
        <v>0.3</v>
      </c>
      <c r="J560">
        <v>157</v>
      </c>
      <c r="K560">
        <v>118</v>
      </c>
      <c r="L560" s="12">
        <v>0</v>
      </c>
      <c r="M560" t="s">
        <v>245</v>
      </c>
    </row>
    <row r="561" spans="1:13" x14ac:dyDescent="0.3">
      <c r="A561" t="s">
        <v>40</v>
      </c>
      <c r="B561" t="s">
        <v>42</v>
      </c>
      <c r="C561" t="s">
        <v>247</v>
      </c>
      <c r="D561" t="s">
        <v>9</v>
      </c>
      <c r="E561">
        <v>3</v>
      </c>
      <c r="F561" s="12">
        <v>180.8</v>
      </c>
      <c r="G561" s="12">
        <v>6.03</v>
      </c>
      <c r="H561" s="12">
        <v>0.45</v>
      </c>
      <c r="I561" s="12">
        <v>0.45</v>
      </c>
      <c r="J561">
        <v>58</v>
      </c>
      <c r="K561">
        <v>84</v>
      </c>
      <c r="L561" s="12">
        <v>0</v>
      </c>
      <c r="M561" t="s">
        <v>245</v>
      </c>
    </row>
    <row r="562" spans="1:13" x14ac:dyDescent="0.3">
      <c r="A562" t="s">
        <v>40</v>
      </c>
      <c r="B562" t="s">
        <v>42</v>
      </c>
      <c r="C562" t="s">
        <v>247</v>
      </c>
      <c r="D562" t="s">
        <v>8</v>
      </c>
      <c r="E562">
        <v>3</v>
      </c>
      <c r="F562" s="12">
        <v>156.13</v>
      </c>
      <c r="G562" s="12">
        <v>5.2</v>
      </c>
      <c r="H562" s="12">
        <v>0.45</v>
      </c>
      <c r="I562" s="12">
        <v>0.39</v>
      </c>
      <c r="J562">
        <v>55</v>
      </c>
      <c r="K562">
        <v>102</v>
      </c>
      <c r="L562" s="12">
        <v>0.06</v>
      </c>
      <c r="M562" t="s">
        <v>245</v>
      </c>
    </row>
    <row r="563" spans="1:13" x14ac:dyDescent="0.3">
      <c r="A563" t="s">
        <v>40</v>
      </c>
      <c r="B563" t="s">
        <v>42</v>
      </c>
      <c r="C563" t="s">
        <v>247</v>
      </c>
      <c r="D563" t="s">
        <v>11</v>
      </c>
      <c r="E563">
        <v>3</v>
      </c>
      <c r="F563" s="12">
        <v>171.8</v>
      </c>
      <c r="G563" s="12">
        <v>5.73</v>
      </c>
      <c r="H563" s="12">
        <v>0.45</v>
      </c>
      <c r="I563" s="12">
        <v>0.45</v>
      </c>
      <c r="J563">
        <v>55</v>
      </c>
      <c r="K563">
        <v>93</v>
      </c>
      <c r="L563" s="12">
        <v>0</v>
      </c>
      <c r="M563" t="s">
        <v>245</v>
      </c>
    </row>
    <row r="564" spans="1:13" x14ac:dyDescent="0.3">
      <c r="A564" t="s">
        <v>40</v>
      </c>
      <c r="B564" t="s">
        <v>42</v>
      </c>
      <c r="C564" t="s">
        <v>247</v>
      </c>
      <c r="D564" t="s">
        <v>10</v>
      </c>
      <c r="E564">
        <v>3</v>
      </c>
      <c r="F564" s="12">
        <v>237</v>
      </c>
      <c r="G564" s="12">
        <v>7.9</v>
      </c>
      <c r="H564" s="12">
        <v>0.45</v>
      </c>
      <c r="I564" s="12">
        <v>0.35</v>
      </c>
      <c r="J564">
        <v>79</v>
      </c>
      <c r="K564">
        <v>110</v>
      </c>
      <c r="L564" s="12">
        <v>0.1</v>
      </c>
      <c r="M564" t="s">
        <v>245</v>
      </c>
    </row>
    <row r="565" spans="1:13" x14ac:dyDescent="0.3">
      <c r="A565" t="s">
        <v>40</v>
      </c>
      <c r="B565" t="s">
        <v>42</v>
      </c>
      <c r="C565" t="s">
        <v>247</v>
      </c>
      <c r="D565" t="s">
        <v>13</v>
      </c>
      <c r="E565">
        <v>2</v>
      </c>
      <c r="F565" s="12">
        <v>90</v>
      </c>
      <c r="G565" s="12">
        <v>3</v>
      </c>
      <c r="H565" s="12">
        <v>0.3</v>
      </c>
      <c r="I565" s="12">
        <v>0.3</v>
      </c>
      <c r="J565">
        <v>30</v>
      </c>
      <c r="K565">
        <v>68</v>
      </c>
      <c r="L565" s="12">
        <v>0</v>
      </c>
      <c r="M565" t="s">
        <v>245</v>
      </c>
    </row>
    <row r="566" spans="1:13" x14ac:dyDescent="0.3">
      <c r="A566" t="s">
        <v>40</v>
      </c>
      <c r="B566" t="s">
        <v>42</v>
      </c>
      <c r="C566" t="s">
        <v>247</v>
      </c>
      <c r="D566" t="s">
        <v>12</v>
      </c>
      <c r="E566">
        <v>2</v>
      </c>
      <c r="F566" s="12">
        <v>125.4</v>
      </c>
      <c r="G566" s="12">
        <v>4.18</v>
      </c>
      <c r="H566" s="12">
        <v>0.3</v>
      </c>
      <c r="I566" s="12">
        <v>0.3</v>
      </c>
      <c r="J566">
        <v>38</v>
      </c>
      <c r="K566">
        <v>68</v>
      </c>
      <c r="L566" s="12">
        <v>0</v>
      </c>
      <c r="M566" t="s">
        <v>245</v>
      </c>
    </row>
    <row r="567" spans="1:13" x14ac:dyDescent="0.3">
      <c r="A567" t="s">
        <v>40</v>
      </c>
      <c r="B567" t="s">
        <v>42</v>
      </c>
      <c r="C567" t="s">
        <v>247</v>
      </c>
      <c r="D567" t="s">
        <v>15</v>
      </c>
      <c r="E567">
        <v>2</v>
      </c>
      <c r="F567" s="12">
        <v>75</v>
      </c>
      <c r="G567" s="12">
        <v>2.5</v>
      </c>
      <c r="H567" s="12">
        <v>0.35</v>
      </c>
      <c r="I567" s="12">
        <v>0.35</v>
      </c>
      <c r="J567">
        <v>25</v>
      </c>
      <c r="K567">
        <v>64</v>
      </c>
      <c r="L567" s="12">
        <v>0</v>
      </c>
      <c r="M567" t="s">
        <v>245</v>
      </c>
    </row>
    <row r="568" spans="1:13" x14ac:dyDescent="0.3">
      <c r="A568" t="s">
        <v>40</v>
      </c>
      <c r="B568" t="s">
        <v>42</v>
      </c>
      <c r="C568" t="s">
        <v>247</v>
      </c>
      <c r="D568" t="s">
        <v>14</v>
      </c>
      <c r="E568">
        <v>2</v>
      </c>
      <c r="F568" s="12">
        <v>75</v>
      </c>
      <c r="G568" s="12">
        <v>2.5</v>
      </c>
      <c r="H568" s="12">
        <v>0.3</v>
      </c>
      <c r="I568" s="12">
        <v>0.3</v>
      </c>
      <c r="J568">
        <v>25</v>
      </c>
      <c r="K568">
        <v>68</v>
      </c>
      <c r="L568" s="12">
        <v>0</v>
      </c>
      <c r="M568" t="s">
        <v>245</v>
      </c>
    </row>
    <row r="569" spans="1:13" x14ac:dyDescent="0.3">
      <c r="A569" t="s">
        <v>40</v>
      </c>
      <c r="B569" t="s">
        <v>42</v>
      </c>
      <c r="C569" t="s">
        <v>247</v>
      </c>
      <c r="D569" t="s">
        <v>114</v>
      </c>
      <c r="E569">
        <v>2</v>
      </c>
      <c r="F569" s="12">
        <v>69</v>
      </c>
      <c r="G569" s="12">
        <v>2.2999999999999998</v>
      </c>
      <c r="H569" s="12">
        <v>0.35</v>
      </c>
      <c r="I569" s="12">
        <v>0.35</v>
      </c>
      <c r="J569">
        <v>23</v>
      </c>
      <c r="K569">
        <v>68</v>
      </c>
      <c r="L569" s="12">
        <v>0</v>
      </c>
      <c r="M569" t="s">
        <v>245</v>
      </c>
    </row>
    <row r="570" spans="1:13" x14ac:dyDescent="0.3">
      <c r="A570" t="s">
        <v>40</v>
      </c>
      <c r="B570" t="s">
        <v>42</v>
      </c>
      <c r="C570" t="s">
        <v>248</v>
      </c>
      <c r="D570" t="s">
        <v>7</v>
      </c>
      <c r="E570">
        <v>1</v>
      </c>
      <c r="F570" s="12">
        <v>25.69</v>
      </c>
      <c r="G570" s="12">
        <v>0.86</v>
      </c>
      <c r="H570" s="12">
        <v>0.14000000000000001</v>
      </c>
      <c r="I570" s="12">
        <v>0.14000000000000001</v>
      </c>
      <c r="J570">
        <v>15</v>
      </c>
      <c r="K570">
        <v>50</v>
      </c>
      <c r="L570" s="12">
        <v>0</v>
      </c>
      <c r="M570" t="s">
        <v>245</v>
      </c>
    </row>
    <row r="571" spans="1:13" x14ac:dyDescent="0.3">
      <c r="A571" t="s">
        <v>40</v>
      </c>
      <c r="B571" t="s">
        <v>42</v>
      </c>
      <c r="C571" t="s">
        <v>248</v>
      </c>
      <c r="D571" t="s">
        <v>9</v>
      </c>
      <c r="E571">
        <v>1</v>
      </c>
      <c r="F571" s="12">
        <v>62.5</v>
      </c>
      <c r="G571" s="12">
        <v>2.08</v>
      </c>
      <c r="H571" s="12">
        <v>0.14000000000000001</v>
      </c>
      <c r="I571" s="12">
        <v>0</v>
      </c>
      <c r="J571">
        <v>25</v>
      </c>
      <c r="K571">
        <v>34</v>
      </c>
      <c r="L571" s="12">
        <v>0.14000000000000001</v>
      </c>
      <c r="M571" t="s">
        <v>245</v>
      </c>
    </row>
    <row r="572" spans="1:13" x14ac:dyDescent="0.3">
      <c r="A572" t="s">
        <v>40</v>
      </c>
      <c r="B572" t="s">
        <v>42</v>
      </c>
      <c r="C572" t="s">
        <v>248</v>
      </c>
      <c r="D572" t="s">
        <v>11</v>
      </c>
      <c r="E572">
        <v>1</v>
      </c>
      <c r="F572" s="12">
        <v>77.5</v>
      </c>
      <c r="G572" s="12">
        <v>2.58</v>
      </c>
      <c r="H572" s="12">
        <v>0.14000000000000001</v>
      </c>
      <c r="I572" s="12">
        <v>0</v>
      </c>
      <c r="J572">
        <v>31</v>
      </c>
      <c r="K572">
        <v>50</v>
      </c>
      <c r="L572" s="12">
        <v>0.14000000000000001</v>
      </c>
      <c r="M572" t="s">
        <v>245</v>
      </c>
    </row>
    <row r="573" spans="1:13" x14ac:dyDescent="0.3">
      <c r="A573" t="s">
        <v>40</v>
      </c>
      <c r="B573" t="s">
        <v>42</v>
      </c>
      <c r="C573" t="s">
        <v>248</v>
      </c>
      <c r="D573" t="s">
        <v>13</v>
      </c>
      <c r="E573">
        <v>1</v>
      </c>
      <c r="F573" s="12">
        <v>45</v>
      </c>
      <c r="G573" s="12">
        <v>1.5</v>
      </c>
      <c r="H573" s="12">
        <v>0.16</v>
      </c>
      <c r="I573" s="12">
        <v>0.16</v>
      </c>
      <c r="J573">
        <v>30</v>
      </c>
      <c r="K573">
        <v>50</v>
      </c>
      <c r="L573" s="12">
        <v>0</v>
      </c>
      <c r="M573" t="s">
        <v>245</v>
      </c>
    </row>
    <row r="574" spans="1:13" x14ac:dyDescent="0.3">
      <c r="A574" t="s">
        <v>40</v>
      </c>
      <c r="B574" t="s">
        <v>42</v>
      </c>
      <c r="C574" t="s">
        <v>248</v>
      </c>
      <c r="D574" t="s">
        <v>15</v>
      </c>
      <c r="E574">
        <v>1</v>
      </c>
      <c r="F574" s="12">
        <v>36</v>
      </c>
      <c r="G574" s="12">
        <v>1.2</v>
      </c>
      <c r="H574" s="12">
        <v>0.16</v>
      </c>
      <c r="I574" s="12">
        <v>0.16</v>
      </c>
      <c r="J574">
        <v>24</v>
      </c>
      <c r="K574">
        <v>50</v>
      </c>
      <c r="L574" s="12">
        <v>0</v>
      </c>
      <c r="M574" t="s">
        <v>245</v>
      </c>
    </row>
    <row r="575" spans="1:13" x14ac:dyDescent="0.3">
      <c r="A575" t="s">
        <v>40</v>
      </c>
      <c r="B575" t="s">
        <v>42</v>
      </c>
      <c r="C575" t="s">
        <v>248</v>
      </c>
      <c r="D575" t="s">
        <v>114</v>
      </c>
      <c r="E575">
        <v>1</v>
      </c>
      <c r="F575" s="12">
        <v>24</v>
      </c>
      <c r="G575" s="12">
        <v>0.8</v>
      </c>
      <c r="H575" s="12">
        <v>0.16</v>
      </c>
      <c r="I575" s="12">
        <v>0.16</v>
      </c>
      <c r="J575">
        <v>16</v>
      </c>
      <c r="K575">
        <v>50</v>
      </c>
      <c r="L575" s="12">
        <v>0</v>
      </c>
      <c r="M575" t="s">
        <v>245</v>
      </c>
    </row>
    <row r="576" spans="1:13" x14ac:dyDescent="0.3">
      <c r="A576" t="s">
        <v>40</v>
      </c>
      <c r="B576" t="s">
        <v>42</v>
      </c>
      <c r="C576" t="s">
        <v>249</v>
      </c>
      <c r="D576" t="s">
        <v>7</v>
      </c>
      <c r="E576">
        <v>1</v>
      </c>
      <c r="F576" s="12">
        <v>34.090000000000003</v>
      </c>
      <c r="G576" s="12">
        <v>1.1399999999999999</v>
      </c>
      <c r="H576" s="12">
        <v>0.18</v>
      </c>
      <c r="I576" s="12">
        <v>0.18</v>
      </c>
      <c r="J576">
        <v>12</v>
      </c>
      <c r="K576">
        <v>50</v>
      </c>
      <c r="L576" s="12">
        <v>0</v>
      </c>
      <c r="M576" t="s">
        <v>245</v>
      </c>
    </row>
    <row r="577" spans="1:13" x14ac:dyDescent="0.3">
      <c r="A577" t="s">
        <v>40</v>
      </c>
      <c r="B577" t="s">
        <v>42</v>
      </c>
      <c r="C577" t="s">
        <v>249</v>
      </c>
      <c r="D577" t="s">
        <v>9</v>
      </c>
      <c r="E577">
        <v>1</v>
      </c>
      <c r="F577" s="12">
        <v>73.5</v>
      </c>
      <c r="G577" s="12">
        <v>2.4500000000000002</v>
      </c>
      <c r="H577" s="12">
        <v>0.18</v>
      </c>
      <c r="I577" s="12">
        <v>0</v>
      </c>
      <c r="J577">
        <v>21</v>
      </c>
      <c r="K577">
        <v>34</v>
      </c>
      <c r="L577" s="12">
        <v>0.18</v>
      </c>
      <c r="M577" t="s">
        <v>245</v>
      </c>
    </row>
    <row r="578" spans="1:13" x14ac:dyDescent="0.3">
      <c r="A578" t="s">
        <v>40</v>
      </c>
      <c r="B578" t="s">
        <v>42</v>
      </c>
      <c r="C578" t="s">
        <v>249</v>
      </c>
      <c r="D578" t="s">
        <v>11</v>
      </c>
      <c r="E578">
        <v>1</v>
      </c>
      <c r="F578" s="12">
        <v>94.5</v>
      </c>
      <c r="G578" s="12">
        <v>3.15</v>
      </c>
      <c r="H578" s="12">
        <v>0.18</v>
      </c>
      <c r="I578" s="12">
        <v>0</v>
      </c>
      <c r="J578">
        <v>27</v>
      </c>
      <c r="K578">
        <v>50</v>
      </c>
      <c r="L578" s="12">
        <v>0.18</v>
      </c>
      <c r="M578" t="s">
        <v>245</v>
      </c>
    </row>
    <row r="579" spans="1:13" x14ac:dyDescent="0.3">
      <c r="A579" t="s">
        <v>40</v>
      </c>
      <c r="B579" t="s">
        <v>42</v>
      </c>
      <c r="C579" t="s">
        <v>249</v>
      </c>
      <c r="D579" t="s">
        <v>13</v>
      </c>
      <c r="E579">
        <v>1</v>
      </c>
      <c r="F579" s="12">
        <v>45</v>
      </c>
      <c r="G579" s="12">
        <v>1.5</v>
      </c>
      <c r="H579" s="12">
        <v>0.16</v>
      </c>
      <c r="I579" s="12">
        <v>0.16</v>
      </c>
      <c r="J579">
        <v>30</v>
      </c>
      <c r="K579">
        <v>50</v>
      </c>
      <c r="L579" s="12">
        <v>0</v>
      </c>
      <c r="M579" t="s">
        <v>245</v>
      </c>
    </row>
    <row r="580" spans="1:13" x14ac:dyDescent="0.3">
      <c r="A580" t="s">
        <v>40</v>
      </c>
      <c r="B580" t="s">
        <v>42</v>
      </c>
      <c r="C580" t="s">
        <v>249</v>
      </c>
      <c r="D580" t="s">
        <v>15</v>
      </c>
      <c r="E580">
        <v>1</v>
      </c>
      <c r="F580" s="12">
        <v>30</v>
      </c>
      <c r="G580" s="12">
        <v>1</v>
      </c>
      <c r="H580" s="12">
        <v>0.16</v>
      </c>
      <c r="I580" s="12">
        <v>0.16</v>
      </c>
      <c r="J580">
        <v>20</v>
      </c>
      <c r="K580">
        <v>50</v>
      </c>
      <c r="L580" s="12">
        <v>0</v>
      </c>
      <c r="M580" t="s">
        <v>245</v>
      </c>
    </row>
    <row r="581" spans="1:13" x14ac:dyDescent="0.3">
      <c r="A581" t="s">
        <v>40</v>
      </c>
      <c r="B581" t="s">
        <v>42</v>
      </c>
      <c r="C581" t="s">
        <v>249</v>
      </c>
      <c r="D581" t="s">
        <v>114</v>
      </c>
      <c r="E581">
        <v>1</v>
      </c>
      <c r="F581" s="12">
        <v>25.5</v>
      </c>
      <c r="G581" s="12">
        <v>0.85</v>
      </c>
      <c r="H581" s="12">
        <v>0.16</v>
      </c>
      <c r="I581" s="12">
        <v>0.16</v>
      </c>
      <c r="J581">
        <v>17</v>
      </c>
      <c r="K581">
        <v>50</v>
      </c>
      <c r="L581" s="12">
        <v>0</v>
      </c>
      <c r="M581" t="s">
        <v>245</v>
      </c>
    </row>
    <row r="582" spans="1:13" x14ac:dyDescent="0.3">
      <c r="A582" t="s">
        <v>40</v>
      </c>
      <c r="B582" t="s">
        <v>42</v>
      </c>
      <c r="C582" t="s">
        <v>250</v>
      </c>
      <c r="D582" t="s">
        <v>10</v>
      </c>
      <c r="E582">
        <v>1</v>
      </c>
      <c r="F582" s="12">
        <v>52.5</v>
      </c>
      <c r="G582" s="12">
        <v>1.75</v>
      </c>
      <c r="H582" s="12">
        <v>0.14000000000000001</v>
      </c>
      <c r="I582" s="12">
        <v>0</v>
      </c>
      <c r="J582">
        <v>21</v>
      </c>
      <c r="K582">
        <v>34</v>
      </c>
      <c r="L582" s="12">
        <v>0.14000000000000001</v>
      </c>
      <c r="M582" t="s">
        <v>245</v>
      </c>
    </row>
    <row r="583" spans="1:13" x14ac:dyDescent="0.3">
      <c r="A583" t="s">
        <v>40</v>
      </c>
      <c r="B583" t="s">
        <v>42</v>
      </c>
      <c r="C583" t="s">
        <v>250</v>
      </c>
      <c r="D583" t="s">
        <v>12</v>
      </c>
      <c r="E583">
        <v>1</v>
      </c>
      <c r="F583" s="12">
        <v>40</v>
      </c>
      <c r="G583" s="12">
        <v>1.33</v>
      </c>
      <c r="H583" s="12">
        <v>0.14000000000000001</v>
      </c>
      <c r="I583" s="12">
        <v>0.14000000000000001</v>
      </c>
      <c r="J583">
        <v>16</v>
      </c>
      <c r="K583">
        <v>50</v>
      </c>
      <c r="L583" s="12">
        <v>0</v>
      </c>
      <c r="M583" t="s">
        <v>245</v>
      </c>
    </row>
    <row r="584" spans="1:13" x14ac:dyDescent="0.3">
      <c r="A584" t="s">
        <v>40</v>
      </c>
      <c r="B584" t="s">
        <v>42</v>
      </c>
      <c r="C584" t="s">
        <v>250</v>
      </c>
      <c r="D584" t="s">
        <v>14</v>
      </c>
      <c r="E584">
        <v>1</v>
      </c>
      <c r="F584" s="12">
        <v>39</v>
      </c>
      <c r="G584" s="12">
        <v>1.3</v>
      </c>
      <c r="H584" s="12">
        <v>0.16</v>
      </c>
      <c r="I584" s="12">
        <v>0.16</v>
      </c>
      <c r="J584">
        <v>26</v>
      </c>
      <c r="K584">
        <v>50</v>
      </c>
      <c r="L584" s="12">
        <v>0</v>
      </c>
      <c r="M584" t="s">
        <v>245</v>
      </c>
    </row>
    <row r="585" spans="1:13" x14ac:dyDescent="0.3">
      <c r="A585" t="s">
        <v>40</v>
      </c>
      <c r="B585" t="s">
        <v>42</v>
      </c>
      <c r="C585" t="s">
        <v>251</v>
      </c>
      <c r="D585" t="s">
        <v>10</v>
      </c>
      <c r="E585">
        <v>1</v>
      </c>
      <c r="F585" s="12">
        <v>73.5</v>
      </c>
      <c r="G585" s="12">
        <v>2.4500000000000002</v>
      </c>
      <c r="H585" s="12">
        <v>0.18</v>
      </c>
      <c r="I585" s="12">
        <v>0.18</v>
      </c>
      <c r="J585">
        <v>21</v>
      </c>
      <c r="K585">
        <v>34</v>
      </c>
      <c r="L585" s="12">
        <v>0</v>
      </c>
      <c r="M585" t="s">
        <v>245</v>
      </c>
    </row>
    <row r="586" spans="1:13" x14ac:dyDescent="0.3">
      <c r="A586" t="s">
        <v>40</v>
      </c>
      <c r="B586" t="s">
        <v>42</v>
      </c>
      <c r="C586" t="s">
        <v>251</v>
      </c>
      <c r="D586" t="s">
        <v>12</v>
      </c>
      <c r="E586">
        <v>1</v>
      </c>
      <c r="F586" s="12">
        <v>59.5</v>
      </c>
      <c r="G586" s="12">
        <v>1.98</v>
      </c>
      <c r="H586" s="12">
        <v>0.18</v>
      </c>
      <c r="I586" s="12">
        <v>0</v>
      </c>
      <c r="J586">
        <v>17</v>
      </c>
      <c r="K586">
        <v>50</v>
      </c>
      <c r="L586" s="12">
        <v>0.18</v>
      </c>
      <c r="M586" t="s">
        <v>245</v>
      </c>
    </row>
    <row r="587" spans="1:13" x14ac:dyDescent="0.3">
      <c r="A587" t="s">
        <v>40</v>
      </c>
      <c r="B587" t="s">
        <v>42</v>
      </c>
      <c r="C587" t="s">
        <v>251</v>
      </c>
      <c r="D587" t="s">
        <v>14</v>
      </c>
      <c r="E587">
        <v>1</v>
      </c>
      <c r="F587" s="12">
        <v>34.5</v>
      </c>
      <c r="G587" s="12">
        <v>1.1499999999999999</v>
      </c>
      <c r="H587" s="12">
        <v>0.16</v>
      </c>
      <c r="I587" s="12">
        <v>0</v>
      </c>
      <c r="J587">
        <v>23</v>
      </c>
      <c r="K587">
        <v>50</v>
      </c>
      <c r="L587" s="12">
        <v>0.16</v>
      </c>
      <c r="M587" t="s">
        <v>245</v>
      </c>
    </row>
    <row r="588" spans="1:13" x14ac:dyDescent="0.3">
      <c r="A588" t="s">
        <v>40</v>
      </c>
      <c r="B588" t="s">
        <v>42</v>
      </c>
      <c r="C588" t="s">
        <v>252</v>
      </c>
      <c r="D588" t="s">
        <v>11</v>
      </c>
      <c r="E588">
        <v>1</v>
      </c>
      <c r="F588" s="12">
        <v>10.5</v>
      </c>
      <c r="G588" s="12">
        <v>0.35</v>
      </c>
      <c r="H588" s="12">
        <v>0.08</v>
      </c>
      <c r="I588" s="12">
        <v>0</v>
      </c>
      <c r="J588">
        <v>7</v>
      </c>
      <c r="K588">
        <v>50</v>
      </c>
      <c r="L588" s="12">
        <v>0.08</v>
      </c>
      <c r="M588" t="s">
        <v>245</v>
      </c>
    </row>
    <row r="589" spans="1:13" x14ac:dyDescent="0.3">
      <c r="A589" t="s">
        <v>40</v>
      </c>
      <c r="B589" t="s">
        <v>42</v>
      </c>
      <c r="C589" t="s">
        <v>252</v>
      </c>
      <c r="D589" t="s">
        <v>10</v>
      </c>
      <c r="E589">
        <v>1</v>
      </c>
      <c r="F589" s="12">
        <v>30</v>
      </c>
      <c r="G589" s="12">
        <v>1</v>
      </c>
      <c r="H589" s="12">
        <v>0.08</v>
      </c>
      <c r="I589" s="12">
        <v>0</v>
      </c>
      <c r="J589">
        <v>20</v>
      </c>
      <c r="K589">
        <v>34</v>
      </c>
      <c r="L589" s="12">
        <v>0.08</v>
      </c>
      <c r="M589" t="s">
        <v>245</v>
      </c>
    </row>
    <row r="590" spans="1:13" x14ac:dyDescent="0.3">
      <c r="A590" t="s">
        <v>40</v>
      </c>
      <c r="B590" t="s">
        <v>42</v>
      </c>
      <c r="C590" t="s">
        <v>252</v>
      </c>
      <c r="D590" t="s">
        <v>13</v>
      </c>
      <c r="E590">
        <v>1</v>
      </c>
      <c r="F590" s="12">
        <v>7.5</v>
      </c>
      <c r="G590" s="12">
        <v>0.25</v>
      </c>
      <c r="H590" s="12">
        <v>0.08</v>
      </c>
      <c r="I590" s="12">
        <v>0</v>
      </c>
      <c r="J590">
        <v>5</v>
      </c>
      <c r="K590">
        <v>50</v>
      </c>
      <c r="L590" s="12">
        <v>0.08</v>
      </c>
      <c r="M590" t="s">
        <v>245</v>
      </c>
    </row>
    <row r="591" spans="1:13" x14ac:dyDescent="0.3">
      <c r="A591" t="s">
        <v>40</v>
      </c>
      <c r="B591" t="s">
        <v>42</v>
      </c>
      <c r="C591" t="s">
        <v>252</v>
      </c>
      <c r="D591" t="s">
        <v>12</v>
      </c>
      <c r="E591">
        <v>1</v>
      </c>
      <c r="F591" s="12">
        <v>24</v>
      </c>
      <c r="G591" s="12">
        <v>0.8</v>
      </c>
      <c r="H591" s="12">
        <v>0.08</v>
      </c>
      <c r="I591" s="12">
        <v>0</v>
      </c>
      <c r="J591">
        <v>16</v>
      </c>
      <c r="K591">
        <v>50</v>
      </c>
      <c r="L591" s="12">
        <v>0.08</v>
      </c>
      <c r="M591" t="s">
        <v>245</v>
      </c>
    </row>
    <row r="592" spans="1:13" x14ac:dyDescent="0.3">
      <c r="A592" t="s">
        <v>40</v>
      </c>
      <c r="B592" t="s">
        <v>42</v>
      </c>
      <c r="C592" t="s">
        <v>252</v>
      </c>
      <c r="D592" t="s">
        <v>15</v>
      </c>
      <c r="E592">
        <v>1</v>
      </c>
      <c r="F592" s="12">
        <v>7.5</v>
      </c>
      <c r="G592" s="12">
        <v>0.25</v>
      </c>
      <c r="H592" s="12">
        <v>0.09</v>
      </c>
      <c r="I592" s="12">
        <v>0</v>
      </c>
      <c r="J592">
        <v>5</v>
      </c>
      <c r="K592">
        <v>50</v>
      </c>
      <c r="L592" s="12">
        <v>0.09</v>
      </c>
      <c r="M592" t="s">
        <v>245</v>
      </c>
    </row>
    <row r="593" spans="1:13" x14ac:dyDescent="0.3">
      <c r="A593" t="s">
        <v>40</v>
      </c>
      <c r="B593" t="s">
        <v>42</v>
      </c>
      <c r="C593" t="s">
        <v>252</v>
      </c>
      <c r="D593" t="s">
        <v>14</v>
      </c>
      <c r="E593">
        <v>1</v>
      </c>
      <c r="F593" s="12">
        <v>7.5</v>
      </c>
      <c r="G593" s="12">
        <v>0.25</v>
      </c>
      <c r="H593" s="12">
        <v>0.08</v>
      </c>
      <c r="I593" s="12">
        <v>0</v>
      </c>
      <c r="J593">
        <v>5</v>
      </c>
      <c r="K593">
        <v>50</v>
      </c>
      <c r="L593" s="12">
        <v>0.08</v>
      </c>
      <c r="M593" t="s">
        <v>245</v>
      </c>
    </row>
    <row r="594" spans="1:13" x14ac:dyDescent="0.3">
      <c r="A594" t="s">
        <v>40</v>
      </c>
      <c r="B594" t="s">
        <v>42</v>
      </c>
      <c r="C594" t="s">
        <v>252</v>
      </c>
      <c r="D594" t="s">
        <v>114</v>
      </c>
      <c r="E594">
        <v>1</v>
      </c>
      <c r="F594" s="12">
        <v>15</v>
      </c>
      <c r="G594" s="12">
        <v>0.5</v>
      </c>
      <c r="H594" s="12">
        <v>0.09</v>
      </c>
      <c r="I594" s="12">
        <v>0</v>
      </c>
      <c r="J594">
        <v>10</v>
      </c>
      <c r="K594">
        <v>50</v>
      </c>
      <c r="L594" s="12">
        <v>0.09</v>
      </c>
      <c r="M594" t="s">
        <v>245</v>
      </c>
    </row>
    <row r="595" spans="1:13" x14ac:dyDescent="0.3">
      <c r="A595" t="s">
        <v>40</v>
      </c>
      <c r="B595" t="s">
        <v>42</v>
      </c>
      <c r="C595" t="s">
        <v>253</v>
      </c>
      <c r="D595" t="s">
        <v>11</v>
      </c>
      <c r="E595">
        <v>1</v>
      </c>
      <c r="F595" s="12">
        <v>12</v>
      </c>
      <c r="G595" s="12">
        <v>0.4</v>
      </c>
      <c r="H595" s="12">
        <v>0</v>
      </c>
      <c r="I595" s="12">
        <v>0</v>
      </c>
      <c r="J595">
        <v>8</v>
      </c>
      <c r="K595">
        <v>50</v>
      </c>
      <c r="L595" s="12">
        <v>0</v>
      </c>
      <c r="M595" t="s">
        <v>245</v>
      </c>
    </row>
    <row r="596" spans="1:13" x14ac:dyDescent="0.3">
      <c r="A596" t="s">
        <v>40</v>
      </c>
      <c r="B596" t="s">
        <v>42</v>
      </c>
      <c r="C596" t="s">
        <v>253</v>
      </c>
      <c r="D596" t="s">
        <v>10</v>
      </c>
      <c r="E596">
        <v>2</v>
      </c>
      <c r="F596" s="12">
        <v>21</v>
      </c>
      <c r="G596" s="12">
        <v>0.7</v>
      </c>
      <c r="H596" s="12">
        <v>0</v>
      </c>
      <c r="I596" s="12">
        <v>0</v>
      </c>
      <c r="J596">
        <v>14</v>
      </c>
      <c r="K596">
        <v>68</v>
      </c>
      <c r="L596" s="12">
        <v>0</v>
      </c>
      <c r="M596" t="s">
        <v>245</v>
      </c>
    </row>
    <row r="597" spans="1:13" x14ac:dyDescent="0.3">
      <c r="A597" t="s">
        <v>40</v>
      </c>
      <c r="B597" t="s">
        <v>42</v>
      </c>
      <c r="C597" t="s">
        <v>253</v>
      </c>
      <c r="D597" t="s">
        <v>13</v>
      </c>
      <c r="E597">
        <v>1</v>
      </c>
      <c r="F597" s="12">
        <v>7.5</v>
      </c>
      <c r="G597" s="12">
        <v>0.25</v>
      </c>
      <c r="H597" s="12">
        <v>0</v>
      </c>
      <c r="I597" s="12">
        <v>0</v>
      </c>
      <c r="J597">
        <v>5</v>
      </c>
      <c r="K597">
        <v>50</v>
      </c>
      <c r="L597" s="12">
        <v>0</v>
      </c>
      <c r="M597" t="s">
        <v>245</v>
      </c>
    </row>
    <row r="598" spans="1:13" x14ac:dyDescent="0.3">
      <c r="A598" t="s">
        <v>40</v>
      </c>
      <c r="B598" t="s">
        <v>42</v>
      </c>
      <c r="C598" t="s">
        <v>253</v>
      </c>
      <c r="D598" t="s">
        <v>12</v>
      </c>
      <c r="E598">
        <v>1</v>
      </c>
      <c r="F598" s="12">
        <v>15</v>
      </c>
      <c r="G598" s="12">
        <v>0.5</v>
      </c>
      <c r="H598" s="12">
        <v>0.08</v>
      </c>
      <c r="I598" s="12">
        <v>0</v>
      </c>
      <c r="J598">
        <v>10</v>
      </c>
      <c r="K598">
        <v>50</v>
      </c>
      <c r="L598" s="12">
        <v>0.08</v>
      </c>
      <c r="M598" t="s">
        <v>245</v>
      </c>
    </row>
    <row r="599" spans="1:13" x14ac:dyDescent="0.3">
      <c r="A599" t="s">
        <v>40</v>
      </c>
      <c r="B599" t="s">
        <v>42</v>
      </c>
      <c r="C599" t="s">
        <v>253</v>
      </c>
      <c r="D599" t="s">
        <v>15</v>
      </c>
      <c r="E599">
        <v>1</v>
      </c>
      <c r="F599" s="12">
        <v>16.5</v>
      </c>
      <c r="G599" s="12">
        <v>0.55000000000000004</v>
      </c>
      <c r="H599" s="12">
        <v>0</v>
      </c>
      <c r="I599" s="12">
        <v>0</v>
      </c>
      <c r="J599">
        <v>11</v>
      </c>
      <c r="K599">
        <v>50</v>
      </c>
      <c r="L599" s="12">
        <v>0</v>
      </c>
      <c r="M599" t="s">
        <v>245</v>
      </c>
    </row>
    <row r="600" spans="1:13" x14ac:dyDescent="0.3">
      <c r="A600" t="s">
        <v>40</v>
      </c>
      <c r="B600" t="s">
        <v>42</v>
      </c>
      <c r="C600" t="s">
        <v>253</v>
      </c>
      <c r="D600" t="s">
        <v>14</v>
      </c>
      <c r="E600">
        <v>1</v>
      </c>
      <c r="F600" s="12">
        <v>7.5</v>
      </c>
      <c r="G600" s="12">
        <v>0.25</v>
      </c>
      <c r="H600" s="12">
        <v>0</v>
      </c>
      <c r="I600" s="12">
        <v>0</v>
      </c>
      <c r="J600">
        <v>5</v>
      </c>
      <c r="K600">
        <v>50</v>
      </c>
      <c r="L600" s="12">
        <v>0</v>
      </c>
      <c r="M600" t="s">
        <v>245</v>
      </c>
    </row>
    <row r="601" spans="1:13" x14ac:dyDescent="0.3">
      <c r="A601" t="s">
        <v>40</v>
      </c>
      <c r="B601" t="s">
        <v>42</v>
      </c>
      <c r="C601" t="s">
        <v>253</v>
      </c>
      <c r="D601" t="s">
        <v>114</v>
      </c>
      <c r="E601">
        <v>1</v>
      </c>
      <c r="F601" s="12">
        <v>16.5</v>
      </c>
      <c r="G601" s="12">
        <v>0.55000000000000004</v>
      </c>
      <c r="H601" s="12">
        <v>0</v>
      </c>
      <c r="I601" s="12">
        <v>0</v>
      </c>
      <c r="J601">
        <v>11</v>
      </c>
      <c r="K601">
        <v>50</v>
      </c>
      <c r="L601" s="12">
        <v>0</v>
      </c>
      <c r="M601" t="s">
        <v>245</v>
      </c>
    </row>
    <row r="602" spans="1:13" x14ac:dyDescent="0.3">
      <c r="A602" t="s">
        <v>40</v>
      </c>
      <c r="B602" t="s">
        <v>42</v>
      </c>
      <c r="C602" t="s">
        <v>254</v>
      </c>
      <c r="D602" t="s">
        <v>11</v>
      </c>
      <c r="E602">
        <v>1</v>
      </c>
      <c r="F602" s="12">
        <v>7.5</v>
      </c>
      <c r="G602" s="12">
        <v>0.25</v>
      </c>
      <c r="H602" s="12">
        <v>0</v>
      </c>
      <c r="I602" s="12">
        <v>0</v>
      </c>
      <c r="J602">
        <v>5</v>
      </c>
      <c r="K602">
        <v>50</v>
      </c>
      <c r="L602" s="12">
        <v>0</v>
      </c>
      <c r="M602" t="s">
        <v>245</v>
      </c>
    </row>
    <row r="603" spans="1:13" x14ac:dyDescent="0.3">
      <c r="A603" t="s">
        <v>40</v>
      </c>
      <c r="B603" t="s">
        <v>42</v>
      </c>
      <c r="C603" t="s">
        <v>254</v>
      </c>
      <c r="D603" t="s">
        <v>13</v>
      </c>
      <c r="E603">
        <v>1</v>
      </c>
      <c r="F603" s="12">
        <v>10.5</v>
      </c>
      <c r="G603" s="12">
        <v>0.35</v>
      </c>
      <c r="H603" s="12">
        <v>0</v>
      </c>
      <c r="I603" s="12">
        <v>0</v>
      </c>
      <c r="J603">
        <v>7</v>
      </c>
      <c r="K603">
        <v>50</v>
      </c>
      <c r="L603" s="12">
        <v>0</v>
      </c>
      <c r="M603" t="s">
        <v>245</v>
      </c>
    </row>
    <row r="604" spans="1:13" x14ac:dyDescent="0.3">
      <c r="A604" t="s">
        <v>40</v>
      </c>
      <c r="B604" t="s">
        <v>42</v>
      </c>
      <c r="C604" t="s">
        <v>254</v>
      </c>
      <c r="D604" t="s">
        <v>15</v>
      </c>
      <c r="E604">
        <v>1</v>
      </c>
      <c r="F604" s="12">
        <v>9</v>
      </c>
      <c r="G604" s="12">
        <v>0.3</v>
      </c>
      <c r="H604" s="12">
        <v>0</v>
      </c>
      <c r="I604" s="12">
        <v>0</v>
      </c>
      <c r="J604">
        <v>6</v>
      </c>
      <c r="K604">
        <v>50</v>
      </c>
      <c r="L604" s="12">
        <v>0</v>
      </c>
      <c r="M604" t="s">
        <v>245</v>
      </c>
    </row>
    <row r="605" spans="1:13" x14ac:dyDescent="0.3">
      <c r="A605" t="s">
        <v>40</v>
      </c>
      <c r="B605" t="s">
        <v>42</v>
      </c>
      <c r="C605" t="s">
        <v>254</v>
      </c>
      <c r="D605" t="s">
        <v>14</v>
      </c>
      <c r="E605">
        <v>1</v>
      </c>
      <c r="F605" s="12">
        <v>1.5</v>
      </c>
      <c r="G605" s="12">
        <v>0.05</v>
      </c>
      <c r="H605" s="12">
        <v>0</v>
      </c>
      <c r="I605" s="12">
        <v>0</v>
      </c>
      <c r="J605">
        <v>1</v>
      </c>
      <c r="K605">
        <v>50</v>
      </c>
      <c r="L605" s="12">
        <v>0</v>
      </c>
      <c r="M605" t="s">
        <v>245</v>
      </c>
    </row>
    <row r="606" spans="1:13" x14ac:dyDescent="0.3">
      <c r="A606" t="s">
        <v>40</v>
      </c>
      <c r="B606" t="s">
        <v>42</v>
      </c>
      <c r="C606" t="s">
        <v>254</v>
      </c>
      <c r="D606" t="s">
        <v>114</v>
      </c>
      <c r="E606">
        <v>1</v>
      </c>
      <c r="F606" s="12">
        <v>1.5</v>
      </c>
      <c r="G606" s="12">
        <v>0.05</v>
      </c>
      <c r="H606" s="12">
        <v>0</v>
      </c>
      <c r="I606" s="12">
        <v>0</v>
      </c>
      <c r="J606">
        <v>1</v>
      </c>
      <c r="K606">
        <v>50</v>
      </c>
      <c r="L606" s="12">
        <v>0</v>
      </c>
      <c r="M606" t="s">
        <v>245</v>
      </c>
    </row>
    <row r="607" spans="1:13" x14ac:dyDescent="0.3">
      <c r="A607" t="s">
        <v>40</v>
      </c>
      <c r="B607" t="s">
        <v>42</v>
      </c>
      <c r="C607" t="s">
        <v>255</v>
      </c>
      <c r="D607" t="s">
        <v>10</v>
      </c>
      <c r="E607">
        <v>2</v>
      </c>
      <c r="F607" s="12">
        <v>38</v>
      </c>
      <c r="G607" s="12">
        <v>1.27</v>
      </c>
      <c r="H607" s="12">
        <v>0.11</v>
      </c>
      <c r="I607" s="12">
        <v>0</v>
      </c>
      <c r="J607">
        <v>19</v>
      </c>
      <c r="K607">
        <v>100</v>
      </c>
      <c r="L607" s="12">
        <v>0.11</v>
      </c>
      <c r="M607" t="s">
        <v>245</v>
      </c>
    </row>
    <row r="608" spans="1:13" x14ac:dyDescent="0.3">
      <c r="A608" t="s">
        <v>40</v>
      </c>
      <c r="B608" t="s">
        <v>42</v>
      </c>
      <c r="C608" t="s">
        <v>255</v>
      </c>
      <c r="D608" t="s">
        <v>12</v>
      </c>
      <c r="E608">
        <v>1</v>
      </c>
      <c r="F608" s="12">
        <v>60</v>
      </c>
      <c r="G608" s="12">
        <v>2</v>
      </c>
      <c r="H608" s="12">
        <v>0.11</v>
      </c>
      <c r="I608" s="12">
        <v>0</v>
      </c>
      <c r="J608">
        <v>30</v>
      </c>
      <c r="K608">
        <v>50</v>
      </c>
      <c r="L608" s="12">
        <v>0.11</v>
      </c>
      <c r="M608" t="s">
        <v>245</v>
      </c>
    </row>
    <row r="609" spans="1:13" x14ac:dyDescent="0.3">
      <c r="A609" t="s">
        <v>40</v>
      </c>
      <c r="B609" t="s">
        <v>42</v>
      </c>
      <c r="C609" t="s">
        <v>255</v>
      </c>
      <c r="D609" t="s">
        <v>14</v>
      </c>
      <c r="E609">
        <v>1</v>
      </c>
      <c r="F609" s="12">
        <v>88</v>
      </c>
      <c r="G609" s="12">
        <v>2.93</v>
      </c>
      <c r="H609" s="12">
        <v>0.11</v>
      </c>
      <c r="I609" s="12">
        <v>0</v>
      </c>
      <c r="J609">
        <v>44</v>
      </c>
      <c r="K609">
        <v>50</v>
      </c>
      <c r="L609" s="12">
        <v>0.11</v>
      </c>
      <c r="M609" t="s">
        <v>245</v>
      </c>
    </row>
    <row r="610" spans="1:13" x14ac:dyDescent="0.3">
      <c r="A610" t="s">
        <v>40</v>
      </c>
      <c r="B610" t="s">
        <v>42</v>
      </c>
      <c r="C610" t="s">
        <v>255</v>
      </c>
      <c r="D610" t="s">
        <v>114</v>
      </c>
      <c r="E610">
        <v>1</v>
      </c>
      <c r="F610" s="12">
        <v>48</v>
      </c>
      <c r="G610" s="12">
        <v>1.6</v>
      </c>
      <c r="H610" s="12">
        <v>0.12</v>
      </c>
      <c r="I610" s="12">
        <v>0</v>
      </c>
      <c r="J610">
        <v>24</v>
      </c>
      <c r="K610">
        <v>50</v>
      </c>
      <c r="L610" s="12">
        <v>0.12</v>
      </c>
      <c r="M610" t="s">
        <v>245</v>
      </c>
    </row>
    <row r="611" spans="1:13" x14ac:dyDescent="0.3">
      <c r="A611" t="s">
        <v>40</v>
      </c>
      <c r="B611" t="s">
        <v>42</v>
      </c>
      <c r="C611" t="s">
        <v>256</v>
      </c>
      <c r="D611" t="s">
        <v>7</v>
      </c>
      <c r="E611">
        <v>1</v>
      </c>
      <c r="F611" s="12">
        <v>19.07</v>
      </c>
      <c r="G611" s="12">
        <v>0.64</v>
      </c>
      <c r="H611" s="12">
        <v>0.11</v>
      </c>
      <c r="I611" s="12">
        <v>0.11</v>
      </c>
      <c r="J611">
        <v>13</v>
      </c>
      <c r="K611">
        <v>50</v>
      </c>
      <c r="L611" s="12">
        <v>0</v>
      </c>
      <c r="M611" t="s">
        <v>245</v>
      </c>
    </row>
    <row r="612" spans="1:13" x14ac:dyDescent="0.3">
      <c r="A612" t="s">
        <v>40</v>
      </c>
      <c r="B612" t="s">
        <v>42</v>
      </c>
      <c r="C612" t="s">
        <v>257</v>
      </c>
      <c r="D612" t="s">
        <v>11</v>
      </c>
      <c r="E612">
        <v>1</v>
      </c>
      <c r="F612" s="12">
        <v>28</v>
      </c>
      <c r="G612" s="12">
        <v>0.93</v>
      </c>
      <c r="H612" s="12">
        <v>0.11</v>
      </c>
      <c r="I612" s="12">
        <v>0.11</v>
      </c>
      <c r="J612">
        <v>14</v>
      </c>
      <c r="K612">
        <v>50</v>
      </c>
      <c r="L612" s="12">
        <v>0</v>
      </c>
      <c r="M612" t="s">
        <v>245</v>
      </c>
    </row>
    <row r="613" spans="1:13" x14ac:dyDescent="0.3">
      <c r="A613" t="s">
        <v>40</v>
      </c>
      <c r="B613" t="s">
        <v>42</v>
      </c>
      <c r="C613" t="s">
        <v>257</v>
      </c>
      <c r="D613" t="s">
        <v>13</v>
      </c>
      <c r="E613">
        <v>1</v>
      </c>
      <c r="F613" s="12">
        <v>36</v>
      </c>
      <c r="G613" s="12">
        <v>1.2</v>
      </c>
      <c r="H613" s="12">
        <v>0.11</v>
      </c>
      <c r="I613" s="12">
        <v>0.11</v>
      </c>
      <c r="J613">
        <v>18</v>
      </c>
      <c r="K613">
        <v>50</v>
      </c>
      <c r="L613" s="12">
        <v>0</v>
      </c>
      <c r="M613" t="s">
        <v>245</v>
      </c>
    </row>
    <row r="614" spans="1:13" x14ac:dyDescent="0.3">
      <c r="A614" t="s">
        <v>40</v>
      </c>
      <c r="B614" t="s">
        <v>42</v>
      </c>
      <c r="C614" t="s">
        <v>257</v>
      </c>
      <c r="D614" t="s">
        <v>15</v>
      </c>
      <c r="E614">
        <v>1</v>
      </c>
      <c r="F614" s="12">
        <v>42</v>
      </c>
      <c r="G614" s="12">
        <v>1.4</v>
      </c>
      <c r="H614" s="12">
        <v>0.12</v>
      </c>
      <c r="I614" s="12">
        <v>0.12</v>
      </c>
      <c r="J614">
        <v>21</v>
      </c>
      <c r="K614">
        <v>50</v>
      </c>
      <c r="L614" s="12">
        <v>0</v>
      </c>
      <c r="M614" t="s">
        <v>245</v>
      </c>
    </row>
    <row r="615" spans="1:13" x14ac:dyDescent="0.3">
      <c r="A615" t="s">
        <v>40</v>
      </c>
      <c r="B615" t="s">
        <v>42</v>
      </c>
      <c r="C615" t="s">
        <v>258</v>
      </c>
      <c r="D615" t="s">
        <v>7</v>
      </c>
      <c r="E615">
        <v>1</v>
      </c>
      <c r="F615" s="12">
        <v>19.04</v>
      </c>
      <c r="G615" s="12">
        <v>0.63</v>
      </c>
      <c r="H615" s="12">
        <v>0.11</v>
      </c>
      <c r="I615" s="12">
        <v>0.11</v>
      </c>
      <c r="J615">
        <v>20</v>
      </c>
      <c r="K615">
        <v>50</v>
      </c>
      <c r="L615" s="12">
        <v>0</v>
      </c>
      <c r="M615" t="s">
        <v>245</v>
      </c>
    </row>
    <row r="616" spans="1:13" x14ac:dyDescent="0.3">
      <c r="A616" t="s">
        <v>40</v>
      </c>
      <c r="B616" t="s">
        <v>42</v>
      </c>
      <c r="C616" t="s">
        <v>258</v>
      </c>
      <c r="D616" t="s">
        <v>10</v>
      </c>
      <c r="E616">
        <v>1</v>
      </c>
      <c r="F616" s="12">
        <v>68</v>
      </c>
      <c r="G616" s="12">
        <v>2.27</v>
      </c>
      <c r="H616" s="12">
        <v>0.11</v>
      </c>
      <c r="I616" s="12">
        <v>0.11</v>
      </c>
      <c r="J616">
        <v>34</v>
      </c>
      <c r="K616">
        <v>50</v>
      </c>
      <c r="L616" s="12">
        <v>0</v>
      </c>
      <c r="M616" t="s">
        <v>245</v>
      </c>
    </row>
    <row r="617" spans="1:13" x14ac:dyDescent="0.3">
      <c r="A617" t="s">
        <v>40</v>
      </c>
      <c r="B617" t="s">
        <v>42</v>
      </c>
      <c r="C617" t="s">
        <v>258</v>
      </c>
      <c r="D617" t="s">
        <v>12</v>
      </c>
      <c r="E617">
        <v>1</v>
      </c>
      <c r="F617" s="12">
        <v>56</v>
      </c>
      <c r="G617" s="12">
        <v>1.87</v>
      </c>
      <c r="H617" s="12">
        <v>0.11</v>
      </c>
      <c r="I617" s="12">
        <v>0.11</v>
      </c>
      <c r="J617">
        <v>28</v>
      </c>
      <c r="K617">
        <v>50</v>
      </c>
      <c r="L617" s="12">
        <v>0</v>
      </c>
      <c r="M617" t="s">
        <v>245</v>
      </c>
    </row>
    <row r="618" spans="1:13" x14ac:dyDescent="0.3">
      <c r="A618" t="s">
        <v>40</v>
      </c>
      <c r="B618" t="s">
        <v>42</v>
      </c>
      <c r="C618" t="s">
        <v>258</v>
      </c>
      <c r="D618" t="s">
        <v>14</v>
      </c>
      <c r="E618">
        <v>1</v>
      </c>
      <c r="F618" s="12">
        <v>70</v>
      </c>
      <c r="G618" s="12">
        <v>2.33</v>
      </c>
      <c r="H618" s="12">
        <v>0.11</v>
      </c>
      <c r="I618" s="12">
        <v>0.11</v>
      </c>
      <c r="J618">
        <v>35</v>
      </c>
      <c r="K618">
        <v>55</v>
      </c>
      <c r="L618" s="12">
        <v>0</v>
      </c>
      <c r="M618" t="s">
        <v>245</v>
      </c>
    </row>
    <row r="619" spans="1:13" x14ac:dyDescent="0.3">
      <c r="A619" t="s">
        <v>40</v>
      </c>
      <c r="B619" t="s">
        <v>42</v>
      </c>
      <c r="C619" t="s">
        <v>258</v>
      </c>
      <c r="D619" t="s">
        <v>114</v>
      </c>
      <c r="E619">
        <v>1</v>
      </c>
      <c r="F619" s="12">
        <v>82</v>
      </c>
      <c r="G619" s="12">
        <v>2.73</v>
      </c>
      <c r="H619" s="12">
        <v>0.12</v>
      </c>
      <c r="I619" s="12">
        <v>0.12</v>
      </c>
      <c r="J619">
        <v>41</v>
      </c>
      <c r="K619">
        <v>50</v>
      </c>
      <c r="L619" s="12">
        <v>0</v>
      </c>
      <c r="M619" t="s">
        <v>245</v>
      </c>
    </row>
    <row r="620" spans="1:13" x14ac:dyDescent="0.3">
      <c r="A620" t="s">
        <v>40</v>
      </c>
      <c r="B620" t="s">
        <v>42</v>
      </c>
      <c r="C620" t="s">
        <v>259</v>
      </c>
      <c r="D620" t="s">
        <v>7</v>
      </c>
      <c r="E620">
        <v>1</v>
      </c>
      <c r="F620" s="12">
        <v>10.47</v>
      </c>
      <c r="G620" s="12">
        <v>0.35</v>
      </c>
      <c r="H620" s="12">
        <v>0.11</v>
      </c>
      <c r="I620" s="12">
        <v>0.11</v>
      </c>
      <c r="J620">
        <v>9</v>
      </c>
      <c r="K620">
        <v>50</v>
      </c>
      <c r="L620" s="12">
        <v>0</v>
      </c>
      <c r="M620" t="s">
        <v>245</v>
      </c>
    </row>
    <row r="621" spans="1:13" x14ac:dyDescent="0.3">
      <c r="A621" t="s">
        <v>40</v>
      </c>
      <c r="B621" t="s">
        <v>42</v>
      </c>
      <c r="C621" t="s">
        <v>259</v>
      </c>
      <c r="D621" t="s">
        <v>11</v>
      </c>
      <c r="E621">
        <v>1</v>
      </c>
      <c r="F621" s="12">
        <v>24</v>
      </c>
      <c r="G621" s="12">
        <v>0.8</v>
      </c>
      <c r="H621" s="12">
        <v>0.11</v>
      </c>
      <c r="I621" s="12">
        <v>0.11</v>
      </c>
      <c r="J621">
        <v>12</v>
      </c>
      <c r="K621">
        <v>50</v>
      </c>
      <c r="L621" s="12">
        <v>0</v>
      </c>
      <c r="M621" t="s">
        <v>245</v>
      </c>
    </row>
    <row r="622" spans="1:13" x14ac:dyDescent="0.3">
      <c r="A622" t="s">
        <v>40</v>
      </c>
      <c r="B622" t="s">
        <v>42</v>
      </c>
      <c r="C622" t="s">
        <v>259</v>
      </c>
      <c r="D622" t="s">
        <v>13</v>
      </c>
      <c r="E622">
        <v>1</v>
      </c>
      <c r="F622" s="12">
        <v>42</v>
      </c>
      <c r="G622" s="12">
        <v>1.4</v>
      </c>
      <c r="H622" s="12">
        <v>0.11</v>
      </c>
      <c r="I622" s="12">
        <v>0.11</v>
      </c>
      <c r="J622">
        <v>21</v>
      </c>
      <c r="K622">
        <v>50</v>
      </c>
      <c r="L622" s="12">
        <v>0</v>
      </c>
      <c r="M622" t="s">
        <v>245</v>
      </c>
    </row>
    <row r="623" spans="1:13" x14ac:dyDescent="0.3">
      <c r="A623" t="s">
        <v>40</v>
      </c>
      <c r="B623" t="s">
        <v>42</v>
      </c>
      <c r="C623" t="s">
        <v>259</v>
      </c>
      <c r="D623" t="s">
        <v>15</v>
      </c>
      <c r="E623">
        <v>1</v>
      </c>
      <c r="F623" s="12">
        <v>48</v>
      </c>
      <c r="G623" s="12">
        <v>1.6</v>
      </c>
      <c r="H623" s="12">
        <v>0.12</v>
      </c>
      <c r="I623" s="12">
        <v>0.12</v>
      </c>
      <c r="J623">
        <v>24</v>
      </c>
      <c r="K623">
        <v>50</v>
      </c>
      <c r="L623" s="12">
        <v>0</v>
      </c>
      <c r="M623" t="s">
        <v>245</v>
      </c>
    </row>
    <row r="624" spans="1:13" x14ac:dyDescent="0.3">
      <c r="A624" t="s">
        <v>40</v>
      </c>
      <c r="B624" t="s">
        <v>42</v>
      </c>
      <c r="C624" t="s">
        <v>260</v>
      </c>
      <c r="D624" t="s">
        <v>8</v>
      </c>
      <c r="E624">
        <v>1</v>
      </c>
      <c r="F624" s="12">
        <v>22</v>
      </c>
      <c r="G624" s="12">
        <v>0.73</v>
      </c>
      <c r="H624" s="12">
        <v>0.11</v>
      </c>
      <c r="I624" s="12">
        <v>0.11</v>
      </c>
      <c r="J624">
        <v>11</v>
      </c>
      <c r="K624">
        <v>34</v>
      </c>
      <c r="L624" s="12">
        <v>0</v>
      </c>
      <c r="M624" t="s">
        <v>245</v>
      </c>
    </row>
    <row r="625" spans="1:13" x14ac:dyDescent="0.3">
      <c r="A625" t="s">
        <v>40</v>
      </c>
      <c r="B625" t="s">
        <v>42</v>
      </c>
      <c r="C625" t="s">
        <v>260</v>
      </c>
      <c r="D625" t="s">
        <v>10</v>
      </c>
      <c r="E625">
        <v>1</v>
      </c>
      <c r="F625" s="12">
        <v>34</v>
      </c>
      <c r="G625" s="12">
        <v>1.1299999999999999</v>
      </c>
      <c r="H625" s="12">
        <v>0.11</v>
      </c>
      <c r="I625" s="12">
        <v>0.11</v>
      </c>
      <c r="J625">
        <v>17</v>
      </c>
      <c r="K625">
        <v>50</v>
      </c>
      <c r="L625" s="12">
        <v>0</v>
      </c>
      <c r="M625" t="s">
        <v>245</v>
      </c>
    </row>
    <row r="626" spans="1:13" x14ac:dyDescent="0.3">
      <c r="A626" t="s">
        <v>40</v>
      </c>
      <c r="B626" t="s">
        <v>42</v>
      </c>
      <c r="C626" t="s">
        <v>260</v>
      </c>
      <c r="D626" t="s">
        <v>12</v>
      </c>
      <c r="E626">
        <v>1</v>
      </c>
      <c r="F626" s="12">
        <v>56</v>
      </c>
      <c r="G626" s="12">
        <v>1.87</v>
      </c>
      <c r="H626" s="12">
        <v>0.11</v>
      </c>
      <c r="I626" s="12">
        <v>0.11</v>
      </c>
      <c r="J626">
        <v>28</v>
      </c>
      <c r="K626">
        <v>50</v>
      </c>
      <c r="L626" s="12">
        <v>0</v>
      </c>
      <c r="M626" t="s">
        <v>245</v>
      </c>
    </row>
    <row r="627" spans="1:13" x14ac:dyDescent="0.3">
      <c r="A627" t="s">
        <v>40</v>
      </c>
      <c r="B627" t="s">
        <v>42</v>
      </c>
      <c r="C627" t="s">
        <v>260</v>
      </c>
      <c r="D627" t="s">
        <v>14</v>
      </c>
      <c r="E627">
        <v>1</v>
      </c>
      <c r="F627" s="12">
        <v>44</v>
      </c>
      <c r="G627" s="12">
        <v>1.47</v>
      </c>
      <c r="H627" s="12">
        <v>0.11</v>
      </c>
      <c r="I627" s="12">
        <v>0.11</v>
      </c>
      <c r="J627">
        <v>22</v>
      </c>
      <c r="K627">
        <v>50</v>
      </c>
      <c r="L627" s="12">
        <v>0</v>
      </c>
      <c r="M627" t="s">
        <v>245</v>
      </c>
    </row>
    <row r="628" spans="1:13" x14ac:dyDescent="0.3">
      <c r="A628" t="s">
        <v>40</v>
      </c>
      <c r="B628" t="s">
        <v>42</v>
      </c>
      <c r="C628" t="s">
        <v>260</v>
      </c>
      <c r="D628" t="s">
        <v>114</v>
      </c>
      <c r="E628">
        <v>1</v>
      </c>
      <c r="F628" s="12">
        <v>56</v>
      </c>
      <c r="G628" s="12">
        <v>1.87</v>
      </c>
      <c r="H628" s="12">
        <v>0.12</v>
      </c>
      <c r="I628" s="12">
        <v>0.12</v>
      </c>
      <c r="J628">
        <v>28</v>
      </c>
      <c r="K628">
        <v>50</v>
      </c>
      <c r="L628" s="12">
        <v>0</v>
      </c>
      <c r="M628" t="s">
        <v>245</v>
      </c>
    </row>
    <row r="629" spans="1:13" x14ac:dyDescent="0.3">
      <c r="A629" t="s">
        <v>40</v>
      </c>
      <c r="B629" t="s">
        <v>42</v>
      </c>
      <c r="C629" t="s">
        <v>261</v>
      </c>
      <c r="D629" t="s">
        <v>10</v>
      </c>
      <c r="E629">
        <v>1</v>
      </c>
      <c r="F629" s="12">
        <v>30</v>
      </c>
      <c r="G629" s="12">
        <v>1</v>
      </c>
      <c r="H629" s="12">
        <v>0</v>
      </c>
      <c r="I629" s="12">
        <v>0</v>
      </c>
      <c r="J629">
        <v>10</v>
      </c>
      <c r="K629">
        <v>50</v>
      </c>
      <c r="L629" s="12">
        <v>0</v>
      </c>
      <c r="M629" t="s">
        <v>245</v>
      </c>
    </row>
    <row r="630" spans="1:13" x14ac:dyDescent="0.3">
      <c r="A630" t="s">
        <v>40</v>
      </c>
      <c r="B630" t="s">
        <v>42</v>
      </c>
      <c r="C630" t="s">
        <v>261</v>
      </c>
      <c r="D630" t="s">
        <v>12</v>
      </c>
      <c r="E630">
        <v>1</v>
      </c>
      <c r="F630" s="12">
        <v>12</v>
      </c>
      <c r="G630" s="12">
        <v>0.4</v>
      </c>
      <c r="H630" s="12">
        <v>0</v>
      </c>
      <c r="I630" s="12">
        <v>0</v>
      </c>
      <c r="J630">
        <v>4</v>
      </c>
      <c r="K630">
        <v>50</v>
      </c>
      <c r="L630" s="12">
        <v>0</v>
      </c>
      <c r="M630" t="s">
        <v>245</v>
      </c>
    </row>
    <row r="631" spans="1:13" x14ac:dyDescent="0.3">
      <c r="A631" t="s">
        <v>40</v>
      </c>
      <c r="B631" t="s">
        <v>42</v>
      </c>
      <c r="C631" t="s">
        <v>261</v>
      </c>
      <c r="D631" t="s">
        <v>114</v>
      </c>
      <c r="E631">
        <v>1</v>
      </c>
      <c r="F631" s="12">
        <v>90</v>
      </c>
      <c r="G631" s="12">
        <v>3</v>
      </c>
      <c r="H631" s="12">
        <v>0.18</v>
      </c>
      <c r="I631" s="12">
        <v>0</v>
      </c>
      <c r="J631">
        <v>30</v>
      </c>
      <c r="K631">
        <v>50</v>
      </c>
      <c r="L631" s="12">
        <v>0.18</v>
      </c>
      <c r="M631" t="s">
        <v>245</v>
      </c>
    </row>
    <row r="632" spans="1:13" x14ac:dyDescent="0.3">
      <c r="A632" t="s">
        <v>40</v>
      </c>
      <c r="B632" t="s">
        <v>42</v>
      </c>
      <c r="C632" t="s">
        <v>262</v>
      </c>
      <c r="D632" t="s">
        <v>9</v>
      </c>
      <c r="E632">
        <v>1</v>
      </c>
      <c r="F632" s="12">
        <v>20</v>
      </c>
      <c r="G632" s="12">
        <v>0.67</v>
      </c>
      <c r="H632" s="12">
        <v>0.13</v>
      </c>
      <c r="I632" s="12">
        <v>0.13</v>
      </c>
      <c r="J632">
        <v>10</v>
      </c>
      <c r="K632">
        <v>34</v>
      </c>
      <c r="L632" s="12">
        <v>0</v>
      </c>
      <c r="M632" t="s">
        <v>245</v>
      </c>
    </row>
    <row r="633" spans="1:13" x14ac:dyDescent="0.3">
      <c r="A633" t="s">
        <v>40</v>
      </c>
      <c r="B633" t="s">
        <v>42</v>
      </c>
      <c r="C633" t="s">
        <v>262</v>
      </c>
      <c r="D633" t="s">
        <v>11</v>
      </c>
      <c r="E633">
        <v>1</v>
      </c>
      <c r="F633" s="12">
        <v>36</v>
      </c>
      <c r="G633" s="12">
        <v>1.2</v>
      </c>
      <c r="H633" s="12">
        <v>0.13</v>
      </c>
      <c r="I633" s="12">
        <v>0.13</v>
      </c>
      <c r="J633">
        <v>18</v>
      </c>
      <c r="K633">
        <v>50</v>
      </c>
      <c r="L633" s="12">
        <v>0</v>
      </c>
      <c r="M633" t="s">
        <v>245</v>
      </c>
    </row>
    <row r="634" spans="1:13" x14ac:dyDescent="0.3">
      <c r="A634" t="s">
        <v>40</v>
      </c>
      <c r="B634" t="s">
        <v>42</v>
      </c>
      <c r="C634" t="s">
        <v>262</v>
      </c>
      <c r="D634" t="s">
        <v>13</v>
      </c>
      <c r="E634">
        <v>1</v>
      </c>
      <c r="F634" s="12">
        <v>58</v>
      </c>
      <c r="G634" s="12">
        <v>1.93</v>
      </c>
      <c r="H634" s="12">
        <v>0.13</v>
      </c>
      <c r="I634" s="12">
        <v>0.13</v>
      </c>
      <c r="J634">
        <v>29</v>
      </c>
      <c r="K634">
        <v>50</v>
      </c>
      <c r="L634" s="12">
        <v>0</v>
      </c>
      <c r="M634" t="s">
        <v>245</v>
      </c>
    </row>
    <row r="635" spans="1:13" x14ac:dyDescent="0.3">
      <c r="A635" t="s">
        <v>40</v>
      </c>
      <c r="B635" t="s">
        <v>42</v>
      </c>
      <c r="C635" t="s">
        <v>262</v>
      </c>
      <c r="D635" t="s">
        <v>15</v>
      </c>
      <c r="E635">
        <v>1</v>
      </c>
      <c r="F635" s="12">
        <v>42</v>
      </c>
      <c r="G635" s="12">
        <v>1.4</v>
      </c>
      <c r="H635" s="12">
        <v>0.13</v>
      </c>
      <c r="I635" s="12">
        <v>0.13</v>
      </c>
      <c r="J635">
        <v>21</v>
      </c>
      <c r="K635">
        <v>50</v>
      </c>
      <c r="L635" s="12">
        <v>0</v>
      </c>
      <c r="M635" t="s">
        <v>245</v>
      </c>
    </row>
    <row r="636" spans="1:13" x14ac:dyDescent="0.3">
      <c r="A636" t="s">
        <v>40</v>
      </c>
      <c r="B636" t="s">
        <v>42</v>
      </c>
      <c r="C636" t="s">
        <v>263</v>
      </c>
      <c r="D636" t="s">
        <v>7</v>
      </c>
      <c r="E636">
        <v>1</v>
      </c>
      <c r="F636" s="12">
        <v>68</v>
      </c>
      <c r="G636" s="12">
        <v>2.27</v>
      </c>
      <c r="H636" s="12">
        <v>0.11</v>
      </c>
      <c r="I636" s="12">
        <v>0</v>
      </c>
      <c r="J636">
        <v>34</v>
      </c>
      <c r="K636">
        <v>50</v>
      </c>
      <c r="L636" s="12">
        <v>0.11</v>
      </c>
      <c r="M636" t="s">
        <v>245</v>
      </c>
    </row>
    <row r="637" spans="1:13" x14ac:dyDescent="0.3">
      <c r="A637" t="s">
        <v>40</v>
      </c>
      <c r="B637" t="s">
        <v>42</v>
      </c>
      <c r="C637" t="s">
        <v>263</v>
      </c>
      <c r="D637" t="s">
        <v>9</v>
      </c>
      <c r="E637">
        <v>1</v>
      </c>
      <c r="F637" s="12">
        <v>94</v>
      </c>
      <c r="G637" s="12">
        <v>3.13</v>
      </c>
      <c r="H637" s="12">
        <v>0.11</v>
      </c>
      <c r="I637" s="12">
        <v>0</v>
      </c>
      <c r="J637">
        <v>47</v>
      </c>
      <c r="K637">
        <v>59</v>
      </c>
      <c r="L637" s="12">
        <v>0.11</v>
      </c>
      <c r="M637" t="s">
        <v>245</v>
      </c>
    </row>
    <row r="638" spans="1:13" x14ac:dyDescent="0.3">
      <c r="A638" t="s">
        <v>40</v>
      </c>
      <c r="B638" t="s">
        <v>42</v>
      </c>
      <c r="C638" t="s">
        <v>263</v>
      </c>
      <c r="D638" t="s">
        <v>8</v>
      </c>
      <c r="E638">
        <v>1</v>
      </c>
      <c r="F638" s="12">
        <v>96</v>
      </c>
      <c r="G638" s="12">
        <v>3.2</v>
      </c>
      <c r="H638" s="12">
        <v>0.11</v>
      </c>
      <c r="I638" s="12">
        <v>0</v>
      </c>
      <c r="J638">
        <v>48</v>
      </c>
      <c r="K638">
        <v>69</v>
      </c>
      <c r="L638" s="12">
        <v>0.11</v>
      </c>
      <c r="M638" t="s">
        <v>245</v>
      </c>
    </row>
    <row r="639" spans="1:13" x14ac:dyDescent="0.3">
      <c r="A639" t="s">
        <v>40</v>
      </c>
      <c r="B639" t="s">
        <v>42</v>
      </c>
      <c r="C639" t="s">
        <v>263</v>
      </c>
      <c r="D639" t="s">
        <v>11</v>
      </c>
      <c r="E639">
        <v>1</v>
      </c>
      <c r="F639" s="12">
        <v>70</v>
      </c>
      <c r="G639" s="12">
        <v>2.33</v>
      </c>
      <c r="H639" s="12">
        <v>0.11</v>
      </c>
      <c r="I639" s="12">
        <v>0</v>
      </c>
      <c r="J639">
        <v>35</v>
      </c>
      <c r="K639">
        <v>50</v>
      </c>
      <c r="L639" s="12">
        <v>0.11</v>
      </c>
      <c r="M639" t="s">
        <v>245</v>
      </c>
    </row>
    <row r="640" spans="1:13" x14ac:dyDescent="0.3">
      <c r="A640" t="s">
        <v>40</v>
      </c>
      <c r="B640" t="s">
        <v>42</v>
      </c>
      <c r="C640" t="s">
        <v>263</v>
      </c>
      <c r="D640" t="s">
        <v>10</v>
      </c>
      <c r="E640">
        <v>1</v>
      </c>
      <c r="F640" s="12">
        <v>88</v>
      </c>
      <c r="G640" s="12">
        <v>2.93</v>
      </c>
      <c r="H640" s="12">
        <v>0.11</v>
      </c>
      <c r="I640" s="12">
        <v>0</v>
      </c>
      <c r="J640">
        <v>44</v>
      </c>
      <c r="K640">
        <v>65</v>
      </c>
      <c r="L640" s="12">
        <v>0.11</v>
      </c>
      <c r="M640" t="s">
        <v>245</v>
      </c>
    </row>
    <row r="641" spans="1:13" x14ac:dyDescent="0.3">
      <c r="A641" t="s">
        <v>40</v>
      </c>
      <c r="B641" t="s">
        <v>42</v>
      </c>
      <c r="C641" t="s">
        <v>263</v>
      </c>
      <c r="D641" t="s">
        <v>13</v>
      </c>
      <c r="E641">
        <v>1</v>
      </c>
      <c r="F641" s="12">
        <v>84</v>
      </c>
      <c r="G641" s="12">
        <v>2.8</v>
      </c>
      <c r="H641" s="12">
        <v>0.11</v>
      </c>
      <c r="I641" s="12">
        <v>0</v>
      </c>
      <c r="J641">
        <v>42</v>
      </c>
      <c r="K641">
        <v>50</v>
      </c>
      <c r="L641" s="12">
        <v>0.11</v>
      </c>
      <c r="M641" t="s">
        <v>245</v>
      </c>
    </row>
    <row r="642" spans="1:13" x14ac:dyDescent="0.3">
      <c r="A642" t="s">
        <v>40</v>
      </c>
      <c r="B642" t="s">
        <v>42</v>
      </c>
      <c r="C642" t="s">
        <v>263</v>
      </c>
      <c r="D642" t="s">
        <v>12</v>
      </c>
      <c r="E642">
        <v>1</v>
      </c>
      <c r="F642" s="12">
        <v>56</v>
      </c>
      <c r="G642" s="12">
        <v>1.87</v>
      </c>
      <c r="H642" s="12">
        <v>0.11</v>
      </c>
      <c r="I642" s="12">
        <v>0</v>
      </c>
      <c r="J642">
        <v>28</v>
      </c>
      <c r="K642">
        <v>50</v>
      </c>
      <c r="L642" s="12">
        <v>0.11</v>
      </c>
      <c r="M642" t="s">
        <v>245</v>
      </c>
    </row>
    <row r="643" spans="1:13" x14ac:dyDescent="0.3">
      <c r="A643" t="s">
        <v>40</v>
      </c>
      <c r="B643" t="s">
        <v>42</v>
      </c>
      <c r="C643" t="s">
        <v>263</v>
      </c>
      <c r="D643" t="s">
        <v>15</v>
      </c>
      <c r="E643">
        <v>1</v>
      </c>
      <c r="F643" s="12">
        <v>76</v>
      </c>
      <c r="G643" s="12">
        <v>2.5299999999999998</v>
      </c>
      <c r="H643" s="12">
        <v>0.12</v>
      </c>
      <c r="I643" s="12">
        <v>0</v>
      </c>
      <c r="J643">
        <v>38</v>
      </c>
      <c r="K643">
        <v>50</v>
      </c>
      <c r="L643" s="12">
        <v>0.12</v>
      </c>
      <c r="M643" t="s">
        <v>245</v>
      </c>
    </row>
    <row r="644" spans="1:13" x14ac:dyDescent="0.3">
      <c r="A644" t="s">
        <v>40</v>
      </c>
      <c r="B644" t="s">
        <v>42</v>
      </c>
      <c r="C644" t="s">
        <v>263</v>
      </c>
      <c r="D644" t="s">
        <v>14</v>
      </c>
      <c r="E644">
        <v>1</v>
      </c>
      <c r="F644" s="12">
        <v>72</v>
      </c>
      <c r="G644" s="12">
        <v>2.4</v>
      </c>
      <c r="H644" s="12">
        <v>0.11</v>
      </c>
      <c r="I644" s="12">
        <v>0</v>
      </c>
      <c r="J644">
        <v>36</v>
      </c>
      <c r="K644">
        <v>50</v>
      </c>
      <c r="L644" s="12">
        <v>0.11</v>
      </c>
      <c r="M644" t="s">
        <v>245</v>
      </c>
    </row>
    <row r="645" spans="1:13" x14ac:dyDescent="0.3">
      <c r="A645" t="s">
        <v>40</v>
      </c>
      <c r="B645" t="s">
        <v>42</v>
      </c>
      <c r="C645" t="s">
        <v>263</v>
      </c>
      <c r="D645" t="s">
        <v>114</v>
      </c>
      <c r="E645">
        <v>1</v>
      </c>
      <c r="F645" s="12">
        <v>56</v>
      </c>
      <c r="G645" s="12">
        <v>1.87</v>
      </c>
      <c r="H645" s="12">
        <v>0.12</v>
      </c>
      <c r="I645" s="12">
        <v>0</v>
      </c>
      <c r="J645">
        <v>28</v>
      </c>
      <c r="K645">
        <v>50</v>
      </c>
      <c r="L645" s="12">
        <v>0.12</v>
      </c>
      <c r="M645" t="s">
        <v>245</v>
      </c>
    </row>
    <row r="646" spans="1:13" x14ac:dyDescent="0.3">
      <c r="A646" t="s">
        <v>40</v>
      </c>
      <c r="B646" t="s">
        <v>42</v>
      </c>
      <c r="C646" t="s">
        <v>264</v>
      </c>
      <c r="D646" t="s">
        <v>7</v>
      </c>
      <c r="E646">
        <v>1</v>
      </c>
      <c r="F646" s="12">
        <v>52</v>
      </c>
      <c r="G646" s="12">
        <v>1.73</v>
      </c>
      <c r="H646" s="12">
        <v>0.11</v>
      </c>
      <c r="I646" s="12">
        <v>0</v>
      </c>
      <c r="J646">
        <v>26</v>
      </c>
      <c r="K646">
        <v>50</v>
      </c>
      <c r="L646" s="12">
        <v>0.11</v>
      </c>
      <c r="M646" t="s">
        <v>245</v>
      </c>
    </row>
    <row r="647" spans="1:13" x14ac:dyDescent="0.3">
      <c r="A647" t="s">
        <v>40</v>
      </c>
      <c r="B647" t="s">
        <v>42</v>
      </c>
      <c r="C647" t="s">
        <v>264</v>
      </c>
      <c r="D647" t="s">
        <v>9</v>
      </c>
      <c r="E647">
        <v>1</v>
      </c>
      <c r="F647" s="12">
        <v>62</v>
      </c>
      <c r="G647" s="12">
        <v>2.0699999999999998</v>
      </c>
      <c r="H647" s="12">
        <v>0.11</v>
      </c>
      <c r="I647" s="12">
        <v>0</v>
      </c>
      <c r="J647">
        <v>31</v>
      </c>
      <c r="K647">
        <v>50</v>
      </c>
      <c r="L647" s="12">
        <v>0.11</v>
      </c>
      <c r="M647" t="s">
        <v>245</v>
      </c>
    </row>
    <row r="648" spans="1:13" x14ac:dyDescent="0.3">
      <c r="A648" t="s">
        <v>40</v>
      </c>
      <c r="B648" t="s">
        <v>42</v>
      </c>
      <c r="C648" t="s">
        <v>264</v>
      </c>
      <c r="D648" t="s">
        <v>8</v>
      </c>
      <c r="E648">
        <v>1</v>
      </c>
      <c r="F648" s="12">
        <v>94</v>
      </c>
      <c r="G648" s="12">
        <v>3.13</v>
      </c>
      <c r="H648" s="12">
        <v>0.11</v>
      </c>
      <c r="I648" s="12">
        <v>0</v>
      </c>
      <c r="J648">
        <v>47</v>
      </c>
      <c r="K648">
        <v>59</v>
      </c>
      <c r="L648" s="12">
        <v>0.11</v>
      </c>
      <c r="M648" t="s">
        <v>245</v>
      </c>
    </row>
    <row r="649" spans="1:13" x14ac:dyDescent="0.3">
      <c r="A649" t="s">
        <v>40</v>
      </c>
      <c r="B649" t="s">
        <v>42</v>
      </c>
      <c r="C649" t="s">
        <v>264</v>
      </c>
      <c r="D649" t="s">
        <v>11</v>
      </c>
      <c r="E649">
        <v>1</v>
      </c>
      <c r="F649" s="12">
        <v>56</v>
      </c>
      <c r="G649" s="12">
        <v>1.87</v>
      </c>
      <c r="H649" s="12">
        <v>0.11</v>
      </c>
      <c r="I649" s="12">
        <v>0</v>
      </c>
      <c r="J649">
        <v>28</v>
      </c>
      <c r="K649">
        <v>50</v>
      </c>
      <c r="L649" s="12">
        <v>0.11</v>
      </c>
      <c r="M649" t="s">
        <v>245</v>
      </c>
    </row>
    <row r="650" spans="1:13" x14ac:dyDescent="0.3">
      <c r="A650" t="s">
        <v>40</v>
      </c>
      <c r="B650" t="s">
        <v>42</v>
      </c>
      <c r="C650" t="s">
        <v>264</v>
      </c>
      <c r="D650" t="s">
        <v>10</v>
      </c>
      <c r="E650">
        <v>1</v>
      </c>
      <c r="F650" s="12">
        <v>70</v>
      </c>
      <c r="G650" s="12">
        <v>2.33</v>
      </c>
      <c r="H650" s="12">
        <v>0.11</v>
      </c>
      <c r="I650" s="12">
        <v>0</v>
      </c>
      <c r="J650">
        <v>35</v>
      </c>
      <c r="K650">
        <v>50</v>
      </c>
      <c r="L650" s="12">
        <v>0.11</v>
      </c>
      <c r="M650" t="s">
        <v>245</v>
      </c>
    </row>
    <row r="651" spans="1:13" x14ac:dyDescent="0.3">
      <c r="A651" t="s">
        <v>40</v>
      </c>
      <c r="B651" t="s">
        <v>42</v>
      </c>
      <c r="C651" t="s">
        <v>264</v>
      </c>
      <c r="D651" t="s">
        <v>13</v>
      </c>
      <c r="E651">
        <v>1</v>
      </c>
      <c r="F651" s="12">
        <v>72</v>
      </c>
      <c r="G651" s="12">
        <v>2.4</v>
      </c>
      <c r="H651" s="12">
        <v>0.11</v>
      </c>
      <c r="I651" s="12">
        <v>0</v>
      </c>
      <c r="J651">
        <v>36</v>
      </c>
      <c r="K651">
        <v>50</v>
      </c>
      <c r="L651" s="12">
        <v>0.11</v>
      </c>
      <c r="M651" t="s">
        <v>245</v>
      </c>
    </row>
    <row r="652" spans="1:13" x14ac:dyDescent="0.3">
      <c r="A652" t="s">
        <v>40</v>
      </c>
      <c r="B652" t="s">
        <v>42</v>
      </c>
      <c r="C652" t="s">
        <v>264</v>
      </c>
      <c r="D652" t="s">
        <v>12</v>
      </c>
      <c r="E652">
        <v>1</v>
      </c>
      <c r="F652" s="12">
        <v>38</v>
      </c>
      <c r="G652" s="12">
        <v>1.27</v>
      </c>
      <c r="H652" s="12">
        <v>0.11</v>
      </c>
      <c r="I652" s="12">
        <v>0</v>
      </c>
      <c r="J652">
        <v>19</v>
      </c>
      <c r="K652">
        <v>50</v>
      </c>
      <c r="L652" s="12">
        <v>0.11</v>
      </c>
      <c r="M652" t="s">
        <v>245</v>
      </c>
    </row>
    <row r="653" spans="1:13" x14ac:dyDescent="0.3">
      <c r="A653" t="s">
        <v>40</v>
      </c>
      <c r="B653" t="s">
        <v>42</v>
      </c>
      <c r="C653" t="s">
        <v>264</v>
      </c>
      <c r="D653" t="s">
        <v>15</v>
      </c>
      <c r="E653">
        <v>1</v>
      </c>
      <c r="F653" s="12">
        <v>62</v>
      </c>
      <c r="G653" s="12">
        <v>2.0699999999999998</v>
      </c>
      <c r="H653" s="12">
        <v>0.12</v>
      </c>
      <c r="I653" s="12">
        <v>0</v>
      </c>
      <c r="J653">
        <v>31</v>
      </c>
      <c r="K653">
        <v>50</v>
      </c>
      <c r="L653" s="12">
        <v>0.12</v>
      </c>
      <c r="M653" t="s">
        <v>245</v>
      </c>
    </row>
    <row r="654" spans="1:13" x14ac:dyDescent="0.3">
      <c r="A654" t="s">
        <v>40</v>
      </c>
      <c r="B654" t="s">
        <v>42</v>
      </c>
      <c r="C654" t="s">
        <v>264</v>
      </c>
      <c r="D654" t="s">
        <v>14</v>
      </c>
      <c r="E654">
        <v>1</v>
      </c>
      <c r="F654" s="12">
        <v>48</v>
      </c>
      <c r="G654" s="12">
        <v>1.6</v>
      </c>
      <c r="H654" s="12">
        <v>0.11</v>
      </c>
      <c r="I654" s="12">
        <v>0</v>
      </c>
      <c r="J654">
        <v>24</v>
      </c>
      <c r="K654">
        <v>50</v>
      </c>
      <c r="L654" s="12">
        <v>0.11</v>
      </c>
      <c r="M654" t="s">
        <v>245</v>
      </c>
    </row>
    <row r="655" spans="1:13" x14ac:dyDescent="0.3">
      <c r="A655" t="s">
        <v>40</v>
      </c>
      <c r="B655" t="s">
        <v>42</v>
      </c>
      <c r="C655" t="s">
        <v>264</v>
      </c>
      <c r="D655" t="s">
        <v>114</v>
      </c>
      <c r="E655">
        <v>1</v>
      </c>
      <c r="F655" s="12">
        <v>32</v>
      </c>
      <c r="G655" s="12">
        <v>1.07</v>
      </c>
      <c r="H655" s="12">
        <v>0.12</v>
      </c>
      <c r="I655" s="12">
        <v>0</v>
      </c>
      <c r="J655">
        <v>16</v>
      </c>
      <c r="K655">
        <v>50</v>
      </c>
      <c r="L655" s="12">
        <v>0.12</v>
      </c>
      <c r="M655" t="s">
        <v>245</v>
      </c>
    </row>
    <row r="656" spans="1:13" x14ac:dyDescent="0.3">
      <c r="A656" t="s">
        <v>40</v>
      </c>
      <c r="B656" t="s">
        <v>42</v>
      </c>
      <c r="C656" t="s">
        <v>265</v>
      </c>
      <c r="D656" t="s">
        <v>7</v>
      </c>
      <c r="E656">
        <v>1</v>
      </c>
      <c r="F656" s="12">
        <v>48</v>
      </c>
      <c r="G656" s="12">
        <v>1.6</v>
      </c>
      <c r="H656" s="12">
        <v>0.11</v>
      </c>
      <c r="I656" s="12">
        <v>0</v>
      </c>
      <c r="J656">
        <v>24</v>
      </c>
      <c r="K656">
        <v>50</v>
      </c>
      <c r="L656" s="12">
        <v>0.11</v>
      </c>
      <c r="M656" t="s">
        <v>245</v>
      </c>
    </row>
    <row r="657" spans="1:13" x14ac:dyDescent="0.3">
      <c r="A657" t="s">
        <v>40</v>
      </c>
      <c r="B657" t="s">
        <v>42</v>
      </c>
      <c r="C657" t="s">
        <v>265</v>
      </c>
      <c r="D657" t="s">
        <v>9</v>
      </c>
      <c r="E657">
        <v>1</v>
      </c>
      <c r="F657" s="12">
        <v>50</v>
      </c>
      <c r="G657" s="12">
        <v>1.67</v>
      </c>
      <c r="H657" s="12">
        <v>0.11</v>
      </c>
      <c r="I657" s="12">
        <v>0</v>
      </c>
      <c r="J657">
        <v>25</v>
      </c>
      <c r="K657">
        <v>50</v>
      </c>
      <c r="L657" s="12">
        <v>0.11</v>
      </c>
      <c r="M657" t="s">
        <v>245</v>
      </c>
    </row>
    <row r="658" spans="1:13" x14ac:dyDescent="0.3">
      <c r="A658" t="s">
        <v>40</v>
      </c>
      <c r="B658" t="s">
        <v>42</v>
      </c>
      <c r="C658" t="s">
        <v>265</v>
      </c>
      <c r="D658" t="s">
        <v>8</v>
      </c>
      <c r="E658">
        <v>1</v>
      </c>
      <c r="F658" s="12">
        <v>90</v>
      </c>
      <c r="G658" s="12">
        <v>3</v>
      </c>
      <c r="H658" s="12">
        <v>0.11</v>
      </c>
      <c r="I658" s="12">
        <v>0</v>
      </c>
      <c r="J658">
        <v>45</v>
      </c>
      <c r="K658">
        <v>59</v>
      </c>
      <c r="L658" s="12">
        <v>0.11</v>
      </c>
      <c r="M658" t="s">
        <v>245</v>
      </c>
    </row>
    <row r="659" spans="1:13" x14ac:dyDescent="0.3">
      <c r="A659" t="s">
        <v>40</v>
      </c>
      <c r="B659" t="s">
        <v>42</v>
      </c>
      <c r="C659" t="s">
        <v>265</v>
      </c>
      <c r="D659" t="s">
        <v>11</v>
      </c>
      <c r="E659">
        <v>1</v>
      </c>
      <c r="F659" s="12">
        <v>56</v>
      </c>
      <c r="G659" s="12">
        <v>1.87</v>
      </c>
      <c r="H659" s="12">
        <v>0.11</v>
      </c>
      <c r="I659" s="12">
        <v>0</v>
      </c>
      <c r="J659">
        <v>28</v>
      </c>
      <c r="K659">
        <v>50</v>
      </c>
      <c r="L659" s="12">
        <v>0.11</v>
      </c>
      <c r="M659" t="s">
        <v>245</v>
      </c>
    </row>
    <row r="660" spans="1:13" x14ac:dyDescent="0.3">
      <c r="A660" t="s">
        <v>40</v>
      </c>
      <c r="B660" t="s">
        <v>42</v>
      </c>
      <c r="C660" t="s">
        <v>265</v>
      </c>
      <c r="D660" t="s">
        <v>13</v>
      </c>
      <c r="E660">
        <v>1</v>
      </c>
      <c r="F660" s="12">
        <v>70</v>
      </c>
      <c r="G660" s="12">
        <v>2.33</v>
      </c>
      <c r="H660" s="12">
        <v>0.11</v>
      </c>
      <c r="I660" s="12">
        <v>0</v>
      </c>
      <c r="J660">
        <v>35</v>
      </c>
      <c r="K660">
        <v>50</v>
      </c>
      <c r="L660" s="12">
        <v>0.11</v>
      </c>
      <c r="M660" t="s">
        <v>245</v>
      </c>
    </row>
    <row r="661" spans="1:13" x14ac:dyDescent="0.3">
      <c r="A661" t="s">
        <v>40</v>
      </c>
      <c r="B661" t="s">
        <v>42</v>
      </c>
      <c r="C661" t="s">
        <v>265</v>
      </c>
      <c r="D661" t="s">
        <v>15</v>
      </c>
      <c r="E661">
        <v>1</v>
      </c>
      <c r="F661" s="12">
        <v>50</v>
      </c>
      <c r="G661" s="12">
        <v>1.67</v>
      </c>
      <c r="H661" s="12">
        <v>0.12</v>
      </c>
      <c r="I661" s="12">
        <v>0</v>
      </c>
      <c r="J661">
        <v>25</v>
      </c>
      <c r="K661">
        <v>50</v>
      </c>
      <c r="L661" s="12">
        <v>0.12</v>
      </c>
      <c r="M661" t="s">
        <v>245</v>
      </c>
    </row>
    <row r="662" spans="1:13" x14ac:dyDescent="0.3">
      <c r="A662" t="s">
        <v>40</v>
      </c>
      <c r="B662" t="s">
        <v>42</v>
      </c>
      <c r="C662" t="s">
        <v>266</v>
      </c>
      <c r="D662" t="s">
        <v>7</v>
      </c>
      <c r="E662">
        <v>1</v>
      </c>
      <c r="F662" s="12">
        <v>5.0999999999999996</v>
      </c>
      <c r="G662" s="12">
        <v>0.17</v>
      </c>
      <c r="H662" s="12">
        <v>0.11</v>
      </c>
      <c r="I662" s="12">
        <v>0.11</v>
      </c>
      <c r="J662">
        <v>9</v>
      </c>
      <c r="K662">
        <v>50</v>
      </c>
      <c r="L662" s="12">
        <v>0</v>
      </c>
      <c r="M662" t="s">
        <v>245</v>
      </c>
    </row>
    <row r="663" spans="1:13" x14ac:dyDescent="0.3">
      <c r="A663" t="s">
        <v>40</v>
      </c>
      <c r="B663" t="s">
        <v>42</v>
      </c>
      <c r="C663" t="s">
        <v>266</v>
      </c>
      <c r="D663" t="s">
        <v>9</v>
      </c>
      <c r="E663">
        <v>1</v>
      </c>
      <c r="F663" s="12">
        <v>18</v>
      </c>
      <c r="G663" s="12">
        <v>0.6</v>
      </c>
      <c r="H663" s="12">
        <v>0.11</v>
      </c>
      <c r="I663" s="12">
        <v>0.11</v>
      </c>
      <c r="J663">
        <v>9</v>
      </c>
      <c r="K663">
        <v>34</v>
      </c>
      <c r="L663" s="12">
        <v>0</v>
      </c>
      <c r="M663" t="s">
        <v>245</v>
      </c>
    </row>
    <row r="664" spans="1:13" x14ac:dyDescent="0.3">
      <c r="A664" t="s">
        <v>40</v>
      </c>
      <c r="B664" t="s">
        <v>42</v>
      </c>
      <c r="C664" t="s">
        <v>266</v>
      </c>
      <c r="D664" t="s">
        <v>11</v>
      </c>
      <c r="E664">
        <v>1</v>
      </c>
      <c r="F664" s="12">
        <v>78</v>
      </c>
      <c r="G664" s="12">
        <v>2.6</v>
      </c>
      <c r="H664" s="12">
        <v>0.11</v>
      </c>
      <c r="I664" s="12">
        <v>0.11</v>
      </c>
      <c r="J664">
        <v>39</v>
      </c>
      <c r="K664">
        <v>50</v>
      </c>
      <c r="L664" s="12">
        <v>0</v>
      </c>
      <c r="M664" t="s">
        <v>245</v>
      </c>
    </row>
    <row r="665" spans="1:13" x14ac:dyDescent="0.3">
      <c r="A665" t="s">
        <v>40</v>
      </c>
      <c r="B665" t="s">
        <v>42</v>
      </c>
      <c r="C665" t="s">
        <v>266</v>
      </c>
      <c r="D665" t="s">
        <v>13</v>
      </c>
      <c r="E665">
        <v>1</v>
      </c>
      <c r="F665" s="12">
        <v>64</v>
      </c>
      <c r="G665" s="12">
        <v>2.13</v>
      </c>
      <c r="H665" s="12">
        <v>0.11</v>
      </c>
      <c r="I665" s="12">
        <v>0.11</v>
      </c>
      <c r="J665">
        <v>32</v>
      </c>
      <c r="K665">
        <v>50</v>
      </c>
      <c r="L665" s="12">
        <v>0</v>
      </c>
      <c r="M665" t="s">
        <v>245</v>
      </c>
    </row>
    <row r="666" spans="1:13" x14ac:dyDescent="0.3">
      <c r="A666" t="s">
        <v>40</v>
      </c>
      <c r="B666" t="s">
        <v>42</v>
      </c>
      <c r="C666" t="s">
        <v>266</v>
      </c>
      <c r="D666" t="s">
        <v>15</v>
      </c>
      <c r="E666">
        <v>1</v>
      </c>
      <c r="F666" s="12">
        <v>68</v>
      </c>
      <c r="G666" s="12">
        <v>2.27</v>
      </c>
      <c r="H666" s="12">
        <v>0.12</v>
      </c>
      <c r="I666" s="12">
        <v>0.12</v>
      </c>
      <c r="J666">
        <v>34</v>
      </c>
      <c r="K666">
        <v>50</v>
      </c>
      <c r="L666" s="12">
        <v>0</v>
      </c>
      <c r="M666" t="s">
        <v>245</v>
      </c>
    </row>
    <row r="667" spans="1:13" x14ac:dyDescent="0.3">
      <c r="A667" t="s">
        <v>40</v>
      </c>
      <c r="B667" t="s">
        <v>42</v>
      </c>
      <c r="C667" t="s">
        <v>267</v>
      </c>
      <c r="D667" t="s">
        <v>7</v>
      </c>
      <c r="E667">
        <v>1</v>
      </c>
      <c r="F667" s="12">
        <v>14.74</v>
      </c>
      <c r="G667" s="12">
        <v>0.49</v>
      </c>
      <c r="H667" s="12">
        <v>0.11</v>
      </c>
      <c r="I667" s="12">
        <v>0.11</v>
      </c>
      <c r="J667">
        <v>9</v>
      </c>
      <c r="K667">
        <v>50</v>
      </c>
      <c r="L667" s="12">
        <v>0</v>
      </c>
      <c r="M667" t="s">
        <v>245</v>
      </c>
    </row>
    <row r="668" spans="1:13" x14ac:dyDescent="0.3">
      <c r="A668" t="s">
        <v>40</v>
      </c>
      <c r="B668" t="s">
        <v>42</v>
      </c>
      <c r="C668" t="s">
        <v>267</v>
      </c>
      <c r="D668" t="s">
        <v>9</v>
      </c>
      <c r="E668">
        <v>1</v>
      </c>
      <c r="F668" s="12">
        <v>12</v>
      </c>
      <c r="G668" s="12">
        <v>0.4</v>
      </c>
      <c r="H668" s="12">
        <v>0.11</v>
      </c>
      <c r="I668" s="12">
        <v>0.11</v>
      </c>
      <c r="J668">
        <v>6</v>
      </c>
      <c r="K668">
        <v>34</v>
      </c>
      <c r="L668" s="12">
        <v>0</v>
      </c>
      <c r="M668" t="s">
        <v>245</v>
      </c>
    </row>
    <row r="669" spans="1:13" x14ac:dyDescent="0.3">
      <c r="A669" t="s">
        <v>40</v>
      </c>
      <c r="B669" t="s">
        <v>42</v>
      </c>
      <c r="C669" t="s">
        <v>267</v>
      </c>
      <c r="D669" t="s">
        <v>11</v>
      </c>
      <c r="E669">
        <v>1</v>
      </c>
      <c r="F669" s="12">
        <v>58</v>
      </c>
      <c r="G669" s="12">
        <v>1.93</v>
      </c>
      <c r="H669" s="12">
        <v>0.11</v>
      </c>
      <c r="I669" s="12">
        <v>0.11</v>
      </c>
      <c r="J669">
        <v>29</v>
      </c>
      <c r="K669">
        <v>50</v>
      </c>
      <c r="L669" s="12">
        <v>0</v>
      </c>
      <c r="M669" t="s">
        <v>245</v>
      </c>
    </row>
    <row r="670" spans="1:13" x14ac:dyDescent="0.3">
      <c r="A670" t="s">
        <v>40</v>
      </c>
      <c r="B670" t="s">
        <v>42</v>
      </c>
      <c r="C670" t="s">
        <v>267</v>
      </c>
      <c r="D670" t="s">
        <v>13</v>
      </c>
      <c r="E670">
        <v>1</v>
      </c>
      <c r="F670" s="12">
        <v>48</v>
      </c>
      <c r="G670" s="12">
        <v>1.6</v>
      </c>
      <c r="H670" s="12">
        <v>0.11</v>
      </c>
      <c r="I670" s="12">
        <v>0.11</v>
      </c>
      <c r="J670">
        <v>24</v>
      </c>
      <c r="K670">
        <v>50</v>
      </c>
      <c r="L670" s="12">
        <v>0</v>
      </c>
      <c r="M670" t="s">
        <v>245</v>
      </c>
    </row>
    <row r="671" spans="1:13" x14ac:dyDescent="0.3">
      <c r="A671" t="s">
        <v>40</v>
      </c>
      <c r="B671" t="s">
        <v>42</v>
      </c>
      <c r="C671" t="s">
        <v>267</v>
      </c>
      <c r="D671" t="s">
        <v>15</v>
      </c>
      <c r="E671">
        <v>1</v>
      </c>
      <c r="F671" s="12">
        <v>58</v>
      </c>
      <c r="G671" s="12">
        <v>1.93</v>
      </c>
      <c r="H671" s="12">
        <v>0.12</v>
      </c>
      <c r="I671" s="12">
        <v>0.12</v>
      </c>
      <c r="J671">
        <v>29</v>
      </c>
      <c r="K671">
        <v>50</v>
      </c>
      <c r="L671" s="12">
        <v>0</v>
      </c>
      <c r="M671" t="s">
        <v>245</v>
      </c>
    </row>
    <row r="672" spans="1:13" x14ac:dyDescent="0.3">
      <c r="A672" t="s">
        <v>40</v>
      </c>
      <c r="B672" t="s">
        <v>42</v>
      </c>
      <c r="C672" t="s">
        <v>268</v>
      </c>
      <c r="D672" t="s">
        <v>9</v>
      </c>
      <c r="E672">
        <v>1</v>
      </c>
      <c r="F672" s="12">
        <v>8</v>
      </c>
      <c r="G672" s="12">
        <v>0.27</v>
      </c>
      <c r="H672" s="12">
        <v>0.11</v>
      </c>
      <c r="I672" s="12">
        <v>0.11</v>
      </c>
      <c r="J672">
        <v>4</v>
      </c>
      <c r="K672">
        <v>34</v>
      </c>
      <c r="L672" s="12">
        <v>0</v>
      </c>
      <c r="M672" t="s">
        <v>245</v>
      </c>
    </row>
    <row r="673" spans="1:13" x14ac:dyDescent="0.3">
      <c r="A673" t="s">
        <v>40</v>
      </c>
      <c r="B673" t="s">
        <v>42</v>
      </c>
      <c r="C673" t="s">
        <v>268</v>
      </c>
      <c r="D673" t="s">
        <v>11</v>
      </c>
      <c r="E673">
        <v>1</v>
      </c>
      <c r="F673" s="12">
        <v>52</v>
      </c>
      <c r="G673" s="12">
        <v>1.73</v>
      </c>
      <c r="H673" s="12">
        <v>0</v>
      </c>
      <c r="I673" s="12">
        <v>0</v>
      </c>
      <c r="J673">
        <v>26</v>
      </c>
      <c r="K673">
        <v>50</v>
      </c>
      <c r="L673" s="12">
        <v>0</v>
      </c>
      <c r="M673" t="s">
        <v>245</v>
      </c>
    </row>
    <row r="674" spans="1:13" x14ac:dyDescent="0.3">
      <c r="A674" t="s">
        <v>40</v>
      </c>
      <c r="B674" t="s">
        <v>42</v>
      </c>
      <c r="C674" t="s">
        <v>268</v>
      </c>
      <c r="D674" t="s">
        <v>13</v>
      </c>
      <c r="E674">
        <v>1</v>
      </c>
      <c r="F674" s="12">
        <v>40</v>
      </c>
      <c r="G674" s="12">
        <v>1.33</v>
      </c>
      <c r="H674" s="12">
        <v>0.11</v>
      </c>
      <c r="I674" s="12">
        <v>0.11</v>
      </c>
      <c r="J674">
        <v>20</v>
      </c>
      <c r="K674">
        <v>50</v>
      </c>
      <c r="L674" s="12">
        <v>0</v>
      </c>
      <c r="M674" t="s">
        <v>245</v>
      </c>
    </row>
    <row r="675" spans="1:13" x14ac:dyDescent="0.3">
      <c r="A675" t="s">
        <v>40</v>
      </c>
      <c r="B675" t="s">
        <v>42</v>
      </c>
      <c r="C675" t="s">
        <v>268</v>
      </c>
      <c r="D675" t="s">
        <v>15</v>
      </c>
      <c r="E675">
        <v>1</v>
      </c>
      <c r="F675" s="12">
        <v>38</v>
      </c>
      <c r="G675" s="12">
        <v>1.27</v>
      </c>
      <c r="H675" s="12">
        <v>0.12</v>
      </c>
      <c r="I675" s="12">
        <v>0.12</v>
      </c>
      <c r="J675">
        <v>19</v>
      </c>
      <c r="K675">
        <v>50</v>
      </c>
      <c r="L675" s="12">
        <v>0</v>
      </c>
      <c r="M675" t="s">
        <v>245</v>
      </c>
    </row>
    <row r="676" spans="1:13" x14ac:dyDescent="0.3">
      <c r="A676" t="s">
        <v>40</v>
      </c>
      <c r="B676" t="s">
        <v>42</v>
      </c>
      <c r="C676" t="s">
        <v>269</v>
      </c>
      <c r="D676" t="s">
        <v>10</v>
      </c>
      <c r="E676">
        <v>1</v>
      </c>
      <c r="F676" s="12">
        <v>62</v>
      </c>
      <c r="G676" s="12">
        <v>2.0699999999999998</v>
      </c>
      <c r="H676" s="12">
        <v>0.22</v>
      </c>
      <c r="I676" s="12">
        <v>0.22</v>
      </c>
      <c r="J676">
        <v>31</v>
      </c>
      <c r="K676">
        <v>34</v>
      </c>
      <c r="L676" s="12">
        <v>0</v>
      </c>
      <c r="M676" t="s">
        <v>245</v>
      </c>
    </row>
    <row r="677" spans="1:13" x14ac:dyDescent="0.3">
      <c r="A677" t="s">
        <v>40</v>
      </c>
      <c r="B677" t="s">
        <v>42</v>
      </c>
      <c r="C677" t="s">
        <v>269</v>
      </c>
      <c r="D677" t="s">
        <v>12</v>
      </c>
      <c r="E677">
        <v>1</v>
      </c>
      <c r="F677" s="12">
        <v>40</v>
      </c>
      <c r="G677" s="12">
        <v>1.33</v>
      </c>
      <c r="H677" s="12">
        <v>0.11</v>
      </c>
      <c r="I677" s="12">
        <v>0.11</v>
      </c>
      <c r="J677">
        <v>20</v>
      </c>
      <c r="K677">
        <v>50</v>
      </c>
      <c r="L677" s="12">
        <v>0</v>
      </c>
      <c r="M677" t="s">
        <v>245</v>
      </c>
    </row>
    <row r="678" spans="1:13" x14ac:dyDescent="0.3">
      <c r="A678" t="s">
        <v>40</v>
      </c>
      <c r="B678" t="s">
        <v>42</v>
      </c>
      <c r="C678" t="s">
        <v>269</v>
      </c>
      <c r="D678" t="s">
        <v>14</v>
      </c>
      <c r="E678">
        <v>1</v>
      </c>
      <c r="F678" s="12">
        <v>26</v>
      </c>
      <c r="G678" s="12">
        <v>0.87</v>
      </c>
      <c r="H678" s="12">
        <v>0.11</v>
      </c>
      <c r="I678" s="12">
        <v>0.11</v>
      </c>
      <c r="J678">
        <v>13</v>
      </c>
      <c r="K678">
        <v>50</v>
      </c>
      <c r="L678" s="12">
        <v>0</v>
      </c>
      <c r="M678" t="s">
        <v>245</v>
      </c>
    </row>
    <row r="679" spans="1:13" x14ac:dyDescent="0.3">
      <c r="A679" t="s">
        <v>40</v>
      </c>
      <c r="B679" t="s">
        <v>42</v>
      </c>
      <c r="C679" t="s">
        <v>269</v>
      </c>
      <c r="D679" t="s">
        <v>114</v>
      </c>
      <c r="E679">
        <v>1</v>
      </c>
      <c r="F679" s="12">
        <v>26</v>
      </c>
      <c r="G679" s="12">
        <v>0.87</v>
      </c>
      <c r="H679" s="12">
        <v>0.12</v>
      </c>
      <c r="I679" s="12">
        <v>0.12</v>
      </c>
      <c r="J679">
        <v>13</v>
      </c>
      <c r="K679">
        <v>50</v>
      </c>
      <c r="L679" s="12">
        <v>0</v>
      </c>
      <c r="M679" t="s">
        <v>245</v>
      </c>
    </row>
    <row r="680" spans="1:13" x14ac:dyDescent="0.3">
      <c r="A680" t="s">
        <v>40</v>
      </c>
      <c r="B680" t="s">
        <v>42</v>
      </c>
      <c r="C680" t="s">
        <v>270</v>
      </c>
      <c r="D680" t="s">
        <v>10</v>
      </c>
      <c r="E680">
        <v>2</v>
      </c>
      <c r="F680" s="12">
        <v>54</v>
      </c>
      <c r="G680" s="12">
        <v>1.8</v>
      </c>
      <c r="H680" s="12">
        <v>0.11</v>
      </c>
      <c r="I680" s="12">
        <v>0.11</v>
      </c>
      <c r="J680">
        <v>27</v>
      </c>
      <c r="K680">
        <v>68</v>
      </c>
      <c r="L680" s="12">
        <v>0</v>
      </c>
      <c r="M680" t="s">
        <v>245</v>
      </c>
    </row>
    <row r="681" spans="1:13" x14ac:dyDescent="0.3">
      <c r="A681" t="s">
        <v>40</v>
      </c>
      <c r="B681" t="s">
        <v>42</v>
      </c>
      <c r="C681" t="s">
        <v>270</v>
      </c>
      <c r="D681" t="s">
        <v>12</v>
      </c>
      <c r="E681">
        <v>1</v>
      </c>
      <c r="F681" s="12">
        <v>34</v>
      </c>
      <c r="G681" s="12">
        <v>1.1299999999999999</v>
      </c>
      <c r="H681" s="12">
        <v>0.11</v>
      </c>
      <c r="I681" s="12">
        <v>0.11</v>
      </c>
      <c r="J681">
        <v>17</v>
      </c>
      <c r="K681">
        <v>50</v>
      </c>
      <c r="L681" s="12">
        <v>0</v>
      </c>
      <c r="M681" t="s">
        <v>245</v>
      </c>
    </row>
    <row r="682" spans="1:13" x14ac:dyDescent="0.3">
      <c r="A682" t="s">
        <v>40</v>
      </c>
      <c r="B682" t="s">
        <v>42</v>
      </c>
      <c r="C682" t="s">
        <v>270</v>
      </c>
      <c r="D682" t="s">
        <v>14</v>
      </c>
      <c r="E682">
        <v>1</v>
      </c>
      <c r="F682" s="12">
        <v>14</v>
      </c>
      <c r="G682" s="12">
        <v>0.47</v>
      </c>
      <c r="H682" s="12">
        <v>0.11</v>
      </c>
      <c r="I682" s="12">
        <v>0.11</v>
      </c>
      <c r="J682">
        <v>7</v>
      </c>
      <c r="K682">
        <v>50</v>
      </c>
      <c r="L682" s="12">
        <v>0</v>
      </c>
      <c r="M682" t="s">
        <v>245</v>
      </c>
    </row>
    <row r="683" spans="1:13" x14ac:dyDescent="0.3">
      <c r="A683" t="s">
        <v>40</v>
      </c>
      <c r="B683" t="s">
        <v>42</v>
      </c>
      <c r="C683" t="s">
        <v>270</v>
      </c>
      <c r="D683" t="s">
        <v>114</v>
      </c>
      <c r="E683">
        <v>1</v>
      </c>
      <c r="F683" s="12">
        <v>24</v>
      </c>
      <c r="G683" s="12">
        <v>0.8</v>
      </c>
      <c r="H683" s="12">
        <v>0.12</v>
      </c>
      <c r="I683" s="12">
        <v>0.12</v>
      </c>
      <c r="J683">
        <v>12</v>
      </c>
      <c r="K683">
        <v>50</v>
      </c>
      <c r="L683" s="12">
        <v>0</v>
      </c>
      <c r="M683" t="s">
        <v>245</v>
      </c>
    </row>
    <row r="684" spans="1:13" x14ac:dyDescent="0.3">
      <c r="A684" t="s">
        <v>40</v>
      </c>
      <c r="B684" t="s">
        <v>42</v>
      </c>
      <c r="C684" t="s">
        <v>271</v>
      </c>
      <c r="D684" t="s">
        <v>10</v>
      </c>
      <c r="E684">
        <v>1</v>
      </c>
      <c r="F684" s="12">
        <v>36</v>
      </c>
      <c r="G684" s="12">
        <v>1.2</v>
      </c>
      <c r="H684" s="12">
        <v>0</v>
      </c>
      <c r="I684" s="12">
        <v>0</v>
      </c>
      <c r="J684">
        <v>18</v>
      </c>
      <c r="K684">
        <v>34</v>
      </c>
      <c r="L684" s="12">
        <v>0</v>
      </c>
      <c r="M684" t="s">
        <v>245</v>
      </c>
    </row>
    <row r="685" spans="1:13" x14ac:dyDescent="0.3">
      <c r="A685" t="s">
        <v>40</v>
      </c>
      <c r="B685" t="s">
        <v>42</v>
      </c>
      <c r="C685" t="s">
        <v>271</v>
      </c>
      <c r="D685" t="s">
        <v>12</v>
      </c>
      <c r="E685">
        <v>1</v>
      </c>
      <c r="F685" s="12">
        <v>30</v>
      </c>
      <c r="G685" s="12">
        <v>1</v>
      </c>
      <c r="H685" s="12">
        <v>0.11</v>
      </c>
      <c r="I685" s="12">
        <v>0.11</v>
      </c>
      <c r="J685">
        <v>15</v>
      </c>
      <c r="K685">
        <v>50</v>
      </c>
      <c r="L685" s="12">
        <v>0</v>
      </c>
      <c r="M685" t="s">
        <v>245</v>
      </c>
    </row>
    <row r="686" spans="1:13" x14ac:dyDescent="0.3">
      <c r="A686" t="s">
        <v>40</v>
      </c>
      <c r="B686" t="s">
        <v>42</v>
      </c>
      <c r="C686" t="s">
        <v>271</v>
      </c>
      <c r="D686" t="s">
        <v>14</v>
      </c>
      <c r="E686">
        <v>1</v>
      </c>
      <c r="F686" s="12">
        <v>12</v>
      </c>
      <c r="G686" s="12">
        <v>0.4</v>
      </c>
      <c r="H686" s="12">
        <v>0.11</v>
      </c>
      <c r="I686" s="12">
        <v>0.11</v>
      </c>
      <c r="J686">
        <v>6</v>
      </c>
      <c r="K686">
        <v>50</v>
      </c>
      <c r="L686" s="12">
        <v>0</v>
      </c>
      <c r="M686" t="s">
        <v>245</v>
      </c>
    </row>
    <row r="687" spans="1:13" x14ac:dyDescent="0.3">
      <c r="A687" t="s">
        <v>40</v>
      </c>
      <c r="B687" t="s">
        <v>42</v>
      </c>
      <c r="C687" t="s">
        <v>271</v>
      </c>
      <c r="D687" t="s">
        <v>114</v>
      </c>
      <c r="E687">
        <v>1</v>
      </c>
      <c r="F687" s="12">
        <v>24</v>
      </c>
      <c r="G687" s="12">
        <v>0.8</v>
      </c>
      <c r="H687" s="12">
        <v>0.12</v>
      </c>
      <c r="I687" s="12">
        <v>0.12</v>
      </c>
      <c r="J687">
        <v>12</v>
      </c>
      <c r="K687">
        <v>50</v>
      </c>
      <c r="L687" s="12">
        <v>0</v>
      </c>
      <c r="M687" t="s">
        <v>245</v>
      </c>
    </row>
    <row r="688" spans="1:13" x14ac:dyDescent="0.3">
      <c r="A688" t="s">
        <v>40</v>
      </c>
      <c r="B688" t="s">
        <v>42</v>
      </c>
      <c r="C688" t="s">
        <v>272</v>
      </c>
      <c r="D688" t="s">
        <v>9</v>
      </c>
      <c r="E688">
        <v>1</v>
      </c>
      <c r="F688" s="12">
        <v>30</v>
      </c>
      <c r="G688" s="12">
        <v>1</v>
      </c>
      <c r="H688" s="12">
        <v>0.11</v>
      </c>
      <c r="I688" s="12">
        <v>0.11</v>
      </c>
      <c r="J688">
        <v>15</v>
      </c>
      <c r="K688">
        <v>34</v>
      </c>
      <c r="L688" s="12">
        <v>0</v>
      </c>
      <c r="M688" t="s">
        <v>245</v>
      </c>
    </row>
    <row r="689" spans="1:13" x14ac:dyDescent="0.3">
      <c r="A689" t="s">
        <v>40</v>
      </c>
      <c r="B689" t="s">
        <v>42</v>
      </c>
      <c r="C689" t="s">
        <v>272</v>
      </c>
      <c r="D689" t="s">
        <v>11</v>
      </c>
      <c r="E689">
        <v>1</v>
      </c>
      <c r="F689" s="12">
        <v>26</v>
      </c>
      <c r="G689" s="12">
        <v>0.87</v>
      </c>
      <c r="H689" s="12">
        <v>0.11</v>
      </c>
      <c r="I689" s="12">
        <v>0.11</v>
      </c>
      <c r="J689">
        <v>13</v>
      </c>
      <c r="K689">
        <v>50</v>
      </c>
      <c r="L689" s="12">
        <v>0</v>
      </c>
      <c r="M689" t="s">
        <v>245</v>
      </c>
    </row>
    <row r="690" spans="1:13" x14ac:dyDescent="0.3">
      <c r="A690" t="s">
        <v>40</v>
      </c>
      <c r="B690" t="s">
        <v>42</v>
      </c>
      <c r="C690" t="s">
        <v>272</v>
      </c>
      <c r="D690" t="s">
        <v>13</v>
      </c>
      <c r="E690">
        <v>1</v>
      </c>
      <c r="F690" s="12">
        <v>28</v>
      </c>
      <c r="G690" s="12">
        <v>0.93</v>
      </c>
      <c r="H690" s="12">
        <v>0.11</v>
      </c>
      <c r="I690" s="12">
        <v>0.11</v>
      </c>
      <c r="J690">
        <v>14</v>
      </c>
      <c r="K690">
        <v>50</v>
      </c>
      <c r="L690" s="12">
        <v>0</v>
      </c>
      <c r="M690" t="s">
        <v>245</v>
      </c>
    </row>
    <row r="691" spans="1:13" x14ac:dyDescent="0.3">
      <c r="A691" t="s">
        <v>40</v>
      </c>
      <c r="B691" t="s">
        <v>42</v>
      </c>
      <c r="C691" t="s">
        <v>272</v>
      </c>
      <c r="D691" t="s">
        <v>15</v>
      </c>
      <c r="E691">
        <v>1</v>
      </c>
      <c r="F691" s="12">
        <v>22</v>
      </c>
      <c r="G691" s="12">
        <v>0.73</v>
      </c>
      <c r="H691" s="12">
        <v>0.12</v>
      </c>
      <c r="I691" s="12">
        <v>0.12</v>
      </c>
      <c r="J691">
        <v>11</v>
      </c>
      <c r="K691">
        <v>50</v>
      </c>
      <c r="L691" s="12">
        <v>0</v>
      </c>
      <c r="M691" t="s">
        <v>245</v>
      </c>
    </row>
    <row r="692" spans="1:13" x14ac:dyDescent="0.3">
      <c r="A692" t="s">
        <v>40</v>
      </c>
      <c r="B692" t="s">
        <v>42</v>
      </c>
      <c r="C692" t="s">
        <v>273</v>
      </c>
      <c r="D692" t="s">
        <v>9</v>
      </c>
      <c r="E692">
        <v>1</v>
      </c>
      <c r="F692" s="12">
        <v>24</v>
      </c>
      <c r="G692" s="12">
        <v>0.8</v>
      </c>
      <c r="H692" s="12">
        <v>0.11</v>
      </c>
      <c r="I692" s="12">
        <v>0.11</v>
      </c>
      <c r="J692">
        <v>12</v>
      </c>
      <c r="K692">
        <v>34</v>
      </c>
      <c r="L692" s="12">
        <v>0</v>
      </c>
      <c r="M692" t="s">
        <v>245</v>
      </c>
    </row>
    <row r="693" spans="1:13" x14ac:dyDescent="0.3">
      <c r="A693" t="s">
        <v>40</v>
      </c>
      <c r="B693" t="s">
        <v>42</v>
      </c>
      <c r="C693" t="s">
        <v>273</v>
      </c>
      <c r="D693" t="s">
        <v>11</v>
      </c>
      <c r="E693">
        <v>1</v>
      </c>
      <c r="F693" s="12">
        <v>14</v>
      </c>
      <c r="G693" s="12">
        <v>0.47</v>
      </c>
      <c r="H693" s="12">
        <v>0.11</v>
      </c>
      <c r="I693" s="12">
        <v>0.11</v>
      </c>
      <c r="J693">
        <v>7</v>
      </c>
      <c r="K693">
        <v>50</v>
      </c>
      <c r="L693" s="12">
        <v>0</v>
      </c>
      <c r="M693" t="s">
        <v>245</v>
      </c>
    </row>
    <row r="694" spans="1:13" x14ac:dyDescent="0.3">
      <c r="A694" t="s">
        <v>40</v>
      </c>
      <c r="B694" t="s">
        <v>42</v>
      </c>
      <c r="C694" t="s">
        <v>273</v>
      </c>
      <c r="D694" t="s">
        <v>13</v>
      </c>
      <c r="E694">
        <v>1</v>
      </c>
      <c r="F694" s="12">
        <v>18</v>
      </c>
      <c r="G694" s="12">
        <v>0.6</v>
      </c>
      <c r="H694" s="12">
        <v>0.11</v>
      </c>
      <c r="I694" s="12">
        <v>0.11</v>
      </c>
      <c r="J694">
        <v>9</v>
      </c>
      <c r="K694">
        <v>50</v>
      </c>
      <c r="L694" s="12">
        <v>0</v>
      </c>
      <c r="M694" t="s">
        <v>245</v>
      </c>
    </row>
    <row r="695" spans="1:13" x14ac:dyDescent="0.3">
      <c r="A695" t="s">
        <v>40</v>
      </c>
      <c r="B695" t="s">
        <v>42</v>
      </c>
      <c r="C695" t="s">
        <v>273</v>
      </c>
      <c r="D695" t="s">
        <v>15</v>
      </c>
      <c r="E695">
        <v>1</v>
      </c>
      <c r="F695" s="12">
        <v>14</v>
      </c>
      <c r="G695" s="12">
        <v>0.47</v>
      </c>
      <c r="H695" s="12">
        <v>0.12</v>
      </c>
      <c r="I695" s="12">
        <v>0.12</v>
      </c>
      <c r="J695">
        <v>7</v>
      </c>
      <c r="K695">
        <v>50</v>
      </c>
      <c r="L695" s="12">
        <v>0</v>
      </c>
      <c r="M695" t="s">
        <v>245</v>
      </c>
    </row>
    <row r="696" spans="1:13" x14ac:dyDescent="0.3">
      <c r="A696" t="s">
        <v>40</v>
      </c>
      <c r="B696" t="s">
        <v>42</v>
      </c>
      <c r="C696" t="s">
        <v>274</v>
      </c>
      <c r="D696" t="s">
        <v>12</v>
      </c>
      <c r="E696">
        <v>1</v>
      </c>
      <c r="F696" s="12">
        <v>63</v>
      </c>
      <c r="G696" s="12">
        <v>2.1</v>
      </c>
      <c r="H696" s="12">
        <v>0.2</v>
      </c>
      <c r="I696" s="12">
        <v>0.2</v>
      </c>
      <c r="J696">
        <v>21</v>
      </c>
      <c r="K696">
        <v>34</v>
      </c>
      <c r="L696" s="12">
        <v>0</v>
      </c>
      <c r="M696" t="s">
        <v>245</v>
      </c>
    </row>
    <row r="697" spans="1:13" x14ac:dyDescent="0.3">
      <c r="A697" t="s">
        <v>40</v>
      </c>
      <c r="B697" t="s">
        <v>42</v>
      </c>
      <c r="C697" t="s">
        <v>274</v>
      </c>
      <c r="D697" t="s">
        <v>14</v>
      </c>
      <c r="E697">
        <v>1</v>
      </c>
      <c r="F697" s="12">
        <v>90</v>
      </c>
      <c r="G697" s="12">
        <v>3</v>
      </c>
      <c r="H697" s="12">
        <v>0.2</v>
      </c>
      <c r="I697" s="12">
        <v>0.2</v>
      </c>
      <c r="J697">
        <v>30</v>
      </c>
      <c r="K697">
        <v>34</v>
      </c>
      <c r="L697" s="12">
        <v>0</v>
      </c>
      <c r="M697" t="s">
        <v>245</v>
      </c>
    </row>
    <row r="698" spans="1:13" x14ac:dyDescent="0.3">
      <c r="A698" t="s">
        <v>40</v>
      </c>
      <c r="B698" t="s">
        <v>42</v>
      </c>
      <c r="C698" t="s">
        <v>274</v>
      </c>
      <c r="D698" t="s">
        <v>114</v>
      </c>
      <c r="E698">
        <v>1</v>
      </c>
      <c r="F698" s="12">
        <v>60</v>
      </c>
      <c r="G698" s="12">
        <v>2</v>
      </c>
      <c r="H698" s="12">
        <v>0.2</v>
      </c>
      <c r="I698" s="12">
        <v>0.2</v>
      </c>
      <c r="J698">
        <v>20</v>
      </c>
      <c r="K698">
        <v>34</v>
      </c>
      <c r="L698" s="12">
        <v>0</v>
      </c>
      <c r="M698" t="s">
        <v>245</v>
      </c>
    </row>
    <row r="699" spans="1:13" x14ac:dyDescent="0.3">
      <c r="A699" t="s">
        <v>40</v>
      </c>
      <c r="B699" t="s">
        <v>42</v>
      </c>
      <c r="C699" t="s">
        <v>275</v>
      </c>
      <c r="D699" t="s">
        <v>15</v>
      </c>
      <c r="E699">
        <v>1</v>
      </c>
      <c r="F699" s="12">
        <v>11</v>
      </c>
      <c r="G699" s="12">
        <v>0.37</v>
      </c>
      <c r="H699" s="12">
        <v>7.0000000000000007E-2</v>
      </c>
      <c r="I699" s="12">
        <v>7.0000000000000007E-2</v>
      </c>
      <c r="J699">
        <v>24</v>
      </c>
      <c r="K699">
        <v>32</v>
      </c>
      <c r="L699" s="12">
        <v>0</v>
      </c>
      <c r="M699" t="s">
        <v>245</v>
      </c>
    </row>
    <row r="700" spans="1:13" x14ac:dyDescent="0.3">
      <c r="A700" t="s">
        <v>40</v>
      </c>
      <c r="B700" t="s">
        <v>42</v>
      </c>
      <c r="C700" t="s">
        <v>276</v>
      </c>
      <c r="D700" t="s">
        <v>8</v>
      </c>
      <c r="E700">
        <v>1</v>
      </c>
      <c r="F700" s="12">
        <v>22</v>
      </c>
      <c r="G700" s="12">
        <v>0.73</v>
      </c>
      <c r="H700" s="12">
        <v>0.11</v>
      </c>
      <c r="I700" s="12">
        <v>0.11</v>
      </c>
      <c r="J700">
        <v>11</v>
      </c>
      <c r="K700">
        <v>34</v>
      </c>
      <c r="L700" s="12">
        <v>0</v>
      </c>
      <c r="M700" t="s">
        <v>245</v>
      </c>
    </row>
    <row r="701" spans="1:13" x14ac:dyDescent="0.3">
      <c r="A701" t="s">
        <v>40</v>
      </c>
      <c r="B701" t="s">
        <v>42</v>
      </c>
      <c r="C701" t="s">
        <v>276</v>
      </c>
      <c r="D701" t="s">
        <v>10</v>
      </c>
      <c r="E701">
        <v>1</v>
      </c>
      <c r="F701" s="12">
        <v>36</v>
      </c>
      <c r="G701" s="12">
        <v>1.2</v>
      </c>
      <c r="H701" s="12">
        <v>0.11</v>
      </c>
      <c r="I701" s="12">
        <v>0.11</v>
      </c>
      <c r="J701">
        <v>18</v>
      </c>
      <c r="K701">
        <v>50</v>
      </c>
      <c r="L701" s="12">
        <v>0</v>
      </c>
      <c r="M701" t="s">
        <v>245</v>
      </c>
    </row>
    <row r="702" spans="1:13" x14ac:dyDescent="0.3">
      <c r="A702" t="s">
        <v>40</v>
      </c>
      <c r="B702" t="s">
        <v>42</v>
      </c>
      <c r="C702" t="s">
        <v>276</v>
      </c>
      <c r="D702" t="s">
        <v>12</v>
      </c>
      <c r="E702">
        <v>1</v>
      </c>
      <c r="F702" s="12">
        <v>86</v>
      </c>
      <c r="G702" s="12">
        <v>2.87</v>
      </c>
      <c r="H702" s="12">
        <v>0.11</v>
      </c>
      <c r="I702" s="12">
        <v>0.11</v>
      </c>
      <c r="J702">
        <v>43</v>
      </c>
      <c r="K702">
        <v>50</v>
      </c>
      <c r="L702" s="12">
        <v>0</v>
      </c>
      <c r="M702" t="s">
        <v>245</v>
      </c>
    </row>
    <row r="703" spans="1:13" x14ac:dyDescent="0.3">
      <c r="A703" t="s">
        <v>40</v>
      </c>
      <c r="B703" t="s">
        <v>42</v>
      </c>
      <c r="C703" t="s">
        <v>276</v>
      </c>
      <c r="D703" t="s">
        <v>14</v>
      </c>
      <c r="E703">
        <v>1</v>
      </c>
      <c r="F703" s="12">
        <v>60</v>
      </c>
      <c r="G703" s="12">
        <v>2</v>
      </c>
      <c r="H703" s="12">
        <v>0.11</v>
      </c>
      <c r="I703" s="12">
        <v>0.11</v>
      </c>
      <c r="J703">
        <v>30</v>
      </c>
      <c r="K703">
        <v>50</v>
      </c>
      <c r="L703" s="12">
        <v>0</v>
      </c>
      <c r="M703" t="s">
        <v>245</v>
      </c>
    </row>
    <row r="704" spans="1:13" x14ac:dyDescent="0.3">
      <c r="A704" t="s">
        <v>40</v>
      </c>
      <c r="B704" t="s">
        <v>42</v>
      </c>
      <c r="C704" t="s">
        <v>276</v>
      </c>
      <c r="D704" t="s">
        <v>114</v>
      </c>
      <c r="E704">
        <v>1</v>
      </c>
      <c r="F704" s="12">
        <v>28</v>
      </c>
      <c r="G704" s="12">
        <v>0.93</v>
      </c>
      <c r="H704" s="12">
        <v>0.12</v>
      </c>
      <c r="I704" s="12">
        <v>0.09</v>
      </c>
      <c r="J704">
        <v>14</v>
      </c>
      <c r="K704">
        <v>34</v>
      </c>
      <c r="L704" s="12">
        <v>0.03</v>
      </c>
      <c r="M704" t="s">
        <v>245</v>
      </c>
    </row>
    <row r="705" spans="1:13" x14ac:dyDescent="0.3">
      <c r="A705" t="s">
        <v>40</v>
      </c>
      <c r="B705" t="s">
        <v>42</v>
      </c>
      <c r="C705" t="s">
        <v>277</v>
      </c>
      <c r="D705" t="s">
        <v>13</v>
      </c>
      <c r="E705">
        <v>1</v>
      </c>
      <c r="F705" s="12">
        <v>54</v>
      </c>
      <c r="G705" s="12">
        <v>1.8</v>
      </c>
      <c r="H705" s="12">
        <v>0.2</v>
      </c>
      <c r="I705" s="12">
        <v>0.2</v>
      </c>
      <c r="J705">
        <v>18</v>
      </c>
      <c r="K705">
        <v>34</v>
      </c>
      <c r="L705" s="12">
        <v>0</v>
      </c>
      <c r="M705" t="s">
        <v>245</v>
      </c>
    </row>
    <row r="706" spans="1:13" x14ac:dyDescent="0.3">
      <c r="A706" t="s">
        <v>40</v>
      </c>
      <c r="B706" t="s">
        <v>42</v>
      </c>
      <c r="C706" t="s">
        <v>277</v>
      </c>
      <c r="D706" t="s">
        <v>15</v>
      </c>
      <c r="E706">
        <v>1</v>
      </c>
      <c r="F706" s="12">
        <v>57</v>
      </c>
      <c r="G706" s="12">
        <v>1.9</v>
      </c>
      <c r="H706" s="12">
        <v>0.2</v>
      </c>
      <c r="I706" s="12">
        <v>0.2</v>
      </c>
      <c r="J706">
        <v>19</v>
      </c>
      <c r="K706">
        <v>32</v>
      </c>
      <c r="L706" s="12">
        <v>0</v>
      </c>
      <c r="M706" t="s">
        <v>245</v>
      </c>
    </row>
    <row r="707" spans="1:13" x14ac:dyDescent="0.3">
      <c r="A707" t="s">
        <v>40</v>
      </c>
      <c r="B707" t="s">
        <v>42</v>
      </c>
      <c r="C707" t="s">
        <v>278</v>
      </c>
      <c r="D707" t="s">
        <v>13</v>
      </c>
      <c r="E707">
        <v>1</v>
      </c>
      <c r="F707" s="12">
        <v>9</v>
      </c>
      <c r="G707" s="12">
        <v>0.3</v>
      </c>
      <c r="H707" s="12">
        <v>0</v>
      </c>
      <c r="I707" s="12">
        <v>0</v>
      </c>
      <c r="J707">
        <v>3</v>
      </c>
      <c r="K707">
        <v>50</v>
      </c>
      <c r="L707" s="12">
        <v>0</v>
      </c>
      <c r="M707" t="s">
        <v>245</v>
      </c>
    </row>
    <row r="708" spans="1:13" x14ac:dyDescent="0.3">
      <c r="A708" t="s">
        <v>40</v>
      </c>
      <c r="B708" t="s">
        <v>42</v>
      </c>
      <c r="C708" t="s">
        <v>278</v>
      </c>
      <c r="D708" t="s">
        <v>114</v>
      </c>
      <c r="E708">
        <v>1</v>
      </c>
      <c r="F708" s="12">
        <v>15</v>
      </c>
      <c r="G708" s="12">
        <v>0.5</v>
      </c>
      <c r="H708" s="12">
        <v>0.2</v>
      </c>
      <c r="I708" s="12">
        <v>0.2</v>
      </c>
      <c r="J708">
        <v>5</v>
      </c>
      <c r="K708">
        <v>50</v>
      </c>
      <c r="L708" s="12">
        <v>0</v>
      </c>
      <c r="M708" t="s">
        <v>245</v>
      </c>
    </row>
    <row r="709" spans="1:13" x14ac:dyDescent="0.3">
      <c r="A709" t="s">
        <v>40</v>
      </c>
      <c r="B709" t="s">
        <v>42</v>
      </c>
      <c r="C709" t="s">
        <v>279</v>
      </c>
      <c r="D709" t="s">
        <v>7</v>
      </c>
      <c r="E709">
        <v>1</v>
      </c>
      <c r="F709" s="12">
        <v>2</v>
      </c>
      <c r="G709" s="12">
        <v>7.0000000000000007E-2</v>
      </c>
      <c r="H709" s="12">
        <v>0.04</v>
      </c>
      <c r="I709" s="12">
        <v>0.04</v>
      </c>
      <c r="J709">
        <v>2</v>
      </c>
      <c r="K709">
        <v>8</v>
      </c>
      <c r="L709" s="12">
        <v>0</v>
      </c>
      <c r="M709" t="s">
        <v>245</v>
      </c>
    </row>
    <row r="710" spans="1:13" x14ac:dyDescent="0.3">
      <c r="A710" t="s">
        <v>40</v>
      </c>
      <c r="B710" t="s">
        <v>42</v>
      </c>
      <c r="C710" t="s">
        <v>279</v>
      </c>
      <c r="D710" t="s">
        <v>9</v>
      </c>
      <c r="E710">
        <v>1</v>
      </c>
      <c r="F710" s="12">
        <v>0</v>
      </c>
      <c r="G710" s="12">
        <v>0</v>
      </c>
      <c r="H710" s="12">
        <v>0.04</v>
      </c>
      <c r="I710" s="12">
        <v>0.04</v>
      </c>
      <c r="J710">
        <v>0</v>
      </c>
      <c r="K710">
        <v>8</v>
      </c>
      <c r="L710" s="12">
        <v>0</v>
      </c>
      <c r="M710" t="s">
        <v>245</v>
      </c>
    </row>
    <row r="711" spans="1:13" x14ac:dyDescent="0.3">
      <c r="A711" t="s">
        <v>40</v>
      </c>
      <c r="B711" t="s">
        <v>42</v>
      </c>
      <c r="C711" t="s">
        <v>279</v>
      </c>
      <c r="D711" t="s">
        <v>8</v>
      </c>
      <c r="E711">
        <v>2</v>
      </c>
      <c r="F711" s="12">
        <v>2</v>
      </c>
      <c r="G711" s="12">
        <v>7.0000000000000007E-2</v>
      </c>
      <c r="H711" s="12">
        <v>0.1</v>
      </c>
      <c r="I711" s="12">
        <v>0.1</v>
      </c>
      <c r="J711">
        <v>2</v>
      </c>
      <c r="K711">
        <v>40</v>
      </c>
      <c r="L711" s="12">
        <v>0</v>
      </c>
      <c r="M711" t="s">
        <v>245</v>
      </c>
    </row>
    <row r="712" spans="1:13" x14ac:dyDescent="0.3">
      <c r="A712" t="s">
        <v>40</v>
      </c>
      <c r="B712" t="s">
        <v>42</v>
      </c>
      <c r="C712" t="s">
        <v>280</v>
      </c>
      <c r="D712" t="s">
        <v>9</v>
      </c>
      <c r="E712">
        <v>1</v>
      </c>
      <c r="F712" s="12">
        <v>2</v>
      </c>
      <c r="G712" s="12">
        <v>7.0000000000000007E-2</v>
      </c>
      <c r="H712" s="12">
        <v>0.01</v>
      </c>
      <c r="I712" s="12">
        <v>0.01</v>
      </c>
      <c r="J712">
        <v>1</v>
      </c>
      <c r="K712">
        <v>20</v>
      </c>
      <c r="L712" s="12">
        <v>0</v>
      </c>
      <c r="M712" t="s">
        <v>245</v>
      </c>
    </row>
    <row r="713" spans="1:13" x14ac:dyDescent="0.3">
      <c r="A713" t="s">
        <v>40</v>
      </c>
      <c r="B713" t="s">
        <v>42</v>
      </c>
      <c r="C713" t="s">
        <v>280</v>
      </c>
      <c r="D713" t="s">
        <v>10</v>
      </c>
      <c r="E713">
        <v>1</v>
      </c>
      <c r="F713" s="12">
        <v>0</v>
      </c>
      <c r="G713" s="12">
        <v>0</v>
      </c>
      <c r="H713" s="12">
        <v>0.04</v>
      </c>
      <c r="I713" s="12">
        <v>0.04</v>
      </c>
      <c r="J713">
        <v>0</v>
      </c>
      <c r="K713">
        <v>20</v>
      </c>
      <c r="L713" s="12">
        <v>0</v>
      </c>
      <c r="M713" t="s">
        <v>245</v>
      </c>
    </row>
    <row r="714" spans="1:13" x14ac:dyDescent="0.3">
      <c r="A714" t="s">
        <v>40</v>
      </c>
      <c r="B714" t="s">
        <v>42</v>
      </c>
      <c r="C714" t="s">
        <v>280</v>
      </c>
      <c r="D714" t="s">
        <v>13</v>
      </c>
      <c r="E714">
        <v>1</v>
      </c>
      <c r="F714" s="12">
        <v>12</v>
      </c>
      <c r="G714" s="12">
        <v>0.4</v>
      </c>
      <c r="H714" s="12">
        <v>7.0000000000000007E-2</v>
      </c>
      <c r="I714" s="12">
        <v>7.0000000000000007E-2</v>
      </c>
      <c r="J714">
        <v>6</v>
      </c>
      <c r="K714">
        <v>20</v>
      </c>
      <c r="L714" s="12">
        <v>0</v>
      </c>
      <c r="M714" t="s">
        <v>245</v>
      </c>
    </row>
    <row r="715" spans="1:13" x14ac:dyDescent="0.3">
      <c r="A715" t="s">
        <v>40</v>
      </c>
      <c r="B715" t="s">
        <v>42</v>
      </c>
      <c r="C715" t="s">
        <v>280</v>
      </c>
      <c r="D715" t="s">
        <v>12</v>
      </c>
      <c r="E715">
        <v>1</v>
      </c>
      <c r="F715" s="12">
        <v>2</v>
      </c>
      <c r="G715" s="12">
        <v>7.0000000000000007E-2</v>
      </c>
      <c r="H715" s="12">
        <v>0.01</v>
      </c>
      <c r="I715" s="12">
        <v>0.01</v>
      </c>
      <c r="J715">
        <v>1</v>
      </c>
      <c r="K715">
        <v>20</v>
      </c>
      <c r="L715" s="12">
        <v>0</v>
      </c>
      <c r="M715" t="s">
        <v>245</v>
      </c>
    </row>
    <row r="716" spans="1:13" x14ac:dyDescent="0.3">
      <c r="A716" t="s">
        <v>40</v>
      </c>
      <c r="B716" t="s">
        <v>42</v>
      </c>
      <c r="C716" t="s">
        <v>280</v>
      </c>
      <c r="D716" t="s">
        <v>15</v>
      </c>
      <c r="E716">
        <v>1</v>
      </c>
      <c r="F716" s="12">
        <v>8</v>
      </c>
      <c r="G716" s="12">
        <v>0.27</v>
      </c>
      <c r="H716" s="12">
        <v>0.04</v>
      </c>
      <c r="I716" s="12">
        <v>0.04</v>
      </c>
      <c r="J716">
        <v>4</v>
      </c>
      <c r="K716">
        <v>20</v>
      </c>
      <c r="L716" s="12">
        <v>0</v>
      </c>
      <c r="M716" t="s">
        <v>245</v>
      </c>
    </row>
    <row r="717" spans="1:13" x14ac:dyDescent="0.3">
      <c r="A717" t="s">
        <v>40</v>
      </c>
      <c r="B717" t="s">
        <v>42</v>
      </c>
      <c r="C717" t="s">
        <v>280</v>
      </c>
      <c r="D717" t="s">
        <v>14</v>
      </c>
      <c r="E717">
        <v>1</v>
      </c>
      <c r="F717" s="12">
        <v>14</v>
      </c>
      <c r="G717" s="12">
        <v>0.47</v>
      </c>
      <c r="H717" s="12">
        <v>0.21</v>
      </c>
      <c r="I717" s="12">
        <v>0.21</v>
      </c>
      <c r="J717">
        <v>7</v>
      </c>
      <c r="K717">
        <v>20</v>
      </c>
      <c r="L717" s="12">
        <v>0</v>
      </c>
      <c r="M717" t="s">
        <v>245</v>
      </c>
    </row>
    <row r="718" spans="1:13" x14ac:dyDescent="0.3">
      <c r="A718" t="s">
        <v>40</v>
      </c>
      <c r="B718" t="s">
        <v>42</v>
      </c>
      <c r="C718" t="s">
        <v>280</v>
      </c>
      <c r="D718" t="s">
        <v>114</v>
      </c>
      <c r="E718">
        <v>1</v>
      </c>
      <c r="F718" s="12">
        <v>10</v>
      </c>
      <c r="G718" s="12">
        <v>0.33</v>
      </c>
      <c r="H718" s="12">
        <v>0.21</v>
      </c>
      <c r="I718" s="12">
        <v>0.21</v>
      </c>
      <c r="J718">
        <v>5</v>
      </c>
      <c r="K718">
        <v>20</v>
      </c>
      <c r="L718" s="12">
        <v>0</v>
      </c>
      <c r="M718" t="s">
        <v>245</v>
      </c>
    </row>
    <row r="719" spans="1:13" x14ac:dyDescent="0.3">
      <c r="A719" t="s">
        <v>40</v>
      </c>
      <c r="B719" t="s">
        <v>42</v>
      </c>
      <c r="C719" t="s">
        <v>281</v>
      </c>
      <c r="D719" t="s">
        <v>13</v>
      </c>
      <c r="E719">
        <v>1</v>
      </c>
      <c r="F719" s="12">
        <v>6</v>
      </c>
      <c r="G719" s="12">
        <v>0.2</v>
      </c>
      <c r="H719" s="12">
        <v>0.02</v>
      </c>
      <c r="I719" s="12">
        <v>0.02</v>
      </c>
      <c r="J719">
        <v>2</v>
      </c>
      <c r="K719">
        <v>20</v>
      </c>
      <c r="L719" s="12">
        <v>0</v>
      </c>
      <c r="M719" t="s">
        <v>245</v>
      </c>
    </row>
    <row r="720" spans="1:13" x14ac:dyDescent="0.3">
      <c r="A720" t="s">
        <v>40</v>
      </c>
      <c r="B720" t="s">
        <v>42</v>
      </c>
      <c r="C720" t="s">
        <v>281</v>
      </c>
      <c r="D720" t="s">
        <v>15</v>
      </c>
      <c r="E720">
        <v>1</v>
      </c>
      <c r="F720" s="12">
        <v>12</v>
      </c>
      <c r="G720" s="12">
        <v>0.4</v>
      </c>
      <c r="H720" s="12">
        <v>0.04</v>
      </c>
      <c r="I720" s="12">
        <v>0.04</v>
      </c>
      <c r="J720">
        <v>4</v>
      </c>
      <c r="K720">
        <v>20</v>
      </c>
      <c r="L720" s="12">
        <v>0</v>
      </c>
      <c r="M720" t="s">
        <v>245</v>
      </c>
    </row>
    <row r="721" spans="1:13" x14ac:dyDescent="0.3">
      <c r="A721" t="s">
        <v>40</v>
      </c>
      <c r="B721" t="s">
        <v>113</v>
      </c>
      <c r="C721" t="s">
        <v>282</v>
      </c>
      <c r="D721" t="s">
        <v>7</v>
      </c>
      <c r="E721">
        <v>1</v>
      </c>
      <c r="F721" s="12">
        <v>72</v>
      </c>
      <c r="G721" s="12">
        <v>2.4</v>
      </c>
      <c r="H721" s="12">
        <v>0.2</v>
      </c>
      <c r="I721" s="12">
        <v>0</v>
      </c>
      <c r="J721">
        <v>24</v>
      </c>
      <c r="K721">
        <v>40</v>
      </c>
      <c r="L721" s="12">
        <v>0.2</v>
      </c>
      <c r="M721" t="s">
        <v>283</v>
      </c>
    </row>
    <row r="722" spans="1:13" x14ac:dyDescent="0.3">
      <c r="A722" t="s">
        <v>40</v>
      </c>
      <c r="B722" t="s">
        <v>113</v>
      </c>
      <c r="C722" t="s">
        <v>282</v>
      </c>
      <c r="D722" t="s">
        <v>9</v>
      </c>
      <c r="E722">
        <v>1</v>
      </c>
      <c r="F722" s="12">
        <v>56.1</v>
      </c>
      <c r="G722" s="12">
        <v>1.87</v>
      </c>
      <c r="H722" s="12">
        <v>0.2</v>
      </c>
      <c r="I722" s="12">
        <v>0</v>
      </c>
      <c r="J722">
        <v>17</v>
      </c>
      <c r="K722">
        <v>40</v>
      </c>
      <c r="L722" s="12">
        <v>0.2</v>
      </c>
      <c r="M722" t="s">
        <v>283</v>
      </c>
    </row>
    <row r="723" spans="1:13" x14ac:dyDescent="0.3">
      <c r="A723" t="s">
        <v>40</v>
      </c>
      <c r="B723" t="s">
        <v>113</v>
      </c>
      <c r="C723" t="s">
        <v>282</v>
      </c>
      <c r="D723" t="s">
        <v>11</v>
      </c>
      <c r="E723">
        <v>1</v>
      </c>
      <c r="F723" s="12">
        <v>36.299999999999997</v>
      </c>
      <c r="G723" s="12">
        <v>1.21</v>
      </c>
      <c r="H723" s="12">
        <v>0.2</v>
      </c>
      <c r="I723" s="12">
        <v>0</v>
      </c>
      <c r="J723">
        <v>11</v>
      </c>
      <c r="K723">
        <v>40</v>
      </c>
      <c r="L723" s="12">
        <v>0.2</v>
      </c>
      <c r="M723" t="s">
        <v>283</v>
      </c>
    </row>
    <row r="724" spans="1:13" x14ac:dyDescent="0.3">
      <c r="A724" t="s">
        <v>40</v>
      </c>
      <c r="B724" t="s">
        <v>113</v>
      </c>
      <c r="C724" t="s">
        <v>282</v>
      </c>
      <c r="D724" t="s">
        <v>15</v>
      </c>
      <c r="E724">
        <v>1</v>
      </c>
      <c r="F724" s="12">
        <v>39.6</v>
      </c>
      <c r="G724" s="12">
        <v>1.32</v>
      </c>
      <c r="H724" s="12">
        <v>0.2</v>
      </c>
      <c r="I724" s="12">
        <v>0</v>
      </c>
      <c r="J724">
        <v>12</v>
      </c>
      <c r="K724">
        <v>40</v>
      </c>
      <c r="L724" s="12">
        <v>0.2</v>
      </c>
      <c r="M724" t="s">
        <v>283</v>
      </c>
    </row>
    <row r="725" spans="1:13" x14ac:dyDescent="0.3">
      <c r="A725" t="s">
        <v>40</v>
      </c>
      <c r="B725" t="s">
        <v>119</v>
      </c>
      <c r="C725" t="s">
        <v>284</v>
      </c>
      <c r="D725" t="s">
        <v>7</v>
      </c>
      <c r="E725">
        <v>2</v>
      </c>
      <c r="F725" s="12">
        <v>252</v>
      </c>
      <c r="G725" s="12">
        <v>8.4</v>
      </c>
      <c r="H725" s="12">
        <v>0.4</v>
      </c>
      <c r="I725" s="12">
        <v>0.15</v>
      </c>
      <c r="J725">
        <v>84</v>
      </c>
      <c r="K725">
        <v>90</v>
      </c>
      <c r="L725" s="12">
        <v>0.25</v>
      </c>
      <c r="M725" t="s">
        <v>285</v>
      </c>
    </row>
    <row r="726" spans="1:13" x14ac:dyDescent="0.3">
      <c r="A726" t="s">
        <v>40</v>
      </c>
      <c r="B726" t="s">
        <v>119</v>
      </c>
      <c r="C726" t="s">
        <v>284</v>
      </c>
      <c r="D726" t="s">
        <v>9</v>
      </c>
      <c r="E726">
        <v>3</v>
      </c>
      <c r="F726" s="12">
        <v>298.89</v>
      </c>
      <c r="G726" s="12">
        <v>9.9600000000000009</v>
      </c>
      <c r="H726" s="12">
        <v>0.6</v>
      </c>
      <c r="I726" s="12">
        <v>0.4</v>
      </c>
      <c r="J726">
        <v>100</v>
      </c>
      <c r="K726">
        <v>149</v>
      </c>
      <c r="L726" s="12">
        <v>0.2</v>
      </c>
      <c r="M726" t="s">
        <v>285</v>
      </c>
    </row>
    <row r="727" spans="1:13" x14ac:dyDescent="0.3">
      <c r="A727" t="s">
        <v>40</v>
      </c>
      <c r="B727" t="s">
        <v>119</v>
      </c>
      <c r="C727" t="s">
        <v>284</v>
      </c>
      <c r="D727" t="s">
        <v>8</v>
      </c>
      <c r="E727">
        <v>2</v>
      </c>
      <c r="F727" s="12">
        <v>195</v>
      </c>
      <c r="G727" s="12">
        <v>6.5</v>
      </c>
      <c r="H727" s="12">
        <v>0.4</v>
      </c>
      <c r="I727" s="12">
        <v>0.2</v>
      </c>
      <c r="J727">
        <v>65</v>
      </c>
      <c r="K727">
        <v>90</v>
      </c>
      <c r="L727" s="12">
        <v>0.2</v>
      </c>
      <c r="M727" t="s">
        <v>285</v>
      </c>
    </row>
    <row r="728" spans="1:13" x14ac:dyDescent="0.3">
      <c r="A728" t="s">
        <v>40</v>
      </c>
      <c r="B728" t="s">
        <v>119</v>
      </c>
      <c r="C728" t="s">
        <v>284</v>
      </c>
      <c r="D728" t="s">
        <v>11</v>
      </c>
      <c r="E728">
        <v>3</v>
      </c>
      <c r="F728" s="12">
        <v>249.5</v>
      </c>
      <c r="G728" s="12">
        <v>8.32</v>
      </c>
      <c r="H728" s="12">
        <v>0.6</v>
      </c>
      <c r="I728" s="12">
        <v>0.4</v>
      </c>
      <c r="J728">
        <v>82</v>
      </c>
      <c r="K728">
        <v>150</v>
      </c>
      <c r="L728" s="12">
        <v>0.2</v>
      </c>
      <c r="M728" t="s">
        <v>285</v>
      </c>
    </row>
    <row r="729" spans="1:13" x14ac:dyDescent="0.3">
      <c r="A729" t="s">
        <v>40</v>
      </c>
      <c r="B729" t="s">
        <v>119</v>
      </c>
      <c r="C729" t="s">
        <v>284</v>
      </c>
      <c r="D729" t="s">
        <v>10</v>
      </c>
      <c r="E729">
        <v>2</v>
      </c>
      <c r="F729" s="12">
        <v>150</v>
      </c>
      <c r="G729" s="12">
        <v>5</v>
      </c>
      <c r="H729" s="12">
        <v>0.4</v>
      </c>
      <c r="I729" s="12">
        <v>0.2</v>
      </c>
      <c r="J729">
        <v>50</v>
      </c>
      <c r="K729">
        <v>90</v>
      </c>
      <c r="L729" s="12">
        <v>0.2</v>
      </c>
      <c r="M729" t="s">
        <v>285</v>
      </c>
    </row>
    <row r="730" spans="1:13" x14ac:dyDescent="0.3">
      <c r="A730" t="s">
        <v>40</v>
      </c>
      <c r="B730" t="s">
        <v>119</v>
      </c>
      <c r="C730" t="s">
        <v>284</v>
      </c>
      <c r="D730" t="s">
        <v>13</v>
      </c>
      <c r="E730">
        <v>2</v>
      </c>
      <c r="F730" s="12">
        <v>240</v>
      </c>
      <c r="G730" s="12">
        <v>8</v>
      </c>
      <c r="H730" s="12">
        <v>0.2</v>
      </c>
      <c r="I730" s="12">
        <v>0.2</v>
      </c>
      <c r="J730">
        <v>80</v>
      </c>
      <c r="K730">
        <v>90</v>
      </c>
      <c r="L730" s="12">
        <v>0</v>
      </c>
      <c r="M730" t="s">
        <v>285</v>
      </c>
    </row>
    <row r="731" spans="1:13" x14ac:dyDescent="0.3">
      <c r="A731" t="s">
        <v>40</v>
      </c>
      <c r="B731" t="s">
        <v>119</v>
      </c>
      <c r="C731" t="s">
        <v>284</v>
      </c>
      <c r="D731" t="s">
        <v>12</v>
      </c>
      <c r="E731">
        <v>1</v>
      </c>
      <c r="F731" s="12">
        <v>129</v>
      </c>
      <c r="G731" s="12">
        <v>4.3</v>
      </c>
      <c r="H731" s="12">
        <v>0.2</v>
      </c>
      <c r="I731" s="12">
        <v>0.2</v>
      </c>
      <c r="J731">
        <v>43</v>
      </c>
      <c r="K731">
        <v>50</v>
      </c>
      <c r="L731" s="12">
        <v>0</v>
      </c>
      <c r="M731" t="s">
        <v>285</v>
      </c>
    </row>
    <row r="732" spans="1:13" x14ac:dyDescent="0.3">
      <c r="A732" t="s">
        <v>40</v>
      </c>
      <c r="B732" t="s">
        <v>119</v>
      </c>
      <c r="C732" t="s">
        <v>284</v>
      </c>
      <c r="D732" t="s">
        <v>15</v>
      </c>
      <c r="E732">
        <v>3</v>
      </c>
      <c r="F732" s="12">
        <v>309</v>
      </c>
      <c r="G732" s="12">
        <v>10.3</v>
      </c>
      <c r="H732" s="12">
        <v>0.6</v>
      </c>
      <c r="I732" s="12">
        <v>0.4</v>
      </c>
      <c r="J732">
        <v>103</v>
      </c>
      <c r="K732">
        <v>140</v>
      </c>
      <c r="L732" s="12">
        <v>0.2</v>
      </c>
      <c r="M732" t="s">
        <v>285</v>
      </c>
    </row>
    <row r="733" spans="1:13" x14ac:dyDescent="0.3">
      <c r="A733" t="s">
        <v>40</v>
      </c>
      <c r="B733" t="s">
        <v>119</v>
      </c>
      <c r="C733" t="s">
        <v>284</v>
      </c>
      <c r="D733" t="s">
        <v>14</v>
      </c>
      <c r="E733">
        <v>2</v>
      </c>
      <c r="F733" s="12">
        <v>205.63</v>
      </c>
      <c r="G733" s="12">
        <v>6.85</v>
      </c>
      <c r="H733" s="12">
        <v>0.4</v>
      </c>
      <c r="I733" s="12">
        <v>0.2</v>
      </c>
      <c r="J733">
        <v>68</v>
      </c>
      <c r="K733">
        <v>109</v>
      </c>
      <c r="L733" s="12">
        <v>0.2</v>
      </c>
      <c r="M733" t="s">
        <v>285</v>
      </c>
    </row>
    <row r="734" spans="1:13" x14ac:dyDescent="0.3">
      <c r="A734" t="s">
        <v>40</v>
      </c>
      <c r="B734" t="s">
        <v>119</v>
      </c>
      <c r="C734" t="s">
        <v>284</v>
      </c>
      <c r="D734" t="s">
        <v>114</v>
      </c>
      <c r="E734">
        <v>1</v>
      </c>
      <c r="F734" s="12">
        <v>141</v>
      </c>
      <c r="G734" s="12">
        <v>4.7</v>
      </c>
      <c r="H734" s="12">
        <v>0.2</v>
      </c>
      <c r="I734" s="12">
        <v>0</v>
      </c>
      <c r="J734">
        <v>47</v>
      </c>
      <c r="K734">
        <v>50</v>
      </c>
      <c r="L734" s="12">
        <v>0.2</v>
      </c>
      <c r="M734" t="s">
        <v>285</v>
      </c>
    </row>
    <row r="735" spans="1:13" x14ac:dyDescent="0.3">
      <c r="A735" t="s">
        <v>40</v>
      </c>
      <c r="B735" t="s">
        <v>119</v>
      </c>
      <c r="C735" t="s">
        <v>286</v>
      </c>
      <c r="D735" t="s">
        <v>7</v>
      </c>
      <c r="E735">
        <v>1</v>
      </c>
      <c r="F735" s="12">
        <v>120</v>
      </c>
      <c r="G735" s="12">
        <v>4</v>
      </c>
      <c r="H735" s="12">
        <v>0.2</v>
      </c>
      <c r="I735" s="12">
        <v>0</v>
      </c>
      <c r="J735">
        <v>40</v>
      </c>
      <c r="K735">
        <v>50</v>
      </c>
      <c r="L735" s="12">
        <v>0.2</v>
      </c>
      <c r="M735" t="s">
        <v>285</v>
      </c>
    </row>
    <row r="736" spans="1:13" x14ac:dyDescent="0.3">
      <c r="A736" t="s">
        <v>40</v>
      </c>
      <c r="B736" t="s">
        <v>119</v>
      </c>
      <c r="C736" t="s">
        <v>286</v>
      </c>
      <c r="D736" t="s">
        <v>9</v>
      </c>
      <c r="E736">
        <v>1</v>
      </c>
      <c r="F736" s="12">
        <v>123</v>
      </c>
      <c r="G736" s="12">
        <v>4.0999999999999996</v>
      </c>
      <c r="H736" s="12">
        <v>0.2</v>
      </c>
      <c r="I736" s="12">
        <v>0</v>
      </c>
      <c r="J736">
        <v>41</v>
      </c>
      <c r="K736">
        <v>50</v>
      </c>
      <c r="L736" s="12">
        <v>0.2</v>
      </c>
      <c r="M736" t="s">
        <v>285</v>
      </c>
    </row>
    <row r="737" spans="1:13" x14ac:dyDescent="0.3">
      <c r="A737" t="s">
        <v>40</v>
      </c>
      <c r="B737" t="s">
        <v>119</v>
      </c>
      <c r="C737" t="s">
        <v>286</v>
      </c>
      <c r="D737" t="s">
        <v>8</v>
      </c>
      <c r="E737">
        <v>1</v>
      </c>
      <c r="F737" s="12">
        <v>115.5</v>
      </c>
      <c r="G737" s="12">
        <v>3.85</v>
      </c>
      <c r="H737" s="12">
        <v>0.2</v>
      </c>
      <c r="I737" s="12">
        <v>0</v>
      </c>
      <c r="J737">
        <v>35</v>
      </c>
      <c r="K737">
        <v>40</v>
      </c>
      <c r="L737" s="12">
        <v>0.2</v>
      </c>
      <c r="M737" t="s">
        <v>285</v>
      </c>
    </row>
    <row r="738" spans="1:13" x14ac:dyDescent="0.3">
      <c r="A738" t="s">
        <v>40</v>
      </c>
      <c r="B738" t="s">
        <v>119</v>
      </c>
      <c r="C738" t="s">
        <v>286</v>
      </c>
      <c r="D738" t="s">
        <v>11</v>
      </c>
      <c r="E738">
        <v>1</v>
      </c>
      <c r="F738" s="12">
        <v>78</v>
      </c>
      <c r="G738" s="12">
        <v>2.6</v>
      </c>
      <c r="H738" s="12">
        <v>0.2</v>
      </c>
      <c r="I738" s="12">
        <v>0.2</v>
      </c>
      <c r="J738">
        <v>26</v>
      </c>
      <c r="K738">
        <v>50</v>
      </c>
      <c r="L738" s="12">
        <v>0</v>
      </c>
      <c r="M738" t="s">
        <v>285</v>
      </c>
    </row>
    <row r="739" spans="1:13" x14ac:dyDescent="0.3">
      <c r="A739" t="s">
        <v>40</v>
      </c>
      <c r="B739" t="s">
        <v>119</v>
      </c>
      <c r="C739" t="s">
        <v>286</v>
      </c>
      <c r="D739" t="s">
        <v>10</v>
      </c>
      <c r="E739">
        <v>1</v>
      </c>
      <c r="F739" s="12">
        <v>82.5</v>
      </c>
      <c r="G739" s="12">
        <v>2.75</v>
      </c>
      <c r="H739" s="12">
        <v>0.2</v>
      </c>
      <c r="I739" s="12">
        <v>0.2</v>
      </c>
      <c r="J739">
        <v>25</v>
      </c>
      <c r="K739">
        <v>40</v>
      </c>
      <c r="L739" s="12">
        <v>0</v>
      </c>
      <c r="M739" t="s">
        <v>285</v>
      </c>
    </row>
    <row r="740" spans="1:13" x14ac:dyDescent="0.3">
      <c r="A740" t="s">
        <v>40</v>
      </c>
      <c r="B740" t="s">
        <v>119</v>
      </c>
      <c r="C740" t="s">
        <v>286</v>
      </c>
      <c r="D740" t="s">
        <v>13</v>
      </c>
      <c r="E740">
        <v>1</v>
      </c>
      <c r="F740" s="12">
        <v>102</v>
      </c>
      <c r="G740" s="12">
        <v>3.4</v>
      </c>
      <c r="H740" s="12">
        <v>0.2</v>
      </c>
      <c r="I740" s="12">
        <v>0.2</v>
      </c>
      <c r="J740">
        <v>34</v>
      </c>
      <c r="K740">
        <v>40</v>
      </c>
      <c r="L740" s="12">
        <v>0</v>
      </c>
      <c r="M740" t="s">
        <v>285</v>
      </c>
    </row>
    <row r="741" spans="1:13" x14ac:dyDescent="0.3">
      <c r="A741" t="s">
        <v>40</v>
      </c>
      <c r="B741" t="s">
        <v>119</v>
      </c>
      <c r="C741" t="s">
        <v>286</v>
      </c>
      <c r="D741" t="s">
        <v>12</v>
      </c>
      <c r="E741">
        <v>1</v>
      </c>
      <c r="F741" s="12">
        <v>105.6</v>
      </c>
      <c r="G741" s="12">
        <v>3.52</v>
      </c>
      <c r="H741" s="12">
        <v>0.2</v>
      </c>
      <c r="I741" s="12">
        <v>0.2</v>
      </c>
      <c r="J741">
        <v>32</v>
      </c>
      <c r="K741">
        <v>40</v>
      </c>
      <c r="L741" s="12">
        <v>0</v>
      </c>
      <c r="M741" t="s">
        <v>285</v>
      </c>
    </row>
    <row r="742" spans="1:13" x14ac:dyDescent="0.3">
      <c r="A742" t="s">
        <v>40</v>
      </c>
      <c r="B742" t="s">
        <v>119</v>
      </c>
      <c r="C742" t="s">
        <v>286</v>
      </c>
      <c r="D742" t="s">
        <v>15</v>
      </c>
      <c r="E742">
        <v>1</v>
      </c>
      <c r="F742" s="12">
        <v>51</v>
      </c>
      <c r="G742" s="12">
        <v>1.7</v>
      </c>
      <c r="H742" s="12">
        <v>0.2</v>
      </c>
      <c r="I742" s="12">
        <v>0.2</v>
      </c>
      <c r="J742">
        <v>17</v>
      </c>
      <c r="K742">
        <v>40</v>
      </c>
      <c r="L742" s="12">
        <v>0</v>
      </c>
      <c r="M742" t="s">
        <v>285</v>
      </c>
    </row>
    <row r="743" spans="1:13" x14ac:dyDescent="0.3">
      <c r="A743" t="s">
        <v>40</v>
      </c>
      <c r="B743" t="s">
        <v>119</v>
      </c>
      <c r="C743" t="s">
        <v>286</v>
      </c>
      <c r="D743" t="s">
        <v>14</v>
      </c>
      <c r="E743">
        <v>1</v>
      </c>
      <c r="F743" s="12">
        <v>105.6</v>
      </c>
      <c r="G743" s="12">
        <v>3.52</v>
      </c>
      <c r="H743" s="12">
        <v>0.2</v>
      </c>
      <c r="I743" s="12">
        <v>0.2</v>
      </c>
      <c r="J743">
        <v>32</v>
      </c>
      <c r="K743">
        <v>40</v>
      </c>
      <c r="L743" s="12">
        <v>0</v>
      </c>
      <c r="M743" t="s">
        <v>285</v>
      </c>
    </row>
    <row r="744" spans="1:13" x14ac:dyDescent="0.3">
      <c r="A744" t="s">
        <v>40</v>
      </c>
      <c r="B744" t="s">
        <v>119</v>
      </c>
      <c r="C744" t="s">
        <v>286</v>
      </c>
      <c r="D744" t="s">
        <v>114</v>
      </c>
      <c r="E744">
        <v>2</v>
      </c>
      <c r="F744" s="12">
        <v>142.5</v>
      </c>
      <c r="G744" s="12">
        <v>4.75</v>
      </c>
      <c r="H744" s="12">
        <v>0.4</v>
      </c>
      <c r="I744" s="12">
        <v>0.4</v>
      </c>
      <c r="J744">
        <v>46</v>
      </c>
      <c r="K744">
        <v>90</v>
      </c>
      <c r="L744" s="12">
        <v>0</v>
      </c>
      <c r="M744" t="s">
        <v>285</v>
      </c>
    </row>
    <row r="745" spans="1:13" x14ac:dyDescent="0.3">
      <c r="A745" t="s">
        <v>40</v>
      </c>
      <c r="B745" t="s">
        <v>119</v>
      </c>
      <c r="C745" t="s">
        <v>287</v>
      </c>
      <c r="D745" t="s">
        <v>14</v>
      </c>
      <c r="E745">
        <v>1</v>
      </c>
      <c r="F745" s="12">
        <v>50</v>
      </c>
      <c r="G745" s="12">
        <v>1.67</v>
      </c>
      <c r="H745" s="12">
        <v>0.13</v>
      </c>
      <c r="I745" s="12">
        <v>0.13</v>
      </c>
      <c r="J745">
        <v>25</v>
      </c>
      <c r="K745">
        <v>50</v>
      </c>
      <c r="L745" s="12">
        <v>0</v>
      </c>
      <c r="M745" t="s">
        <v>285</v>
      </c>
    </row>
    <row r="746" spans="1:13" x14ac:dyDescent="0.3">
      <c r="A746" t="s">
        <v>40</v>
      </c>
      <c r="B746" t="s">
        <v>119</v>
      </c>
      <c r="C746" t="s">
        <v>287</v>
      </c>
      <c r="D746" t="s">
        <v>114</v>
      </c>
      <c r="E746">
        <v>1</v>
      </c>
      <c r="F746" s="12">
        <v>32</v>
      </c>
      <c r="G746" s="12">
        <v>1.07</v>
      </c>
      <c r="H746" s="12">
        <v>0.13</v>
      </c>
      <c r="I746" s="12">
        <v>0.13</v>
      </c>
      <c r="J746">
        <v>16</v>
      </c>
      <c r="K746">
        <v>50</v>
      </c>
      <c r="L746" s="12">
        <v>0</v>
      </c>
      <c r="M746" t="s">
        <v>285</v>
      </c>
    </row>
    <row r="747" spans="1:13" x14ac:dyDescent="0.3">
      <c r="A747" t="s">
        <v>40</v>
      </c>
      <c r="B747" t="s">
        <v>119</v>
      </c>
      <c r="C747" t="s">
        <v>288</v>
      </c>
      <c r="D747" t="s">
        <v>15</v>
      </c>
      <c r="E747">
        <v>1</v>
      </c>
      <c r="F747" s="12">
        <v>60</v>
      </c>
      <c r="G747" s="12">
        <v>2</v>
      </c>
      <c r="H747" s="12">
        <v>0.13</v>
      </c>
      <c r="I747" s="12">
        <v>0.13</v>
      </c>
      <c r="J747">
        <v>30</v>
      </c>
      <c r="K747">
        <v>50</v>
      </c>
      <c r="L747" s="12">
        <v>0</v>
      </c>
      <c r="M747" t="s">
        <v>285</v>
      </c>
    </row>
    <row r="748" spans="1:13" x14ac:dyDescent="0.3">
      <c r="A748" t="s">
        <v>40</v>
      </c>
      <c r="B748" t="s">
        <v>119</v>
      </c>
      <c r="C748" t="s">
        <v>289</v>
      </c>
      <c r="D748" t="s">
        <v>8</v>
      </c>
      <c r="E748">
        <v>1</v>
      </c>
      <c r="F748" s="12">
        <v>120</v>
      </c>
      <c r="G748" s="12">
        <v>4</v>
      </c>
      <c r="H748" s="12">
        <v>0.2</v>
      </c>
      <c r="I748" s="12">
        <v>0</v>
      </c>
      <c r="J748">
        <v>40</v>
      </c>
      <c r="K748">
        <v>50</v>
      </c>
      <c r="L748" s="12">
        <v>0.2</v>
      </c>
      <c r="M748" t="s">
        <v>285</v>
      </c>
    </row>
    <row r="749" spans="1:13" x14ac:dyDescent="0.3">
      <c r="A749" t="s">
        <v>40</v>
      </c>
      <c r="B749" t="s">
        <v>119</v>
      </c>
      <c r="C749" t="s">
        <v>289</v>
      </c>
      <c r="D749" t="s">
        <v>10</v>
      </c>
      <c r="E749">
        <v>1</v>
      </c>
      <c r="F749" s="12">
        <v>126</v>
      </c>
      <c r="G749" s="12">
        <v>4.2</v>
      </c>
      <c r="H749" s="12">
        <v>0.2</v>
      </c>
      <c r="I749" s="12">
        <v>0</v>
      </c>
      <c r="J749">
        <v>42</v>
      </c>
      <c r="K749">
        <v>50</v>
      </c>
      <c r="L749" s="12">
        <v>0.2</v>
      </c>
      <c r="M749" t="s">
        <v>285</v>
      </c>
    </row>
    <row r="750" spans="1:13" x14ac:dyDescent="0.3">
      <c r="A750" t="s">
        <v>40</v>
      </c>
      <c r="B750" t="s">
        <v>119</v>
      </c>
      <c r="C750" t="s">
        <v>289</v>
      </c>
      <c r="D750" t="s">
        <v>12</v>
      </c>
      <c r="E750">
        <v>1</v>
      </c>
      <c r="F750" s="12">
        <v>132</v>
      </c>
      <c r="G750" s="12">
        <v>4.4000000000000004</v>
      </c>
      <c r="H750" s="12">
        <v>0.2</v>
      </c>
      <c r="I750" s="12">
        <v>0.2</v>
      </c>
      <c r="J750">
        <v>44</v>
      </c>
      <c r="K750">
        <v>50</v>
      </c>
      <c r="L750" s="12">
        <v>0</v>
      </c>
      <c r="M750" t="s">
        <v>285</v>
      </c>
    </row>
    <row r="751" spans="1:13" x14ac:dyDescent="0.3">
      <c r="A751" t="s">
        <v>40</v>
      </c>
      <c r="B751" t="s">
        <v>119</v>
      </c>
      <c r="C751" t="s">
        <v>289</v>
      </c>
      <c r="D751" t="s">
        <v>14</v>
      </c>
      <c r="E751">
        <v>1</v>
      </c>
      <c r="F751" s="12">
        <v>120</v>
      </c>
      <c r="G751" s="12">
        <v>4</v>
      </c>
      <c r="H751" s="12">
        <v>0.2</v>
      </c>
      <c r="I751" s="12">
        <v>0.2</v>
      </c>
      <c r="J751">
        <v>40</v>
      </c>
      <c r="K751">
        <v>50</v>
      </c>
      <c r="L751" s="12">
        <v>0</v>
      </c>
      <c r="M751" t="s">
        <v>285</v>
      </c>
    </row>
    <row r="752" spans="1:13" x14ac:dyDescent="0.3">
      <c r="A752" t="s">
        <v>40</v>
      </c>
      <c r="B752" t="s">
        <v>119</v>
      </c>
      <c r="C752" t="s">
        <v>289</v>
      </c>
      <c r="D752" t="s">
        <v>114</v>
      </c>
      <c r="E752">
        <v>1</v>
      </c>
      <c r="F752" s="12">
        <v>126</v>
      </c>
      <c r="G752" s="12">
        <v>4.2</v>
      </c>
      <c r="H752" s="12">
        <v>0.2</v>
      </c>
      <c r="I752" s="12">
        <v>0.2</v>
      </c>
      <c r="J752">
        <v>42</v>
      </c>
      <c r="K752">
        <v>50</v>
      </c>
      <c r="L752" s="12">
        <v>0</v>
      </c>
      <c r="M752" t="s">
        <v>285</v>
      </c>
    </row>
    <row r="753" spans="1:13" x14ac:dyDescent="0.3">
      <c r="A753" t="s">
        <v>40</v>
      </c>
      <c r="B753" t="s">
        <v>113</v>
      </c>
      <c r="C753" t="s">
        <v>290</v>
      </c>
      <c r="D753" t="s">
        <v>7</v>
      </c>
      <c r="E753">
        <v>5</v>
      </c>
      <c r="F753" s="12">
        <v>956</v>
      </c>
      <c r="G753" s="12">
        <v>31.87</v>
      </c>
      <c r="H753" s="12">
        <v>1.33</v>
      </c>
      <c r="I753" s="12">
        <v>1.07</v>
      </c>
      <c r="J753">
        <v>239</v>
      </c>
      <c r="K753">
        <v>259</v>
      </c>
      <c r="L753" s="12">
        <v>0.27</v>
      </c>
      <c r="M753" t="s">
        <v>283</v>
      </c>
    </row>
    <row r="754" spans="1:13" x14ac:dyDescent="0.3">
      <c r="A754" t="s">
        <v>40</v>
      </c>
      <c r="B754" t="s">
        <v>113</v>
      </c>
      <c r="C754" t="s">
        <v>290</v>
      </c>
      <c r="D754" t="s">
        <v>9</v>
      </c>
      <c r="E754">
        <v>5</v>
      </c>
      <c r="F754" s="12">
        <v>928</v>
      </c>
      <c r="G754" s="12">
        <v>30.93</v>
      </c>
      <c r="H754" s="12">
        <v>1.33</v>
      </c>
      <c r="I754" s="12">
        <v>0.8</v>
      </c>
      <c r="J754">
        <v>232</v>
      </c>
      <c r="K754">
        <v>281</v>
      </c>
      <c r="L754" s="12">
        <v>0.53</v>
      </c>
      <c r="M754" t="s">
        <v>283</v>
      </c>
    </row>
    <row r="755" spans="1:13" x14ac:dyDescent="0.3">
      <c r="A755" t="s">
        <v>40</v>
      </c>
      <c r="B755" t="s">
        <v>113</v>
      </c>
      <c r="C755" t="s">
        <v>290</v>
      </c>
      <c r="D755" t="s">
        <v>8</v>
      </c>
      <c r="E755">
        <v>4</v>
      </c>
      <c r="F755" s="12">
        <v>700</v>
      </c>
      <c r="G755" s="12">
        <v>23.33</v>
      </c>
      <c r="H755" s="12">
        <v>1.07</v>
      </c>
      <c r="I755" s="12">
        <v>1.07</v>
      </c>
      <c r="J755">
        <v>175</v>
      </c>
      <c r="K755">
        <v>209</v>
      </c>
      <c r="L755" s="12">
        <v>0</v>
      </c>
      <c r="M755" t="s">
        <v>283</v>
      </c>
    </row>
    <row r="756" spans="1:13" x14ac:dyDescent="0.3">
      <c r="A756" t="s">
        <v>40</v>
      </c>
      <c r="B756" t="s">
        <v>113</v>
      </c>
      <c r="C756" t="s">
        <v>290</v>
      </c>
      <c r="D756" t="s">
        <v>11</v>
      </c>
      <c r="E756">
        <v>6</v>
      </c>
      <c r="F756" s="12">
        <v>876</v>
      </c>
      <c r="G756" s="12">
        <v>29.2</v>
      </c>
      <c r="H756" s="12">
        <v>1.87</v>
      </c>
      <c r="I756" s="12">
        <v>1.22</v>
      </c>
      <c r="J756">
        <v>219</v>
      </c>
      <c r="K756">
        <v>338</v>
      </c>
      <c r="L756" s="12">
        <v>0.65</v>
      </c>
      <c r="M756" t="s">
        <v>283</v>
      </c>
    </row>
    <row r="757" spans="1:13" x14ac:dyDescent="0.3">
      <c r="A757" t="s">
        <v>40</v>
      </c>
      <c r="B757" t="s">
        <v>113</v>
      </c>
      <c r="C757" t="s">
        <v>290</v>
      </c>
      <c r="D757" t="s">
        <v>10</v>
      </c>
      <c r="E757">
        <v>5</v>
      </c>
      <c r="F757" s="12">
        <v>712</v>
      </c>
      <c r="G757" s="12">
        <v>23.73</v>
      </c>
      <c r="H757" s="12">
        <v>1.33</v>
      </c>
      <c r="I757" s="12">
        <v>1.33</v>
      </c>
      <c r="J757">
        <v>178</v>
      </c>
      <c r="K757">
        <v>260</v>
      </c>
      <c r="L757" s="12">
        <v>0</v>
      </c>
      <c r="M757" t="s">
        <v>283</v>
      </c>
    </row>
    <row r="758" spans="1:13" x14ac:dyDescent="0.3">
      <c r="A758" t="s">
        <v>40</v>
      </c>
      <c r="B758" t="s">
        <v>113</v>
      </c>
      <c r="C758" t="s">
        <v>290</v>
      </c>
      <c r="D758" t="s">
        <v>13</v>
      </c>
      <c r="E758">
        <v>5</v>
      </c>
      <c r="F758" s="12">
        <v>892</v>
      </c>
      <c r="G758" s="12">
        <v>29.73</v>
      </c>
      <c r="H758" s="12">
        <v>1.33</v>
      </c>
      <c r="I758" s="12">
        <v>0.53</v>
      </c>
      <c r="J758">
        <v>223</v>
      </c>
      <c r="K758">
        <v>265</v>
      </c>
      <c r="L758" s="12">
        <v>0.8</v>
      </c>
      <c r="M758" t="s">
        <v>283</v>
      </c>
    </row>
    <row r="759" spans="1:13" x14ac:dyDescent="0.3">
      <c r="A759" t="s">
        <v>40</v>
      </c>
      <c r="B759" t="s">
        <v>113</v>
      </c>
      <c r="C759" t="s">
        <v>290</v>
      </c>
      <c r="D759" t="s">
        <v>12</v>
      </c>
      <c r="E759">
        <v>5</v>
      </c>
      <c r="F759" s="12">
        <v>820</v>
      </c>
      <c r="G759" s="12">
        <v>27.33</v>
      </c>
      <c r="H759" s="12">
        <v>1.33</v>
      </c>
      <c r="I759" s="12">
        <v>1.33</v>
      </c>
      <c r="J759">
        <v>205</v>
      </c>
      <c r="K759">
        <v>283</v>
      </c>
      <c r="L759" s="12">
        <v>0</v>
      </c>
      <c r="M759" t="s">
        <v>283</v>
      </c>
    </row>
    <row r="760" spans="1:13" x14ac:dyDescent="0.3">
      <c r="A760" t="s">
        <v>40</v>
      </c>
      <c r="B760" t="s">
        <v>113</v>
      </c>
      <c r="C760" t="s">
        <v>290</v>
      </c>
      <c r="D760" t="s">
        <v>15</v>
      </c>
      <c r="E760">
        <v>4</v>
      </c>
      <c r="F760" s="12">
        <v>724</v>
      </c>
      <c r="G760" s="12">
        <v>24.13</v>
      </c>
      <c r="H760" s="12">
        <v>1.07</v>
      </c>
      <c r="I760" s="12">
        <v>0.53</v>
      </c>
      <c r="J760">
        <v>181</v>
      </c>
      <c r="K760">
        <v>210</v>
      </c>
      <c r="L760" s="12">
        <v>0.53</v>
      </c>
      <c r="M760" t="s">
        <v>283</v>
      </c>
    </row>
    <row r="761" spans="1:13" x14ac:dyDescent="0.3">
      <c r="A761" t="s">
        <v>40</v>
      </c>
      <c r="B761" t="s">
        <v>113</v>
      </c>
      <c r="C761" t="s">
        <v>290</v>
      </c>
      <c r="D761" t="s">
        <v>14</v>
      </c>
      <c r="E761">
        <v>5</v>
      </c>
      <c r="F761" s="12">
        <v>916</v>
      </c>
      <c r="G761" s="12">
        <v>30.53</v>
      </c>
      <c r="H761" s="12">
        <v>1.33</v>
      </c>
      <c r="I761" s="12">
        <v>1.07</v>
      </c>
      <c r="J761">
        <v>229</v>
      </c>
      <c r="K761">
        <v>274</v>
      </c>
      <c r="L761" s="12">
        <v>0.27</v>
      </c>
      <c r="M761" t="s">
        <v>283</v>
      </c>
    </row>
    <row r="762" spans="1:13" x14ac:dyDescent="0.3">
      <c r="A762" t="s">
        <v>40</v>
      </c>
      <c r="B762" t="s">
        <v>113</v>
      </c>
      <c r="C762" t="s">
        <v>290</v>
      </c>
      <c r="D762" t="s">
        <v>114</v>
      </c>
      <c r="E762">
        <v>4</v>
      </c>
      <c r="F762" s="12">
        <v>780</v>
      </c>
      <c r="G762" s="12">
        <v>26</v>
      </c>
      <c r="H762" s="12">
        <v>1.07</v>
      </c>
      <c r="I762" s="12">
        <v>0.8</v>
      </c>
      <c r="J762">
        <v>195</v>
      </c>
      <c r="K762">
        <v>210</v>
      </c>
      <c r="L762" s="12">
        <v>0.27</v>
      </c>
      <c r="M762" t="s">
        <v>283</v>
      </c>
    </row>
    <row r="763" spans="1:13" x14ac:dyDescent="0.3">
      <c r="A763" t="s">
        <v>40</v>
      </c>
      <c r="B763" t="s">
        <v>113</v>
      </c>
      <c r="C763" t="s">
        <v>291</v>
      </c>
      <c r="D763" t="s">
        <v>7</v>
      </c>
      <c r="E763">
        <v>2</v>
      </c>
      <c r="F763" s="12">
        <v>392</v>
      </c>
      <c r="G763" s="12">
        <v>13.07</v>
      </c>
      <c r="H763" s="12">
        <v>0.53</v>
      </c>
      <c r="I763" s="12">
        <v>0</v>
      </c>
      <c r="J763">
        <v>98</v>
      </c>
      <c r="K763">
        <v>100</v>
      </c>
      <c r="L763" s="12">
        <v>0.53</v>
      </c>
      <c r="M763" t="s">
        <v>283</v>
      </c>
    </row>
    <row r="764" spans="1:13" x14ac:dyDescent="0.3">
      <c r="A764" t="s">
        <v>40</v>
      </c>
      <c r="B764" t="s">
        <v>113</v>
      </c>
      <c r="C764" t="s">
        <v>291</v>
      </c>
      <c r="D764" t="s">
        <v>9</v>
      </c>
      <c r="E764">
        <v>2</v>
      </c>
      <c r="F764" s="12">
        <v>396</v>
      </c>
      <c r="G764" s="12">
        <v>13.2</v>
      </c>
      <c r="H764" s="12">
        <v>0.53</v>
      </c>
      <c r="I764" s="12">
        <v>0.53</v>
      </c>
      <c r="J764">
        <v>99</v>
      </c>
      <c r="K764">
        <v>115</v>
      </c>
      <c r="L764" s="12">
        <v>0</v>
      </c>
      <c r="M764" t="s">
        <v>283</v>
      </c>
    </row>
    <row r="765" spans="1:13" x14ac:dyDescent="0.3">
      <c r="A765" t="s">
        <v>40</v>
      </c>
      <c r="B765" t="s">
        <v>113</v>
      </c>
      <c r="C765" t="s">
        <v>291</v>
      </c>
      <c r="D765" t="s">
        <v>8</v>
      </c>
      <c r="E765">
        <v>3</v>
      </c>
      <c r="F765" s="12">
        <v>580</v>
      </c>
      <c r="G765" s="12">
        <v>19.329999999999998</v>
      </c>
      <c r="H765" s="12">
        <v>0.8</v>
      </c>
      <c r="I765" s="12">
        <v>0</v>
      </c>
      <c r="J765">
        <v>145</v>
      </c>
      <c r="K765">
        <v>150</v>
      </c>
      <c r="L765" s="12">
        <v>0.8</v>
      </c>
      <c r="M765" t="s">
        <v>283</v>
      </c>
    </row>
    <row r="766" spans="1:13" x14ac:dyDescent="0.3">
      <c r="A766" t="s">
        <v>40</v>
      </c>
      <c r="B766" t="s">
        <v>113</v>
      </c>
      <c r="C766" t="s">
        <v>291</v>
      </c>
      <c r="D766" t="s">
        <v>11</v>
      </c>
      <c r="E766">
        <v>2</v>
      </c>
      <c r="F766" s="12">
        <v>452</v>
      </c>
      <c r="G766" s="12">
        <v>15.07</v>
      </c>
      <c r="H766" s="12">
        <v>0.53</v>
      </c>
      <c r="I766" s="12">
        <v>0.53</v>
      </c>
      <c r="J766">
        <v>113</v>
      </c>
      <c r="K766">
        <v>130</v>
      </c>
      <c r="L766" s="12">
        <v>0</v>
      </c>
      <c r="M766" t="s">
        <v>283</v>
      </c>
    </row>
    <row r="767" spans="1:13" x14ac:dyDescent="0.3">
      <c r="A767" t="s">
        <v>40</v>
      </c>
      <c r="B767" t="s">
        <v>113</v>
      </c>
      <c r="C767" t="s">
        <v>291</v>
      </c>
      <c r="D767" t="s">
        <v>10</v>
      </c>
      <c r="E767">
        <v>3</v>
      </c>
      <c r="F767" s="12">
        <v>612</v>
      </c>
      <c r="G767" s="12">
        <v>20.399999999999999</v>
      </c>
      <c r="H767" s="12">
        <v>0.8</v>
      </c>
      <c r="I767" s="12">
        <v>0</v>
      </c>
      <c r="J767">
        <v>153</v>
      </c>
      <c r="K767">
        <v>150</v>
      </c>
      <c r="L767" s="12">
        <v>0.8</v>
      </c>
      <c r="M767" t="s">
        <v>283</v>
      </c>
    </row>
    <row r="768" spans="1:13" x14ac:dyDescent="0.3">
      <c r="A768" t="s">
        <v>40</v>
      </c>
      <c r="B768" t="s">
        <v>113</v>
      </c>
      <c r="C768" t="s">
        <v>291</v>
      </c>
      <c r="D768" t="s">
        <v>13</v>
      </c>
      <c r="E768">
        <v>2</v>
      </c>
      <c r="F768" s="12">
        <v>408</v>
      </c>
      <c r="G768" s="12">
        <v>13.6</v>
      </c>
      <c r="H768" s="12">
        <v>0.53</v>
      </c>
      <c r="I768" s="12">
        <v>0.53</v>
      </c>
      <c r="J768">
        <v>102</v>
      </c>
      <c r="K768">
        <v>100</v>
      </c>
      <c r="L768" s="12">
        <v>0</v>
      </c>
      <c r="M768" t="s">
        <v>283</v>
      </c>
    </row>
    <row r="769" spans="1:13" x14ac:dyDescent="0.3">
      <c r="A769" t="s">
        <v>40</v>
      </c>
      <c r="B769" t="s">
        <v>113</v>
      </c>
      <c r="C769" t="s">
        <v>291</v>
      </c>
      <c r="D769" t="s">
        <v>12</v>
      </c>
      <c r="E769">
        <v>3</v>
      </c>
      <c r="F769" s="12">
        <v>648</v>
      </c>
      <c r="G769" s="12">
        <v>21.6</v>
      </c>
      <c r="H769" s="12">
        <v>0.8</v>
      </c>
      <c r="I769" s="12">
        <v>0</v>
      </c>
      <c r="J769">
        <v>162</v>
      </c>
      <c r="K769">
        <v>180</v>
      </c>
      <c r="L769" s="12">
        <v>0.8</v>
      </c>
      <c r="M769" t="s">
        <v>283</v>
      </c>
    </row>
    <row r="770" spans="1:13" x14ac:dyDescent="0.3">
      <c r="A770" t="s">
        <v>40</v>
      </c>
      <c r="B770" t="s">
        <v>113</v>
      </c>
      <c r="C770" t="s">
        <v>291</v>
      </c>
      <c r="D770" t="s">
        <v>15</v>
      </c>
      <c r="E770">
        <v>3</v>
      </c>
      <c r="F770" s="12">
        <v>620</v>
      </c>
      <c r="G770" s="12">
        <v>20.67</v>
      </c>
      <c r="H770" s="12">
        <v>0.8</v>
      </c>
      <c r="I770" s="12">
        <v>0.8</v>
      </c>
      <c r="J770">
        <v>155</v>
      </c>
      <c r="K770">
        <v>165</v>
      </c>
      <c r="L770" s="12">
        <v>0</v>
      </c>
      <c r="M770" t="s">
        <v>283</v>
      </c>
    </row>
    <row r="771" spans="1:13" x14ac:dyDescent="0.3">
      <c r="A771" t="s">
        <v>40</v>
      </c>
      <c r="B771" t="s">
        <v>113</v>
      </c>
      <c r="C771" t="s">
        <v>291</v>
      </c>
      <c r="D771" t="s">
        <v>14</v>
      </c>
      <c r="E771">
        <v>4</v>
      </c>
      <c r="F771" s="12">
        <v>792</v>
      </c>
      <c r="G771" s="12">
        <v>26.4</v>
      </c>
      <c r="H771" s="12">
        <v>0.8</v>
      </c>
      <c r="I771" s="12">
        <v>0.27</v>
      </c>
      <c r="J771">
        <v>198</v>
      </c>
      <c r="K771">
        <v>220</v>
      </c>
      <c r="L771" s="12">
        <v>0.53</v>
      </c>
      <c r="M771" t="s">
        <v>283</v>
      </c>
    </row>
    <row r="772" spans="1:13" x14ac:dyDescent="0.3">
      <c r="A772" t="s">
        <v>40</v>
      </c>
      <c r="B772" t="s">
        <v>113</v>
      </c>
      <c r="C772" t="s">
        <v>291</v>
      </c>
      <c r="D772" t="s">
        <v>114</v>
      </c>
      <c r="E772">
        <v>4</v>
      </c>
      <c r="F772" s="12">
        <v>752</v>
      </c>
      <c r="G772" s="12">
        <v>25.07</v>
      </c>
      <c r="H772" s="12">
        <v>0.8</v>
      </c>
      <c r="I772" s="12">
        <v>0.27</v>
      </c>
      <c r="J772">
        <v>188</v>
      </c>
      <c r="K772">
        <v>200</v>
      </c>
      <c r="L772" s="12">
        <v>0.53</v>
      </c>
      <c r="M772" t="s">
        <v>283</v>
      </c>
    </row>
    <row r="773" spans="1:13" x14ac:dyDescent="0.3">
      <c r="A773" t="s">
        <v>40</v>
      </c>
      <c r="B773" t="s">
        <v>113</v>
      </c>
      <c r="C773" t="s">
        <v>292</v>
      </c>
      <c r="D773" t="s">
        <v>9</v>
      </c>
      <c r="E773">
        <v>1</v>
      </c>
      <c r="F773" s="12">
        <v>56</v>
      </c>
      <c r="G773" s="12">
        <v>1.87</v>
      </c>
      <c r="H773" s="12">
        <v>0.27</v>
      </c>
      <c r="I773" s="12">
        <v>0.27</v>
      </c>
      <c r="J773">
        <v>14</v>
      </c>
      <c r="K773">
        <v>50</v>
      </c>
      <c r="L773" s="12">
        <v>0</v>
      </c>
      <c r="M773" t="s">
        <v>283</v>
      </c>
    </row>
    <row r="774" spans="1:13" x14ac:dyDescent="0.3">
      <c r="A774" t="s">
        <v>40</v>
      </c>
      <c r="B774" t="s">
        <v>113</v>
      </c>
      <c r="C774" t="s">
        <v>292</v>
      </c>
      <c r="D774" t="s">
        <v>11</v>
      </c>
      <c r="E774">
        <v>1</v>
      </c>
      <c r="F774" s="12">
        <v>100</v>
      </c>
      <c r="G774" s="12">
        <v>3.33</v>
      </c>
      <c r="H774" s="12">
        <v>0.27</v>
      </c>
      <c r="I774" s="12">
        <v>0.27</v>
      </c>
      <c r="J774">
        <v>25</v>
      </c>
      <c r="K774">
        <v>50</v>
      </c>
      <c r="L774" s="12">
        <v>0</v>
      </c>
      <c r="M774" t="s">
        <v>283</v>
      </c>
    </row>
    <row r="775" spans="1:13" x14ac:dyDescent="0.3">
      <c r="A775" t="s">
        <v>40</v>
      </c>
      <c r="B775" t="s">
        <v>113</v>
      </c>
      <c r="C775" t="s">
        <v>292</v>
      </c>
      <c r="D775" t="s">
        <v>13</v>
      </c>
      <c r="E775">
        <v>1</v>
      </c>
      <c r="F775" s="12">
        <v>88</v>
      </c>
      <c r="G775" s="12">
        <v>2.93</v>
      </c>
      <c r="H775" s="12">
        <v>0.27</v>
      </c>
      <c r="I775" s="12">
        <v>0.27</v>
      </c>
      <c r="J775">
        <v>22</v>
      </c>
      <c r="K775">
        <v>50</v>
      </c>
      <c r="L775" s="12">
        <v>0</v>
      </c>
      <c r="M775" t="s">
        <v>283</v>
      </c>
    </row>
    <row r="776" spans="1:13" x14ac:dyDescent="0.3">
      <c r="A776" t="s">
        <v>40</v>
      </c>
      <c r="B776" t="s">
        <v>113</v>
      </c>
      <c r="C776" t="s">
        <v>292</v>
      </c>
      <c r="D776" t="s">
        <v>15</v>
      </c>
      <c r="E776">
        <v>1</v>
      </c>
      <c r="F776" s="12">
        <v>68</v>
      </c>
      <c r="G776" s="12">
        <v>2.27</v>
      </c>
      <c r="H776" s="12">
        <v>0.27</v>
      </c>
      <c r="I776" s="12">
        <v>0.27</v>
      </c>
      <c r="J776">
        <v>17</v>
      </c>
      <c r="K776">
        <v>50</v>
      </c>
      <c r="L776" s="12">
        <v>0</v>
      </c>
      <c r="M776" t="s">
        <v>283</v>
      </c>
    </row>
    <row r="777" spans="1:13" x14ac:dyDescent="0.3">
      <c r="A777" t="s">
        <v>40</v>
      </c>
      <c r="B777" t="s">
        <v>113</v>
      </c>
      <c r="C777" t="s">
        <v>293</v>
      </c>
      <c r="D777" t="s">
        <v>7</v>
      </c>
      <c r="E777">
        <v>1</v>
      </c>
      <c r="F777" s="12">
        <v>105</v>
      </c>
      <c r="G777" s="12">
        <v>3.5</v>
      </c>
      <c r="H777" s="12">
        <v>0.2</v>
      </c>
      <c r="I777" s="12">
        <v>0.2</v>
      </c>
      <c r="J777">
        <v>35</v>
      </c>
      <c r="K777">
        <v>40</v>
      </c>
      <c r="L777" s="12">
        <v>0</v>
      </c>
      <c r="M777" t="s">
        <v>283</v>
      </c>
    </row>
    <row r="778" spans="1:13" x14ac:dyDescent="0.3">
      <c r="A778" t="s">
        <v>40</v>
      </c>
      <c r="B778" t="s">
        <v>113</v>
      </c>
      <c r="C778" t="s">
        <v>293</v>
      </c>
      <c r="D778" t="s">
        <v>10</v>
      </c>
      <c r="E778">
        <v>1</v>
      </c>
      <c r="F778" s="12">
        <v>81</v>
      </c>
      <c r="G778" s="12">
        <v>2.7</v>
      </c>
      <c r="H778" s="12">
        <v>0.2</v>
      </c>
      <c r="I778" s="12">
        <v>0.2</v>
      </c>
      <c r="J778">
        <v>27</v>
      </c>
      <c r="K778">
        <v>50</v>
      </c>
      <c r="L778" s="12">
        <v>0</v>
      </c>
      <c r="M778" t="s">
        <v>283</v>
      </c>
    </row>
    <row r="779" spans="1:13" x14ac:dyDescent="0.3">
      <c r="A779" t="s">
        <v>40</v>
      </c>
      <c r="B779" t="s">
        <v>113</v>
      </c>
      <c r="C779" t="s">
        <v>293</v>
      </c>
      <c r="D779" t="s">
        <v>12</v>
      </c>
      <c r="E779">
        <v>1</v>
      </c>
      <c r="F779" s="12">
        <v>49.5</v>
      </c>
      <c r="G779" s="12">
        <v>1.65</v>
      </c>
      <c r="H779" s="12">
        <v>0.2</v>
      </c>
      <c r="I779" s="12">
        <v>0.2</v>
      </c>
      <c r="J779">
        <v>15</v>
      </c>
      <c r="K779">
        <v>50</v>
      </c>
      <c r="L779" s="12">
        <v>0</v>
      </c>
      <c r="M779" t="s">
        <v>283</v>
      </c>
    </row>
    <row r="780" spans="1:13" x14ac:dyDescent="0.3">
      <c r="A780" t="s">
        <v>40</v>
      </c>
      <c r="B780" t="s">
        <v>113</v>
      </c>
      <c r="C780" t="s">
        <v>293</v>
      </c>
      <c r="D780" t="s">
        <v>14</v>
      </c>
      <c r="E780">
        <v>1</v>
      </c>
      <c r="F780" s="12">
        <v>49.5</v>
      </c>
      <c r="G780" s="12">
        <v>1.65</v>
      </c>
      <c r="H780" s="12">
        <v>0.2</v>
      </c>
      <c r="I780" s="12">
        <v>0.2</v>
      </c>
      <c r="J780">
        <v>15</v>
      </c>
      <c r="K780">
        <v>50</v>
      </c>
      <c r="L780" s="12">
        <v>0</v>
      </c>
      <c r="M780" t="s">
        <v>283</v>
      </c>
    </row>
    <row r="781" spans="1:13" x14ac:dyDescent="0.3">
      <c r="A781" t="s">
        <v>40</v>
      </c>
      <c r="B781" t="s">
        <v>113</v>
      </c>
      <c r="C781" t="s">
        <v>293</v>
      </c>
      <c r="D781" t="s">
        <v>114</v>
      </c>
      <c r="E781">
        <v>1</v>
      </c>
      <c r="F781" s="12">
        <v>39.6</v>
      </c>
      <c r="G781" s="12">
        <v>1.32</v>
      </c>
      <c r="H781" s="12">
        <v>0.2</v>
      </c>
      <c r="I781" s="12">
        <v>0.2</v>
      </c>
      <c r="J781">
        <v>12</v>
      </c>
      <c r="K781">
        <v>50</v>
      </c>
      <c r="L781" s="12">
        <v>0</v>
      </c>
      <c r="M781" t="s">
        <v>283</v>
      </c>
    </row>
    <row r="782" spans="1:13" x14ac:dyDescent="0.3">
      <c r="A782" t="s">
        <v>40</v>
      </c>
      <c r="B782" t="s">
        <v>119</v>
      </c>
      <c r="C782" t="s">
        <v>294</v>
      </c>
      <c r="D782" t="s">
        <v>7</v>
      </c>
      <c r="E782">
        <v>4</v>
      </c>
      <c r="F782" s="12">
        <v>576</v>
      </c>
      <c r="G782" s="12">
        <v>19.2</v>
      </c>
      <c r="H782" s="12">
        <v>0.8</v>
      </c>
      <c r="I782" s="12">
        <v>0.2</v>
      </c>
      <c r="J782">
        <v>192</v>
      </c>
      <c r="K782">
        <v>220</v>
      </c>
      <c r="L782" s="12">
        <v>0.6</v>
      </c>
      <c r="M782" t="s">
        <v>285</v>
      </c>
    </row>
    <row r="783" spans="1:13" x14ac:dyDescent="0.3">
      <c r="A783" t="s">
        <v>40</v>
      </c>
      <c r="B783" t="s">
        <v>119</v>
      </c>
      <c r="C783" t="s">
        <v>294</v>
      </c>
      <c r="D783" t="s">
        <v>9</v>
      </c>
      <c r="E783">
        <v>4</v>
      </c>
      <c r="F783" s="12">
        <v>564</v>
      </c>
      <c r="G783" s="12">
        <v>18.8</v>
      </c>
      <c r="H783" s="12">
        <v>0.8</v>
      </c>
      <c r="I783" s="12">
        <v>0.2</v>
      </c>
      <c r="J783">
        <v>188</v>
      </c>
      <c r="K783">
        <v>240</v>
      </c>
      <c r="L783" s="12">
        <v>0.6</v>
      </c>
      <c r="M783" t="s">
        <v>285</v>
      </c>
    </row>
    <row r="784" spans="1:13" x14ac:dyDescent="0.3">
      <c r="A784" t="s">
        <v>40</v>
      </c>
      <c r="B784" t="s">
        <v>119</v>
      </c>
      <c r="C784" t="s">
        <v>294</v>
      </c>
      <c r="D784" t="s">
        <v>8</v>
      </c>
      <c r="E784">
        <v>4</v>
      </c>
      <c r="F784" s="12">
        <v>492</v>
      </c>
      <c r="G784" s="12">
        <v>16.399999999999999</v>
      </c>
      <c r="H784" s="12">
        <v>0.8</v>
      </c>
      <c r="I784" s="12">
        <v>0.2</v>
      </c>
      <c r="J784">
        <v>164</v>
      </c>
      <c r="K784">
        <v>209</v>
      </c>
      <c r="L784" s="12">
        <v>0.6</v>
      </c>
      <c r="M784" t="s">
        <v>285</v>
      </c>
    </row>
    <row r="785" spans="1:13" x14ac:dyDescent="0.3">
      <c r="A785" t="s">
        <v>40</v>
      </c>
      <c r="B785" t="s">
        <v>119</v>
      </c>
      <c r="C785" t="s">
        <v>294</v>
      </c>
      <c r="D785" t="s">
        <v>11</v>
      </c>
      <c r="E785">
        <v>4</v>
      </c>
      <c r="F785" s="12">
        <v>549</v>
      </c>
      <c r="G785" s="12">
        <v>18.3</v>
      </c>
      <c r="H785" s="12">
        <v>0.8</v>
      </c>
      <c r="I785" s="12">
        <v>0.2</v>
      </c>
      <c r="J785">
        <v>183</v>
      </c>
      <c r="K785">
        <v>255</v>
      </c>
      <c r="L785" s="12">
        <v>0.6</v>
      </c>
      <c r="M785" t="s">
        <v>285</v>
      </c>
    </row>
    <row r="786" spans="1:13" x14ac:dyDescent="0.3">
      <c r="A786" t="s">
        <v>40</v>
      </c>
      <c r="B786" t="s">
        <v>119</v>
      </c>
      <c r="C786" t="s">
        <v>294</v>
      </c>
      <c r="D786" t="s">
        <v>10</v>
      </c>
      <c r="E786">
        <v>4</v>
      </c>
      <c r="F786" s="12">
        <v>552</v>
      </c>
      <c r="G786" s="12">
        <v>18.399999999999999</v>
      </c>
      <c r="H786" s="12">
        <v>0.8</v>
      </c>
      <c r="I786" s="12">
        <v>0.2</v>
      </c>
      <c r="J786">
        <v>184</v>
      </c>
      <c r="K786">
        <v>234</v>
      </c>
      <c r="L786" s="12">
        <v>0.6</v>
      </c>
      <c r="M786" t="s">
        <v>285</v>
      </c>
    </row>
    <row r="787" spans="1:13" x14ac:dyDescent="0.3">
      <c r="A787" t="s">
        <v>40</v>
      </c>
      <c r="B787" t="s">
        <v>119</v>
      </c>
      <c r="C787" t="s">
        <v>294</v>
      </c>
      <c r="D787" t="s">
        <v>13</v>
      </c>
      <c r="E787">
        <v>4</v>
      </c>
      <c r="F787" s="12">
        <v>525</v>
      </c>
      <c r="G787" s="12">
        <v>17.5</v>
      </c>
      <c r="H787" s="12">
        <v>0.8</v>
      </c>
      <c r="I787" s="12">
        <v>0.7</v>
      </c>
      <c r="J787">
        <v>175</v>
      </c>
      <c r="K787">
        <v>215</v>
      </c>
      <c r="L787" s="12">
        <v>0.1</v>
      </c>
      <c r="M787" t="s">
        <v>285</v>
      </c>
    </row>
    <row r="788" spans="1:13" x14ac:dyDescent="0.3">
      <c r="A788" t="s">
        <v>40</v>
      </c>
      <c r="B788" t="s">
        <v>119</v>
      </c>
      <c r="C788" t="s">
        <v>294</v>
      </c>
      <c r="D788" t="s">
        <v>12</v>
      </c>
      <c r="E788">
        <v>5</v>
      </c>
      <c r="F788" s="12">
        <v>690</v>
      </c>
      <c r="G788" s="12">
        <v>23</v>
      </c>
      <c r="H788" s="12">
        <v>1</v>
      </c>
      <c r="I788" s="12">
        <v>0.47</v>
      </c>
      <c r="J788">
        <v>230</v>
      </c>
      <c r="K788">
        <v>315</v>
      </c>
      <c r="L788" s="12">
        <v>0.53</v>
      </c>
      <c r="M788" t="s">
        <v>285</v>
      </c>
    </row>
    <row r="789" spans="1:13" x14ac:dyDescent="0.3">
      <c r="A789" t="s">
        <v>40</v>
      </c>
      <c r="B789" t="s">
        <v>119</v>
      </c>
      <c r="C789" t="s">
        <v>294</v>
      </c>
      <c r="D789" t="s">
        <v>15</v>
      </c>
      <c r="E789">
        <v>4</v>
      </c>
      <c r="F789" s="12">
        <v>633</v>
      </c>
      <c r="G789" s="12">
        <v>21.1</v>
      </c>
      <c r="H789" s="12">
        <v>0.8</v>
      </c>
      <c r="I789" s="12">
        <v>0.2</v>
      </c>
      <c r="J789">
        <v>211</v>
      </c>
      <c r="K789">
        <v>235</v>
      </c>
      <c r="L789" s="12">
        <v>0.6</v>
      </c>
      <c r="M789" t="s">
        <v>285</v>
      </c>
    </row>
    <row r="790" spans="1:13" x14ac:dyDescent="0.3">
      <c r="A790" t="s">
        <v>40</v>
      </c>
      <c r="B790" t="s">
        <v>119</v>
      </c>
      <c r="C790" t="s">
        <v>294</v>
      </c>
      <c r="D790" t="s">
        <v>14</v>
      </c>
      <c r="E790">
        <v>4</v>
      </c>
      <c r="F790" s="12">
        <v>645</v>
      </c>
      <c r="G790" s="12">
        <v>21.5</v>
      </c>
      <c r="H790" s="12">
        <v>0.8</v>
      </c>
      <c r="I790" s="12">
        <v>0.3</v>
      </c>
      <c r="J790">
        <v>215</v>
      </c>
      <c r="K790">
        <v>235</v>
      </c>
      <c r="L790" s="12">
        <v>0.5</v>
      </c>
      <c r="M790" t="s">
        <v>285</v>
      </c>
    </row>
    <row r="791" spans="1:13" x14ac:dyDescent="0.3">
      <c r="A791" t="s">
        <v>40</v>
      </c>
      <c r="B791" t="s">
        <v>119</v>
      </c>
      <c r="C791" t="s">
        <v>294</v>
      </c>
      <c r="D791" t="s">
        <v>114</v>
      </c>
      <c r="E791">
        <v>5</v>
      </c>
      <c r="F791" s="12">
        <v>753</v>
      </c>
      <c r="G791" s="12">
        <v>25.1</v>
      </c>
      <c r="H791" s="12">
        <v>1</v>
      </c>
      <c r="I791" s="12">
        <v>0.82</v>
      </c>
      <c r="J791">
        <v>251</v>
      </c>
      <c r="K791">
        <v>279</v>
      </c>
      <c r="L791" s="12">
        <v>0.18</v>
      </c>
      <c r="M791" t="s">
        <v>285</v>
      </c>
    </row>
    <row r="792" spans="1:13" x14ac:dyDescent="0.3">
      <c r="A792" t="s">
        <v>40</v>
      </c>
      <c r="B792" t="s">
        <v>119</v>
      </c>
      <c r="C792" t="s">
        <v>295</v>
      </c>
      <c r="D792" t="s">
        <v>7</v>
      </c>
      <c r="E792">
        <v>3</v>
      </c>
      <c r="F792" s="12">
        <v>285</v>
      </c>
      <c r="G792" s="12">
        <v>9.5</v>
      </c>
      <c r="H792" s="12">
        <v>0.75</v>
      </c>
      <c r="I792" s="12">
        <v>0</v>
      </c>
      <c r="J792">
        <v>95</v>
      </c>
      <c r="K792">
        <v>105</v>
      </c>
      <c r="L792" s="12">
        <v>0.75</v>
      </c>
      <c r="M792" t="s">
        <v>285</v>
      </c>
    </row>
    <row r="793" spans="1:13" x14ac:dyDescent="0.3">
      <c r="A793" t="s">
        <v>40</v>
      </c>
      <c r="B793" t="s">
        <v>119</v>
      </c>
      <c r="C793" t="s">
        <v>295</v>
      </c>
      <c r="D793" t="s">
        <v>9</v>
      </c>
      <c r="E793">
        <v>4</v>
      </c>
      <c r="F793" s="12">
        <v>366</v>
      </c>
      <c r="G793" s="12">
        <v>12.2</v>
      </c>
      <c r="H793" s="12">
        <v>1</v>
      </c>
      <c r="I793" s="12">
        <v>0</v>
      </c>
      <c r="J793">
        <v>122</v>
      </c>
      <c r="K793">
        <v>140</v>
      </c>
      <c r="L793" s="12">
        <v>1</v>
      </c>
      <c r="M793" t="s">
        <v>285</v>
      </c>
    </row>
    <row r="794" spans="1:13" x14ac:dyDescent="0.3">
      <c r="A794" t="s">
        <v>40</v>
      </c>
      <c r="B794" t="s">
        <v>119</v>
      </c>
      <c r="C794" t="s">
        <v>295</v>
      </c>
      <c r="D794" t="s">
        <v>8</v>
      </c>
      <c r="E794">
        <v>4</v>
      </c>
      <c r="F794" s="12">
        <v>408</v>
      </c>
      <c r="G794" s="12">
        <v>13.6</v>
      </c>
      <c r="H794" s="12">
        <v>0.95</v>
      </c>
      <c r="I794" s="12">
        <v>0</v>
      </c>
      <c r="J794">
        <v>136</v>
      </c>
      <c r="K794">
        <v>140</v>
      </c>
      <c r="L794" s="12">
        <v>0.95</v>
      </c>
      <c r="M794" t="s">
        <v>285</v>
      </c>
    </row>
    <row r="795" spans="1:13" x14ac:dyDescent="0.3">
      <c r="A795" t="s">
        <v>40</v>
      </c>
      <c r="B795" t="s">
        <v>119</v>
      </c>
      <c r="C795" t="s">
        <v>295</v>
      </c>
      <c r="D795" t="s">
        <v>11</v>
      </c>
      <c r="E795">
        <v>4</v>
      </c>
      <c r="F795" s="12">
        <v>372</v>
      </c>
      <c r="G795" s="12">
        <v>12.4</v>
      </c>
      <c r="H795" s="12">
        <v>1</v>
      </c>
      <c r="I795" s="12">
        <v>0</v>
      </c>
      <c r="J795">
        <v>124</v>
      </c>
      <c r="K795">
        <v>140</v>
      </c>
      <c r="L795" s="12">
        <v>1</v>
      </c>
      <c r="M795" t="s">
        <v>285</v>
      </c>
    </row>
    <row r="796" spans="1:13" x14ac:dyDescent="0.3">
      <c r="A796" t="s">
        <v>40</v>
      </c>
      <c r="B796" t="s">
        <v>119</v>
      </c>
      <c r="C796" t="s">
        <v>295</v>
      </c>
      <c r="D796" t="s">
        <v>10</v>
      </c>
      <c r="E796">
        <v>6</v>
      </c>
      <c r="F796" s="12">
        <v>513</v>
      </c>
      <c r="G796" s="12">
        <v>17.100000000000001</v>
      </c>
      <c r="H796" s="12">
        <v>1.5</v>
      </c>
      <c r="I796" s="12">
        <v>0.25</v>
      </c>
      <c r="J796">
        <v>171</v>
      </c>
      <c r="K796">
        <v>210</v>
      </c>
      <c r="L796" s="12">
        <v>1.25</v>
      </c>
      <c r="M796" t="s">
        <v>285</v>
      </c>
    </row>
    <row r="797" spans="1:13" x14ac:dyDescent="0.3">
      <c r="A797" t="s">
        <v>40</v>
      </c>
      <c r="B797" t="s">
        <v>119</v>
      </c>
      <c r="C797" t="s">
        <v>295</v>
      </c>
      <c r="D797" t="s">
        <v>13</v>
      </c>
      <c r="E797">
        <v>4</v>
      </c>
      <c r="F797" s="12">
        <v>336</v>
      </c>
      <c r="G797" s="12">
        <v>11.2</v>
      </c>
      <c r="H797" s="12">
        <v>1</v>
      </c>
      <c r="I797" s="12">
        <v>0.5</v>
      </c>
      <c r="J797">
        <v>112</v>
      </c>
      <c r="K797">
        <v>140</v>
      </c>
      <c r="L797" s="12">
        <v>0.5</v>
      </c>
      <c r="M797" t="s">
        <v>285</v>
      </c>
    </row>
    <row r="798" spans="1:13" x14ac:dyDescent="0.3">
      <c r="A798" t="s">
        <v>40</v>
      </c>
      <c r="B798" t="s">
        <v>119</v>
      </c>
      <c r="C798" t="s">
        <v>295</v>
      </c>
      <c r="D798" t="s">
        <v>12</v>
      </c>
      <c r="E798">
        <v>6</v>
      </c>
      <c r="F798" s="12">
        <v>534</v>
      </c>
      <c r="G798" s="12">
        <v>17.8</v>
      </c>
      <c r="H798" s="12">
        <v>1.5</v>
      </c>
      <c r="I798" s="12">
        <v>0.5</v>
      </c>
      <c r="J798">
        <v>178</v>
      </c>
      <c r="K798">
        <v>210</v>
      </c>
      <c r="L798" s="12">
        <v>1</v>
      </c>
      <c r="M798" t="s">
        <v>285</v>
      </c>
    </row>
    <row r="799" spans="1:13" x14ac:dyDescent="0.3">
      <c r="A799" t="s">
        <v>40</v>
      </c>
      <c r="B799" t="s">
        <v>119</v>
      </c>
      <c r="C799" t="s">
        <v>295</v>
      </c>
      <c r="D799" t="s">
        <v>15</v>
      </c>
      <c r="E799">
        <v>5</v>
      </c>
      <c r="F799" s="12">
        <v>504</v>
      </c>
      <c r="G799" s="12">
        <v>16.8</v>
      </c>
      <c r="H799" s="12">
        <v>1.25</v>
      </c>
      <c r="I799" s="12">
        <v>0.5</v>
      </c>
      <c r="J799">
        <v>168</v>
      </c>
      <c r="K799">
        <v>175</v>
      </c>
      <c r="L799" s="12">
        <v>0.75</v>
      </c>
      <c r="M799" t="s">
        <v>285</v>
      </c>
    </row>
    <row r="800" spans="1:13" x14ac:dyDescent="0.3">
      <c r="A800" t="s">
        <v>40</v>
      </c>
      <c r="B800" t="s">
        <v>119</v>
      </c>
      <c r="C800" t="s">
        <v>295</v>
      </c>
      <c r="D800" t="s">
        <v>14</v>
      </c>
      <c r="E800">
        <v>7</v>
      </c>
      <c r="F800" s="12">
        <v>645</v>
      </c>
      <c r="G800" s="12">
        <v>21.5</v>
      </c>
      <c r="H800" s="12">
        <v>1.75</v>
      </c>
      <c r="I800" s="12">
        <v>1.25</v>
      </c>
      <c r="J800">
        <v>215</v>
      </c>
      <c r="K800">
        <v>245</v>
      </c>
      <c r="L800" s="12">
        <v>0.5</v>
      </c>
      <c r="M800" t="s">
        <v>285</v>
      </c>
    </row>
    <row r="801" spans="1:13" x14ac:dyDescent="0.3">
      <c r="A801" t="s">
        <v>40</v>
      </c>
      <c r="B801" t="s">
        <v>119</v>
      </c>
      <c r="C801" t="s">
        <v>295</v>
      </c>
      <c r="D801" t="s">
        <v>114</v>
      </c>
      <c r="E801">
        <v>7</v>
      </c>
      <c r="F801" s="12">
        <v>606</v>
      </c>
      <c r="G801" s="12">
        <v>20.2</v>
      </c>
      <c r="H801" s="12">
        <v>1.75</v>
      </c>
      <c r="I801" s="12">
        <v>1</v>
      </c>
      <c r="J801">
        <v>202</v>
      </c>
      <c r="K801">
        <v>245</v>
      </c>
      <c r="L801" s="12">
        <v>0.75</v>
      </c>
      <c r="M801" t="s">
        <v>285</v>
      </c>
    </row>
    <row r="802" spans="1:13" x14ac:dyDescent="0.3">
      <c r="A802" t="s">
        <v>40</v>
      </c>
      <c r="B802" t="s">
        <v>113</v>
      </c>
      <c r="C802" t="s">
        <v>296</v>
      </c>
      <c r="D802" t="s">
        <v>8</v>
      </c>
      <c r="E802">
        <v>1</v>
      </c>
      <c r="F802" s="12">
        <v>34</v>
      </c>
      <c r="G802" s="12">
        <v>1.1299999999999999</v>
      </c>
      <c r="H802" s="12">
        <v>0.13</v>
      </c>
      <c r="I802" s="12">
        <v>0</v>
      </c>
      <c r="J802">
        <v>17</v>
      </c>
      <c r="K802">
        <v>50</v>
      </c>
      <c r="L802" s="12">
        <v>0.13</v>
      </c>
      <c r="M802" t="s">
        <v>283</v>
      </c>
    </row>
    <row r="803" spans="1:13" x14ac:dyDescent="0.3">
      <c r="A803" t="s">
        <v>40</v>
      </c>
      <c r="B803" t="s">
        <v>113</v>
      </c>
      <c r="C803" t="s">
        <v>296</v>
      </c>
      <c r="D803" t="s">
        <v>13</v>
      </c>
      <c r="E803">
        <v>1</v>
      </c>
      <c r="F803" s="12">
        <v>36</v>
      </c>
      <c r="G803" s="12">
        <v>1.2</v>
      </c>
      <c r="H803" s="12">
        <v>0.13</v>
      </c>
      <c r="I803" s="12">
        <v>0.13</v>
      </c>
      <c r="J803">
        <v>18</v>
      </c>
      <c r="K803">
        <v>50</v>
      </c>
      <c r="L803" s="12">
        <v>0</v>
      </c>
      <c r="M803" t="s">
        <v>283</v>
      </c>
    </row>
    <row r="804" spans="1:13" x14ac:dyDescent="0.3">
      <c r="A804" t="s">
        <v>40</v>
      </c>
      <c r="B804" t="s">
        <v>113</v>
      </c>
      <c r="C804" t="s">
        <v>296</v>
      </c>
      <c r="D804" t="s">
        <v>15</v>
      </c>
      <c r="E804">
        <v>1</v>
      </c>
      <c r="F804" s="12">
        <v>28</v>
      </c>
      <c r="G804" s="12">
        <v>0.93</v>
      </c>
      <c r="H804" s="12">
        <v>0.13</v>
      </c>
      <c r="I804" s="12">
        <v>0.13</v>
      </c>
      <c r="J804">
        <v>14</v>
      </c>
      <c r="K804">
        <v>50</v>
      </c>
      <c r="L804" s="12">
        <v>0</v>
      </c>
      <c r="M804" t="s">
        <v>283</v>
      </c>
    </row>
    <row r="805" spans="1:13" x14ac:dyDescent="0.3">
      <c r="A805" t="s">
        <v>40</v>
      </c>
      <c r="B805" t="s">
        <v>113</v>
      </c>
      <c r="C805" t="s">
        <v>297</v>
      </c>
      <c r="D805" t="s">
        <v>9</v>
      </c>
      <c r="E805">
        <v>1</v>
      </c>
      <c r="F805" s="12">
        <v>111</v>
      </c>
      <c r="G805" s="12">
        <v>3.7</v>
      </c>
      <c r="H805" s="12">
        <v>0.2</v>
      </c>
      <c r="I805" s="12">
        <v>0</v>
      </c>
      <c r="J805">
        <v>37</v>
      </c>
      <c r="K805">
        <v>50</v>
      </c>
      <c r="L805" s="12">
        <v>0.2</v>
      </c>
      <c r="M805" t="s">
        <v>283</v>
      </c>
    </row>
    <row r="806" spans="1:13" x14ac:dyDescent="0.3">
      <c r="A806" t="s">
        <v>40</v>
      </c>
      <c r="B806" t="s">
        <v>113</v>
      </c>
      <c r="C806" t="s">
        <v>297</v>
      </c>
      <c r="D806" t="s">
        <v>11</v>
      </c>
      <c r="E806">
        <v>1</v>
      </c>
      <c r="F806" s="12">
        <v>72</v>
      </c>
      <c r="G806" s="12">
        <v>2.4</v>
      </c>
      <c r="H806" s="12">
        <v>0.2</v>
      </c>
      <c r="I806" s="12">
        <v>0</v>
      </c>
      <c r="J806">
        <v>24</v>
      </c>
      <c r="K806">
        <v>50</v>
      </c>
      <c r="L806" s="12">
        <v>0.2</v>
      </c>
      <c r="M806" t="s">
        <v>283</v>
      </c>
    </row>
    <row r="807" spans="1:13" x14ac:dyDescent="0.3">
      <c r="A807" t="s">
        <v>40</v>
      </c>
      <c r="B807" t="s">
        <v>113</v>
      </c>
      <c r="C807" t="s">
        <v>297</v>
      </c>
      <c r="D807" t="s">
        <v>13</v>
      </c>
      <c r="E807">
        <v>1</v>
      </c>
      <c r="F807" s="12">
        <v>93</v>
      </c>
      <c r="G807" s="12">
        <v>3.1</v>
      </c>
      <c r="H807" s="12">
        <v>0.2</v>
      </c>
      <c r="I807" s="12">
        <v>0</v>
      </c>
      <c r="J807">
        <v>31</v>
      </c>
      <c r="K807">
        <v>50</v>
      </c>
      <c r="L807" s="12">
        <v>0.2</v>
      </c>
      <c r="M807" t="s">
        <v>283</v>
      </c>
    </row>
    <row r="808" spans="1:13" x14ac:dyDescent="0.3">
      <c r="A808" t="s">
        <v>40</v>
      </c>
      <c r="B808" t="s">
        <v>113</v>
      </c>
      <c r="C808" t="s">
        <v>297</v>
      </c>
      <c r="D808" t="s">
        <v>15</v>
      </c>
      <c r="E808">
        <v>1</v>
      </c>
      <c r="F808" s="12">
        <v>48</v>
      </c>
      <c r="G808" s="12">
        <v>1.6</v>
      </c>
      <c r="H808" s="12">
        <v>0.2</v>
      </c>
      <c r="I808" s="12">
        <v>0</v>
      </c>
      <c r="J808">
        <v>16</v>
      </c>
      <c r="K808">
        <v>50</v>
      </c>
      <c r="L808" s="12">
        <v>0.2</v>
      </c>
      <c r="M808" t="s">
        <v>283</v>
      </c>
    </row>
    <row r="809" spans="1:13" x14ac:dyDescent="0.3">
      <c r="A809" t="s">
        <v>40</v>
      </c>
      <c r="B809" t="s">
        <v>119</v>
      </c>
      <c r="C809" t="s">
        <v>298</v>
      </c>
      <c r="D809" t="s">
        <v>7</v>
      </c>
      <c r="E809">
        <v>1</v>
      </c>
      <c r="F809" s="12">
        <v>81</v>
      </c>
      <c r="G809" s="12">
        <v>2.7</v>
      </c>
      <c r="H809" s="12">
        <v>0.2</v>
      </c>
      <c r="I809" s="12">
        <v>0</v>
      </c>
      <c r="J809">
        <v>27</v>
      </c>
      <c r="K809">
        <v>50</v>
      </c>
      <c r="L809" s="12">
        <v>0.2</v>
      </c>
      <c r="M809" t="s">
        <v>285</v>
      </c>
    </row>
    <row r="810" spans="1:13" x14ac:dyDescent="0.3">
      <c r="A810" t="s">
        <v>40</v>
      </c>
      <c r="B810" t="s">
        <v>119</v>
      </c>
      <c r="C810" t="s">
        <v>298</v>
      </c>
      <c r="D810" t="s">
        <v>9</v>
      </c>
      <c r="E810">
        <v>1</v>
      </c>
      <c r="F810" s="12">
        <v>60</v>
      </c>
      <c r="G810" s="12">
        <v>2</v>
      </c>
      <c r="H810" s="12">
        <v>0.2</v>
      </c>
      <c r="I810" s="12">
        <v>0</v>
      </c>
      <c r="J810">
        <v>20</v>
      </c>
      <c r="K810">
        <v>50</v>
      </c>
      <c r="L810" s="12">
        <v>0.2</v>
      </c>
      <c r="M810" t="s">
        <v>285</v>
      </c>
    </row>
    <row r="811" spans="1:13" x14ac:dyDescent="0.3">
      <c r="A811" t="s">
        <v>40</v>
      </c>
      <c r="B811" t="s">
        <v>119</v>
      </c>
      <c r="C811" t="s">
        <v>298</v>
      </c>
      <c r="D811" t="s">
        <v>11</v>
      </c>
      <c r="E811">
        <v>1</v>
      </c>
      <c r="F811" s="12">
        <v>54</v>
      </c>
      <c r="G811" s="12">
        <v>1.8</v>
      </c>
      <c r="H811" s="12">
        <v>0.2</v>
      </c>
      <c r="I811" s="12">
        <v>0</v>
      </c>
      <c r="J811">
        <v>18</v>
      </c>
      <c r="K811">
        <v>50</v>
      </c>
      <c r="L811" s="12">
        <v>0.2</v>
      </c>
      <c r="M811" t="s">
        <v>285</v>
      </c>
    </row>
    <row r="812" spans="1:13" x14ac:dyDescent="0.3">
      <c r="A812" t="s">
        <v>40</v>
      </c>
      <c r="B812" t="s">
        <v>119</v>
      </c>
      <c r="C812" t="s">
        <v>298</v>
      </c>
      <c r="D812" t="s">
        <v>13</v>
      </c>
      <c r="E812">
        <v>1</v>
      </c>
      <c r="F812" s="12">
        <v>63</v>
      </c>
      <c r="G812" s="12">
        <v>2.1</v>
      </c>
      <c r="H812" s="12">
        <v>0.2</v>
      </c>
      <c r="I812" s="12">
        <v>0.2</v>
      </c>
      <c r="J812">
        <v>21</v>
      </c>
      <c r="K812">
        <v>50</v>
      </c>
      <c r="L812" s="12">
        <v>0</v>
      </c>
      <c r="M812" t="s">
        <v>285</v>
      </c>
    </row>
    <row r="813" spans="1:13" x14ac:dyDescent="0.3">
      <c r="A813" t="s">
        <v>40</v>
      </c>
      <c r="B813" t="s">
        <v>119</v>
      </c>
      <c r="C813" t="s">
        <v>298</v>
      </c>
      <c r="D813" t="s">
        <v>15</v>
      </c>
      <c r="E813">
        <v>1</v>
      </c>
      <c r="F813" s="12">
        <v>54</v>
      </c>
      <c r="G813" s="12">
        <v>1.8</v>
      </c>
      <c r="H813" s="12">
        <v>0.2</v>
      </c>
      <c r="I813" s="12">
        <v>0</v>
      </c>
      <c r="J813">
        <v>18</v>
      </c>
      <c r="K813">
        <v>50</v>
      </c>
      <c r="L813" s="12">
        <v>0.2</v>
      </c>
      <c r="M813" t="s">
        <v>285</v>
      </c>
    </row>
    <row r="814" spans="1:13" x14ac:dyDescent="0.3">
      <c r="A814" t="s">
        <v>40</v>
      </c>
      <c r="B814" t="s">
        <v>119</v>
      </c>
      <c r="C814" t="s">
        <v>299</v>
      </c>
      <c r="D814" t="s">
        <v>8</v>
      </c>
      <c r="E814">
        <v>1</v>
      </c>
      <c r="F814" s="12">
        <v>123</v>
      </c>
      <c r="G814" s="12">
        <v>4.0999999999999996</v>
      </c>
      <c r="H814" s="12">
        <v>0.2</v>
      </c>
      <c r="I814" s="12">
        <v>0</v>
      </c>
      <c r="J814">
        <v>41</v>
      </c>
      <c r="K814">
        <v>50</v>
      </c>
      <c r="L814" s="12">
        <v>0.2</v>
      </c>
      <c r="M814" t="s">
        <v>285</v>
      </c>
    </row>
    <row r="815" spans="1:13" x14ac:dyDescent="0.3">
      <c r="A815" t="s">
        <v>40</v>
      </c>
      <c r="B815" t="s">
        <v>119</v>
      </c>
      <c r="C815" t="s">
        <v>299</v>
      </c>
      <c r="D815" t="s">
        <v>10</v>
      </c>
      <c r="E815">
        <v>1</v>
      </c>
      <c r="F815" s="12">
        <v>105</v>
      </c>
      <c r="G815" s="12">
        <v>3.5</v>
      </c>
      <c r="H815" s="12">
        <v>0.2</v>
      </c>
      <c r="I815" s="12">
        <v>0</v>
      </c>
      <c r="J815">
        <v>35</v>
      </c>
      <c r="K815">
        <v>50</v>
      </c>
      <c r="L815" s="12">
        <v>0.2</v>
      </c>
      <c r="M815" t="s">
        <v>285</v>
      </c>
    </row>
    <row r="816" spans="1:13" x14ac:dyDescent="0.3">
      <c r="A816" t="s">
        <v>40</v>
      </c>
      <c r="B816" t="s">
        <v>119</v>
      </c>
      <c r="C816" t="s">
        <v>299</v>
      </c>
      <c r="D816" t="s">
        <v>12</v>
      </c>
      <c r="E816">
        <v>1</v>
      </c>
      <c r="F816" s="12">
        <v>69</v>
      </c>
      <c r="G816" s="12">
        <v>2.2999999999999998</v>
      </c>
      <c r="H816" s="12">
        <v>0.2</v>
      </c>
      <c r="I816" s="12">
        <v>0.2</v>
      </c>
      <c r="J816">
        <v>23</v>
      </c>
      <c r="K816">
        <v>50</v>
      </c>
      <c r="L816" s="12">
        <v>0</v>
      </c>
      <c r="M816" t="s">
        <v>285</v>
      </c>
    </row>
    <row r="817" spans="1:13" x14ac:dyDescent="0.3">
      <c r="A817" t="s">
        <v>40</v>
      </c>
      <c r="B817" t="s">
        <v>119</v>
      </c>
      <c r="C817" t="s">
        <v>299</v>
      </c>
      <c r="D817" t="s">
        <v>14</v>
      </c>
      <c r="E817">
        <v>1</v>
      </c>
      <c r="F817" s="12">
        <v>81</v>
      </c>
      <c r="G817" s="12">
        <v>2.7</v>
      </c>
      <c r="H817" s="12">
        <v>0.2</v>
      </c>
      <c r="I817" s="12">
        <v>0</v>
      </c>
      <c r="J817">
        <v>27</v>
      </c>
      <c r="K817">
        <v>50</v>
      </c>
      <c r="L817" s="12">
        <v>0.2</v>
      </c>
      <c r="M817" t="s">
        <v>285</v>
      </c>
    </row>
    <row r="818" spans="1:13" x14ac:dyDescent="0.3">
      <c r="A818" t="s">
        <v>40</v>
      </c>
      <c r="B818" t="s">
        <v>119</v>
      </c>
      <c r="C818" t="s">
        <v>299</v>
      </c>
      <c r="D818" t="s">
        <v>114</v>
      </c>
      <c r="E818">
        <v>1</v>
      </c>
      <c r="F818" s="12">
        <v>66</v>
      </c>
      <c r="G818" s="12">
        <v>2.2000000000000002</v>
      </c>
      <c r="H818" s="12">
        <v>0.2</v>
      </c>
      <c r="I818" s="12">
        <v>0</v>
      </c>
      <c r="J818">
        <v>22</v>
      </c>
      <c r="K818">
        <v>50</v>
      </c>
      <c r="L818" s="12">
        <v>0.2</v>
      </c>
      <c r="M818" t="s">
        <v>285</v>
      </c>
    </row>
    <row r="819" spans="1:13" x14ac:dyDescent="0.3">
      <c r="A819" t="s">
        <v>40</v>
      </c>
      <c r="B819" t="s">
        <v>119</v>
      </c>
      <c r="C819" t="s">
        <v>300</v>
      </c>
      <c r="D819" t="s">
        <v>13</v>
      </c>
      <c r="E819">
        <v>1</v>
      </c>
      <c r="F819" s="12">
        <v>1</v>
      </c>
      <c r="G819" s="12">
        <v>0.03</v>
      </c>
      <c r="H819" s="12">
        <v>0.01</v>
      </c>
      <c r="I819" s="12">
        <v>0.01</v>
      </c>
      <c r="J819">
        <v>1</v>
      </c>
      <c r="K819">
        <v>1</v>
      </c>
      <c r="L819" s="12">
        <v>0</v>
      </c>
      <c r="M819" t="s">
        <v>285</v>
      </c>
    </row>
    <row r="820" spans="1:13" x14ac:dyDescent="0.3">
      <c r="A820" t="s">
        <v>40</v>
      </c>
      <c r="B820" t="s">
        <v>119</v>
      </c>
      <c r="C820" t="s">
        <v>300</v>
      </c>
      <c r="D820" t="s">
        <v>15</v>
      </c>
      <c r="E820">
        <v>1</v>
      </c>
      <c r="F820" s="12">
        <v>0</v>
      </c>
      <c r="G820" s="12">
        <v>0</v>
      </c>
      <c r="H820" s="12">
        <v>0.01</v>
      </c>
      <c r="I820" s="12">
        <v>0.01</v>
      </c>
      <c r="J820">
        <v>0</v>
      </c>
      <c r="K820">
        <v>20</v>
      </c>
      <c r="L820" s="12">
        <v>0</v>
      </c>
      <c r="M820" t="s">
        <v>285</v>
      </c>
    </row>
    <row r="821" spans="1:13" x14ac:dyDescent="0.3">
      <c r="A821" t="s">
        <v>40</v>
      </c>
      <c r="B821" t="s">
        <v>119</v>
      </c>
      <c r="C821" t="s">
        <v>300</v>
      </c>
      <c r="D821" t="s">
        <v>14</v>
      </c>
      <c r="E821">
        <v>1</v>
      </c>
      <c r="F821" s="12">
        <v>1</v>
      </c>
      <c r="G821" s="12">
        <v>0.03</v>
      </c>
      <c r="H821" s="12">
        <v>0.01</v>
      </c>
      <c r="I821" s="12">
        <v>0.01</v>
      </c>
      <c r="J821">
        <v>1</v>
      </c>
      <c r="K821">
        <v>20</v>
      </c>
      <c r="L821" s="12">
        <v>0</v>
      </c>
      <c r="M821" t="s">
        <v>285</v>
      </c>
    </row>
    <row r="822" spans="1:13" x14ac:dyDescent="0.3">
      <c r="A822" t="s">
        <v>40</v>
      </c>
      <c r="B822" t="s">
        <v>119</v>
      </c>
      <c r="C822" t="s">
        <v>300</v>
      </c>
      <c r="D822" t="s">
        <v>114</v>
      </c>
      <c r="E822">
        <v>1</v>
      </c>
      <c r="F822" s="12">
        <v>4</v>
      </c>
      <c r="G822" s="12">
        <v>0.13</v>
      </c>
      <c r="H822" s="12">
        <v>0.04</v>
      </c>
      <c r="I822" s="12">
        <v>0.04</v>
      </c>
      <c r="J822">
        <v>4</v>
      </c>
      <c r="K822">
        <v>20</v>
      </c>
      <c r="L822" s="12">
        <v>0</v>
      </c>
      <c r="M822" t="s">
        <v>285</v>
      </c>
    </row>
    <row r="823" spans="1:13" x14ac:dyDescent="0.3">
      <c r="A823" t="s">
        <v>40</v>
      </c>
      <c r="B823" t="s">
        <v>113</v>
      </c>
      <c r="C823" t="s">
        <v>301</v>
      </c>
      <c r="D823" t="s">
        <v>7</v>
      </c>
      <c r="E823">
        <v>1</v>
      </c>
      <c r="F823" s="12">
        <v>85.8</v>
      </c>
      <c r="G823" s="12">
        <v>2.86</v>
      </c>
      <c r="H823" s="12">
        <v>0.2</v>
      </c>
      <c r="I823" s="12">
        <v>0</v>
      </c>
      <c r="J823">
        <v>26</v>
      </c>
      <c r="K823">
        <v>50</v>
      </c>
      <c r="L823" s="12">
        <v>0.2</v>
      </c>
      <c r="M823" t="s">
        <v>283</v>
      </c>
    </row>
    <row r="824" spans="1:13" x14ac:dyDescent="0.3">
      <c r="A824" t="s">
        <v>40</v>
      </c>
      <c r="B824" t="s">
        <v>113</v>
      </c>
      <c r="C824" t="s">
        <v>301</v>
      </c>
      <c r="D824" t="s">
        <v>10</v>
      </c>
      <c r="E824">
        <v>1</v>
      </c>
      <c r="F824" s="12">
        <v>66</v>
      </c>
      <c r="G824" s="12">
        <v>2.2000000000000002</v>
      </c>
      <c r="H824" s="12">
        <v>0.2</v>
      </c>
      <c r="I824" s="12">
        <v>0</v>
      </c>
      <c r="J824">
        <v>22</v>
      </c>
      <c r="K824">
        <v>50</v>
      </c>
      <c r="L824" s="12">
        <v>0.2</v>
      </c>
      <c r="M824" t="s">
        <v>283</v>
      </c>
    </row>
    <row r="825" spans="1:13" x14ac:dyDescent="0.3">
      <c r="A825" t="s">
        <v>40</v>
      </c>
      <c r="B825" t="s">
        <v>113</v>
      </c>
      <c r="C825" t="s">
        <v>301</v>
      </c>
      <c r="D825" t="s">
        <v>12</v>
      </c>
      <c r="E825">
        <v>1</v>
      </c>
      <c r="F825" s="12">
        <v>75</v>
      </c>
      <c r="G825" s="12">
        <v>2.5</v>
      </c>
      <c r="H825" s="12">
        <v>0.2</v>
      </c>
      <c r="I825" s="12">
        <v>0</v>
      </c>
      <c r="J825">
        <v>25</v>
      </c>
      <c r="K825">
        <v>50</v>
      </c>
      <c r="L825" s="12">
        <v>0.2</v>
      </c>
      <c r="M825" t="s">
        <v>283</v>
      </c>
    </row>
    <row r="826" spans="1:13" x14ac:dyDescent="0.3">
      <c r="A826" t="s">
        <v>40</v>
      </c>
      <c r="B826" t="s">
        <v>113</v>
      </c>
      <c r="C826" t="s">
        <v>301</v>
      </c>
      <c r="D826" t="s">
        <v>14</v>
      </c>
      <c r="E826">
        <v>1</v>
      </c>
      <c r="F826" s="12">
        <v>39</v>
      </c>
      <c r="G826" s="12">
        <v>1.3</v>
      </c>
      <c r="H826" s="12">
        <v>0.2</v>
      </c>
      <c r="I826" s="12">
        <v>0</v>
      </c>
      <c r="J826">
        <v>13</v>
      </c>
      <c r="K826">
        <v>50</v>
      </c>
      <c r="L826" s="12">
        <v>0.2</v>
      </c>
      <c r="M826" t="s">
        <v>283</v>
      </c>
    </row>
    <row r="827" spans="1:13" x14ac:dyDescent="0.3">
      <c r="A827" t="s">
        <v>40</v>
      </c>
      <c r="B827" t="s">
        <v>113</v>
      </c>
      <c r="C827" t="s">
        <v>301</v>
      </c>
      <c r="D827" t="s">
        <v>114</v>
      </c>
      <c r="E827">
        <v>1</v>
      </c>
      <c r="F827" s="12">
        <v>54</v>
      </c>
      <c r="G827" s="12">
        <v>1.8</v>
      </c>
      <c r="H827" s="12">
        <v>0.2</v>
      </c>
      <c r="I827" s="12">
        <v>0</v>
      </c>
      <c r="J827">
        <v>18</v>
      </c>
      <c r="K827">
        <v>50</v>
      </c>
      <c r="L827" s="12">
        <v>0.2</v>
      </c>
      <c r="M827" t="s">
        <v>283</v>
      </c>
    </row>
    <row r="828" spans="1:13" x14ac:dyDescent="0.3">
      <c r="A828" t="s">
        <v>40</v>
      </c>
      <c r="B828" t="s">
        <v>113</v>
      </c>
      <c r="C828" t="s">
        <v>302</v>
      </c>
      <c r="D828" t="s">
        <v>8</v>
      </c>
      <c r="E828">
        <v>1</v>
      </c>
      <c r="F828" s="12">
        <v>38.700000000000003</v>
      </c>
      <c r="G828" s="12">
        <v>1.29</v>
      </c>
      <c r="H828" s="12">
        <v>0.22</v>
      </c>
      <c r="I828" s="12">
        <v>0.22</v>
      </c>
      <c r="J828">
        <v>9</v>
      </c>
      <c r="K828">
        <v>32</v>
      </c>
      <c r="L828" s="12">
        <v>0</v>
      </c>
      <c r="M828" t="s">
        <v>283</v>
      </c>
    </row>
    <row r="829" spans="1:13" x14ac:dyDescent="0.3">
      <c r="A829" t="s">
        <v>40</v>
      </c>
      <c r="B829" t="s">
        <v>113</v>
      </c>
      <c r="C829" t="s">
        <v>302</v>
      </c>
      <c r="D829" t="s">
        <v>12</v>
      </c>
      <c r="E829">
        <v>1</v>
      </c>
      <c r="F829" s="12">
        <v>62</v>
      </c>
      <c r="G829" s="12">
        <v>2.0699999999999998</v>
      </c>
      <c r="H829" s="12">
        <v>0.13</v>
      </c>
      <c r="I829" s="12">
        <v>0.13</v>
      </c>
      <c r="J829">
        <v>31</v>
      </c>
      <c r="K829">
        <v>50</v>
      </c>
      <c r="L829" s="12">
        <v>0</v>
      </c>
      <c r="M829" t="s">
        <v>283</v>
      </c>
    </row>
    <row r="830" spans="1:13" x14ac:dyDescent="0.3">
      <c r="A830" t="s">
        <v>40</v>
      </c>
      <c r="B830" t="s">
        <v>113</v>
      </c>
      <c r="C830" t="s">
        <v>302</v>
      </c>
      <c r="D830" t="s">
        <v>14</v>
      </c>
      <c r="E830">
        <v>1</v>
      </c>
      <c r="F830" s="12">
        <v>54</v>
      </c>
      <c r="G830" s="12">
        <v>1.8</v>
      </c>
      <c r="H830" s="12">
        <v>0.13</v>
      </c>
      <c r="I830" s="12">
        <v>0.13</v>
      </c>
      <c r="J830">
        <v>27</v>
      </c>
      <c r="K830">
        <v>50</v>
      </c>
      <c r="L830" s="12">
        <v>0</v>
      </c>
      <c r="M830" t="s">
        <v>283</v>
      </c>
    </row>
    <row r="831" spans="1:13" x14ac:dyDescent="0.3">
      <c r="A831" t="s">
        <v>40</v>
      </c>
      <c r="B831" t="s">
        <v>113</v>
      </c>
      <c r="C831" t="s">
        <v>302</v>
      </c>
      <c r="D831" t="s">
        <v>114</v>
      </c>
      <c r="E831">
        <v>1</v>
      </c>
      <c r="F831" s="12">
        <v>68</v>
      </c>
      <c r="G831" s="12">
        <v>2.27</v>
      </c>
      <c r="H831" s="12">
        <v>0.13</v>
      </c>
      <c r="I831" s="12">
        <v>0.13</v>
      </c>
      <c r="J831">
        <v>34</v>
      </c>
      <c r="K831">
        <v>50</v>
      </c>
      <c r="L831" s="12">
        <v>0</v>
      </c>
      <c r="M831" t="s">
        <v>283</v>
      </c>
    </row>
    <row r="832" spans="1:13" x14ac:dyDescent="0.3">
      <c r="A832" t="s">
        <v>40</v>
      </c>
      <c r="B832" t="s">
        <v>113</v>
      </c>
      <c r="C832" t="s">
        <v>303</v>
      </c>
      <c r="D832" t="s">
        <v>10</v>
      </c>
      <c r="E832">
        <v>1</v>
      </c>
      <c r="F832" s="12">
        <v>40.11</v>
      </c>
      <c r="G832" s="12">
        <v>1.34</v>
      </c>
      <c r="H832" s="12">
        <v>0.2</v>
      </c>
      <c r="I832" s="12">
        <v>0.2</v>
      </c>
      <c r="J832">
        <v>13</v>
      </c>
      <c r="K832">
        <v>50</v>
      </c>
      <c r="L832" s="12">
        <v>0</v>
      </c>
      <c r="M832" t="s">
        <v>285</v>
      </c>
    </row>
    <row r="833" spans="1:13" x14ac:dyDescent="0.3">
      <c r="A833" t="s">
        <v>40</v>
      </c>
      <c r="B833" t="s">
        <v>113</v>
      </c>
      <c r="C833" t="s">
        <v>303</v>
      </c>
      <c r="D833" t="s">
        <v>13</v>
      </c>
      <c r="E833">
        <v>1</v>
      </c>
      <c r="F833" s="12">
        <v>84</v>
      </c>
      <c r="G833" s="12">
        <v>2.8</v>
      </c>
      <c r="H833" s="12">
        <v>0.2</v>
      </c>
      <c r="I833" s="12">
        <v>0.2</v>
      </c>
      <c r="J833">
        <v>28</v>
      </c>
      <c r="K833">
        <v>50</v>
      </c>
      <c r="L833" s="12">
        <v>0</v>
      </c>
      <c r="M833" t="s">
        <v>285</v>
      </c>
    </row>
    <row r="834" spans="1:13" x14ac:dyDescent="0.3">
      <c r="A834" t="s">
        <v>40</v>
      </c>
      <c r="B834" t="s">
        <v>113</v>
      </c>
      <c r="C834" t="s">
        <v>303</v>
      </c>
      <c r="D834" t="s">
        <v>15</v>
      </c>
      <c r="E834">
        <v>1</v>
      </c>
      <c r="F834" s="12">
        <v>54</v>
      </c>
      <c r="G834" s="12">
        <v>1.8</v>
      </c>
      <c r="H834" s="12">
        <v>0.2</v>
      </c>
      <c r="I834" s="12">
        <v>0.2</v>
      </c>
      <c r="J834">
        <v>18</v>
      </c>
      <c r="K834">
        <v>50</v>
      </c>
      <c r="L834" s="12">
        <v>0</v>
      </c>
      <c r="M834" t="s">
        <v>285</v>
      </c>
    </row>
    <row r="835" spans="1:13" x14ac:dyDescent="0.3">
      <c r="A835" t="s">
        <v>40</v>
      </c>
      <c r="B835" t="s">
        <v>43</v>
      </c>
      <c r="C835" t="s">
        <v>304</v>
      </c>
      <c r="D835" t="s">
        <v>7</v>
      </c>
      <c r="E835">
        <v>2</v>
      </c>
      <c r="F835" s="12">
        <v>198</v>
      </c>
      <c r="G835" s="12">
        <v>6.6</v>
      </c>
      <c r="H835" s="12">
        <v>0.67</v>
      </c>
      <c r="I835" s="12">
        <v>0.67</v>
      </c>
      <c r="J835">
        <v>33</v>
      </c>
      <c r="K835">
        <v>52</v>
      </c>
      <c r="L835" s="12">
        <v>0</v>
      </c>
      <c r="M835" t="s">
        <v>305</v>
      </c>
    </row>
    <row r="836" spans="1:13" x14ac:dyDescent="0.3">
      <c r="A836" t="s">
        <v>40</v>
      </c>
      <c r="B836" t="s">
        <v>43</v>
      </c>
      <c r="C836" t="s">
        <v>304</v>
      </c>
      <c r="D836" t="s">
        <v>9</v>
      </c>
      <c r="E836">
        <v>2</v>
      </c>
      <c r="F836" s="12">
        <v>209.14</v>
      </c>
      <c r="G836" s="12">
        <v>6.97</v>
      </c>
      <c r="H836" s="12">
        <v>0.67</v>
      </c>
      <c r="I836" s="12">
        <v>0.33</v>
      </c>
      <c r="J836">
        <v>30</v>
      </c>
      <c r="K836">
        <v>76</v>
      </c>
      <c r="L836" s="12">
        <v>0.33</v>
      </c>
      <c r="M836" t="s">
        <v>305</v>
      </c>
    </row>
    <row r="837" spans="1:13" x14ac:dyDescent="0.3">
      <c r="A837" t="s">
        <v>40</v>
      </c>
      <c r="B837" t="s">
        <v>43</v>
      </c>
      <c r="C837" t="s">
        <v>304</v>
      </c>
      <c r="D837" t="s">
        <v>8</v>
      </c>
      <c r="E837">
        <v>2</v>
      </c>
      <c r="F837" s="12">
        <v>264</v>
      </c>
      <c r="G837" s="12">
        <v>8.8000000000000007</v>
      </c>
      <c r="H837" s="12">
        <v>0.67</v>
      </c>
      <c r="I837" s="12">
        <v>0.33</v>
      </c>
      <c r="J837">
        <v>44</v>
      </c>
      <c r="K837">
        <v>52</v>
      </c>
      <c r="L837" s="12">
        <v>0.33</v>
      </c>
      <c r="M837" t="s">
        <v>305</v>
      </c>
    </row>
    <row r="838" spans="1:13" x14ac:dyDescent="0.3">
      <c r="A838" t="s">
        <v>40</v>
      </c>
      <c r="B838" t="s">
        <v>43</v>
      </c>
      <c r="C838" t="s">
        <v>304</v>
      </c>
      <c r="D838" t="s">
        <v>11</v>
      </c>
      <c r="E838">
        <v>2</v>
      </c>
      <c r="F838" s="12">
        <v>282</v>
      </c>
      <c r="G838" s="12">
        <v>9.4</v>
      </c>
      <c r="H838" s="12">
        <v>0.47</v>
      </c>
      <c r="I838" s="12">
        <v>0.13</v>
      </c>
      <c r="J838">
        <v>47</v>
      </c>
      <c r="K838">
        <v>52</v>
      </c>
      <c r="L838" s="12">
        <v>0.34</v>
      </c>
      <c r="M838" t="s">
        <v>305</v>
      </c>
    </row>
    <row r="839" spans="1:13" x14ac:dyDescent="0.3">
      <c r="A839" t="s">
        <v>40</v>
      </c>
      <c r="B839" t="s">
        <v>43</v>
      </c>
      <c r="C839" t="s">
        <v>304</v>
      </c>
      <c r="D839" t="s">
        <v>10</v>
      </c>
      <c r="E839">
        <v>1</v>
      </c>
      <c r="F839" s="12">
        <v>108</v>
      </c>
      <c r="G839" s="12">
        <v>3.6</v>
      </c>
      <c r="H839" s="12">
        <v>0.13</v>
      </c>
      <c r="I839" s="12">
        <v>0</v>
      </c>
      <c r="J839">
        <v>18</v>
      </c>
      <c r="K839">
        <v>26</v>
      </c>
      <c r="L839" s="12">
        <v>0.13</v>
      </c>
      <c r="M839" t="s">
        <v>305</v>
      </c>
    </row>
    <row r="840" spans="1:13" x14ac:dyDescent="0.3">
      <c r="A840" t="s">
        <v>40</v>
      </c>
      <c r="B840" t="s">
        <v>43</v>
      </c>
      <c r="C840" t="s">
        <v>304</v>
      </c>
      <c r="D840" t="s">
        <v>13</v>
      </c>
      <c r="E840">
        <v>1</v>
      </c>
      <c r="F840" s="12">
        <v>144</v>
      </c>
      <c r="G840" s="12">
        <v>4.8</v>
      </c>
      <c r="H840" s="12">
        <v>0.33</v>
      </c>
      <c r="I840" s="12">
        <v>0.33</v>
      </c>
      <c r="J840">
        <v>24</v>
      </c>
      <c r="K840">
        <v>26</v>
      </c>
      <c r="L840" s="12">
        <v>0</v>
      </c>
      <c r="M840" t="s">
        <v>305</v>
      </c>
    </row>
    <row r="841" spans="1:13" x14ac:dyDescent="0.3">
      <c r="A841" t="s">
        <v>40</v>
      </c>
      <c r="B841" t="s">
        <v>43</v>
      </c>
      <c r="C841" t="s">
        <v>304</v>
      </c>
      <c r="D841" t="s">
        <v>12</v>
      </c>
      <c r="E841">
        <v>1</v>
      </c>
      <c r="F841" s="12">
        <v>108</v>
      </c>
      <c r="G841" s="12">
        <v>3.6</v>
      </c>
      <c r="H841" s="12">
        <v>0.33</v>
      </c>
      <c r="I841" s="12">
        <v>0.33</v>
      </c>
      <c r="J841">
        <v>18</v>
      </c>
      <c r="K841">
        <v>26</v>
      </c>
      <c r="L841" s="12">
        <v>0</v>
      </c>
      <c r="M841" t="s">
        <v>305</v>
      </c>
    </row>
    <row r="842" spans="1:13" x14ac:dyDescent="0.3">
      <c r="A842" t="s">
        <v>40</v>
      </c>
      <c r="B842" t="s">
        <v>43</v>
      </c>
      <c r="C842" t="s">
        <v>304</v>
      </c>
      <c r="D842" t="s">
        <v>15</v>
      </c>
      <c r="E842">
        <v>2</v>
      </c>
      <c r="F842" s="12">
        <v>258</v>
      </c>
      <c r="G842" s="12">
        <v>8.6</v>
      </c>
      <c r="H842" s="12">
        <v>0.74</v>
      </c>
      <c r="I842" s="12">
        <v>0</v>
      </c>
      <c r="J842">
        <v>43</v>
      </c>
      <c r="K842">
        <v>52</v>
      </c>
      <c r="L842" s="12">
        <v>0.74</v>
      </c>
      <c r="M842" t="s">
        <v>305</v>
      </c>
    </row>
    <row r="843" spans="1:13" x14ac:dyDescent="0.3">
      <c r="A843" t="s">
        <v>40</v>
      </c>
      <c r="B843" t="s">
        <v>43</v>
      </c>
      <c r="C843" t="s">
        <v>304</v>
      </c>
      <c r="D843" t="s">
        <v>14</v>
      </c>
      <c r="E843">
        <v>1</v>
      </c>
      <c r="F843" s="12">
        <v>114</v>
      </c>
      <c r="G843" s="12">
        <v>3.8</v>
      </c>
      <c r="H843" s="12">
        <v>0.33</v>
      </c>
      <c r="I843" s="12">
        <v>0.2</v>
      </c>
      <c r="J843">
        <v>19</v>
      </c>
      <c r="K843">
        <v>26</v>
      </c>
      <c r="L843" s="12">
        <v>0.13</v>
      </c>
      <c r="M843" t="s">
        <v>305</v>
      </c>
    </row>
    <row r="844" spans="1:13" x14ac:dyDescent="0.3">
      <c r="A844" t="s">
        <v>40</v>
      </c>
      <c r="B844" t="s">
        <v>43</v>
      </c>
      <c r="C844" t="s">
        <v>304</v>
      </c>
      <c r="D844" t="s">
        <v>114</v>
      </c>
      <c r="E844">
        <v>1</v>
      </c>
      <c r="F844" s="12">
        <v>138</v>
      </c>
      <c r="G844" s="12">
        <v>4.5999999999999996</v>
      </c>
      <c r="H844" s="12">
        <v>0.37</v>
      </c>
      <c r="I844" s="12">
        <v>0.37</v>
      </c>
      <c r="J844">
        <v>23</v>
      </c>
      <c r="K844">
        <v>32</v>
      </c>
      <c r="L844" s="12">
        <v>0</v>
      </c>
      <c r="M844" t="s">
        <v>305</v>
      </c>
    </row>
    <row r="845" spans="1:13" x14ac:dyDescent="0.3">
      <c r="A845" t="s">
        <v>40</v>
      </c>
      <c r="B845" t="s">
        <v>43</v>
      </c>
      <c r="C845" t="s">
        <v>306</v>
      </c>
      <c r="D845" t="s">
        <v>7</v>
      </c>
      <c r="E845">
        <v>1</v>
      </c>
      <c r="F845" s="12">
        <v>72</v>
      </c>
      <c r="G845" s="12">
        <v>2.4</v>
      </c>
      <c r="H845" s="12">
        <v>0.33</v>
      </c>
      <c r="I845" s="12">
        <v>0</v>
      </c>
      <c r="J845">
        <v>12</v>
      </c>
      <c r="K845">
        <v>26</v>
      </c>
      <c r="L845" s="12">
        <v>0.33</v>
      </c>
      <c r="M845" t="s">
        <v>305</v>
      </c>
    </row>
    <row r="846" spans="1:13" x14ac:dyDescent="0.3">
      <c r="A846" t="s">
        <v>40</v>
      </c>
      <c r="B846" t="s">
        <v>43</v>
      </c>
      <c r="C846" t="s">
        <v>306</v>
      </c>
      <c r="D846" t="s">
        <v>9</v>
      </c>
      <c r="E846">
        <v>1</v>
      </c>
      <c r="F846" s="12">
        <v>96</v>
      </c>
      <c r="G846" s="12">
        <v>3.2</v>
      </c>
      <c r="H846" s="12">
        <v>0.33</v>
      </c>
      <c r="I846" s="12">
        <v>0</v>
      </c>
      <c r="J846">
        <v>16</v>
      </c>
      <c r="K846">
        <v>26</v>
      </c>
      <c r="L846" s="12">
        <v>0.33</v>
      </c>
      <c r="M846" t="s">
        <v>305</v>
      </c>
    </row>
    <row r="847" spans="1:13" x14ac:dyDescent="0.3">
      <c r="A847" t="s">
        <v>40</v>
      </c>
      <c r="B847" t="s">
        <v>43</v>
      </c>
      <c r="C847" t="s">
        <v>306</v>
      </c>
      <c r="D847" t="s">
        <v>8</v>
      </c>
      <c r="E847">
        <v>1</v>
      </c>
      <c r="F847" s="12">
        <v>84</v>
      </c>
      <c r="G847" s="12">
        <v>2.8</v>
      </c>
      <c r="H847" s="12">
        <v>0.33</v>
      </c>
      <c r="I847" s="12">
        <v>0</v>
      </c>
      <c r="J847">
        <v>14</v>
      </c>
      <c r="K847">
        <v>26</v>
      </c>
      <c r="L847" s="12">
        <v>0.33</v>
      </c>
      <c r="M847" t="s">
        <v>305</v>
      </c>
    </row>
    <row r="848" spans="1:13" x14ac:dyDescent="0.3">
      <c r="A848" t="s">
        <v>40</v>
      </c>
      <c r="B848" t="s">
        <v>43</v>
      </c>
      <c r="C848" t="s">
        <v>306</v>
      </c>
      <c r="D848" t="s">
        <v>11</v>
      </c>
      <c r="E848">
        <v>1</v>
      </c>
      <c r="F848" s="12">
        <v>84</v>
      </c>
      <c r="G848" s="12">
        <v>2.8</v>
      </c>
      <c r="H848" s="12">
        <v>0.33</v>
      </c>
      <c r="I848" s="12">
        <v>0</v>
      </c>
      <c r="J848">
        <v>14</v>
      </c>
      <c r="K848">
        <v>26</v>
      </c>
      <c r="L848" s="12">
        <v>0.33</v>
      </c>
      <c r="M848" t="s">
        <v>305</v>
      </c>
    </row>
    <row r="849" spans="1:13" x14ac:dyDescent="0.3">
      <c r="A849" t="s">
        <v>40</v>
      </c>
      <c r="B849" t="s">
        <v>43</v>
      </c>
      <c r="C849" t="s">
        <v>306</v>
      </c>
      <c r="D849" t="s">
        <v>10</v>
      </c>
      <c r="E849">
        <v>1</v>
      </c>
      <c r="F849" s="12">
        <v>54</v>
      </c>
      <c r="G849" s="12">
        <v>1.8</v>
      </c>
      <c r="H849" s="12">
        <v>0.33</v>
      </c>
      <c r="I849" s="12">
        <v>0</v>
      </c>
      <c r="J849">
        <v>9</v>
      </c>
      <c r="K849">
        <v>26</v>
      </c>
      <c r="L849" s="12">
        <v>0.33</v>
      </c>
      <c r="M849" t="s">
        <v>305</v>
      </c>
    </row>
    <row r="850" spans="1:13" x14ac:dyDescent="0.3">
      <c r="A850" t="s">
        <v>40</v>
      </c>
      <c r="B850" t="s">
        <v>43</v>
      </c>
      <c r="C850" t="s">
        <v>306</v>
      </c>
      <c r="D850" t="s">
        <v>13</v>
      </c>
      <c r="E850">
        <v>2</v>
      </c>
      <c r="F850" s="12">
        <v>135</v>
      </c>
      <c r="G850" s="12">
        <v>4.5</v>
      </c>
      <c r="H850" s="12">
        <v>0.67</v>
      </c>
      <c r="I850" s="12">
        <v>0.33</v>
      </c>
      <c r="J850">
        <v>22</v>
      </c>
      <c r="K850">
        <v>52</v>
      </c>
      <c r="L850" s="12">
        <v>0.33</v>
      </c>
      <c r="M850" t="s">
        <v>305</v>
      </c>
    </row>
    <row r="851" spans="1:13" x14ac:dyDescent="0.3">
      <c r="A851" t="s">
        <v>40</v>
      </c>
      <c r="B851" t="s">
        <v>43</v>
      </c>
      <c r="C851" t="s">
        <v>306</v>
      </c>
      <c r="D851" t="s">
        <v>12</v>
      </c>
      <c r="E851">
        <v>2</v>
      </c>
      <c r="F851" s="12">
        <v>162</v>
      </c>
      <c r="G851" s="12">
        <v>5.4</v>
      </c>
      <c r="H851" s="12">
        <v>0.67</v>
      </c>
      <c r="I851" s="12">
        <v>0.67</v>
      </c>
      <c r="J851">
        <v>27</v>
      </c>
      <c r="K851">
        <v>58</v>
      </c>
      <c r="L851" s="12">
        <v>0</v>
      </c>
      <c r="M851" t="s">
        <v>305</v>
      </c>
    </row>
    <row r="852" spans="1:13" x14ac:dyDescent="0.3">
      <c r="A852" t="s">
        <v>40</v>
      </c>
      <c r="B852" t="s">
        <v>43</v>
      </c>
      <c r="C852" t="s">
        <v>306</v>
      </c>
      <c r="D852" t="s">
        <v>15</v>
      </c>
      <c r="E852">
        <v>2</v>
      </c>
      <c r="F852" s="12">
        <v>114</v>
      </c>
      <c r="G852" s="12">
        <v>3.8</v>
      </c>
      <c r="H852" s="12">
        <v>0.74</v>
      </c>
      <c r="I852" s="12">
        <v>0.5</v>
      </c>
      <c r="J852">
        <v>19</v>
      </c>
      <c r="K852">
        <v>52</v>
      </c>
      <c r="L852" s="12">
        <v>0.24</v>
      </c>
      <c r="M852" t="s">
        <v>305</v>
      </c>
    </row>
    <row r="853" spans="1:13" x14ac:dyDescent="0.3">
      <c r="A853" t="s">
        <v>40</v>
      </c>
      <c r="B853" t="s">
        <v>43</v>
      </c>
      <c r="C853" t="s">
        <v>306</v>
      </c>
      <c r="D853" t="s">
        <v>14</v>
      </c>
      <c r="E853">
        <v>2</v>
      </c>
      <c r="F853" s="12">
        <v>108</v>
      </c>
      <c r="G853" s="12">
        <v>3.6</v>
      </c>
      <c r="H853" s="12">
        <v>0.67</v>
      </c>
      <c r="I853" s="12">
        <v>0.33</v>
      </c>
      <c r="J853">
        <v>18</v>
      </c>
      <c r="K853">
        <v>58</v>
      </c>
      <c r="L853" s="12">
        <v>0.33</v>
      </c>
      <c r="M853" t="s">
        <v>305</v>
      </c>
    </row>
    <row r="854" spans="1:13" x14ac:dyDescent="0.3">
      <c r="A854" t="s">
        <v>40</v>
      </c>
      <c r="B854" t="s">
        <v>43</v>
      </c>
      <c r="C854" t="s">
        <v>306</v>
      </c>
      <c r="D854" t="s">
        <v>114</v>
      </c>
      <c r="E854">
        <v>2</v>
      </c>
      <c r="F854" s="12">
        <v>126</v>
      </c>
      <c r="G854" s="12">
        <v>4.2</v>
      </c>
      <c r="H854" s="12">
        <v>0.74</v>
      </c>
      <c r="I854" s="12">
        <v>0.37</v>
      </c>
      <c r="J854">
        <v>21</v>
      </c>
      <c r="K854">
        <v>52</v>
      </c>
      <c r="L854" s="12">
        <v>0.37</v>
      </c>
      <c r="M854" t="s">
        <v>305</v>
      </c>
    </row>
    <row r="855" spans="1:13" x14ac:dyDescent="0.3">
      <c r="A855" t="s">
        <v>40</v>
      </c>
      <c r="B855" t="s">
        <v>43</v>
      </c>
      <c r="C855" t="s">
        <v>307</v>
      </c>
      <c r="D855" t="s">
        <v>7</v>
      </c>
      <c r="E855">
        <v>1</v>
      </c>
      <c r="F855" s="12">
        <v>96</v>
      </c>
      <c r="G855" s="12">
        <v>3.2</v>
      </c>
      <c r="H855" s="12">
        <v>0.33</v>
      </c>
      <c r="I855" s="12">
        <v>0</v>
      </c>
      <c r="J855">
        <v>16</v>
      </c>
      <c r="K855">
        <v>26</v>
      </c>
      <c r="L855" s="12">
        <v>0.33</v>
      </c>
      <c r="M855" t="s">
        <v>305</v>
      </c>
    </row>
    <row r="856" spans="1:13" x14ac:dyDescent="0.3">
      <c r="A856" t="s">
        <v>40</v>
      </c>
      <c r="B856" t="s">
        <v>43</v>
      </c>
      <c r="C856" t="s">
        <v>307</v>
      </c>
      <c r="D856" t="s">
        <v>9</v>
      </c>
      <c r="E856">
        <v>1</v>
      </c>
      <c r="F856" s="12">
        <v>72</v>
      </c>
      <c r="G856" s="12">
        <v>2.4</v>
      </c>
      <c r="H856" s="12">
        <v>0.33</v>
      </c>
      <c r="I856" s="12">
        <v>0</v>
      </c>
      <c r="J856">
        <v>12</v>
      </c>
      <c r="K856">
        <v>26</v>
      </c>
      <c r="L856" s="12">
        <v>0.33</v>
      </c>
      <c r="M856" t="s">
        <v>305</v>
      </c>
    </row>
    <row r="857" spans="1:13" x14ac:dyDescent="0.3">
      <c r="A857" t="s">
        <v>40</v>
      </c>
      <c r="B857" t="s">
        <v>43</v>
      </c>
      <c r="C857" t="s">
        <v>307</v>
      </c>
      <c r="D857" t="s">
        <v>11</v>
      </c>
      <c r="E857">
        <v>1</v>
      </c>
      <c r="F857" s="12">
        <v>42</v>
      </c>
      <c r="G857" s="12">
        <v>1.4</v>
      </c>
      <c r="H857" s="12">
        <v>0.33</v>
      </c>
      <c r="I857" s="12">
        <v>0</v>
      </c>
      <c r="J857">
        <v>7</v>
      </c>
      <c r="K857">
        <v>26</v>
      </c>
      <c r="L857" s="12">
        <v>0.33</v>
      </c>
      <c r="M857" t="s">
        <v>305</v>
      </c>
    </row>
    <row r="858" spans="1:13" x14ac:dyDescent="0.3">
      <c r="A858" t="s">
        <v>40</v>
      </c>
      <c r="B858" t="s">
        <v>43</v>
      </c>
      <c r="C858" t="s">
        <v>307</v>
      </c>
      <c r="D858" t="s">
        <v>13</v>
      </c>
      <c r="E858">
        <v>1</v>
      </c>
      <c r="F858" s="12">
        <v>94.5</v>
      </c>
      <c r="G858" s="12">
        <v>3.15</v>
      </c>
      <c r="H858" s="12">
        <v>0.33</v>
      </c>
      <c r="I858" s="12">
        <v>0</v>
      </c>
      <c r="J858">
        <v>15</v>
      </c>
      <c r="K858">
        <v>26</v>
      </c>
      <c r="L858" s="12">
        <v>0.33</v>
      </c>
      <c r="M858" t="s">
        <v>305</v>
      </c>
    </row>
    <row r="859" spans="1:13" x14ac:dyDescent="0.3">
      <c r="A859" t="s">
        <v>40</v>
      </c>
      <c r="B859" t="s">
        <v>43</v>
      </c>
      <c r="C859" t="s">
        <v>308</v>
      </c>
      <c r="D859" t="s">
        <v>9</v>
      </c>
      <c r="E859">
        <v>1</v>
      </c>
      <c r="F859" s="12">
        <v>48</v>
      </c>
      <c r="G859" s="12">
        <v>1.6</v>
      </c>
      <c r="H859" s="12">
        <v>0.2</v>
      </c>
      <c r="I859" s="12">
        <v>0.2</v>
      </c>
      <c r="J859">
        <v>16</v>
      </c>
      <c r="K859">
        <v>26</v>
      </c>
      <c r="L859" s="12">
        <v>0</v>
      </c>
      <c r="M859" t="s">
        <v>305</v>
      </c>
    </row>
    <row r="860" spans="1:13" x14ac:dyDescent="0.3">
      <c r="A860" t="s">
        <v>40</v>
      </c>
      <c r="B860" t="s">
        <v>43</v>
      </c>
      <c r="C860" t="s">
        <v>308</v>
      </c>
      <c r="D860" t="s">
        <v>114</v>
      </c>
      <c r="E860">
        <v>1</v>
      </c>
      <c r="F860" s="12">
        <v>27</v>
      </c>
      <c r="G860" s="12">
        <v>0.9</v>
      </c>
      <c r="H860" s="12">
        <v>0.2</v>
      </c>
      <c r="I860" s="12">
        <v>0</v>
      </c>
      <c r="J860">
        <v>9</v>
      </c>
      <c r="K860">
        <v>26</v>
      </c>
      <c r="L860" s="12">
        <v>0.2</v>
      </c>
      <c r="M860" t="s">
        <v>305</v>
      </c>
    </row>
    <row r="861" spans="1:13" x14ac:dyDescent="0.3">
      <c r="A861" t="s">
        <v>40</v>
      </c>
      <c r="B861" t="s">
        <v>43</v>
      </c>
      <c r="C861" t="s">
        <v>309</v>
      </c>
      <c r="D861" t="s">
        <v>7</v>
      </c>
      <c r="E861">
        <v>1</v>
      </c>
      <c r="F861" s="12">
        <v>88.2</v>
      </c>
      <c r="G861" s="12">
        <v>2.94</v>
      </c>
      <c r="H861" s="12">
        <v>0.33</v>
      </c>
      <c r="I861" s="12">
        <v>0.33</v>
      </c>
      <c r="J861">
        <v>14</v>
      </c>
      <c r="K861">
        <v>26</v>
      </c>
      <c r="L861" s="12">
        <v>0</v>
      </c>
      <c r="M861" t="s">
        <v>305</v>
      </c>
    </row>
    <row r="862" spans="1:13" x14ac:dyDescent="0.3">
      <c r="A862" t="s">
        <v>40</v>
      </c>
      <c r="B862" t="s">
        <v>43</v>
      </c>
      <c r="C862" t="s">
        <v>309</v>
      </c>
      <c r="D862" t="s">
        <v>11</v>
      </c>
      <c r="E862">
        <v>1</v>
      </c>
      <c r="F862" s="12">
        <v>95.2</v>
      </c>
      <c r="G862" s="12">
        <v>3.17</v>
      </c>
      <c r="H862" s="12">
        <v>0.33</v>
      </c>
      <c r="I862" s="12">
        <v>0.33</v>
      </c>
      <c r="J862">
        <v>14</v>
      </c>
      <c r="K862">
        <v>26</v>
      </c>
      <c r="L862" s="12">
        <v>0</v>
      </c>
      <c r="M862" t="s">
        <v>305</v>
      </c>
    </row>
    <row r="863" spans="1:13" x14ac:dyDescent="0.3">
      <c r="A863" t="s">
        <v>40</v>
      </c>
      <c r="B863" t="s">
        <v>43</v>
      </c>
      <c r="C863" t="s">
        <v>309</v>
      </c>
      <c r="D863" t="s">
        <v>13</v>
      </c>
      <c r="E863">
        <v>1</v>
      </c>
      <c r="F863" s="12">
        <v>100.8</v>
      </c>
      <c r="G863" s="12">
        <v>3.36</v>
      </c>
      <c r="H863" s="12">
        <v>0.33</v>
      </c>
      <c r="I863" s="12">
        <v>0.33</v>
      </c>
      <c r="J863">
        <v>16</v>
      </c>
      <c r="K863">
        <v>26</v>
      </c>
      <c r="L863" s="12">
        <v>0</v>
      </c>
      <c r="M863" t="s">
        <v>305</v>
      </c>
    </row>
    <row r="864" spans="1:13" x14ac:dyDescent="0.3">
      <c r="A864" t="s">
        <v>40</v>
      </c>
      <c r="B864" t="s">
        <v>43</v>
      </c>
      <c r="C864" t="s">
        <v>309</v>
      </c>
      <c r="D864" t="s">
        <v>15</v>
      </c>
      <c r="E864">
        <v>1</v>
      </c>
      <c r="F864" s="12">
        <v>75.599999999999994</v>
      </c>
      <c r="G864" s="12">
        <v>2.52</v>
      </c>
      <c r="H864" s="12">
        <v>0.37</v>
      </c>
      <c r="I864" s="12">
        <v>0.37</v>
      </c>
      <c r="J864">
        <v>12</v>
      </c>
      <c r="K864">
        <v>26</v>
      </c>
      <c r="L864" s="12">
        <v>0</v>
      </c>
      <c r="M864" t="s">
        <v>305</v>
      </c>
    </row>
    <row r="865" spans="1:13" x14ac:dyDescent="0.3">
      <c r="A865" t="s">
        <v>40</v>
      </c>
      <c r="B865" t="s">
        <v>43</v>
      </c>
      <c r="C865" t="s">
        <v>310</v>
      </c>
      <c r="D865" t="s">
        <v>7</v>
      </c>
      <c r="E865">
        <v>1</v>
      </c>
      <c r="F865" s="12">
        <v>66</v>
      </c>
      <c r="G865" s="12">
        <v>2.2000000000000002</v>
      </c>
      <c r="H865" s="12">
        <v>0.2</v>
      </c>
      <c r="I865" s="12">
        <v>0.2</v>
      </c>
      <c r="J865">
        <v>20</v>
      </c>
      <c r="K865">
        <v>26</v>
      </c>
      <c r="L865" s="12">
        <v>0</v>
      </c>
      <c r="M865" t="s">
        <v>305</v>
      </c>
    </row>
    <row r="866" spans="1:13" x14ac:dyDescent="0.3">
      <c r="A866" t="s">
        <v>40</v>
      </c>
      <c r="B866" t="s">
        <v>43</v>
      </c>
      <c r="C866" t="s">
        <v>310</v>
      </c>
      <c r="D866" t="s">
        <v>10</v>
      </c>
      <c r="E866">
        <v>1</v>
      </c>
      <c r="F866" s="12">
        <v>42</v>
      </c>
      <c r="G866" s="12">
        <v>1.4</v>
      </c>
      <c r="H866" s="12">
        <v>0.2</v>
      </c>
      <c r="I866" s="12">
        <v>0.2</v>
      </c>
      <c r="J866">
        <v>14</v>
      </c>
      <c r="K866">
        <v>26</v>
      </c>
      <c r="L866" s="12">
        <v>0</v>
      </c>
      <c r="M866" t="s">
        <v>305</v>
      </c>
    </row>
    <row r="867" spans="1:13" x14ac:dyDescent="0.3">
      <c r="A867" t="s">
        <v>40</v>
      </c>
      <c r="B867" t="s">
        <v>43</v>
      </c>
      <c r="C867" t="s">
        <v>310</v>
      </c>
      <c r="D867" t="s">
        <v>14</v>
      </c>
      <c r="E867">
        <v>1</v>
      </c>
      <c r="F867" s="12">
        <v>45</v>
      </c>
      <c r="G867" s="12">
        <v>1.5</v>
      </c>
      <c r="H867" s="12">
        <v>0.2</v>
      </c>
      <c r="I867" s="12">
        <v>0</v>
      </c>
      <c r="J867">
        <v>15</v>
      </c>
      <c r="K867">
        <v>26</v>
      </c>
      <c r="L867" s="12">
        <v>0.2</v>
      </c>
      <c r="M867" t="s">
        <v>305</v>
      </c>
    </row>
    <row r="868" spans="1:13" x14ac:dyDescent="0.3">
      <c r="A868" t="s">
        <v>40</v>
      </c>
      <c r="B868" t="s">
        <v>43</v>
      </c>
      <c r="C868" t="s">
        <v>311</v>
      </c>
      <c r="D868" t="s">
        <v>8</v>
      </c>
      <c r="E868">
        <v>1</v>
      </c>
      <c r="F868" s="12">
        <v>90</v>
      </c>
      <c r="G868" s="12">
        <v>3</v>
      </c>
      <c r="H868" s="12">
        <v>0.33</v>
      </c>
      <c r="I868" s="12">
        <v>0</v>
      </c>
      <c r="J868">
        <v>15</v>
      </c>
      <c r="K868">
        <v>26</v>
      </c>
      <c r="L868" s="12">
        <v>0.33</v>
      </c>
      <c r="M868" t="s">
        <v>305</v>
      </c>
    </row>
    <row r="869" spans="1:13" x14ac:dyDescent="0.3">
      <c r="A869" t="s">
        <v>40</v>
      </c>
      <c r="B869" t="s">
        <v>43</v>
      </c>
      <c r="C869" t="s">
        <v>311</v>
      </c>
      <c r="D869" t="s">
        <v>10</v>
      </c>
      <c r="E869">
        <v>1</v>
      </c>
      <c r="F869" s="12">
        <v>102</v>
      </c>
      <c r="G869" s="12">
        <v>3.4</v>
      </c>
      <c r="H869" s="12">
        <v>0.33</v>
      </c>
      <c r="I869" s="12">
        <v>0</v>
      </c>
      <c r="J869">
        <v>17</v>
      </c>
      <c r="K869">
        <v>26</v>
      </c>
      <c r="L869" s="12">
        <v>0.33</v>
      </c>
      <c r="M869" t="s">
        <v>305</v>
      </c>
    </row>
    <row r="870" spans="1:13" x14ac:dyDescent="0.3">
      <c r="A870" t="s">
        <v>40</v>
      </c>
      <c r="B870" t="s">
        <v>43</v>
      </c>
      <c r="C870" t="s">
        <v>311</v>
      </c>
      <c r="D870" t="s">
        <v>14</v>
      </c>
      <c r="E870">
        <v>1</v>
      </c>
      <c r="F870" s="12">
        <v>66</v>
      </c>
      <c r="G870" s="12">
        <v>2.2000000000000002</v>
      </c>
      <c r="H870" s="12">
        <v>0.33</v>
      </c>
      <c r="I870" s="12">
        <v>0</v>
      </c>
      <c r="J870">
        <v>11</v>
      </c>
      <c r="K870">
        <v>26</v>
      </c>
      <c r="L870" s="12">
        <v>0.33</v>
      </c>
      <c r="M870" t="s">
        <v>305</v>
      </c>
    </row>
    <row r="871" spans="1:13" x14ac:dyDescent="0.3">
      <c r="A871" t="s">
        <v>40</v>
      </c>
      <c r="B871" t="s">
        <v>43</v>
      </c>
      <c r="C871" t="s">
        <v>311</v>
      </c>
      <c r="D871" t="s">
        <v>114</v>
      </c>
      <c r="E871">
        <v>1</v>
      </c>
      <c r="F871" s="12">
        <v>30</v>
      </c>
      <c r="G871" s="12">
        <v>1</v>
      </c>
      <c r="H871" s="12">
        <v>0.37</v>
      </c>
      <c r="I871" s="12">
        <v>0</v>
      </c>
      <c r="J871">
        <v>5</v>
      </c>
      <c r="K871">
        <v>26</v>
      </c>
      <c r="L871" s="12">
        <v>0.37</v>
      </c>
      <c r="M871" t="s">
        <v>305</v>
      </c>
    </row>
    <row r="872" spans="1:13" x14ac:dyDescent="0.3">
      <c r="A872" t="s">
        <v>40</v>
      </c>
      <c r="B872" t="s">
        <v>43</v>
      </c>
      <c r="C872" t="s">
        <v>312</v>
      </c>
      <c r="D872" t="s">
        <v>8</v>
      </c>
      <c r="E872">
        <v>1</v>
      </c>
      <c r="F872" s="12">
        <v>132</v>
      </c>
      <c r="G872" s="12">
        <v>4.4000000000000004</v>
      </c>
      <c r="H872" s="12">
        <v>0.33</v>
      </c>
      <c r="I872" s="12">
        <v>0.33</v>
      </c>
      <c r="J872">
        <v>22</v>
      </c>
      <c r="K872">
        <v>26</v>
      </c>
      <c r="L872" s="12">
        <v>0</v>
      </c>
      <c r="M872" t="s">
        <v>305</v>
      </c>
    </row>
    <row r="873" spans="1:13" x14ac:dyDescent="0.3">
      <c r="A873" t="s">
        <v>40</v>
      </c>
      <c r="B873" t="s">
        <v>43</v>
      </c>
      <c r="C873" t="s">
        <v>312</v>
      </c>
      <c r="D873" t="s">
        <v>11</v>
      </c>
      <c r="E873">
        <v>1</v>
      </c>
      <c r="F873" s="12">
        <v>72</v>
      </c>
      <c r="G873" s="12">
        <v>2.4</v>
      </c>
      <c r="H873" s="12">
        <v>0.33</v>
      </c>
      <c r="I873" s="12">
        <v>0.33</v>
      </c>
      <c r="J873">
        <v>12</v>
      </c>
      <c r="K873">
        <v>26</v>
      </c>
      <c r="L873" s="12">
        <v>0</v>
      </c>
      <c r="M873" t="s">
        <v>305</v>
      </c>
    </row>
    <row r="874" spans="1:13" x14ac:dyDescent="0.3">
      <c r="A874" t="s">
        <v>40</v>
      </c>
      <c r="B874" t="s">
        <v>43</v>
      </c>
      <c r="C874" t="s">
        <v>312</v>
      </c>
      <c r="D874" t="s">
        <v>14</v>
      </c>
      <c r="E874">
        <v>1</v>
      </c>
      <c r="F874" s="12">
        <v>108</v>
      </c>
      <c r="G874" s="12">
        <v>3.6</v>
      </c>
      <c r="H874" s="12">
        <v>0.33</v>
      </c>
      <c r="I874" s="12">
        <v>0.33</v>
      </c>
      <c r="J874">
        <v>18</v>
      </c>
      <c r="K874">
        <v>26</v>
      </c>
      <c r="L874" s="12">
        <v>0</v>
      </c>
      <c r="M874" t="s">
        <v>305</v>
      </c>
    </row>
    <row r="875" spans="1:13" x14ac:dyDescent="0.3">
      <c r="A875" t="s">
        <v>40</v>
      </c>
      <c r="B875" t="s">
        <v>43</v>
      </c>
      <c r="C875" t="s">
        <v>312</v>
      </c>
      <c r="D875" t="s">
        <v>114</v>
      </c>
      <c r="E875">
        <v>1</v>
      </c>
      <c r="F875" s="12">
        <v>84</v>
      </c>
      <c r="G875" s="12">
        <v>2.8</v>
      </c>
      <c r="H875" s="12">
        <v>0.37</v>
      </c>
      <c r="I875" s="12">
        <v>0.37</v>
      </c>
      <c r="J875">
        <v>14</v>
      </c>
      <c r="K875">
        <v>26</v>
      </c>
      <c r="L875" s="12">
        <v>0</v>
      </c>
      <c r="M875" t="s">
        <v>305</v>
      </c>
    </row>
    <row r="876" spans="1:13" x14ac:dyDescent="0.3">
      <c r="A876" t="s">
        <v>40</v>
      </c>
      <c r="B876" t="s">
        <v>43</v>
      </c>
      <c r="C876" t="s">
        <v>313</v>
      </c>
      <c r="D876" t="s">
        <v>12</v>
      </c>
      <c r="E876">
        <v>1</v>
      </c>
      <c r="F876" s="12">
        <v>84</v>
      </c>
      <c r="G876" s="12">
        <v>2.8</v>
      </c>
      <c r="H876" s="12">
        <v>0.33</v>
      </c>
      <c r="I876" s="12">
        <v>0.33</v>
      </c>
      <c r="J876">
        <v>14</v>
      </c>
      <c r="K876">
        <v>26</v>
      </c>
      <c r="L876" s="12">
        <v>0</v>
      </c>
      <c r="M876" t="s">
        <v>305</v>
      </c>
    </row>
    <row r="877" spans="1:13" x14ac:dyDescent="0.3">
      <c r="A877" t="s">
        <v>40</v>
      </c>
      <c r="B877" t="s">
        <v>43</v>
      </c>
      <c r="C877" t="s">
        <v>314</v>
      </c>
      <c r="D877" t="s">
        <v>9</v>
      </c>
      <c r="E877">
        <v>1</v>
      </c>
      <c r="F877" s="12">
        <v>96</v>
      </c>
      <c r="G877" s="12">
        <v>3.2</v>
      </c>
      <c r="H877" s="12">
        <v>0.33</v>
      </c>
      <c r="I877" s="12">
        <v>0.33</v>
      </c>
      <c r="J877">
        <v>16</v>
      </c>
      <c r="K877">
        <v>26</v>
      </c>
      <c r="L877" s="12">
        <v>0</v>
      </c>
      <c r="M877" t="s">
        <v>305</v>
      </c>
    </row>
    <row r="878" spans="1:13" x14ac:dyDescent="0.3">
      <c r="A878" t="s">
        <v>40</v>
      </c>
      <c r="B878" t="s">
        <v>43</v>
      </c>
      <c r="C878" t="s">
        <v>314</v>
      </c>
      <c r="D878" t="s">
        <v>12</v>
      </c>
      <c r="E878">
        <v>1</v>
      </c>
      <c r="F878" s="12">
        <v>60</v>
      </c>
      <c r="G878" s="12">
        <v>2</v>
      </c>
      <c r="H878" s="12">
        <v>0.33</v>
      </c>
      <c r="I878" s="12">
        <v>0.33</v>
      </c>
      <c r="J878">
        <v>10</v>
      </c>
      <c r="K878">
        <v>26</v>
      </c>
      <c r="L878" s="12">
        <v>0</v>
      </c>
      <c r="M878" t="s">
        <v>305</v>
      </c>
    </row>
    <row r="879" spans="1:13" x14ac:dyDescent="0.3">
      <c r="A879" t="s">
        <v>40</v>
      </c>
      <c r="B879" t="s">
        <v>43</v>
      </c>
      <c r="C879" t="s">
        <v>314</v>
      </c>
      <c r="D879" t="s">
        <v>15</v>
      </c>
      <c r="E879">
        <v>1</v>
      </c>
      <c r="F879" s="12">
        <v>72</v>
      </c>
      <c r="G879" s="12">
        <v>2.4</v>
      </c>
      <c r="H879" s="12">
        <v>0.37</v>
      </c>
      <c r="I879" s="12">
        <v>0.37</v>
      </c>
      <c r="J879">
        <v>12</v>
      </c>
      <c r="K879">
        <v>32</v>
      </c>
      <c r="L879" s="12">
        <v>0</v>
      </c>
      <c r="M879" t="s">
        <v>305</v>
      </c>
    </row>
    <row r="880" spans="1:13" x14ac:dyDescent="0.3">
      <c r="A880" t="s">
        <v>40</v>
      </c>
      <c r="B880" t="s">
        <v>45</v>
      </c>
      <c r="C880" t="s">
        <v>315</v>
      </c>
      <c r="D880" t="s">
        <v>8</v>
      </c>
      <c r="E880">
        <v>1</v>
      </c>
      <c r="F880" s="12">
        <v>34</v>
      </c>
      <c r="G880" s="12">
        <v>1.1299999999999999</v>
      </c>
      <c r="H880" s="12">
        <v>7.0000000000000007E-2</v>
      </c>
      <c r="I880" s="12">
        <v>7.0000000000000007E-2</v>
      </c>
      <c r="J880">
        <v>34</v>
      </c>
      <c r="K880">
        <v>50</v>
      </c>
      <c r="L880" s="12">
        <v>0</v>
      </c>
      <c r="M880" t="s">
        <v>316</v>
      </c>
    </row>
    <row r="881" spans="1:13" x14ac:dyDescent="0.3">
      <c r="A881" t="s">
        <v>40</v>
      </c>
      <c r="B881" t="s">
        <v>45</v>
      </c>
      <c r="C881" t="s">
        <v>315</v>
      </c>
      <c r="D881" t="s">
        <v>10</v>
      </c>
      <c r="E881">
        <v>1</v>
      </c>
      <c r="F881" s="12">
        <v>16</v>
      </c>
      <c r="G881" s="12">
        <v>0.53</v>
      </c>
      <c r="H881" s="12">
        <v>7.0000000000000007E-2</v>
      </c>
      <c r="I881" s="12">
        <v>7.0000000000000007E-2</v>
      </c>
      <c r="J881">
        <v>16</v>
      </c>
      <c r="K881">
        <v>50</v>
      </c>
      <c r="L881" s="12">
        <v>0</v>
      </c>
      <c r="M881" t="s">
        <v>316</v>
      </c>
    </row>
    <row r="882" spans="1:13" x14ac:dyDescent="0.3">
      <c r="A882" t="s">
        <v>40</v>
      </c>
      <c r="B882" t="s">
        <v>45</v>
      </c>
      <c r="C882" t="s">
        <v>315</v>
      </c>
      <c r="D882" t="s">
        <v>12</v>
      </c>
      <c r="E882">
        <v>1</v>
      </c>
      <c r="F882" s="12">
        <v>18</v>
      </c>
      <c r="G882" s="12">
        <v>0.6</v>
      </c>
      <c r="H882" s="12">
        <v>7.0000000000000007E-2</v>
      </c>
      <c r="I882" s="12">
        <v>7.0000000000000007E-2</v>
      </c>
      <c r="J882">
        <v>18</v>
      </c>
      <c r="K882">
        <v>50</v>
      </c>
      <c r="L882" s="12">
        <v>0</v>
      </c>
      <c r="M882" t="s">
        <v>316</v>
      </c>
    </row>
    <row r="883" spans="1:13" x14ac:dyDescent="0.3">
      <c r="A883" t="s">
        <v>40</v>
      </c>
      <c r="B883" t="s">
        <v>45</v>
      </c>
      <c r="C883" t="s">
        <v>315</v>
      </c>
      <c r="D883" t="s">
        <v>14</v>
      </c>
      <c r="E883">
        <v>1</v>
      </c>
      <c r="F883" s="12">
        <v>15</v>
      </c>
      <c r="G883" s="12">
        <v>0.5</v>
      </c>
      <c r="H883" s="12">
        <v>7.0000000000000007E-2</v>
      </c>
      <c r="I883" s="12">
        <v>7.0000000000000007E-2</v>
      </c>
      <c r="J883">
        <v>15</v>
      </c>
      <c r="K883">
        <v>50</v>
      </c>
      <c r="L883" s="12">
        <v>0</v>
      </c>
      <c r="M883" t="s">
        <v>316</v>
      </c>
    </row>
    <row r="884" spans="1:13" x14ac:dyDescent="0.3">
      <c r="A884" t="s">
        <v>40</v>
      </c>
      <c r="B884" t="s">
        <v>45</v>
      </c>
      <c r="C884" t="s">
        <v>315</v>
      </c>
      <c r="D884" t="s">
        <v>114</v>
      </c>
      <c r="E884">
        <v>1</v>
      </c>
      <c r="F884" s="12">
        <v>12</v>
      </c>
      <c r="G884" s="12">
        <v>0.4</v>
      </c>
      <c r="H884" s="12">
        <v>7.0000000000000007E-2</v>
      </c>
      <c r="I884" s="12">
        <v>7.0000000000000007E-2</v>
      </c>
      <c r="J884">
        <v>12</v>
      </c>
      <c r="K884">
        <v>50</v>
      </c>
      <c r="L884" s="12">
        <v>0</v>
      </c>
      <c r="M884" t="s">
        <v>316</v>
      </c>
    </row>
    <row r="885" spans="1:13" x14ac:dyDescent="0.3">
      <c r="A885" t="s">
        <v>40</v>
      </c>
      <c r="B885" t="s">
        <v>45</v>
      </c>
      <c r="C885" t="s">
        <v>317</v>
      </c>
      <c r="D885" t="s">
        <v>7</v>
      </c>
      <c r="E885">
        <v>1</v>
      </c>
      <c r="F885" s="12">
        <v>54</v>
      </c>
      <c r="G885" s="12">
        <v>1.8</v>
      </c>
      <c r="H885" s="12">
        <v>0.15</v>
      </c>
      <c r="I885" s="12">
        <v>0.15</v>
      </c>
      <c r="J885">
        <v>38</v>
      </c>
      <c r="K885">
        <v>20</v>
      </c>
      <c r="L885" s="12">
        <v>0</v>
      </c>
      <c r="M885" t="s">
        <v>316</v>
      </c>
    </row>
    <row r="886" spans="1:13" x14ac:dyDescent="0.3">
      <c r="A886" t="s">
        <v>40</v>
      </c>
      <c r="B886" t="s">
        <v>45</v>
      </c>
      <c r="C886" t="s">
        <v>317</v>
      </c>
      <c r="D886" t="s">
        <v>9</v>
      </c>
      <c r="E886">
        <v>1</v>
      </c>
      <c r="F886" s="12">
        <v>54</v>
      </c>
      <c r="G886" s="12">
        <v>1.8</v>
      </c>
      <c r="H886" s="12">
        <v>0.15</v>
      </c>
      <c r="I886" s="12">
        <v>0.15</v>
      </c>
      <c r="J886">
        <v>38</v>
      </c>
      <c r="K886">
        <v>20</v>
      </c>
      <c r="L886" s="12">
        <v>0</v>
      </c>
      <c r="M886" t="s">
        <v>316</v>
      </c>
    </row>
    <row r="887" spans="1:13" x14ac:dyDescent="0.3">
      <c r="A887" t="s">
        <v>40</v>
      </c>
      <c r="B887" t="s">
        <v>45</v>
      </c>
      <c r="C887" t="s">
        <v>317</v>
      </c>
      <c r="D887" t="s">
        <v>8</v>
      </c>
      <c r="E887">
        <v>1</v>
      </c>
      <c r="F887" s="12">
        <v>57</v>
      </c>
      <c r="G887" s="12">
        <v>1.9</v>
      </c>
      <c r="H887" s="12">
        <v>0.15</v>
      </c>
      <c r="I887" s="12">
        <v>0.15</v>
      </c>
      <c r="J887">
        <v>28</v>
      </c>
      <c r="K887">
        <v>20</v>
      </c>
      <c r="L887" s="12">
        <v>0</v>
      </c>
      <c r="M887" t="s">
        <v>316</v>
      </c>
    </row>
    <row r="888" spans="1:13" x14ac:dyDescent="0.3">
      <c r="A888" t="s">
        <v>40</v>
      </c>
      <c r="B888" t="s">
        <v>45</v>
      </c>
      <c r="C888" t="s">
        <v>317</v>
      </c>
      <c r="D888" t="s">
        <v>11</v>
      </c>
      <c r="E888">
        <v>1</v>
      </c>
      <c r="F888" s="12">
        <v>57</v>
      </c>
      <c r="G888" s="12">
        <v>1.9</v>
      </c>
      <c r="H888" s="12">
        <v>0.15</v>
      </c>
      <c r="I888" s="12">
        <v>0.15</v>
      </c>
      <c r="J888">
        <v>54</v>
      </c>
      <c r="K888">
        <v>30</v>
      </c>
      <c r="L888" s="12">
        <v>0</v>
      </c>
      <c r="M888" t="s">
        <v>316</v>
      </c>
    </row>
    <row r="889" spans="1:13" x14ac:dyDescent="0.3">
      <c r="A889" t="s">
        <v>40</v>
      </c>
      <c r="B889" t="s">
        <v>45</v>
      </c>
      <c r="C889" t="s">
        <v>317</v>
      </c>
      <c r="D889" t="s">
        <v>10</v>
      </c>
      <c r="E889">
        <v>1</v>
      </c>
      <c r="F889" s="12">
        <v>54.69</v>
      </c>
      <c r="G889" s="12">
        <v>1.82</v>
      </c>
      <c r="H889" s="12">
        <v>0.15</v>
      </c>
      <c r="I889" s="12">
        <v>0.15</v>
      </c>
      <c r="J889">
        <v>36</v>
      </c>
      <c r="K889">
        <v>20</v>
      </c>
      <c r="L889" s="12">
        <v>0</v>
      </c>
      <c r="M889" t="s">
        <v>316</v>
      </c>
    </row>
    <row r="890" spans="1:13" x14ac:dyDescent="0.3">
      <c r="A890" t="s">
        <v>40</v>
      </c>
      <c r="B890" t="s">
        <v>45</v>
      </c>
      <c r="C890" t="s">
        <v>317</v>
      </c>
      <c r="D890" t="s">
        <v>13</v>
      </c>
      <c r="E890">
        <v>1</v>
      </c>
      <c r="F890" s="12">
        <v>81</v>
      </c>
      <c r="G890" s="12">
        <v>2.7</v>
      </c>
      <c r="H890" s="12">
        <v>0.15</v>
      </c>
      <c r="I890" s="12">
        <v>0</v>
      </c>
      <c r="J890">
        <v>44</v>
      </c>
      <c r="K890">
        <v>35</v>
      </c>
      <c r="L890" s="12">
        <v>0.15</v>
      </c>
      <c r="M890" t="s">
        <v>316</v>
      </c>
    </row>
    <row r="891" spans="1:13" x14ac:dyDescent="0.3">
      <c r="A891" t="s">
        <v>40</v>
      </c>
      <c r="B891" t="s">
        <v>45</v>
      </c>
      <c r="C891" t="s">
        <v>317</v>
      </c>
      <c r="D891" t="s">
        <v>12</v>
      </c>
      <c r="E891">
        <v>1</v>
      </c>
      <c r="F891" s="12">
        <v>72</v>
      </c>
      <c r="G891" s="12">
        <v>2.4</v>
      </c>
      <c r="H891" s="12">
        <v>0.15</v>
      </c>
      <c r="I891" s="12">
        <v>0.15</v>
      </c>
      <c r="J891">
        <v>27</v>
      </c>
      <c r="K891">
        <v>20</v>
      </c>
      <c r="L891" s="12">
        <v>0</v>
      </c>
      <c r="M891" t="s">
        <v>316</v>
      </c>
    </row>
    <row r="892" spans="1:13" x14ac:dyDescent="0.3">
      <c r="A892" t="s">
        <v>40</v>
      </c>
      <c r="B892" t="s">
        <v>45</v>
      </c>
      <c r="C892" t="s">
        <v>317</v>
      </c>
      <c r="D892" t="s">
        <v>15</v>
      </c>
      <c r="E892">
        <v>1</v>
      </c>
      <c r="F892" s="12">
        <v>63.57</v>
      </c>
      <c r="G892" s="12">
        <v>2.12</v>
      </c>
      <c r="H892" s="12">
        <v>0.18</v>
      </c>
      <c r="I892" s="12">
        <v>0</v>
      </c>
      <c r="J892">
        <v>32</v>
      </c>
      <c r="K892">
        <v>20</v>
      </c>
      <c r="L892" s="12">
        <v>0.18</v>
      </c>
      <c r="M892" t="s">
        <v>316</v>
      </c>
    </row>
    <row r="893" spans="1:13" x14ac:dyDescent="0.3">
      <c r="A893" t="s">
        <v>40</v>
      </c>
      <c r="B893" t="s">
        <v>45</v>
      </c>
      <c r="C893" t="s">
        <v>317</v>
      </c>
      <c r="D893" t="s">
        <v>14</v>
      </c>
      <c r="E893">
        <v>1</v>
      </c>
      <c r="F893" s="12">
        <v>72</v>
      </c>
      <c r="G893" s="12">
        <v>2.4</v>
      </c>
      <c r="H893" s="12">
        <v>0.15</v>
      </c>
      <c r="I893" s="12">
        <v>0</v>
      </c>
      <c r="J893">
        <v>40</v>
      </c>
      <c r="K893">
        <v>20</v>
      </c>
      <c r="L893" s="12">
        <v>0.15</v>
      </c>
      <c r="M893" t="s">
        <v>316</v>
      </c>
    </row>
    <row r="894" spans="1:13" x14ac:dyDescent="0.3">
      <c r="A894" t="s">
        <v>40</v>
      </c>
      <c r="B894" t="s">
        <v>45</v>
      </c>
      <c r="C894" t="s">
        <v>317</v>
      </c>
      <c r="D894" t="s">
        <v>114</v>
      </c>
      <c r="E894">
        <v>1</v>
      </c>
      <c r="F894" s="12">
        <v>58.59</v>
      </c>
      <c r="G894" s="12">
        <v>1.95</v>
      </c>
      <c r="H894" s="12">
        <v>0.18</v>
      </c>
      <c r="I894" s="12">
        <v>0.18</v>
      </c>
      <c r="J894">
        <v>33</v>
      </c>
      <c r="K894">
        <v>20</v>
      </c>
      <c r="L894" s="12">
        <v>0</v>
      </c>
      <c r="M894" t="s">
        <v>316</v>
      </c>
    </row>
    <row r="895" spans="1:13" x14ac:dyDescent="0.3">
      <c r="A895" t="s">
        <v>40</v>
      </c>
      <c r="B895" t="s">
        <v>45</v>
      </c>
      <c r="C895" t="s">
        <v>318</v>
      </c>
      <c r="D895" t="s">
        <v>8</v>
      </c>
      <c r="E895">
        <v>1</v>
      </c>
      <c r="F895" s="12">
        <v>132</v>
      </c>
      <c r="G895" s="12">
        <v>4.4000000000000004</v>
      </c>
      <c r="H895" s="12">
        <v>0.2</v>
      </c>
      <c r="I895" s="12">
        <v>0.2</v>
      </c>
      <c r="J895">
        <v>44</v>
      </c>
      <c r="K895">
        <v>50</v>
      </c>
      <c r="L895" s="12">
        <v>0</v>
      </c>
      <c r="M895" t="s">
        <v>316</v>
      </c>
    </row>
    <row r="896" spans="1:13" x14ac:dyDescent="0.3">
      <c r="A896" t="s">
        <v>40</v>
      </c>
      <c r="B896" t="s">
        <v>45</v>
      </c>
      <c r="C896" t="s">
        <v>318</v>
      </c>
      <c r="D896" t="s">
        <v>10</v>
      </c>
      <c r="E896">
        <v>1</v>
      </c>
      <c r="F896" s="12">
        <v>105</v>
      </c>
      <c r="G896" s="12">
        <v>3.5</v>
      </c>
      <c r="H896" s="12">
        <v>0.2</v>
      </c>
      <c r="I896" s="12">
        <v>0.2</v>
      </c>
      <c r="J896">
        <v>35</v>
      </c>
      <c r="K896">
        <v>50</v>
      </c>
      <c r="L896" s="12">
        <v>0</v>
      </c>
      <c r="M896" t="s">
        <v>316</v>
      </c>
    </row>
    <row r="897" spans="1:13" x14ac:dyDescent="0.3">
      <c r="A897" t="s">
        <v>40</v>
      </c>
      <c r="B897" t="s">
        <v>45</v>
      </c>
      <c r="C897" t="s">
        <v>318</v>
      </c>
      <c r="D897" t="s">
        <v>12</v>
      </c>
      <c r="E897">
        <v>1</v>
      </c>
      <c r="F897" s="12">
        <v>126</v>
      </c>
      <c r="G897" s="12">
        <v>4.2</v>
      </c>
      <c r="H897" s="12">
        <v>0.2</v>
      </c>
      <c r="I897" s="12">
        <v>0.2</v>
      </c>
      <c r="J897">
        <v>42</v>
      </c>
      <c r="K897">
        <v>50</v>
      </c>
      <c r="L897" s="12">
        <v>0</v>
      </c>
      <c r="M897" t="s">
        <v>316</v>
      </c>
    </row>
    <row r="898" spans="1:13" x14ac:dyDescent="0.3">
      <c r="A898" t="s">
        <v>40</v>
      </c>
      <c r="B898" t="s">
        <v>45</v>
      </c>
      <c r="C898" t="s">
        <v>318</v>
      </c>
      <c r="D898" t="s">
        <v>14</v>
      </c>
      <c r="E898">
        <v>1</v>
      </c>
      <c r="F898" s="12">
        <v>126</v>
      </c>
      <c r="G898" s="12">
        <v>4.2</v>
      </c>
      <c r="H898" s="12">
        <v>0.2</v>
      </c>
      <c r="I898" s="12">
        <v>0.2</v>
      </c>
      <c r="J898">
        <v>42</v>
      </c>
      <c r="K898">
        <v>50</v>
      </c>
      <c r="L898" s="12">
        <v>0</v>
      </c>
      <c r="M898" t="s">
        <v>316</v>
      </c>
    </row>
    <row r="899" spans="1:13" x14ac:dyDescent="0.3">
      <c r="A899" t="s">
        <v>40</v>
      </c>
      <c r="B899" t="s">
        <v>45</v>
      </c>
      <c r="C899" t="s">
        <v>318</v>
      </c>
      <c r="D899" t="s">
        <v>114</v>
      </c>
      <c r="E899">
        <v>1</v>
      </c>
      <c r="F899" s="12">
        <v>153</v>
      </c>
      <c r="G899" s="12">
        <v>5.0999999999999996</v>
      </c>
      <c r="H899" s="12">
        <v>0.2</v>
      </c>
      <c r="I899" s="12">
        <v>0.2</v>
      </c>
      <c r="J899">
        <v>51</v>
      </c>
      <c r="K899">
        <v>50</v>
      </c>
      <c r="L899" s="12">
        <v>0</v>
      </c>
      <c r="M899" t="s">
        <v>316</v>
      </c>
    </row>
    <row r="900" spans="1:13" x14ac:dyDescent="0.3">
      <c r="A900" t="s">
        <v>40</v>
      </c>
      <c r="B900" t="s">
        <v>45</v>
      </c>
      <c r="C900" t="s">
        <v>319</v>
      </c>
      <c r="D900" t="s">
        <v>7</v>
      </c>
      <c r="E900">
        <v>1</v>
      </c>
      <c r="F900" s="12">
        <v>26</v>
      </c>
      <c r="G900" s="12">
        <v>0.87</v>
      </c>
      <c r="H900" s="12">
        <v>7.0000000000000007E-2</v>
      </c>
      <c r="I900" s="12">
        <v>7.0000000000000007E-2</v>
      </c>
      <c r="J900">
        <v>26</v>
      </c>
      <c r="K900">
        <v>50</v>
      </c>
      <c r="L900" s="12">
        <v>0</v>
      </c>
      <c r="M900" t="s">
        <v>316</v>
      </c>
    </row>
    <row r="901" spans="1:13" x14ac:dyDescent="0.3">
      <c r="A901" t="s">
        <v>40</v>
      </c>
      <c r="B901" t="s">
        <v>45</v>
      </c>
      <c r="C901" t="s">
        <v>319</v>
      </c>
      <c r="D901" t="s">
        <v>9</v>
      </c>
      <c r="E901">
        <v>1</v>
      </c>
      <c r="F901" s="12">
        <v>28</v>
      </c>
      <c r="G901" s="12">
        <v>0.93</v>
      </c>
      <c r="H901" s="12">
        <v>7.0000000000000007E-2</v>
      </c>
      <c r="I901" s="12">
        <v>7.0000000000000007E-2</v>
      </c>
      <c r="J901">
        <v>28</v>
      </c>
      <c r="K901">
        <v>50</v>
      </c>
      <c r="L901" s="12">
        <v>0</v>
      </c>
      <c r="M901" t="s">
        <v>316</v>
      </c>
    </row>
    <row r="902" spans="1:13" x14ac:dyDescent="0.3">
      <c r="A902" t="s">
        <v>40</v>
      </c>
      <c r="B902" t="s">
        <v>45</v>
      </c>
      <c r="C902" t="s">
        <v>319</v>
      </c>
      <c r="D902" t="s">
        <v>11</v>
      </c>
      <c r="E902">
        <v>1</v>
      </c>
      <c r="F902" s="12">
        <v>9</v>
      </c>
      <c r="G902" s="12">
        <v>0.3</v>
      </c>
      <c r="H902" s="12">
        <v>7.0000000000000007E-2</v>
      </c>
      <c r="I902" s="12">
        <v>7.0000000000000007E-2</v>
      </c>
      <c r="J902">
        <v>9</v>
      </c>
      <c r="K902">
        <v>50</v>
      </c>
      <c r="L902" s="12">
        <v>0</v>
      </c>
      <c r="M902" t="s">
        <v>316</v>
      </c>
    </row>
    <row r="903" spans="1:13" x14ac:dyDescent="0.3">
      <c r="A903" t="s">
        <v>40</v>
      </c>
      <c r="B903" t="s">
        <v>45</v>
      </c>
      <c r="C903" t="s">
        <v>320</v>
      </c>
      <c r="D903" t="s">
        <v>9</v>
      </c>
      <c r="E903">
        <v>1</v>
      </c>
      <c r="F903" s="12">
        <v>96</v>
      </c>
      <c r="G903" s="12">
        <v>3.2</v>
      </c>
      <c r="H903" s="12">
        <v>0.2</v>
      </c>
      <c r="I903" s="12">
        <v>0.2</v>
      </c>
      <c r="J903">
        <v>32</v>
      </c>
      <c r="K903">
        <v>35</v>
      </c>
      <c r="L903" s="12">
        <v>0</v>
      </c>
      <c r="M903" t="s">
        <v>316</v>
      </c>
    </row>
    <row r="904" spans="1:13" x14ac:dyDescent="0.3">
      <c r="A904" t="s">
        <v>40</v>
      </c>
      <c r="B904" t="s">
        <v>45</v>
      </c>
      <c r="C904" t="s">
        <v>320</v>
      </c>
      <c r="D904" t="s">
        <v>8</v>
      </c>
      <c r="E904">
        <v>1</v>
      </c>
      <c r="F904" s="12">
        <v>132</v>
      </c>
      <c r="G904" s="12">
        <v>4.4000000000000004</v>
      </c>
      <c r="H904" s="12">
        <v>0.2</v>
      </c>
      <c r="I904" s="12">
        <v>0.2</v>
      </c>
      <c r="J904">
        <v>44</v>
      </c>
      <c r="K904">
        <v>50</v>
      </c>
      <c r="L904" s="12">
        <v>0</v>
      </c>
      <c r="M904" t="s">
        <v>316</v>
      </c>
    </row>
    <row r="905" spans="1:13" x14ac:dyDescent="0.3">
      <c r="A905" t="s">
        <v>40</v>
      </c>
      <c r="B905" t="s">
        <v>45</v>
      </c>
      <c r="C905" t="s">
        <v>320</v>
      </c>
      <c r="D905" t="s">
        <v>11</v>
      </c>
      <c r="E905">
        <v>1</v>
      </c>
      <c r="F905" s="12">
        <v>123</v>
      </c>
      <c r="G905" s="12">
        <v>4.0999999999999996</v>
      </c>
      <c r="H905" s="12">
        <v>0.2</v>
      </c>
      <c r="I905" s="12">
        <v>0.2</v>
      </c>
      <c r="J905">
        <v>41</v>
      </c>
      <c r="K905">
        <v>35</v>
      </c>
      <c r="L905" s="12">
        <v>0</v>
      </c>
      <c r="M905" t="s">
        <v>316</v>
      </c>
    </row>
    <row r="906" spans="1:13" x14ac:dyDescent="0.3">
      <c r="A906" t="s">
        <v>40</v>
      </c>
      <c r="B906" t="s">
        <v>45</v>
      </c>
      <c r="C906" t="s">
        <v>320</v>
      </c>
      <c r="D906" t="s">
        <v>10</v>
      </c>
      <c r="E906">
        <v>1</v>
      </c>
      <c r="F906" s="12">
        <v>79.2</v>
      </c>
      <c r="G906" s="12">
        <v>2.64</v>
      </c>
      <c r="H906" s="12">
        <v>0.2</v>
      </c>
      <c r="I906" s="12">
        <v>0.2</v>
      </c>
      <c r="J906">
        <v>24</v>
      </c>
      <c r="K906">
        <v>35</v>
      </c>
      <c r="L906" s="12">
        <v>0</v>
      </c>
      <c r="M906" t="s">
        <v>316</v>
      </c>
    </row>
    <row r="907" spans="1:13" x14ac:dyDescent="0.3">
      <c r="A907" t="s">
        <v>40</v>
      </c>
      <c r="B907" t="s">
        <v>45</v>
      </c>
      <c r="C907" t="s">
        <v>320</v>
      </c>
      <c r="D907" t="s">
        <v>13</v>
      </c>
      <c r="E907">
        <v>1</v>
      </c>
      <c r="F907" s="12">
        <v>84</v>
      </c>
      <c r="G907" s="12">
        <v>2.8</v>
      </c>
      <c r="H907" s="12">
        <v>0.2</v>
      </c>
      <c r="I907" s="12">
        <v>0.2</v>
      </c>
      <c r="J907">
        <v>28</v>
      </c>
      <c r="K907">
        <v>35</v>
      </c>
      <c r="L907" s="12">
        <v>0</v>
      </c>
      <c r="M907" t="s">
        <v>316</v>
      </c>
    </row>
    <row r="908" spans="1:13" x14ac:dyDescent="0.3">
      <c r="A908" t="s">
        <v>40</v>
      </c>
      <c r="B908" t="s">
        <v>45</v>
      </c>
      <c r="C908" t="s">
        <v>320</v>
      </c>
      <c r="D908" t="s">
        <v>12</v>
      </c>
      <c r="E908">
        <v>1</v>
      </c>
      <c r="F908" s="12">
        <v>138.6</v>
      </c>
      <c r="G908" s="12">
        <v>4.62</v>
      </c>
      <c r="H908" s="12">
        <v>0.2</v>
      </c>
      <c r="I908" s="12">
        <v>0.04</v>
      </c>
      <c r="J908">
        <v>42</v>
      </c>
      <c r="K908">
        <v>35</v>
      </c>
      <c r="L908" s="12">
        <v>0.16</v>
      </c>
      <c r="M908" t="s">
        <v>316</v>
      </c>
    </row>
    <row r="909" spans="1:13" x14ac:dyDescent="0.3">
      <c r="A909" t="s">
        <v>40</v>
      </c>
      <c r="B909" t="s">
        <v>45</v>
      </c>
      <c r="C909" t="s">
        <v>320</v>
      </c>
      <c r="D909" t="s">
        <v>15</v>
      </c>
      <c r="E909">
        <v>1</v>
      </c>
      <c r="F909" s="12">
        <v>87</v>
      </c>
      <c r="G909" s="12">
        <v>2.9</v>
      </c>
      <c r="H909" s="12">
        <v>0.2</v>
      </c>
      <c r="I909" s="12">
        <v>0.2</v>
      </c>
      <c r="J909">
        <v>29</v>
      </c>
      <c r="K909">
        <v>35</v>
      </c>
      <c r="L909" s="12">
        <v>0</v>
      </c>
      <c r="M909" t="s">
        <v>316</v>
      </c>
    </row>
    <row r="910" spans="1:13" x14ac:dyDescent="0.3">
      <c r="A910" t="s">
        <v>40</v>
      </c>
      <c r="B910" t="s">
        <v>45</v>
      </c>
      <c r="C910" t="s">
        <v>320</v>
      </c>
      <c r="D910" t="s">
        <v>14</v>
      </c>
      <c r="E910">
        <v>1</v>
      </c>
      <c r="F910" s="12">
        <v>81</v>
      </c>
      <c r="G910" s="12">
        <v>2.7</v>
      </c>
      <c r="H910" s="12">
        <v>0.2</v>
      </c>
      <c r="I910" s="12">
        <v>0.2</v>
      </c>
      <c r="J910">
        <v>27</v>
      </c>
      <c r="K910">
        <v>35</v>
      </c>
      <c r="L910" s="12">
        <v>0</v>
      </c>
      <c r="M910" t="s">
        <v>316</v>
      </c>
    </row>
    <row r="911" spans="1:13" x14ac:dyDescent="0.3">
      <c r="A911" t="s">
        <v>40</v>
      </c>
      <c r="B911" t="s">
        <v>45</v>
      </c>
      <c r="C911" t="s">
        <v>320</v>
      </c>
      <c r="D911" t="s">
        <v>114</v>
      </c>
      <c r="E911">
        <v>2</v>
      </c>
      <c r="F911" s="12">
        <v>168</v>
      </c>
      <c r="G911" s="12">
        <v>5.6</v>
      </c>
      <c r="H911" s="12">
        <v>0.4</v>
      </c>
      <c r="I911" s="12">
        <v>0.4</v>
      </c>
      <c r="J911">
        <v>56</v>
      </c>
      <c r="K911">
        <v>70</v>
      </c>
      <c r="L911" s="12">
        <v>0</v>
      </c>
      <c r="M911" t="s">
        <v>316</v>
      </c>
    </row>
    <row r="912" spans="1:13" x14ac:dyDescent="0.3">
      <c r="A912" t="s">
        <v>40</v>
      </c>
      <c r="B912" t="s">
        <v>45</v>
      </c>
      <c r="C912" t="s">
        <v>321</v>
      </c>
      <c r="D912" t="s">
        <v>7</v>
      </c>
      <c r="E912">
        <v>1</v>
      </c>
      <c r="F912" s="12">
        <v>118.8</v>
      </c>
      <c r="G912" s="12">
        <v>3.96</v>
      </c>
      <c r="H912" s="12">
        <v>0.2</v>
      </c>
      <c r="I912" s="12">
        <v>0.2</v>
      </c>
      <c r="J912">
        <v>36</v>
      </c>
      <c r="K912">
        <v>35</v>
      </c>
      <c r="L912" s="12">
        <v>0</v>
      </c>
      <c r="M912" t="s">
        <v>316</v>
      </c>
    </row>
    <row r="913" spans="1:13" x14ac:dyDescent="0.3">
      <c r="A913" t="s">
        <v>40</v>
      </c>
      <c r="B913" t="s">
        <v>45</v>
      </c>
      <c r="C913" t="s">
        <v>321</v>
      </c>
      <c r="D913" t="s">
        <v>9</v>
      </c>
      <c r="E913">
        <v>1</v>
      </c>
      <c r="F913" s="12">
        <v>99</v>
      </c>
      <c r="G913" s="12">
        <v>3.3</v>
      </c>
      <c r="H913" s="12">
        <v>0.2</v>
      </c>
      <c r="I913" s="12">
        <v>0.2</v>
      </c>
      <c r="J913">
        <v>33</v>
      </c>
      <c r="K913">
        <v>35</v>
      </c>
      <c r="L913" s="12">
        <v>0</v>
      </c>
      <c r="M913" t="s">
        <v>316</v>
      </c>
    </row>
    <row r="914" spans="1:13" x14ac:dyDescent="0.3">
      <c r="A914" t="s">
        <v>40</v>
      </c>
      <c r="B914" t="s">
        <v>45</v>
      </c>
      <c r="C914" t="s">
        <v>321</v>
      </c>
      <c r="D914" t="s">
        <v>11</v>
      </c>
      <c r="E914">
        <v>1</v>
      </c>
      <c r="F914" s="12">
        <v>108</v>
      </c>
      <c r="G914" s="12">
        <v>3.6</v>
      </c>
      <c r="H914" s="12">
        <v>0.2</v>
      </c>
      <c r="I914" s="12">
        <v>0.2</v>
      </c>
      <c r="J914">
        <v>36</v>
      </c>
      <c r="K914">
        <v>42</v>
      </c>
      <c r="L914" s="12">
        <v>0</v>
      </c>
      <c r="M914" t="s">
        <v>316</v>
      </c>
    </row>
    <row r="915" spans="1:13" x14ac:dyDescent="0.3">
      <c r="A915" t="s">
        <v>40</v>
      </c>
      <c r="B915" t="s">
        <v>45</v>
      </c>
      <c r="C915" t="s">
        <v>321</v>
      </c>
      <c r="D915" t="s">
        <v>10</v>
      </c>
      <c r="E915">
        <v>1</v>
      </c>
      <c r="F915" s="12">
        <v>69</v>
      </c>
      <c r="G915" s="12">
        <v>2.2999999999999998</v>
      </c>
      <c r="H915" s="12">
        <v>0.2</v>
      </c>
      <c r="I915" s="12">
        <v>0.2</v>
      </c>
      <c r="J915">
        <v>23</v>
      </c>
      <c r="K915">
        <v>35</v>
      </c>
      <c r="L915" s="12">
        <v>0</v>
      </c>
      <c r="M915" t="s">
        <v>316</v>
      </c>
    </row>
    <row r="916" spans="1:13" x14ac:dyDescent="0.3">
      <c r="A916" t="s">
        <v>40</v>
      </c>
      <c r="B916" t="s">
        <v>45</v>
      </c>
      <c r="C916" t="s">
        <v>321</v>
      </c>
      <c r="D916" t="s">
        <v>13</v>
      </c>
      <c r="E916">
        <v>1</v>
      </c>
      <c r="F916" s="12">
        <v>84</v>
      </c>
      <c r="G916" s="12">
        <v>2.8</v>
      </c>
      <c r="H916" s="12">
        <v>0.2</v>
      </c>
      <c r="I916" s="12">
        <v>0.2</v>
      </c>
      <c r="J916">
        <v>28</v>
      </c>
      <c r="K916">
        <v>35</v>
      </c>
      <c r="L916" s="12">
        <v>0</v>
      </c>
      <c r="M916" t="s">
        <v>316</v>
      </c>
    </row>
    <row r="917" spans="1:13" x14ac:dyDescent="0.3">
      <c r="A917" t="s">
        <v>40</v>
      </c>
      <c r="B917" t="s">
        <v>45</v>
      </c>
      <c r="C917" t="s">
        <v>321</v>
      </c>
      <c r="D917" t="s">
        <v>15</v>
      </c>
      <c r="E917">
        <v>1</v>
      </c>
      <c r="F917" s="12">
        <v>102</v>
      </c>
      <c r="G917" s="12">
        <v>3.4</v>
      </c>
      <c r="H917" s="12">
        <v>0.2</v>
      </c>
      <c r="I917" s="12">
        <v>0</v>
      </c>
      <c r="J917">
        <v>34</v>
      </c>
      <c r="K917">
        <v>35</v>
      </c>
      <c r="L917" s="12">
        <v>0.2</v>
      </c>
      <c r="M917" t="s">
        <v>316</v>
      </c>
    </row>
    <row r="918" spans="1:13" x14ac:dyDescent="0.3">
      <c r="A918" t="s">
        <v>40</v>
      </c>
      <c r="B918" t="s">
        <v>45</v>
      </c>
      <c r="C918" t="s">
        <v>322</v>
      </c>
      <c r="D918" t="s">
        <v>7</v>
      </c>
      <c r="E918">
        <v>4</v>
      </c>
      <c r="F918" s="12">
        <v>445.5</v>
      </c>
      <c r="G918" s="12">
        <v>14.85</v>
      </c>
      <c r="H918" s="12">
        <v>0.8</v>
      </c>
      <c r="I918" s="12">
        <v>0.8</v>
      </c>
      <c r="J918">
        <v>145</v>
      </c>
      <c r="K918">
        <v>170</v>
      </c>
      <c r="L918" s="12">
        <v>0</v>
      </c>
      <c r="M918" t="s">
        <v>316</v>
      </c>
    </row>
    <row r="919" spans="1:13" x14ac:dyDescent="0.3">
      <c r="A919" t="s">
        <v>40</v>
      </c>
      <c r="B919" t="s">
        <v>45</v>
      </c>
      <c r="C919" t="s">
        <v>322</v>
      </c>
      <c r="D919" t="s">
        <v>9</v>
      </c>
      <c r="E919">
        <v>4</v>
      </c>
      <c r="F919" s="12">
        <v>432</v>
      </c>
      <c r="G919" s="12">
        <v>14.4</v>
      </c>
      <c r="H919" s="12">
        <v>0.8</v>
      </c>
      <c r="I919" s="12">
        <v>0.8</v>
      </c>
      <c r="J919">
        <v>144</v>
      </c>
      <c r="K919">
        <v>170</v>
      </c>
      <c r="L919" s="12">
        <v>0</v>
      </c>
      <c r="M919" t="s">
        <v>316</v>
      </c>
    </row>
    <row r="920" spans="1:13" x14ac:dyDescent="0.3">
      <c r="A920" t="s">
        <v>40</v>
      </c>
      <c r="B920" t="s">
        <v>45</v>
      </c>
      <c r="C920" t="s">
        <v>322</v>
      </c>
      <c r="D920" t="s">
        <v>8</v>
      </c>
      <c r="E920">
        <v>5</v>
      </c>
      <c r="F920" s="12">
        <v>447.4</v>
      </c>
      <c r="G920" s="12">
        <v>14.91</v>
      </c>
      <c r="H920" s="12">
        <v>1</v>
      </c>
      <c r="I920" s="12">
        <v>1</v>
      </c>
      <c r="J920">
        <v>149</v>
      </c>
      <c r="K920">
        <v>205</v>
      </c>
      <c r="L920" s="12">
        <v>0</v>
      </c>
      <c r="M920" t="s">
        <v>316</v>
      </c>
    </row>
    <row r="921" spans="1:13" x14ac:dyDescent="0.3">
      <c r="A921" t="s">
        <v>40</v>
      </c>
      <c r="B921" t="s">
        <v>45</v>
      </c>
      <c r="C921" t="s">
        <v>322</v>
      </c>
      <c r="D921" t="s">
        <v>11</v>
      </c>
      <c r="E921">
        <v>4</v>
      </c>
      <c r="F921" s="12">
        <v>456</v>
      </c>
      <c r="G921" s="12">
        <v>15.2</v>
      </c>
      <c r="H921" s="12">
        <v>0.8</v>
      </c>
      <c r="I921" s="12">
        <v>0.8</v>
      </c>
      <c r="J921">
        <v>152</v>
      </c>
      <c r="K921">
        <v>170</v>
      </c>
      <c r="L921" s="12">
        <v>0</v>
      </c>
      <c r="M921" t="s">
        <v>316</v>
      </c>
    </row>
    <row r="922" spans="1:13" x14ac:dyDescent="0.3">
      <c r="A922" t="s">
        <v>40</v>
      </c>
      <c r="B922" t="s">
        <v>45</v>
      </c>
      <c r="C922" t="s">
        <v>322</v>
      </c>
      <c r="D922" t="s">
        <v>10</v>
      </c>
      <c r="E922">
        <v>4</v>
      </c>
      <c r="F922" s="12">
        <v>462</v>
      </c>
      <c r="G922" s="12">
        <v>15.4</v>
      </c>
      <c r="H922" s="12">
        <v>1</v>
      </c>
      <c r="I922" s="12">
        <v>0.8</v>
      </c>
      <c r="J922">
        <v>154</v>
      </c>
      <c r="K922">
        <v>170</v>
      </c>
      <c r="L922" s="12">
        <v>0.2</v>
      </c>
      <c r="M922" t="s">
        <v>316</v>
      </c>
    </row>
    <row r="923" spans="1:13" x14ac:dyDescent="0.3">
      <c r="A923" t="s">
        <v>40</v>
      </c>
      <c r="B923" t="s">
        <v>45</v>
      </c>
      <c r="C923" t="s">
        <v>322</v>
      </c>
      <c r="D923" t="s">
        <v>13</v>
      </c>
      <c r="E923">
        <v>5</v>
      </c>
      <c r="F923" s="12">
        <v>514.6</v>
      </c>
      <c r="G923" s="12">
        <v>17.149999999999999</v>
      </c>
      <c r="H923" s="12">
        <v>1</v>
      </c>
      <c r="I923" s="12">
        <v>0.8</v>
      </c>
      <c r="J923">
        <v>169</v>
      </c>
      <c r="K923">
        <v>220</v>
      </c>
      <c r="L923" s="12">
        <v>0.2</v>
      </c>
      <c r="M923" t="s">
        <v>316</v>
      </c>
    </row>
    <row r="924" spans="1:13" x14ac:dyDescent="0.3">
      <c r="A924" t="s">
        <v>40</v>
      </c>
      <c r="B924" t="s">
        <v>45</v>
      </c>
      <c r="C924" t="s">
        <v>322</v>
      </c>
      <c r="D924" t="s">
        <v>12</v>
      </c>
      <c r="E924">
        <v>4</v>
      </c>
      <c r="F924" s="12">
        <v>453</v>
      </c>
      <c r="G924" s="12">
        <v>15.1</v>
      </c>
      <c r="H924" s="12">
        <v>0.8</v>
      </c>
      <c r="I924" s="12">
        <v>0.64</v>
      </c>
      <c r="J924">
        <v>151</v>
      </c>
      <c r="K924">
        <v>170</v>
      </c>
      <c r="L924" s="12">
        <v>0.16</v>
      </c>
      <c r="M924" t="s">
        <v>316</v>
      </c>
    </row>
    <row r="925" spans="1:13" x14ac:dyDescent="0.3">
      <c r="A925" t="s">
        <v>40</v>
      </c>
      <c r="B925" t="s">
        <v>45</v>
      </c>
      <c r="C925" t="s">
        <v>322</v>
      </c>
      <c r="D925" t="s">
        <v>15</v>
      </c>
      <c r="E925">
        <v>4</v>
      </c>
      <c r="F925" s="12">
        <v>420</v>
      </c>
      <c r="G925" s="12">
        <v>14</v>
      </c>
      <c r="H925" s="12">
        <v>0.8</v>
      </c>
      <c r="I925" s="12">
        <v>0.8</v>
      </c>
      <c r="J925">
        <v>140</v>
      </c>
      <c r="K925">
        <v>170</v>
      </c>
      <c r="L925" s="12">
        <v>0</v>
      </c>
      <c r="M925" t="s">
        <v>316</v>
      </c>
    </row>
    <row r="926" spans="1:13" x14ac:dyDescent="0.3">
      <c r="A926" t="s">
        <v>40</v>
      </c>
      <c r="B926" t="s">
        <v>45</v>
      </c>
      <c r="C926" t="s">
        <v>322</v>
      </c>
      <c r="D926" t="s">
        <v>14</v>
      </c>
      <c r="E926">
        <v>5</v>
      </c>
      <c r="F926" s="12">
        <v>537</v>
      </c>
      <c r="G926" s="12">
        <v>17.899999999999999</v>
      </c>
      <c r="H926" s="12">
        <v>1</v>
      </c>
      <c r="I926" s="12">
        <v>1</v>
      </c>
      <c r="J926">
        <v>179</v>
      </c>
      <c r="K926">
        <v>205</v>
      </c>
      <c r="L926" s="12">
        <v>0</v>
      </c>
      <c r="M926" t="s">
        <v>316</v>
      </c>
    </row>
    <row r="927" spans="1:13" x14ac:dyDescent="0.3">
      <c r="A927" t="s">
        <v>40</v>
      </c>
      <c r="B927" t="s">
        <v>45</v>
      </c>
      <c r="C927" t="s">
        <v>322</v>
      </c>
      <c r="D927" t="s">
        <v>114</v>
      </c>
      <c r="E927">
        <v>4</v>
      </c>
      <c r="F927" s="12">
        <v>447</v>
      </c>
      <c r="G927" s="12">
        <v>14.9</v>
      </c>
      <c r="H927" s="12">
        <v>0.8</v>
      </c>
      <c r="I927" s="12">
        <v>0.6</v>
      </c>
      <c r="J927">
        <v>149</v>
      </c>
      <c r="K927">
        <v>185</v>
      </c>
      <c r="L927" s="12">
        <v>0.2</v>
      </c>
      <c r="M927" t="s">
        <v>316</v>
      </c>
    </row>
    <row r="928" spans="1:13" x14ac:dyDescent="0.3">
      <c r="A928" t="s">
        <v>40</v>
      </c>
      <c r="B928" t="s">
        <v>45</v>
      </c>
      <c r="C928" t="s">
        <v>323</v>
      </c>
      <c r="D928" t="s">
        <v>7</v>
      </c>
      <c r="E928">
        <v>1</v>
      </c>
      <c r="F928" s="12">
        <v>108.9</v>
      </c>
      <c r="G928" s="12">
        <v>3.63</v>
      </c>
      <c r="H928" s="12">
        <v>0.2</v>
      </c>
      <c r="I928" s="12">
        <v>0.2</v>
      </c>
      <c r="J928">
        <v>33</v>
      </c>
      <c r="K928">
        <v>35</v>
      </c>
      <c r="L928" s="12">
        <v>0</v>
      </c>
      <c r="M928" t="s">
        <v>316</v>
      </c>
    </row>
    <row r="929" spans="1:13" x14ac:dyDescent="0.3">
      <c r="A929" t="s">
        <v>40</v>
      </c>
      <c r="B929" t="s">
        <v>45</v>
      </c>
      <c r="C929" t="s">
        <v>323</v>
      </c>
      <c r="D929" t="s">
        <v>9</v>
      </c>
      <c r="E929">
        <v>1</v>
      </c>
      <c r="F929" s="12">
        <v>90</v>
      </c>
      <c r="G929" s="12">
        <v>3</v>
      </c>
      <c r="H929" s="12">
        <v>0.2</v>
      </c>
      <c r="I929" s="12">
        <v>0.2</v>
      </c>
      <c r="J929">
        <v>30</v>
      </c>
      <c r="K929">
        <v>35</v>
      </c>
      <c r="L929" s="12">
        <v>0</v>
      </c>
      <c r="M929" t="s">
        <v>316</v>
      </c>
    </row>
    <row r="930" spans="1:13" x14ac:dyDescent="0.3">
      <c r="A930" t="s">
        <v>40</v>
      </c>
      <c r="B930" t="s">
        <v>45</v>
      </c>
      <c r="C930" t="s">
        <v>323</v>
      </c>
      <c r="D930" t="s">
        <v>8</v>
      </c>
      <c r="E930">
        <v>1</v>
      </c>
      <c r="F930" s="12">
        <v>105</v>
      </c>
      <c r="G930" s="12">
        <v>3.5</v>
      </c>
      <c r="H930" s="12">
        <v>0.2</v>
      </c>
      <c r="I930" s="12">
        <v>0.2</v>
      </c>
      <c r="J930">
        <v>35</v>
      </c>
      <c r="K930">
        <v>35</v>
      </c>
      <c r="L930" s="12">
        <v>0</v>
      </c>
      <c r="M930" t="s">
        <v>316</v>
      </c>
    </row>
    <row r="931" spans="1:13" x14ac:dyDescent="0.3">
      <c r="A931" t="s">
        <v>40</v>
      </c>
      <c r="B931" t="s">
        <v>45</v>
      </c>
      <c r="C931" t="s">
        <v>323</v>
      </c>
      <c r="D931" t="s">
        <v>11</v>
      </c>
      <c r="E931">
        <v>1</v>
      </c>
      <c r="F931" s="12">
        <v>87</v>
      </c>
      <c r="G931" s="12">
        <v>2.9</v>
      </c>
      <c r="H931" s="12">
        <v>0.2</v>
      </c>
      <c r="I931" s="12">
        <v>0.2</v>
      </c>
      <c r="J931">
        <v>29</v>
      </c>
      <c r="K931">
        <v>35</v>
      </c>
      <c r="L931" s="12">
        <v>0</v>
      </c>
      <c r="M931" t="s">
        <v>316</v>
      </c>
    </row>
    <row r="932" spans="1:13" x14ac:dyDescent="0.3">
      <c r="A932" t="s">
        <v>40</v>
      </c>
      <c r="B932" t="s">
        <v>45</v>
      </c>
      <c r="C932" t="s">
        <v>323</v>
      </c>
      <c r="D932" t="s">
        <v>10</v>
      </c>
      <c r="E932">
        <v>1</v>
      </c>
      <c r="F932" s="12">
        <v>87</v>
      </c>
      <c r="G932" s="12">
        <v>2.9</v>
      </c>
      <c r="H932" s="12">
        <v>0.2</v>
      </c>
      <c r="I932" s="12">
        <v>0.2</v>
      </c>
      <c r="J932">
        <v>29</v>
      </c>
      <c r="K932">
        <v>35</v>
      </c>
      <c r="L932" s="12">
        <v>0</v>
      </c>
      <c r="M932" t="s">
        <v>316</v>
      </c>
    </row>
    <row r="933" spans="1:13" x14ac:dyDescent="0.3">
      <c r="A933" t="s">
        <v>40</v>
      </c>
      <c r="B933" t="s">
        <v>45</v>
      </c>
      <c r="C933" t="s">
        <v>323</v>
      </c>
      <c r="D933" t="s">
        <v>13</v>
      </c>
      <c r="E933">
        <v>1</v>
      </c>
      <c r="F933" s="12">
        <v>122.1</v>
      </c>
      <c r="G933" s="12">
        <v>4.07</v>
      </c>
      <c r="H933" s="12">
        <v>0.2</v>
      </c>
      <c r="I933" s="12">
        <v>0.2</v>
      </c>
      <c r="J933">
        <v>37</v>
      </c>
      <c r="K933">
        <v>35</v>
      </c>
      <c r="L933" s="12">
        <v>0</v>
      </c>
      <c r="M933" t="s">
        <v>316</v>
      </c>
    </row>
    <row r="934" spans="1:13" x14ac:dyDescent="0.3">
      <c r="A934" t="s">
        <v>40</v>
      </c>
      <c r="B934" t="s">
        <v>45</v>
      </c>
      <c r="C934" t="s">
        <v>323</v>
      </c>
      <c r="D934" t="s">
        <v>12</v>
      </c>
      <c r="E934">
        <v>1</v>
      </c>
      <c r="F934" s="12">
        <v>90</v>
      </c>
      <c r="G934" s="12">
        <v>3</v>
      </c>
      <c r="H934" s="12">
        <v>0.2</v>
      </c>
      <c r="I934" s="12">
        <v>0.2</v>
      </c>
      <c r="J934">
        <v>30</v>
      </c>
      <c r="K934">
        <v>35</v>
      </c>
      <c r="L934" s="12">
        <v>0</v>
      </c>
      <c r="M934" t="s">
        <v>316</v>
      </c>
    </row>
    <row r="935" spans="1:13" x14ac:dyDescent="0.3">
      <c r="A935" t="s">
        <v>40</v>
      </c>
      <c r="B935" t="s">
        <v>45</v>
      </c>
      <c r="C935" t="s">
        <v>323</v>
      </c>
      <c r="D935" t="s">
        <v>15</v>
      </c>
      <c r="E935">
        <v>2</v>
      </c>
      <c r="F935" s="12">
        <v>177.9</v>
      </c>
      <c r="G935" s="12">
        <v>5.93</v>
      </c>
      <c r="H935" s="12">
        <v>0.4</v>
      </c>
      <c r="I935" s="12">
        <v>0.4</v>
      </c>
      <c r="J935">
        <v>56</v>
      </c>
      <c r="K935">
        <v>70</v>
      </c>
      <c r="L935" s="12">
        <v>0</v>
      </c>
      <c r="M935" t="s">
        <v>316</v>
      </c>
    </row>
    <row r="936" spans="1:13" x14ac:dyDescent="0.3">
      <c r="A936" t="s">
        <v>40</v>
      </c>
      <c r="B936" t="s">
        <v>45</v>
      </c>
      <c r="C936" t="s">
        <v>323</v>
      </c>
      <c r="D936" t="s">
        <v>14</v>
      </c>
      <c r="E936">
        <v>2</v>
      </c>
      <c r="F936" s="12">
        <v>165</v>
      </c>
      <c r="G936" s="12">
        <v>5.5</v>
      </c>
      <c r="H936" s="12">
        <v>0.4</v>
      </c>
      <c r="I936" s="12">
        <v>0.4</v>
      </c>
      <c r="J936">
        <v>55</v>
      </c>
      <c r="K936">
        <v>70</v>
      </c>
      <c r="L936" s="12">
        <v>0</v>
      </c>
      <c r="M936" t="s">
        <v>316</v>
      </c>
    </row>
    <row r="937" spans="1:13" x14ac:dyDescent="0.3">
      <c r="A937" t="s">
        <v>40</v>
      </c>
      <c r="B937" t="s">
        <v>45</v>
      </c>
      <c r="C937" t="s">
        <v>323</v>
      </c>
      <c r="D937" t="s">
        <v>114</v>
      </c>
      <c r="E937">
        <v>2</v>
      </c>
      <c r="F937" s="12">
        <v>168</v>
      </c>
      <c r="G937" s="12">
        <v>5.6</v>
      </c>
      <c r="H937" s="12">
        <v>0.4</v>
      </c>
      <c r="I937" s="12">
        <v>0.4</v>
      </c>
      <c r="J937">
        <v>56</v>
      </c>
      <c r="K937">
        <v>70</v>
      </c>
      <c r="L937" s="12">
        <v>0</v>
      </c>
      <c r="M937" t="s">
        <v>316</v>
      </c>
    </row>
    <row r="938" spans="1:13" x14ac:dyDescent="0.3">
      <c r="A938" t="s">
        <v>40</v>
      </c>
      <c r="B938" t="s">
        <v>45</v>
      </c>
      <c r="C938" t="s">
        <v>324</v>
      </c>
      <c r="D938" t="s">
        <v>7</v>
      </c>
      <c r="E938">
        <v>1</v>
      </c>
      <c r="F938" s="12">
        <v>84</v>
      </c>
      <c r="G938" s="12">
        <v>2.8</v>
      </c>
      <c r="H938" s="12">
        <v>0.2</v>
      </c>
      <c r="I938" s="12">
        <v>0.2</v>
      </c>
      <c r="J938">
        <v>28</v>
      </c>
      <c r="K938">
        <v>35</v>
      </c>
      <c r="L938" s="12">
        <v>0</v>
      </c>
      <c r="M938" t="s">
        <v>316</v>
      </c>
    </row>
    <row r="939" spans="1:13" x14ac:dyDescent="0.3">
      <c r="A939" t="s">
        <v>40</v>
      </c>
      <c r="B939" t="s">
        <v>45</v>
      </c>
      <c r="C939" t="s">
        <v>324</v>
      </c>
      <c r="D939" t="s">
        <v>9</v>
      </c>
      <c r="E939">
        <v>1</v>
      </c>
      <c r="F939" s="12">
        <v>84</v>
      </c>
      <c r="G939" s="12">
        <v>2.8</v>
      </c>
      <c r="H939" s="12">
        <v>0.2</v>
      </c>
      <c r="I939" s="12">
        <v>0.2</v>
      </c>
      <c r="J939">
        <v>28</v>
      </c>
      <c r="K939">
        <v>35</v>
      </c>
      <c r="L939" s="12">
        <v>0</v>
      </c>
      <c r="M939" t="s">
        <v>316</v>
      </c>
    </row>
    <row r="940" spans="1:13" x14ac:dyDescent="0.3">
      <c r="A940" t="s">
        <v>40</v>
      </c>
      <c r="B940" t="s">
        <v>45</v>
      </c>
      <c r="C940" t="s">
        <v>324</v>
      </c>
      <c r="D940" t="s">
        <v>8</v>
      </c>
      <c r="E940">
        <v>1</v>
      </c>
      <c r="F940" s="12">
        <v>60</v>
      </c>
      <c r="G940" s="12">
        <v>2</v>
      </c>
      <c r="H940" s="12">
        <v>0.2</v>
      </c>
      <c r="I940" s="12">
        <v>0.2</v>
      </c>
      <c r="J940">
        <v>20</v>
      </c>
      <c r="K940">
        <v>35</v>
      </c>
      <c r="L940" s="12">
        <v>0</v>
      </c>
      <c r="M940" t="s">
        <v>316</v>
      </c>
    </row>
    <row r="941" spans="1:13" x14ac:dyDescent="0.3">
      <c r="A941" t="s">
        <v>40</v>
      </c>
      <c r="B941" t="s">
        <v>45</v>
      </c>
      <c r="C941" t="s">
        <v>324</v>
      </c>
      <c r="D941" t="s">
        <v>11</v>
      </c>
      <c r="E941">
        <v>1</v>
      </c>
      <c r="F941" s="12">
        <v>90</v>
      </c>
      <c r="G941" s="12">
        <v>3</v>
      </c>
      <c r="H941" s="12">
        <v>0.2</v>
      </c>
      <c r="I941" s="12">
        <v>0.2</v>
      </c>
      <c r="J941">
        <v>30</v>
      </c>
      <c r="K941">
        <v>35</v>
      </c>
      <c r="L941" s="12">
        <v>0</v>
      </c>
      <c r="M941" t="s">
        <v>316</v>
      </c>
    </row>
    <row r="942" spans="1:13" x14ac:dyDescent="0.3">
      <c r="A942" t="s">
        <v>40</v>
      </c>
      <c r="B942" t="s">
        <v>45</v>
      </c>
      <c r="C942" t="s">
        <v>324</v>
      </c>
      <c r="D942" t="s">
        <v>10</v>
      </c>
      <c r="E942">
        <v>1</v>
      </c>
      <c r="F942" s="12">
        <v>66</v>
      </c>
      <c r="G942" s="12">
        <v>2.2000000000000002</v>
      </c>
      <c r="H942" s="12">
        <v>0.2</v>
      </c>
      <c r="I942" s="12">
        <v>0.2</v>
      </c>
      <c r="J942">
        <v>22</v>
      </c>
      <c r="K942">
        <v>35</v>
      </c>
      <c r="L942" s="12">
        <v>0</v>
      </c>
      <c r="M942" t="s">
        <v>316</v>
      </c>
    </row>
    <row r="943" spans="1:13" x14ac:dyDescent="0.3">
      <c r="A943" t="s">
        <v>40</v>
      </c>
      <c r="B943" t="s">
        <v>45</v>
      </c>
      <c r="C943" t="s">
        <v>324</v>
      </c>
      <c r="D943" t="s">
        <v>13</v>
      </c>
      <c r="E943">
        <v>1</v>
      </c>
      <c r="F943" s="12">
        <v>140.80000000000001</v>
      </c>
      <c r="G943" s="12">
        <v>4.6900000000000004</v>
      </c>
      <c r="H943" s="12">
        <v>0.2</v>
      </c>
      <c r="I943" s="12">
        <v>0</v>
      </c>
      <c r="J943">
        <v>44</v>
      </c>
      <c r="K943">
        <v>35</v>
      </c>
      <c r="L943" s="12">
        <v>0.2</v>
      </c>
      <c r="M943" t="s">
        <v>316</v>
      </c>
    </row>
    <row r="944" spans="1:13" x14ac:dyDescent="0.3">
      <c r="A944" t="s">
        <v>40</v>
      </c>
      <c r="B944" t="s">
        <v>45</v>
      </c>
      <c r="C944" t="s">
        <v>324</v>
      </c>
      <c r="D944" t="s">
        <v>12</v>
      </c>
      <c r="E944">
        <v>1</v>
      </c>
      <c r="F944" s="12">
        <v>141</v>
      </c>
      <c r="G944" s="12">
        <v>4.7</v>
      </c>
      <c r="H944" s="12">
        <v>0.2</v>
      </c>
      <c r="I944" s="12">
        <v>0.04</v>
      </c>
      <c r="J944">
        <v>47</v>
      </c>
      <c r="K944">
        <v>35</v>
      </c>
      <c r="L944" s="12">
        <v>0.16</v>
      </c>
      <c r="M944" t="s">
        <v>316</v>
      </c>
    </row>
    <row r="945" spans="1:13" x14ac:dyDescent="0.3">
      <c r="A945" t="s">
        <v>40</v>
      </c>
      <c r="B945" t="s">
        <v>45</v>
      </c>
      <c r="C945" t="s">
        <v>324</v>
      </c>
      <c r="D945" t="s">
        <v>15</v>
      </c>
      <c r="E945">
        <v>2</v>
      </c>
      <c r="F945" s="12">
        <v>194.7</v>
      </c>
      <c r="G945" s="12">
        <v>6.49</v>
      </c>
      <c r="H945" s="12">
        <v>0.4</v>
      </c>
      <c r="I945" s="12">
        <v>0.4</v>
      </c>
      <c r="J945">
        <v>59</v>
      </c>
      <c r="K945">
        <v>70</v>
      </c>
      <c r="L945" s="12">
        <v>0</v>
      </c>
      <c r="M945" t="s">
        <v>316</v>
      </c>
    </row>
    <row r="946" spans="1:13" x14ac:dyDescent="0.3">
      <c r="A946" t="s">
        <v>40</v>
      </c>
      <c r="B946" t="s">
        <v>45</v>
      </c>
      <c r="C946" t="s">
        <v>324</v>
      </c>
      <c r="D946" t="s">
        <v>14</v>
      </c>
      <c r="E946">
        <v>2</v>
      </c>
      <c r="F946" s="12">
        <v>168</v>
      </c>
      <c r="G946" s="12">
        <v>5.6</v>
      </c>
      <c r="H946" s="12">
        <v>0.4</v>
      </c>
      <c r="I946" s="12">
        <v>0.2</v>
      </c>
      <c r="J946">
        <v>56</v>
      </c>
      <c r="K946">
        <v>70</v>
      </c>
      <c r="L946" s="12">
        <v>0.2</v>
      </c>
      <c r="M946" t="s">
        <v>316</v>
      </c>
    </row>
    <row r="947" spans="1:13" x14ac:dyDescent="0.3">
      <c r="A947" t="s">
        <v>40</v>
      </c>
      <c r="B947" t="s">
        <v>45</v>
      </c>
      <c r="C947" t="s">
        <v>324</v>
      </c>
      <c r="D947" t="s">
        <v>114</v>
      </c>
      <c r="E947">
        <v>2</v>
      </c>
      <c r="F947" s="12">
        <v>99</v>
      </c>
      <c r="G947" s="12">
        <v>3.3</v>
      </c>
      <c r="H947" s="12">
        <v>0.4</v>
      </c>
      <c r="I947" s="12">
        <v>0.4</v>
      </c>
      <c r="J947">
        <v>33</v>
      </c>
      <c r="K947">
        <v>85</v>
      </c>
      <c r="L947" s="12">
        <v>0</v>
      </c>
      <c r="M947" t="s">
        <v>316</v>
      </c>
    </row>
    <row r="948" spans="1:13" x14ac:dyDescent="0.3">
      <c r="A948" t="s">
        <v>40</v>
      </c>
      <c r="B948" t="s">
        <v>45</v>
      </c>
      <c r="C948" t="s">
        <v>325</v>
      </c>
      <c r="D948" t="s">
        <v>7</v>
      </c>
      <c r="E948">
        <v>1</v>
      </c>
      <c r="F948" s="12">
        <v>114</v>
      </c>
      <c r="G948" s="12">
        <v>3.8</v>
      </c>
      <c r="H948" s="12">
        <v>0.2</v>
      </c>
      <c r="I948" s="12">
        <v>0.2</v>
      </c>
      <c r="J948">
        <v>38</v>
      </c>
      <c r="K948">
        <v>35</v>
      </c>
      <c r="L948" s="12">
        <v>0</v>
      </c>
      <c r="M948" t="s">
        <v>316</v>
      </c>
    </row>
    <row r="949" spans="1:13" x14ac:dyDescent="0.3">
      <c r="A949" t="s">
        <v>40</v>
      </c>
      <c r="B949" t="s">
        <v>45</v>
      </c>
      <c r="C949" t="s">
        <v>325</v>
      </c>
      <c r="D949" t="s">
        <v>9</v>
      </c>
      <c r="E949">
        <v>1</v>
      </c>
      <c r="F949" s="12">
        <v>81</v>
      </c>
      <c r="G949" s="12">
        <v>2.7</v>
      </c>
      <c r="H949" s="12">
        <v>0.2</v>
      </c>
      <c r="I949" s="12">
        <v>0.2</v>
      </c>
      <c r="J949">
        <v>27</v>
      </c>
      <c r="K949">
        <v>35</v>
      </c>
      <c r="L949" s="12">
        <v>0</v>
      </c>
      <c r="M949" t="s">
        <v>316</v>
      </c>
    </row>
    <row r="950" spans="1:13" x14ac:dyDescent="0.3">
      <c r="A950" t="s">
        <v>40</v>
      </c>
      <c r="B950" t="s">
        <v>45</v>
      </c>
      <c r="C950" t="s">
        <v>325</v>
      </c>
      <c r="D950" t="s">
        <v>8</v>
      </c>
      <c r="E950">
        <v>1</v>
      </c>
      <c r="F950" s="12">
        <v>90</v>
      </c>
      <c r="G950" s="12">
        <v>3</v>
      </c>
      <c r="H950" s="12">
        <v>0.2</v>
      </c>
      <c r="I950" s="12">
        <v>0.2</v>
      </c>
      <c r="J950">
        <v>30</v>
      </c>
      <c r="K950">
        <v>35</v>
      </c>
      <c r="L950" s="12">
        <v>0</v>
      </c>
      <c r="M950" t="s">
        <v>316</v>
      </c>
    </row>
    <row r="951" spans="1:13" x14ac:dyDescent="0.3">
      <c r="A951" t="s">
        <v>40</v>
      </c>
      <c r="B951" t="s">
        <v>45</v>
      </c>
      <c r="C951" t="s">
        <v>325</v>
      </c>
      <c r="D951" t="s">
        <v>11</v>
      </c>
      <c r="E951">
        <v>1</v>
      </c>
      <c r="F951" s="12">
        <v>93</v>
      </c>
      <c r="G951" s="12">
        <v>3.1</v>
      </c>
      <c r="H951" s="12">
        <v>0.2</v>
      </c>
      <c r="I951" s="12">
        <v>0.2</v>
      </c>
      <c r="J951">
        <v>31</v>
      </c>
      <c r="K951">
        <v>35</v>
      </c>
      <c r="L951" s="12">
        <v>0</v>
      </c>
      <c r="M951" t="s">
        <v>316</v>
      </c>
    </row>
    <row r="952" spans="1:13" x14ac:dyDescent="0.3">
      <c r="A952" t="s">
        <v>40</v>
      </c>
      <c r="B952" t="s">
        <v>45</v>
      </c>
      <c r="C952" t="s">
        <v>325</v>
      </c>
      <c r="D952" t="s">
        <v>10</v>
      </c>
      <c r="E952">
        <v>1</v>
      </c>
      <c r="F952" s="12">
        <v>66</v>
      </c>
      <c r="G952" s="12">
        <v>2.2000000000000002</v>
      </c>
      <c r="H952" s="12">
        <v>0.2</v>
      </c>
      <c r="I952" s="12">
        <v>0.2</v>
      </c>
      <c r="J952">
        <v>22</v>
      </c>
      <c r="K952">
        <v>35</v>
      </c>
      <c r="L952" s="12">
        <v>0</v>
      </c>
      <c r="M952" t="s">
        <v>316</v>
      </c>
    </row>
    <row r="953" spans="1:13" x14ac:dyDescent="0.3">
      <c r="A953" t="s">
        <v>40</v>
      </c>
      <c r="B953" t="s">
        <v>45</v>
      </c>
      <c r="C953" t="s">
        <v>325</v>
      </c>
      <c r="D953" t="s">
        <v>13</v>
      </c>
      <c r="E953">
        <v>1</v>
      </c>
      <c r="F953" s="12">
        <v>108</v>
      </c>
      <c r="G953" s="12">
        <v>3.6</v>
      </c>
      <c r="H953" s="12">
        <v>0.2</v>
      </c>
      <c r="I953" s="12">
        <v>0.2</v>
      </c>
      <c r="J953">
        <v>36</v>
      </c>
      <c r="K953">
        <v>35</v>
      </c>
      <c r="L953" s="12">
        <v>0</v>
      </c>
      <c r="M953" t="s">
        <v>316</v>
      </c>
    </row>
    <row r="954" spans="1:13" x14ac:dyDescent="0.3">
      <c r="A954" t="s">
        <v>40</v>
      </c>
      <c r="B954" t="s">
        <v>45</v>
      </c>
      <c r="C954" t="s">
        <v>325</v>
      </c>
      <c r="D954" t="s">
        <v>12</v>
      </c>
      <c r="E954">
        <v>1</v>
      </c>
      <c r="F954" s="12">
        <v>93</v>
      </c>
      <c r="G954" s="12">
        <v>3.1</v>
      </c>
      <c r="H954" s="12">
        <v>0.2</v>
      </c>
      <c r="I954" s="12">
        <v>0.2</v>
      </c>
      <c r="J954">
        <v>31</v>
      </c>
      <c r="K954">
        <v>35</v>
      </c>
      <c r="L954" s="12">
        <v>0</v>
      </c>
      <c r="M954" t="s">
        <v>316</v>
      </c>
    </row>
    <row r="955" spans="1:13" x14ac:dyDescent="0.3">
      <c r="A955" t="s">
        <v>40</v>
      </c>
      <c r="B955" t="s">
        <v>45</v>
      </c>
      <c r="C955" t="s">
        <v>325</v>
      </c>
      <c r="D955" t="s">
        <v>15</v>
      </c>
      <c r="E955">
        <v>2</v>
      </c>
      <c r="F955" s="12">
        <v>105</v>
      </c>
      <c r="G955" s="12">
        <v>3.5</v>
      </c>
      <c r="H955" s="12">
        <v>0.4</v>
      </c>
      <c r="I955" s="12">
        <v>0.4</v>
      </c>
      <c r="J955">
        <v>35</v>
      </c>
      <c r="K955">
        <v>85</v>
      </c>
      <c r="L955" s="12">
        <v>0</v>
      </c>
      <c r="M955" t="s">
        <v>316</v>
      </c>
    </row>
    <row r="956" spans="1:13" x14ac:dyDescent="0.3">
      <c r="A956" t="s">
        <v>40</v>
      </c>
      <c r="B956" t="s">
        <v>45</v>
      </c>
      <c r="C956" t="s">
        <v>325</v>
      </c>
      <c r="D956" t="s">
        <v>14</v>
      </c>
      <c r="E956">
        <v>1</v>
      </c>
      <c r="F956" s="12">
        <v>84</v>
      </c>
      <c r="G956" s="12">
        <v>2.8</v>
      </c>
      <c r="H956" s="12">
        <v>0.2</v>
      </c>
      <c r="I956" s="12">
        <v>0.2</v>
      </c>
      <c r="J956">
        <v>28</v>
      </c>
      <c r="K956">
        <v>35</v>
      </c>
      <c r="L956" s="12">
        <v>0</v>
      </c>
      <c r="M956" t="s">
        <v>316</v>
      </c>
    </row>
    <row r="957" spans="1:13" x14ac:dyDescent="0.3">
      <c r="A957" t="s">
        <v>40</v>
      </c>
      <c r="B957" t="s">
        <v>45</v>
      </c>
      <c r="C957" t="s">
        <v>325</v>
      </c>
      <c r="D957" t="s">
        <v>114</v>
      </c>
      <c r="E957">
        <v>1</v>
      </c>
      <c r="F957" s="12">
        <v>84</v>
      </c>
      <c r="G957" s="12">
        <v>2.8</v>
      </c>
      <c r="H957" s="12">
        <v>0.2</v>
      </c>
      <c r="I957" s="12">
        <v>0.2</v>
      </c>
      <c r="J957">
        <v>28</v>
      </c>
      <c r="K957">
        <v>35</v>
      </c>
      <c r="L957" s="12">
        <v>0</v>
      </c>
      <c r="M957" t="s">
        <v>316</v>
      </c>
    </row>
    <row r="958" spans="1:13" x14ac:dyDescent="0.3">
      <c r="A958" t="s">
        <v>40</v>
      </c>
      <c r="B958" t="s">
        <v>45</v>
      </c>
      <c r="C958" t="s">
        <v>326</v>
      </c>
      <c r="D958" t="s">
        <v>7</v>
      </c>
      <c r="E958">
        <v>1</v>
      </c>
      <c r="F958" s="12">
        <v>87</v>
      </c>
      <c r="G958" s="12">
        <v>2.9</v>
      </c>
      <c r="H958" s="12">
        <v>0.2</v>
      </c>
      <c r="I958" s="12">
        <v>0.2</v>
      </c>
      <c r="J958">
        <v>29</v>
      </c>
      <c r="K958">
        <v>35</v>
      </c>
      <c r="L958" s="12">
        <v>0</v>
      </c>
      <c r="M958" t="s">
        <v>316</v>
      </c>
    </row>
    <row r="959" spans="1:13" x14ac:dyDescent="0.3">
      <c r="A959" t="s">
        <v>40</v>
      </c>
      <c r="B959" t="s">
        <v>45</v>
      </c>
      <c r="C959" t="s">
        <v>326</v>
      </c>
      <c r="D959" t="s">
        <v>9</v>
      </c>
      <c r="E959">
        <v>1</v>
      </c>
      <c r="F959" s="12">
        <v>57</v>
      </c>
      <c r="G959" s="12">
        <v>1.9</v>
      </c>
      <c r="H959" s="12">
        <v>0.2</v>
      </c>
      <c r="I959" s="12">
        <v>0.2</v>
      </c>
      <c r="J959">
        <v>19</v>
      </c>
      <c r="K959">
        <v>35</v>
      </c>
      <c r="L959" s="12">
        <v>0</v>
      </c>
      <c r="M959" t="s">
        <v>316</v>
      </c>
    </row>
    <row r="960" spans="1:13" x14ac:dyDescent="0.3">
      <c r="A960" t="s">
        <v>40</v>
      </c>
      <c r="B960" t="s">
        <v>45</v>
      </c>
      <c r="C960" t="s">
        <v>326</v>
      </c>
      <c r="D960" t="s">
        <v>8</v>
      </c>
      <c r="E960">
        <v>1</v>
      </c>
      <c r="F960" s="12">
        <v>105</v>
      </c>
      <c r="G960" s="12">
        <v>3.5</v>
      </c>
      <c r="H960" s="12">
        <v>0.2</v>
      </c>
      <c r="I960" s="12">
        <v>0</v>
      </c>
      <c r="J960">
        <v>35</v>
      </c>
      <c r="K960">
        <v>35</v>
      </c>
      <c r="L960" s="12">
        <v>0.2</v>
      </c>
      <c r="M960" t="s">
        <v>316</v>
      </c>
    </row>
    <row r="961" spans="1:13" x14ac:dyDescent="0.3">
      <c r="A961" t="s">
        <v>40</v>
      </c>
      <c r="B961" t="s">
        <v>45</v>
      </c>
      <c r="C961" t="s">
        <v>326</v>
      </c>
      <c r="D961" t="s">
        <v>11</v>
      </c>
      <c r="E961">
        <v>1</v>
      </c>
      <c r="F961" s="12">
        <v>66</v>
      </c>
      <c r="G961" s="12">
        <v>2.2000000000000002</v>
      </c>
      <c r="H961" s="12">
        <v>0.2</v>
      </c>
      <c r="I961" s="12">
        <v>0.2</v>
      </c>
      <c r="J961">
        <v>22</v>
      </c>
      <c r="K961">
        <v>35</v>
      </c>
      <c r="L961" s="12">
        <v>0</v>
      </c>
      <c r="M961" t="s">
        <v>316</v>
      </c>
    </row>
    <row r="962" spans="1:13" x14ac:dyDescent="0.3">
      <c r="A962" t="s">
        <v>40</v>
      </c>
      <c r="B962" t="s">
        <v>45</v>
      </c>
      <c r="C962" t="s">
        <v>326</v>
      </c>
      <c r="D962" t="s">
        <v>10</v>
      </c>
      <c r="E962">
        <v>1</v>
      </c>
      <c r="F962" s="12">
        <v>90</v>
      </c>
      <c r="G962" s="12">
        <v>3</v>
      </c>
      <c r="H962" s="12">
        <v>0.2</v>
      </c>
      <c r="I962" s="12">
        <v>0.2</v>
      </c>
      <c r="J962">
        <v>30</v>
      </c>
      <c r="K962">
        <v>35</v>
      </c>
      <c r="L962" s="12">
        <v>0</v>
      </c>
      <c r="M962" t="s">
        <v>316</v>
      </c>
    </row>
    <row r="963" spans="1:13" x14ac:dyDescent="0.3">
      <c r="A963" t="s">
        <v>40</v>
      </c>
      <c r="B963" t="s">
        <v>45</v>
      </c>
      <c r="C963" t="s">
        <v>326</v>
      </c>
      <c r="D963" t="s">
        <v>13</v>
      </c>
      <c r="E963">
        <v>1</v>
      </c>
      <c r="F963" s="12">
        <v>118.8</v>
      </c>
      <c r="G963" s="12">
        <v>3.96</v>
      </c>
      <c r="H963" s="12">
        <v>0.2</v>
      </c>
      <c r="I963" s="12">
        <v>0.2</v>
      </c>
      <c r="J963">
        <v>36</v>
      </c>
      <c r="K963">
        <v>35</v>
      </c>
      <c r="L963" s="12">
        <v>0</v>
      </c>
      <c r="M963" t="s">
        <v>316</v>
      </c>
    </row>
    <row r="964" spans="1:13" x14ac:dyDescent="0.3">
      <c r="A964" t="s">
        <v>40</v>
      </c>
      <c r="B964" t="s">
        <v>45</v>
      </c>
      <c r="C964" t="s">
        <v>326</v>
      </c>
      <c r="D964" t="s">
        <v>12</v>
      </c>
      <c r="E964">
        <v>2</v>
      </c>
      <c r="F964" s="12">
        <v>264</v>
      </c>
      <c r="G964" s="12">
        <v>8.8000000000000007</v>
      </c>
      <c r="H964" s="12">
        <v>0.4</v>
      </c>
      <c r="I964" s="12">
        <v>0.2</v>
      </c>
      <c r="J964">
        <v>88</v>
      </c>
      <c r="K964">
        <v>70</v>
      </c>
      <c r="L964" s="12">
        <v>0.2</v>
      </c>
      <c r="M964" t="s">
        <v>316</v>
      </c>
    </row>
    <row r="965" spans="1:13" x14ac:dyDescent="0.3">
      <c r="A965" t="s">
        <v>40</v>
      </c>
      <c r="B965" t="s">
        <v>45</v>
      </c>
      <c r="C965" t="s">
        <v>326</v>
      </c>
      <c r="D965" t="s">
        <v>15</v>
      </c>
      <c r="E965">
        <v>1</v>
      </c>
      <c r="F965" s="12">
        <v>120</v>
      </c>
      <c r="G965" s="12">
        <v>4</v>
      </c>
      <c r="H965" s="12">
        <v>0.2</v>
      </c>
      <c r="I965" s="12">
        <v>0.2</v>
      </c>
      <c r="J965">
        <v>40</v>
      </c>
      <c r="K965">
        <v>35</v>
      </c>
      <c r="L965" s="12">
        <v>0</v>
      </c>
      <c r="M965" t="s">
        <v>316</v>
      </c>
    </row>
    <row r="966" spans="1:13" x14ac:dyDescent="0.3">
      <c r="A966" t="s">
        <v>40</v>
      </c>
      <c r="B966" t="s">
        <v>45</v>
      </c>
      <c r="C966" t="s">
        <v>326</v>
      </c>
      <c r="D966" t="s">
        <v>14</v>
      </c>
      <c r="E966">
        <v>1</v>
      </c>
      <c r="F966" s="12">
        <v>122.1</v>
      </c>
      <c r="G966" s="12">
        <v>4.07</v>
      </c>
      <c r="H966" s="12">
        <v>0.2</v>
      </c>
      <c r="I966" s="12">
        <v>0</v>
      </c>
      <c r="J966">
        <v>37</v>
      </c>
      <c r="K966">
        <v>35</v>
      </c>
      <c r="L966" s="12">
        <v>0.2</v>
      </c>
      <c r="M966" t="s">
        <v>316</v>
      </c>
    </row>
    <row r="967" spans="1:13" x14ac:dyDescent="0.3">
      <c r="A967" t="s">
        <v>40</v>
      </c>
      <c r="B967" t="s">
        <v>45</v>
      </c>
      <c r="C967" t="s">
        <v>326</v>
      </c>
      <c r="D967" t="s">
        <v>114</v>
      </c>
      <c r="E967">
        <v>2</v>
      </c>
      <c r="F967" s="12">
        <v>99</v>
      </c>
      <c r="G967" s="12">
        <v>3.3</v>
      </c>
      <c r="H967" s="12">
        <v>0.4</v>
      </c>
      <c r="I967" s="12">
        <v>0.4</v>
      </c>
      <c r="J967">
        <v>33</v>
      </c>
      <c r="K967">
        <v>85</v>
      </c>
      <c r="L967" s="12">
        <v>0</v>
      </c>
      <c r="M967" t="s">
        <v>316</v>
      </c>
    </row>
    <row r="968" spans="1:13" x14ac:dyDescent="0.3">
      <c r="A968" t="s">
        <v>40</v>
      </c>
      <c r="B968" t="s">
        <v>45</v>
      </c>
      <c r="C968" t="s">
        <v>327</v>
      </c>
      <c r="D968" t="s">
        <v>7</v>
      </c>
      <c r="E968">
        <v>1</v>
      </c>
      <c r="F968" s="12">
        <v>105</v>
      </c>
      <c r="G968" s="12">
        <v>3.5</v>
      </c>
      <c r="H968" s="12">
        <v>0.2</v>
      </c>
      <c r="I968" s="12">
        <v>0</v>
      </c>
      <c r="J968">
        <v>35</v>
      </c>
      <c r="K968">
        <v>35</v>
      </c>
      <c r="L968" s="12">
        <v>0.2</v>
      </c>
      <c r="M968" t="s">
        <v>316</v>
      </c>
    </row>
    <row r="969" spans="1:13" x14ac:dyDescent="0.3">
      <c r="A969" t="s">
        <v>40</v>
      </c>
      <c r="B969" t="s">
        <v>45</v>
      </c>
      <c r="C969" t="s">
        <v>327</v>
      </c>
      <c r="D969" t="s">
        <v>11</v>
      </c>
      <c r="E969">
        <v>1</v>
      </c>
      <c r="F969" s="12">
        <v>93</v>
      </c>
      <c r="G969" s="12">
        <v>3.1</v>
      </c>
      <c r="H969" s="12">
        <v>0.2</v>
      </c>
      <c r="I969" s="12">
        <v>0.2</v>
      </c>
      <c r="J969">
        <v>31</v>
      </c>
      <c r="K969">
        <v>35</v>
      </c>
      <c r="L969" s="12">
        <v>0</v>
      </c>
      <c r="M969" t="s">
        <v>316</v>
      </c>
    </row>
    <row r="970" spans="1:13" x14ac:dyDescent="0.3">
      <c r="A970" t="s">
        <v>40</v>
      </c>
      <c r="B970" t="s">
        <v>45</v>
      </c>
      <c r="C970" t="s">
        <v>327</v>
      </c>
      <c r="D970" t="s">
        <v>10</v>
      </c>
      <c r="E970">
        <v>1</v>
      </c>
      <c r="F970" s="12">
        <v>71.59</v>
      </c>
      <c r="G970" s="12">
        <v>2.39</v>
      </c>
      <c r="H970" s="12">
        <v>0.2</v>
      </c>
      <c r="I970" s="12">
        <v>0.2</v>
      </c>
      <c r="J970">
        <v>24</v>
      </c>
      <c r="K970">
        <v>35</v>
      </c>
      <c r="L970" s="12">
        <v>0</v>
      </c>
      <c r="M970" t="s">
        <v>316</v>
      </c>
    </row>
    <row r="971" spans="1:13" x14ac:dyDescent="0.3">
      <c r="A971" t="s">
        <v>40</v>
      </c>
      <c r="B971" t="s">
        <v>45</v>
      </c>
      <c r="C971" t="s">
        <v>327</v>
      </c>
      <c r="D971" t="s">
        <v>13</v>
      </c>
      <c r="E971">
        <v>2</v>
      </c>
      <c r="F971" s="12">
        <v>96.14</v>
      </c>
      <c r="G971" s="12">
        <v>3.2</v>
      </c>
      <c r="H971" s="12">
        <v>0.4</v>
      </c>
      <c r="I971" s="12">
        <v>0.4</v>
      </c>
      <c r="J971">
        <v>32</v>
      </c>
      <c r="K971">
        <v>85</v>
      </c>
      <c r="L971" s="12">
        <v>0</v>
      </c>
      <c r="M971" t="s">
        <v>316</v>
      </c>
    </row>
    <row r="972" spans="1:13" x14ac:dyDescent="0.3">
      <c r="A972" t="s">
        <v>40</v>
      </c>
      <c r="B972" t="s">
        <v>45</v>
      </c>
      <c r="C972" t="s">
        <v>327</v>
      </c>
      <c r="D972" t="s">
        <v>12</v>
      </c>
      <c r="E972">
        <v>1</v>
      </c>
      <c r="F972" s="12">
        <v>98.43</v>
      </c>
      <c r="G972" s="12">
        <v>3.28</v>
      </c>
      <c r="H972" s="12">
        <v>0.2</v>
      </c>
      <c r="I972" s="12">
        <v>0.2</v>
      </c>
      <c r="J972">
        <v>33</v>
      </c>
      <c r="K972">
        <v>35</v>
      </c>
      <c r="L972" s="12">
        <v>0</v>
      </c>
      <c r="M972" t="s">
        <v>316</v>
      </c>
    </row>
    <row r="973" spans="1:13" x14ac:dyDescent="0.3">
      <c r="A973" t="s">
        <v>40</v>
      </c>
      <c r="B973" t="s">
        <v>45</v>
      </c>
      <c r="C973" t="s">
        <v>327</v>
      </c>
      <c r="D973" t="s">
        <v>15</v>
      </c>
      <c r="E973">
        <v>1</v>
      </c>
      <c r="F973" s="12">
        <v>54</v>
      </c>
      <c r="G973" s="12">
        <v>1.8</v>
      </c>
      <c r="H973" s="12">
        <v>0.2</v>
      </c>
      <c r="I973" s="12">
        <v>0.2</v>
      </c>
      <c r="J973">
        <v>18</v>
      </c>
      <c r="K973">
        <v>35</v>
      </c>
      <c r="L973" s="12">
        <v>0</v>
      </c>
      <c r="M973" t="s">
        <v>316</v>
      </c>
    </row>
    <row r="974" spans="1:13" x14ac:dyDescent="0.3">
      <c r="A974" t="s">
        <v>40</v>
      </c>
      <c r="B974" t="s">
        <v>45</v>
      </c>
      <c r="C974" t="s">
        <v>327</v>
      </c>
      <c r="D974" t="s">
        <v>14</v>
      </c>
      <c r="E974">
        <v>1</v>
      </c>
      <c r="F974" s="12">
        <v>102</v>
      </c>
      <c r="G974" s="12">
        <v>3.4</v>
      </c>
      <c r="H974" s="12">
        <v>0.2</v>
      </c>
      <c r="I974" s="12">
        <v>0.2</v>
      </c>
      <c r="J974">
        <v>35</v>
      </c>
      <c r="K974">
        <v>35</v>
      </c>
      <c r="L974" s="12">
        <v>0</v>
      </c>
      <c r="M974" t="s">
        <v>316</v>
      </c>
    </row>
    <row r="975" spans="1:13" x14ac:dyDescent="0.3">
      <c r="A975" t="s">
        <v>40</v>
      </c>
      <c r="B975" t="s">
        <v>45</v>
      </c>
      <c r="C975" t="s">
        <v>327</v>
      </c>
      <c r="D975" t="s">
        <v>114</v>
      </c>
      <c r="E975">
        <v>1</v>
      </c>
      <c r="F975" s="12">
        <v>105.6</v>
      </c>
      <c r="G975" s="12">
        <v>3.52</v>
      </c>
      <c r="H975" s="12">
        <v>0.2</v>
      </c>
      <c r="I975" s="12">
        <v>0.2</v>
      </c>
      <c r="J975">
        <v>32</v>
      </c>
      <c r="K975">
        <v>35</v>
      </c>
      <c r="L975" s="12">
        <v>0</v>
      </c>
      <c r="M975" t="s">
        <v>316</v>
      </c>
    </row>
    <row r="976" spans="1:13" x14ac:dyDescent="0.3">
      <c r="A976" t="s">
        <v>40</v>
      </c>
      <c r="B976" t="s">
        <v>45</v>
      </c>
      <c r="C976" t="s">
        <v>328</v>
      </c>
      <c r="D976" t="s">
        <v>7</v>
      </c>
      <c r="E976">
        <v>2</v>
      </c>
      <c r="F976" s="12">
        <v>222</v>
      </c>
      <c r="G976" s="12">
        <v>7.4</v>
      </c>
      <c r="H976" s="12">
        <v>0.4</v>
      </c>
      <c r="I976" s="12">
        <v>0.2</v>
      </c>
      <c r="J976">
        <v>74</v>
      </c>
      <c r="K976">
        <v>85</v>
      </c>
      <c r="L976" s="12">
        <v>0.2</v>
      </c>
      <c r="M976" t="s">
        <v>316</v>
      </c>
    </row>
    <row r="977" spans="1:13" x14ac:dyDescent="0.3">
      <c r="A977" t="s">
        <v>40</v>
      </c>
      <c r="B977" t="s">
        <v>45</v>
      </c>
      <c r="C977" t="s">
        <v>328</v>
      </c>
      <c r="D977" t="s">
        <v>9</v>
      </c>
      <c r="E977">
        <v>3</v>
      </c>
      <c r="F977" s="12">
        <v>347.7</v>
      </c>
      <c r="G977" s="12">
        <v>11.59</v>
      </c>
      <c r="H977" s="12">
        <v>0.6</v>
      </c>
      <c r="I977" s="12">
        <v>0.4</v>
      </c>
      <c r="J977">
        <v>112</v>
      </c>
      <c r="K977">
        <v>135</v>
      </c>
      <c r="L977" s="12">
        <v>0.2</v>
      </c>
      <c r="M977" t="s">
        <v>316</v>
      </c>
    </row>
    <row r="978" spans="1:13" x14ac:dyDescent="0.3">
      <c r="A978" t="s">
        <v>40</v>
      </c>
      <c r="B978" t="s">
        <v>45</v>
      </c>
      <c r="C978" t="s">
        <v>328</v>
      </c>
      <c r="D978" t="s">
        <v>8</v>
      </c>
      <c r="E978">
        <v>2</v>
      </c>
      <c r="F978" s="12">
        <v>213</v>
      </c>
      <c r="G978" s="12">
        <v>7.1</v>
      </c>
      <c r="H978" s="12">
        <v>0.4</v>
      </c>
      <c r="I978" s="12">
        <v>0.2</v>
      </c>
      <c r="J978">
        <v>71</v>
      </c>
      <c r="K978">
        <v>85</v>
      </c>
      <c r="L978" s="12">
        <v>0.2</v>
      </c>
      <c r="M978" t="s">
        <v>316</v>
      </c>
    </row>
    <row r="979" spans="1:13" x14ac:dyDescent="0.3">
      <c r="A979" t="s">
        <v>40</v>
      </c>
      <c r="B979" t="s">
        <v>45</v>
      </c>
      <c r="C979" t="s">
        <v>328</v>
      </c>
      <c r="D979" t="s">
        <v>11</v>
      </c>
      <c r="E979">
        <v>3</v>
      </c>
      <c r="F979" s="12">
        <v>309</v>
      </c>
      <c r="G979" s="12">
        <v>10.3</v>
      </c>
      <c r="H979" s="12">
        <v>0.6</v>
      </c>
      <c r="I979" s="12">
        <v>0.6</v>
      </c>
      <c r="J979">
        <v>103</v>
      </c>
      <c r="K979">
        <v>142</v>
      </c>
      <c r="L979" s="12">
        <v>0</v>
      </c>
      <c r="M979" t="s">
        <v>316</v>
      </c>
    </row>
    <row r="980" spans="1:13" x14ac:dyDescent="0.3">
      <c r="A980" t="s">
        <v>40</v>
      </c>
      <c r="B980" t="s">
        <v>45</v>
      </c>
      <c r="C980" t="s">
        <v>328</v>
      </c>
      <c r="D980" t="s">
        <v>10</v>
      </c>
      <c r="E980">
        <v>3</v>
      </c>
      <c r="F980" s="12">
        <v>324</v>
      </c>
      <c r="G980" s="12">
        <v>10.8</v>
      </c>
      <c r="H980" s="12">
        <v>0.6</v>
      </c>
      <c r="I980" s="12">
        <v>0.4</v>
      </c>
      <c r="J980">
        <v>108</v>
      </c>
      <c r="K980">
        <v>135</v>
      </c>
      <c r="L980" s="12">
        <v>0.2</v>
      </c>
      <c r="M980" t="s">
        <v>316</v>
      </c>
    </row>
    <row r="981" spans="1:13" x14ac:dyDescent="0.3">
      <c r="A981" t="s">
        <v>40</v>
      </c>
      <c r="B981" t="s">
        <v>45</v>
      </c>
      <c r="C981" t="s">
        <v>328</v>
      </c>
      <c r="D981" t="s">
        <v>13</v>
      </c>
      <c r="E981">
        <v>3</v>
      </c>
      <c r="F981" s="12">
        <v>369</v>
      </c>
      <c r="G981" s="12">
        <v>12.3</v>
      </c>
      <c r="H981" s="12">
        <v>0.6</v>
      </c>
      <c r="I981" s="12">
        <v>0.6</v>
      </c>
      <c r="J981">
        <v>119</v>
      </c>
      <c r="K981">
        <v>135</v>
      </c>
      <c r="L981" s="12">
        <v>0</v>
      </c>
      <c r="M981" t="s">
        <v>316</v>
      </c>
    </row>
    <row r="982" spans="1:13" x14ac:dyDescent="0.3">
      <c r="A982" t="s">
        <v>40</v>
      </c>
      <c r="B982" t="s">
        <v>45</v>
      </c>
      <c r="C982" t="s">
        <v>328</v>
      </c>
      <c r="D982" t="s">
        <v>12</v>
      </c>
      <c r="E982">
        <v>3</v>
      </c>
      <c r="F982" s="12">
        <v>321</v>
      </c>
      <c r="G982" s="12">
        <v>10.7</v>
      </c>
      <c r="H982" s="12">
        <v>0.6</v>
      </c>
      <c r="I982" s="12">
        <v>0.6</v>
      </c>
      <c r="J982">
        <v>107</v>
      </c>
      <c r="K982">
        <v>135</v>
      </c>
      <c r="L982" s="12">
        <v>0</v>
      </c>
      <c r="M982" t="s">
        <v>316</v>
      </c>
    </row>
    <row r="983" spans="1:13" x14ac:dyDescent="0.3">
      <c r="A983" t="s">
        <v>40</v>
      </c>
      <c r="B983" t="s">
        <v>45</v>
      </c>
      <c r="C983" t="s">
        <v>328</v>
      </c>
      <c r="D983" t="s">
        <v>15</v>
      </c>
      <c r="E983">
        <v>3</v>
      </c>
      <c r="F983" s="12">
        <v>438.6</v>
      </c>
      <c r="G983" s="12">
        <v>14.62</v>
      </c>
      <c r="H983" s="12">
        <v>0.6</v>
      </c>
      <c r="I983" s="12">
        <v>0</v>
      </c>
      <c r="J983">
        <v>142</v>
      </c>
      <c r="K983">
        <v>135</v>
      </c>
      <c r="L983" s="12">
        <v>0.6</v>
      </c>
      <c r="M983" t="s">
        <v>316</v>
      </c>
    </row>
    <row r="984" spans="1:13" x14ac:dyDescent="0.3">
      <c r="A984" t="s">
        <v>40</v>
      </c>
      <c r="B984" t="s">
        <v>45</v>
      </c>
      <c r="C984" t="s">
        <v>328</v>
      </c>
      <c r="D984" t="s">
        <v>14</v>
      </c>
      <c r="E984">
        <v>3</v>
      </c>
      <c r="F984" s="12">
        <v>327</v>
      </c>
      <c r="G984" s="12">
        <v>10.9</v>
      </c>
      <c r="H984" s="12">
        <v>0.6</v>
      </c>
      <c r="I984" s="12">
        <v>0.6</v>
      </c>
      <c r="J984">
        <v>109</v>
      </c>
      <c r="K984">
        <v>135</v>
      </c>
      <c r="L984" s="12">
        <v>0</v>
      </c>
      <c r="M984" t="s">
        <v>316</v>
      </c>
    </row>
    <row r="985" spans="1:13" x14ac:dyDescent="0.3">
      <c r="A985" t="s">
        <v>40</v>
      </c>
      <c r="B985" t="s">
        <v>45</v>
      </c>
      <c r="C985" t="s">
        <v>328</v>
      </c>
      <c r="D985" t="s">
        <v>114</v>
      </c>
      <c r="E985">
        <v>3</v>
      </c>
      <c r="F985" s="12">
        <v>348</v>
      </c>
      <c r="G985" s="12">
        <v>11.6</v>
      </c>
      <c r="H985" s="12">
        <v>0.6</v>
      </c>
      <c r="I985" s="12">
        <v>0</v>
      </c>
      <c r="J985">
        <v>116</v>
      </c>
      <c r="K985">
        <v>135</v>
      </c>
      <c r="L985" s="12">
        <v>0.6</v>
      </c>
      <c r="M985" t="s">
        <v>316</v>
      </c>
    </row>
    <row r="986" spans="1:13" x14ac:dyDescent="0.3">
      <c r="A986" t="s">
        <v>40</v>
      </c>
      <c r="B986" t="s">
        <v>45</v>
      </c>
      <c r="C986" t="s">
        <v>329</v>
      </c>
      <c r="D986" t="s">
        <v>7</v>
      </c>
      <c r="E986">
        <v>1</v>
      </c>
      <c r="F986" s="12">
        <v>57</v>
      </c>
      <c r="G986" s="12">
        <v>1.9</v>
      </c>
      <c r="H986" s="12">
        <v>0.2</v>
      </c>
      <c r="I986" s="12">
        <v>0</v>
      </c>
      <c r="J986">
        <v>19</v>
      </c>
      <c r="K986">
        <v>20</v>
      </c>
      <c r="L986" s="12">
        <v>0.2</v>
      </c>
      <c r="M986" t="s">
        <v>316</v>
      </c>
    </row>
    <row r="987" spans="1:13" x14ac:dyDescent="0.3">
      <c r="A987" t="s">
        <v>40</v>
      </c>
      <c r="B987" t="s">
        <v>45</v>
      </c>
      <c r="C987" t="s">
        <v>329</v>
      </c>
      <c r="D987" t="s">
        <v>9</v>
      </c>
      <c r="E987">
        <v>1</v>
      </c>
      <c r="F987" s="12">
        <v>18</v>
      </c>
      <c r="G987" s="12">
        <v>0.6</v>
      </c>
      <c r="H987" s="12">
        <v>0.2</v>
      </c>
      <c r="I987" s="12">
        <v>0</v>
      </c>
      <c r="J987">
        <v>6</v>
      </c>
      <c r="K987">
        <v>20</v>
      </c>
      <c r="L987" s="12">
        <v>0.2</v>
      </c>
      <c r="M987" t="s">
        <v>316</v>
      </c>
    </row>
    <row r="988" spans="1:13" x14ac:dyDescent="0.3">
      <c r="A988" t="s">
        <v>40</v>
      </c>
      <c r="B988" t="s">
        <v>45</v>
      </c>
      <c r="C988" t="s">
        <v>329</v>
      </c>
      <c r="D988" t="s">
        <v>8</v>
      </c>
      <c r="E988">
        <v>1</v>
      </c>
      <c r="F988" s="12">
        <v>63</v>
      </c>
      <c r="G988" s="12">
        <v>2.1</v>
      </c>
      <c r="H988" s="12">
        <v>0.2</v>
      </c>
      <c r="I988" s="12">
        <v>0</v>
      </c>
      <c r="J988">
        <v>21</v>
      </c>
      <c r="K988">
        <v>20</v>
      </c>
      <c r="L988" s="12">
        <v>0.2</v>
      </c>
      <c r="M988" t="s">
        <v>316</v>
      </c>
    </row>
    <row r="989" spans="1:13" x14ac:dyDescent="0.3">
      <c r="A989" t="s">
        <v>40</v>
      </c>
      <c r="B989" t="s">
        <v>45</v>
      </c>
      <c r="C989" t="s">
        <v>329</v>
      </c>
      <c r="D989" t="s">
        <v>11</v>
      </c>
      <c r="E989">
        <v>1</v>
      </c>
      <c r="F989" s="12">
        <v>63</v>
      </c>
      <c r="G989" s="12">
        <v>2.1</v>
      </c>
      <c r="H989" s="12">
        <v>0.2</v>
      </c>
      <c r="I989" s="12">
        <v>0</v>
      </c>
      <c r="J989">
        <v>21</v>
      </c>
      <c r="K989">
        <v>20</v>
      </c>
      <c r="L989" s="12">
        <v>0.2</v>
      </c>
      <c r="M989" t="s">
        <v>316</v>
      </c>
    </row>
    <row r="990" spans="1:13" x14ac:dyDescent="0.3">
      <c r="A990" t="s">
        <v>40</v>
      </c>
      <c r="B990" t="s">
        <v>45</v>
      </c>
      <c r="C990" t="s">
        <v>329</v>
      </c>
      <c r="D990" t="s">
        <v>10</v>
      </c>
      <c r="E990">
        <v>1</v>
      </c>
      <c r="F990" s="12">
        <v>54</v>
      </c>
      <c r="G990" s="12">
        <v>1.8</v>
      </c>
      <c r="H990" s="12">
        <v>0.2</v>
      </c>
      <c r="I990" s="12">
        <v>0</v>
      </c>
      <c r="J990">
        <v>18</v>
      </c>
      <c r="K990">
        <v>35</v>
      </c>
      <c r="L990" s="12">
        <v>0.2</v>
      </c>
      <c r="M990" t="s">
        <v>316</v>
      </c>
    </row>
    <row r="991" spans="1:13" x14ac:dyDescent="0.3">
      <c r="A991" t="s">
        <v>40</v>
      </c>
      <c r="B991" t="s">
        <v>45</v>
      </c>
      <c r="C991" t="s">
        <v>329</v>
      </c>
      <c r="D991" t="s">
        <v>13</v>
      </c>
      <c r="E991">
        <v>1</v>
      </c>
      <c r="F991" s="12">
        <v>75</v>
      </c>
      <c r="G991" s="12">
        <v>2.5</v>
      </c>
      <c r="H991" s="12">
        <v>0.2</v>
      </c>
      <c r="I991" s="12">
        <v>0</v>
      </c>
      <c r="J991">
        <v>25</v>
      </c>
      <c r="K991">
        <v>20</v>
      </c>
      <c r="L991" s="12">
        <v>0.2</v>
      </c>
      <c r="M991" t="s">
        <v>316</v>
      </c>
    </row>
    <row r="992" spans="1:13" x14ac:dyDescent="0.3">
      <c r="A992" t="s">
        <v>40</v>
      </c>
      <c r="B992" t="s">
        <v>45</v>
      </c>
      <c r="C992" t="s">
        <v>329</v>
      </c>
      <c r="D992" t="s">
        <v>12</v>
      </c>
      <c r="E992">
        <v>1</v>
      </c>
      <c r="F992" s="12">
        <v>51</v>
      </c>
      <c r="G992" s="12">
        <v>1.7</v>
      </c>
      <c r="H992" s="12">
        <v>0.2</v>
      </c>
      <c r="I992" s="12">
        <v>0.2</v>
      </c>
      <c r="J992">
        <v>17</v>
      </c>
      <c r="K992">
        <v>40</v>
      </c>
      <c r="L992" s="12">
        <v>0</v>
      </c>
      <c r="M992" t="s">
        <v>316</v>
      </c>
    </row>
    <row r="993" spans="1:13" x14ac:dyDescent="0.3">
      <c r="A993" t="s">
        <v>40</v>
      </c>
      <c r="B993" t="s">
        <v>45</v>
      </c>
      <c r="C993" t="s">
        <v>329</v>
      </c>
      <c r="D993" t="s">
        <v>15</v>
      </c>
      <c r="E993">
        <v>1</v>
      </c>
      <c r="F993" s="12">
        <v>102.3</v>
      </c>
      <c r="G993" s="12">
        <v>3.41</v>
      </c>
      <c r="H993" s="12">
        <v>0.2</v>
      </c>
      <c r="I993" s="12">
        <v>0.2</v>
      </c>
      <c r="J993">
        <v>31</v>
      </c>
      <c r="K993">
        <v>35</v>
      </c>
      <c r="L993" s="12">
        <v>0</v>
      </c>
      <c r="M993" t="s">
        <v>316</v>
      </c>
    </row>
    <row r="994" spans="1:13" x14ac:dyDescent="0.3">
      <c r="A994" t="s">
        <v>40</v>
      </c>
      <c r="B994" t="s">
        <v>45</v>
      </c>
      <c r="C994" t="s">
        <v>329</v>
      </c>
      <c r="D994" t="s">
        <v>14</v>
      </c>
      <c r="E994">
        <v>1</v>
      </c>
      <c r="F994" s="12">
        <v>66</v>
      </c>
      <c r="G994" s="12">
        <v>2.2000000000000002</v>
      </c>
      <c r="H994" s="12">
        <v>0.2</v>
      </c>
      <c r="I994" s="12">
        <v>0.2</v>
      </c>
      <c r="J994">
        <v>22</v>
      </c>
      <c r="K994">
        <v>20</v>
      </c>
      <c r="L994" s="12">
        <v>0</v>
      </c>
      <c r="M994" t="s">
        <v>316</v>
      </c>
    </row>
    <row r="995" spans="1:13" x14ac:dyDescent="0.3">
      <c r="A995" t="s">
        <v>40</v>
      </c>
      <c r="B995" t="s">
        <v>45</v>
      </c>
      <c r="C995" t="s">
        <v>329</v>
      </c>
      <c r="D995" t="s">
        <v>114</v>
      </c>
      <c r="E995">
        <v>2</v>
      </c>
      <c r="F995" s="12">
        <v>93</v>
      </c>
      <c r="G995" s="12">
        <v>3.1</v>
      </c>
      <c r="H995" s="12">
        <v>0.4</v>
      </c>
      <c r="I995" s="12">
        <v>0.4</v>
      </c>
      <c r="J995">
        <v>31</v>
      </c>
      <c r="K995">
        <v>62</v>
      </c>
      <c r="L995" s="12">
        <v>0</v>
      </c>
      <c r="M995" t="s">
        <v>316</v>
      </c>
    </row>
    <row r="996" spans="1:13" x14ac:dyDescent="0.3">
      <c r="A996" t="s">
        <v>40</v>
      </c>
      <c r="B996" t="s">
        <v>45</v>
      </c>
      <c r="C996" t="s">
        <v>330</v>
      </c>
      <c r="D996" t="s">
        <v>7</v>
      </c>
      <c r="E996">
        <v>1</v>
      </c>
      <c r="F996" s="12">
        <v>34</v>
      </c>
      <c r="G996" s="12">
        <v>1.1299999999999999</v>
      </c>
      <c r="H996" s="12">
        <v>0.16</v>
      </c>
      <c r="I996" s="12">
        <v>0.16</v>
      </c>
      <c r="J996">
        <v>17</v>
      </c>
      <c r="K996">
        <v>20</v>
      </c>
      <c r="L996" s="12">
        <v>0</v>
      </c>
      <c r="M996" t="s">
        <v>316</v>
      </c>
    </row>
    <row r="997" spans="1:13" x14ac:dyDescent="0.3">
      <c r="A997" t="s">
        <v>40</v>
      </c>
      <c r="B997" t="s">
        <v>45</v>
      </c>
      <c r="C997" t="s">
        <v>330</v>
      </c>
      <c r="D997" t="s">
        <v>9</v>
      </c>
      <c r="E997">
        <v>1</v>
      </c>
      <c r="F997" s="12">
        <v>14</v>
      </c>
      <c r="G997" s="12">
        <v>0.47</v>
      </c>
      <c r="H997" s="12">
        <v>0.08</v>
      </c>
      <c r="I997" s="12">
        <v>0.08</v>
      </c>
      <c r="J997">
        <v>7</v>
      </c>
      <c r="K997">
        <v>20</v>
      </c>
      <c r="L997" s="12">
        <v>0</v>
      </c>
      <c r="M997" t="s">
        <v>316</v>
      </c>
    </row>
    <row r="998" spans="1:13" x14ac:dyDescent="0.3">
      <c r="A998" t="s">
        <v>40</v>
      </c>
      <c r="B998" t="s">
        <v>45</v>
      </c>
      <c r="C998" t="s">
        <v>330</v>
      </c>
      <c r="D998" t="s">
        <v>8</v>
      </c>
      <c r="E998">
        <v>1</v>
      </c>
      <c r="F998" s="12">
        <v>40</v>
      </c>
      <c r="G998" s="12">
        <v>1.33</v>
      </c>
      <c r="H998" s="12">
        <v>0.22</v>
      </c>
      <c r="I998" s="12">
        <v>0.22</v>
      </c>
      <c r="J998">
        <v>20</v>
      </c>
      <c r="K998">
        <v>20</v>
      </c>
      <c r="L998" s="12">
        <v>0</v>
      </c>
      <c r="M998" t="s">
        <v>316</v>
      </c>
    </row>
    <row r="999" spans="1:13" x14ac:dyDescent="0.3">
      <c r="A999" t="s">
        <v>40</v>
      </c>
      <c r="B999" t="s">
        <v>45</v>
      </c>
      <c r="C999" t="s">
        <v>330</v>
      </c>
      <c r="D999" t="s">
        <v>11</v>
      </c>
      <c r="E999">
        <v>1</v>
      </c>
      <c r="F999" s="12">
        <v>40</v>
      </c>
      <c r="G999" s="12">
        <v>1.33</v>
      </c>
      <c r="H999" s="12">
        <v>0.19</v>
      </c>
      <c r="I999" s="12">
        <v>0.19</v>
      </c>
      <c r="J999">
        <v>20</v>
      </c>
      <c r="K999">
        <v>20</v>
      </c>
      <c r="L999" s="12">
        <v>0</v>
      </c>
      <c r="M999" t="s">
        <v>316</v>
      </c>
    </row>
    <row r="1000" spans="1:13" x14ac:dyDescent="0.3">
      <c r="A1000" t="s">
        <v>40</v>
      </c>
      <c r="B1000" t="s">
        <v>45</v>
      </c>
      <c r="C1000" t="s">
        <v>330</v>
      </c>
      <c r="D1000" t="s">
        <v>10</v>
      </c>
      <c r="E1000">
        <v>1</v>
      </c>
      <c r="F1000" s="12">
        <v>34</v>
      </c>
      <c r="G1000" s="12">
        <v>1.1299999999999999</v>
      </c>
      <c r="H1000" s="12">
        <v>0.2</v>
      </c>
      <c r="I1000" s="12">
        <v>0.2</v>
      </c>
      <c r="J1000">
        <v>17</v>
      </c>
      <c r="K1000">
        <v>20</v>
      </c>
      <c r="L1000" s="12">
        <v>0</v>
      </c>
      <c r="M1000" t="s">
        <v>316</v>
      </c>
    </row>
    <row r="1001" spans="1:13" x14ac:dyDescent="0.3">
      <c r="A1001" t="s">
        <v>40</v>
      </c>
      <c r="B1001" t="s">
        <v>45</v>
      </c>
      <c r="C1001" t="s">
        <v>330</v>
      </c>
      <c r="D1001" t="s">
        <v>13</v>
      </c>
      <c r="E1001">
        <v>1</v>
      </c>
      <c r="F1001" s="12">
        <v>46</v>
      </c>
      <c r="G1001" s="12">
        <v>1.53</v>
      </c>
      <c r="H1001" s="12">
        <v>0.25</v>
      </c>
      <c r="I1001" s="12">
        <v>0.25</v>
      </c>
      <c r="J1001">
        <v>23</v>
      </c>
      <c r="K1001">
        <v>20</v>
      </c>
      <c r="L1001" s="12">
        <v>0</v>
      </c>
      <c r="M1001" t="s">
        <v>316</v>
      </c>
    </row>
    <row r="1002" spans="1:13" x14ac:dyDescent="0.3">
      <c r="A1002" t="s">
        <v>40</v>
      </c>
      <c r="B1002" t="s">
        <v>45</v>
      </c>
      <c r="C1002" t="s">
        <v>330</v>
      </c>
      <c r="D1002" t="s">
        <v>12</v>
      </c>
      <c r="E1002">
        <v>1</v>
      </c>
      <c r="F1002" s="12">
        <v>32</v>
      </c>
      <c r="G1002" s="12">
        <v>1.07</v>
      </c>
      <c r="H1002" s="12">
        <v>0.16</v>
      </c>
      <c r="I1002" s="12">
        <v>0.16</v>
      </c>
      <c r="J1002">
        <v>16</v>
      </c>
      <c r="K1002">
        <v>20</v>
      </c>
      <c r="L1002" s="12">
        <v>0</v>
      </c>
      <c r="M1002" t="s">
        <v>316</v>
      </c>
    </row>
    <row r="1003" spans="1:13" x14ac:dyDescent="0.3">
      <c r="A1003" t="s">
        <v>40</v>
      </c>
      <c r="B1003" t="s">
        <v>45</v>
      </c>
      <c r="C1003" t="s">
        <v>330</v>
      </c>
      <c r="D1003" t="s">
        <v>15</v>
      </c>
      <c r="E1003">
        <v>1</v>
      </c>
      <c r="F1003" s="12">
        <v>58</v>
      </c>
      <c r="G1003" s="12">
        <v>1.93</v>
      </c>
      <c r="H1003" s="12">
        <v>0.32</v>
      </c>
      <c r="I1003" s="12">
        <v>0.32</v>
      </c>
      <c r="J1003">
        <v>29</v>
      </c>
      <c r="K1003">
        <v>29</v>
      </c>
      <c r="L1003" s="12">
        <v>0</v>
      </c>
      <c r="M1003" t="s">
        <v>316</v>
      </c>
    </row>
    <row r="1004" spans="1:13" x14ac:dyDescent="0.3">
      <c r="A1004" t="s">
        <v>40</v>
      </c>
      <c r="B1004" t="s">
        <v>45</v>
      </c>
      <c r="C1004" t="s">
        <v>330</v>
      </c>
      <c r="D1004" t="s">
        <v>14</v>
      </c>
      <c r="E1004">
        <v>1</v>
      </c>
      <c r="F1004" s="12">
        <v>48</v>
      </c>
      <c r="G1004" s="12">
        <v>1.6</v>
      </c>
      <c r="H1004" s="12">
        <v>0.26</v>
      </c>
      <c r="I1004" s="12">
        <v>0.26</v>
      </c>
      <c r="J1004">
        <v>24</v>
      </c>
      <c r="K1004">
        <v>20</v>
      </c>
      <c r="L1004" s="12">
        <v>0</v>
      </c>
      <c r="M1004" t="s">
        <v>316</v>
      </c>
    </row>
    <row r="1005" spans="1:13" x14ac:dyDescent="0.3">
      <c r="A1005" t="s">
        <v>40</v>
      </c>
      <c r="B1005" t="s">
        <v>45</v>
      </c>
      <c r="C1005" t="s">
        <v>330</v>
      </c>
      <c r="D1005" t="s">
        <v>114</v>
      </c>
      <c r="E1005">
        <v>2</v>
      </c>
      <c r="F1005" s="12">
        <v>62</v>
      </c>
      <c r="G1005" s="12">
        <v>2.0699999999999998</v>
      </c>
      <c r="H1005" s="12">
        <v>0.34</v>
      </c>
      <c r="I1005" s="12">
        <v>0.34</v>
      </c>
      <c r="J1005">
        <v>31</v>
      </c>
      <c r="K1005">
        <v>40</v>
      </c>
      <c r="L1005" s="12">
        <v>0</v>
      </c>
      <c r="M1005" t="s">
        <v>316</v>
      </c>
    </row>
    <row r="1006" spans="1:13" x14ac:dyDescent="0.3">
      <c r="A1006" t="s">
        <v>40</v>
      </c>
      <c r="B1006" t="s">
        <v>45</v>
      </c>
      <c r="C1006" t="s">
        <v>331</v>
      </c>
      <c r="D1006" t="s">
        <v>7</v>
      </c>
      <c r="E1006">
        <v>1</v>
      </c>
      <c r="F1006" s="12">
        <v>120</v>
      </c>
      <c r="G1006" s="12">
        <v>4</v>
      </c>
      <c r="H1006" s="12">
        <v>0.2</v>
      </c>
      <c r="I1006" s="12">
        <v>0.2</v>
      </c>
      <c r="J1006">
        <v>40</v>
      </c>
      <c r="K1006">
        <v>50</v>
      </c>
      <c r="L1006" s="12">
        <v>0</v>
      </c>
      <c r="M1006" t="s">
        <v>316</v>
      </c>
    </row>
    <row r="1007" spans="1:13" x14ac:dyDescent="0.3">
      <c r="A1007" t="s">
        <v>40</v>
      </c>
      <c r="B1007" t="s">
        <v>45</v>
      </c>
      <c r="C1007" t="s">
        <v>331</v>
      </c>
      <c r="D1007" t="s">
        <v>9</v>
      </c>
      <c r="E1007">
        <v>1</v>
      </c>
      <c r="F1007" s="12">
        <v>112.2</v>
      </c>
      <c r="G1007" s="12">
        <v>3.74</v>
      </c>
      <c r="H1007" s="12">
        <v>0.2</v>
      </c>
      <c r="I1007" s="12">
        <v>0.2</v>
      </c>
      <c r="J1007">
        <v>34</v>
      </c>
      <c r="K1007">
        <v>35</v>
      </c>
      <c r="L1007" s="12">
        <v>0</v>
      </c>
      <c r="M1007" t="s">
        <v>316</v>
      </c>
    </row>
    <row r="1008" spans="1:13" x14ac:dyDescent="0.3">
      <c r="A1008" t="s">
        <v>40</v>
      </c>
      <c r="B1008" t="s">
        <v>45</v>
      </c>
      <c r="C1008" t="s">
        <v>331</v>
      </c>
      <c r="D1008" t="s">
        <v>8</v>
      </c>
      <c r="E1008">
        <v>1</v>
      </c>
      <c r="F1008" s="12">
        <v>138</v>
      </c>
      <c r="G1008" s="12">
        <v>4.5999999999999996</v>
      </c>
      <c r="H1008" s="12">
        <v>0.2</v>
      </c>
      <c r="I1008" s="12">
        <v>0.2</v>
      </c>
      <c r="J1008">
        <v>46</v>
      </c>
      <c r="K1008">
        <v>50</v>
      </c>
      <c r="L1008" s="12">
        <v>0</v>
      </c>
      <c r="M1008" t="s">
        <v>316</v>
      </c>
    </row>
    <row r="1009" spans="1:13" x14ac:dyDescent="0.3">
      <c r="A1009" t="s">
        <v>40</v>
      </c>
      <c r="B1009" t="s">
        <v>45</v>
      </c>
      <c r="C1009" t="s">
        <v>331</v>
      </c>
      <c r="D1009" t="s">
        <v>11</v>
      </c>
      <c r="E1009">
        <v>2</v>
      </c>
      <c r="F1009" s="12">
        <v>253.2</v>
      </c>
      <c r="G1009" s="12">
        <v>8.44</v>
      </c>
      <c r="H1009" s="12">
        <v>0.4</v>
      </c>
      <c r="I1009" s="12">
        <v>0.2</v>
      </c>
      <c r="J1009">
        <v>81</v>
      </c>
      <c r="K1009">
        <v>85</v>
      </c>
      <c r="L1009" s="12">
        <v>0.2</v>
      </c>
      <c r="M1009" t="s">
        <v>316</v>
      </c>
    </row>
    <row r="1010" spans="1:13" x14ac:dyDescent="0.3">
      <c r="A1010" t="s">
        <v>40</v>
      </c>
      <c r="B1010" t="s">
        <v>45</v>
      </c>
      <c r="C1010" t="s">
        <v>331</v>
      </c>
      <c r="D1010" t="s">
        <v>10</v>
      </c>
      <c r="E1010">
        <v>1</v>
      </c>
      <c r="F1010" s="12">
        <v>144</v>
      </c>
      <c r="G1010" s="12">
        <v>4.8</v>
      </c>
      <c r="H1010" s="12">
        <v>0.2</v>
      </c>
      <c r="I1010" s="12">
        <v>0.2</v>
      </c>
      <c r="J1010">
        <v>48</v>
      </c>
      <c r="K1010">
        <v>50</v>
      </c>
      <c r="L1010" s="12">
        <v>0</v>
      </c>
      <c r="M1010" t="s">
        <v>316</v>
      </c>
    </row>
    <row r="1011" spans="1:13" x14ac:dyDescent="0.3">
      <c r="A1011" t="s">
        <v>40</v>
      </c>
      <c r="B1011" t="s">
        <v>45</v>
      </c>
      <c r="C1011" t="s">
        <v>331</v>
      </c>
      <c r="D1011" t="s">
        <v>13</v>
      </c>
      <c r="E1011">
        <v>1</v>
      </c>
      <c r="F1011" s="12">
        <v>141</v>
      </c>
      <c r="G1011" s="12">
        <v>4.7</v>
      </c>
      <c r="H1011" s="12">
        <v>0.2</v>
      </c>
      <c r="I1011" s="12">
        <v>0.2</v>
      </c>
      <c r="J1011">
        <v>47</v>
      </c>
      <c r="K1011">
        <v>50</v>
      </c>
      <c r="L1011" s="12">
        <v>0</v>
      </c>
      <c r="M1011" t="s">
        <v>316</v>
      </c>
    </row>
    <row r="1012" spans="1:13" x14ac:dyDescent="0.3">
      <c r="A1012" t="s">
        <v>40</v>
      </c>
      <c r="B1012" t="s">
        <v>45</v>
      </c>
      <c r="C1012" t="s">
        <v>331</v>
      </c>
      <c r="D1012" t="s">
        <v>12</v>
      </c>
      <c r="E1012">
        <v>2</v>
      </c>
      <c r="F1012" s="12">
        <v>189</v>
      </c>
      <c r="G1012" s="12">
        <v>6.3</v>
      </c>
      <c r="H1012" s="12">
        <v>0.4</v>
      </c>
      <c r="I1012" s="12">
        <v>0.4</v>
      </c>
      <c r="J1012">
        <v>63</v>
      </c>
      <c r="K1012">
        <v>85</v>
      </c>
      <c r="L1012" s="12">
        <v>0</v>
      </c>
      <c r="M1012" t="s">
        <v>316</v>
      </c>
    </row>
    <row r="1013" spans="1:13" x14ac:dyDescent="0.3">
      <c r="A1013" t="s">
        <v>40</v>
      </c>
      <c r="B1013" t="s">
        <v>45</v>
      </c>
      <c r="C1013" t="s">
        <v>331</v>
      </c>
      <c r="D1013" t="s">
        <v>15</v>
      </c>
      <c r="E1013">
        <v>2</v>
      </c>
      <c r="F1013" s="12">
        <v>207</v>
      </c>
      <c r="G1013" s="12">
        <v>6.9</v>
      </c>
      <c r="H1013" s="12">
        <v>0.4</v>
      </c>
      <c r="I1013" s="12">
        <v>0</v>
      </c>
      <c r="J1013">
        <v>69</v>
      </c>
      <c r="K1013">
        <v>85</v>
      </c>
      <c r="L1013" s="12">
        <v>0.4</v>
      </c>
      <c r="M1013" t="s">
        <v>316</v>
      </c>
    </row>
    <row r="1014" spans="1:13" x14ac:dyDescent="0.3">
      <c r="A1014" t="s">
        <v>40</v>
      </c>
      <c r="B1014" t="s">
        <v>45</v>
      </c>
      <c r="C1014" t="s">
        <v>331</v>
      </c>
      <c r="D1014" t="s">
        <v>14</v>
      </c>
      <c r="E1014">
        <v>2</v>
      </c>
      <c r="F1014" s="12">
        <v>240</v>
      </c>
      <c r="G1014" s="12">
        <v>8</v>
      </c>
      <c r="H1014" s="12">
        <v>0.4</v>
      </c>
      <c r="I1014" s="12">
        <v>0.4</v>
      </c>
      <c r="J1014">
        <v>80</v>
      </c>
      <c r="K1014">
        <v>85</v>
      </c>
      <c r="L1014" s="12">
        <v>0</v>
      </c>
      <c r="M1014" t="s">
        <v>316</v>
      </c>
    </row>
    <row r="1015" spans="1:13" x14ac:dyDescent="0.3">
      <c r="A1015" t="s">
        <v>40</v>
      </c>
      <c r="B1015" t="s">
        <v>45</v>
      </c>
      <c r="C1015" t="s">
        <v>331</v>
      </c>
      <c r="D1015" t="s">
        <v>114</v>
      </c>
      <c r="E1015">
        <v>2</v>
      </c>
      <c r="F1015" s="12">
        <v>195</v>
      </c>
      <c r="G1015" s="12">
        <v>6.5</v>
      </c>
      <c r="H1015" s="12">
        <v>0.4</v>
      </c>
      <c r="I1015" s="12">
        <v>0.4</v>
      </c>
      <c r="J1015">
        <v>65</v>
      </c>
      <c r="K1015">
        <v>85</v>
      </c>
      <c r="L1015" s="12">
        <v>0</v>
      </c>
      <c r="M1015" t="s">
        <v>316</v>
      </c>
    </row>
    <row r="1016" spans="1:13" x14ac:dyDescent="0.3">
      <c r="A1016" t="s">
        <v>40</v>
      </c>
      <c r="B1016" t="s">
        <v>45</v>
      </c>
      <c r="C1016" t="s">
        <v>332</v>
      </c>
      <c r="D1016" t="s">
        <v>11</v>
      </c>
      <c r="E1016">
        <v>1</v>
      </c>
      <c r="F1016" s="12">
        <v>42.9</v>
      </c>
      <c r="G1016" s="12">
        <v>1.43</v>
      </c>
      <c r="H1016" s="12">
        <v>0.2</v>
      </c>
      <c r="I1016" s="12">
        <v>0.2</v>
      </c>
      <c r="J1016">
        <v>13</v>
      </c>
      <c r="K1016">
        <v>50</v>
      </c>
      <c r="L1016" s="12">
        <v>0</v>
      </c>
      <c r="M1016" t="s">
        <v>316</v>
      </c>
    </row>
    <row r="1017" spans="1:13" x14ac:dyDescent="0.3">
      <c r="A1017" t="s">
        <v>40</v>
      </c>
      <c r="B1017" t="s">
        <v>45</v>
      </c>
      <c r="C1017" t="s">
        <v>332</v>
      </c>
      <c r="D1017" t="s">
        <v>14</v>
      </c>
      <c r="E1017">
        <v>1</v>
      </c>
      <c r="F1017" s="12">
        <v>51</v>
      </c>
      <c r="G1017" s="12">
        <v>1.7</v>
      </c>
      <c r="H1017" s="12">
        <v>0.2</v>
      </c>
      <c r="I1017" s="12">
        <v>0.2</v>
      </c>
      <c r="J1017">
        <v>17</v>
      </c>
      <c r="K1017">
        <v>20</v>
      </c>
      <c r="L1017" s="12">
        <v>0</v>
      </c>
      <c r="M1017" t="s">
        <v>316</v>
      </c>
    </row>
    <row r="1018" spans="1:13" x14ac:dyDescent="0.3">
      <c r="A1018" t="s">
        <v>40</v>
      </c>
      <c r="B1018" t="s">
        <v>45</v>
      </c>
      <c r="C1018" t="s">
        <v>332</v>
      </c>
      <c r="D1018" t="s">
        <v>114</v>
      </c>
      <c r="E1018">
        <v>1</v>
      </c>
      <c r="F1018" s="12">
        <v>54</v>
      </c>
      <c r="G1018" s="12">
        <v>1.8</v>
      </c>
      <c r="H1018" s="12">
        <v>0.2</v>
      </c>
      <c r="I1018" s="12">
        <v>0.2</v>
      </c>
      <c r="J1018">
        <v>18</v>
      </c>
      <c r="K1018">
        <v>35</v>
      </c>
      <c r="L1018" s="12">
        <v>0</v>
      </c>
      <c r="M1018" t="s">
        <v>316</v>
      </c>
    </row>
    <row r="1019" spans="1:13" x14ac:dyDescent="0.3">
      <c r="A1019" t="s">
        <v>40</v>
      </c>
      <c r="B1019" t="s">
        <v>45</v>
      </c>
      <c r="C1019" t="s">
        <v>333</v>
      </c>
      <c r="D1019" t="s">
        <v>10</v>
      </c>
      <c r="E1019">
        <v>1</v>
      </c>
      <c r="F1019" s="12">
        <v>120</v>
      </c>
      <c r="G1019" s="12">
        <v>4</v>
      </c>
      <c r="H1019" s="12">
        <v>0.2</v>
      </c>
      <c r="I1019" s="12">
        <v>0.2</v>
      </c>
      <c r="J1019">
        <v>40</v>
      </c>
      <c r="K1019">
        <v>50</v>
      </c>
      <c r="L1019" s="12">
        <v>0</v>
      </c>
      <c r="M1019" t="s">
        <v>316</v>
      </c>
    </row>
    <row r="1020" spans="1:13" x14ac:dyDescent="0.3">
      <c r="A1020" t="s">
        <v>40</v>
      </c>
      <c r="B1020" t="s">
        <v>45</v>
      </c>
      <c r="C1020" t="s">
        <v>333</v>
      </c>
      <c r="D1020" t="s">
        <v>13</v>
      </c>
      <c r="E1020">
        <v>1</v>
      </c>
      <c r="F1020" s="12">
        <v>114</v>
      </c>
      <c r="G1020" s="12">
        <v>3.8</v>
      </c>
      <c r="H1020" s="12">
        <v>0.2</v>
      </c>
      <c r="I1020" s="12">
        <v>0.2</v>
      </c>
      <c r="J1020">
        <v>38</v>
      </c>
      <c r="K1020">
        <v>50</v>
      </c>
      <c r="L1020" s="12">
        <v>0</v>
      </c>
      <c r="M1020" t="s">
        <v>316</v>
      </c>
    </row>
    <row r="1021" spans="1:13" x14ac:dyDescent="0.3">
      <c r="A1021" t="s">
        <v>40</v>
      </c>
      <c r="B1021" t="s">
        <v>45</v>
      </c>
      <c r="C1021" t="s">
        <v>333</v>
      </c>
      <c r="D1021" t="s">
        <v>15</v>
      </c>
      <c r="E1021">
        <v>1</v>
      </c>
      <c r="F1021" s="12">
        <v>108</v>
      </c>
      <c r="G1021" s="12">
        <v>3.6</v>
      </c>
      <c r="H1021" s="12">
        <v>0.2</v>
      </c>
      <c r="I1021" s="12">
        <v>0.2</v>
      </c>
      <c r="J1021">
        <v>36</v>
      </c>
      <c r="K1021">
        <v>50</v>
      </c>
      <c r="L1021" s="12">
        <v>0</v>
      </c>
      <c r="M1021" t="s">
        <v>316</v>
      </c>
    </row>
    <row r="1022" spans="1:13" x14ac:dyDescent="0.3">
      <c r="A1022" t="s">
        <v>40</v>
      </c>
      <c r="B1022" t="s">
        <v>45</v>
      </c>
      <c r="C1022" t="s">
        <v>334</v>
      </c>
      <c r="D1022" t="s">
        <v>7</v>
      </c>
      <c r="E1022">
        <v>1</v>
      </c>
      <c r="F1022" s="12">
        <v>102</v>
      </c>
      <c r="G1022" s="12">
        <v>3.4</v>
      </c>
      <c r="H1022" s="12">
        <v>0.2</v>
      </c>
      <c r="I1022" s="12">
        <v>0.2</v>
      </c>
      <c r="J1022">
        <v>34</v>
      </c>
      <c r="K1022">
        <v>50</v>
      </c>
      <c r="L1022" s="12">
        <v>0</v>
      </c>
      <c r="M1022" t="s">
        <v>316</v>
      </c>
    </row>
    <row r="1023" spans="1:13" x14ac:dyDescent="0.3">
      <c r="A1023" t="s">
        <v>40</v>
      </c>
      <c r="B1023" t="s">
        <v>45</v>
      </c>
      <c r="C1023" t="s">
        <v>334</v>
      </c>
      <c r="D1023" t="s">
        <v>9</v>
      </c>
      <c r="E1023">
        <v>1</v>
      </c>
      <c r="F1023" s="12">
        <v>120</v>
      </c>
      <c r="G1023" s="12">
        <v>4</v>
      </c>
      <c r="H1023" s="12">
        <v>0.2</v>
      </c>
      <c r="I1023" s="12">
        <v>0.2</v>
      </c>
      <c r="J1023">
        <v>40</v>
      </c>
      <c r="K1023">
        <v>50</v>
      </c>
      <c r="L1023" s="12">
        <v>0</v>
      </c>
      <c r="M1023" t="s">
        <v>316</v>
      </c>
    </row>
    <row r="1024" spans="1:13" x14ac:dyDescent="0.3">
      <c r="A1024" t="s">
        <v>40</v>
      </c>
      <c r="B1024" t="s">
        <v>45</v>
      </c>
      <c r="C1024" t="s">
        <v>334</v>
      </c>
      <c r="D1024" t="s">
        <v>12</v>
      </c>
      <c r="E1024">
        <v>1</v>
      </c>
      <c r="F1024" s="12">
        <v>48</v>
      </c>
      <c r="G1024" s="12">
        <v>1.6</v>
      </c>
      <c r="H1024" s="12">
        <v>0.2</v>
      </c>
      <c r="I1024" s="12">
        <v>0.2</v>
      </c>
      <c r="J1024">
        <v>16</v>
      </c>
      <c r="K1024">
        <v>50</v>
      </c>
      <c r="L1024" s="12">
        <v>0</v>
      </c>
      <c r="M1024" t="s">
        <v>316</v>
      </c>
    </row>
    <row r="1025" spans="1:13" x14ac:dyDescent="0.3">
      <c r="A1025" t="s">
        <v>40</v>
      </c>
      <c r="B1025" t="s">
        <v>45</v>
      </c>
      <c r="C1025" t="s">
        <v>334</v>
      </c>
      <c r="D1025" t="s">
        <v>114</v>
      </c>
      <c r="E1025">
        <v>1</v>
      </c>
      <c r="F1025" s="12">
        <v>69</v>
      </c>
      <c r="G1025" s="12">
        <v>2.2999999999999998</v>
      </c>
      <c r="H1025" s="12">
        <v>0.2</v>
      </c>
      <c r="I1025" s="12">
        <v>0.2</v>
      </c>
      <c r="J1025">
        <v>23</v>
      </c>
      <c r="K1025">
        <v>50</v>
      </c>
      <c r="L1025" s="12">
        <v>0</v>
      </c>
      <c r="M1025" t="s">
        <v>316</v>
      </c>
    </row>
    <row r="1026" spans="1:13" x14ac:dyDescent="0.3">
      <c r="A1026" t="s">
        <v>40</v>
      </c>
      <c r="B1026" t="s">
        <v>45</v>
      </c>
      <c r="C1026" t="s">
        <v>335</v>
      </c>
      <c r="D1026" t="s">
        <v>7</v>
      </c>
      <c r="E1026">
        <v>1</v>
      </c>
      <c r="F1026" s="12">
        <v>84</v>
      </c>
      <c r="G1026" s="12">
        <v>2.8</v>
      </c>
      <c r="H1026" s="12">
        <v>0.2</v>
      </c>
      <c r="I1026" s="12">
        <v>0</v>
      </c>
      <c r="J1026">
        <v>28</v>
      </c>
      <c r="K1026">
        <v>32</v>
      </c>
      <c r="L1026" s="12">
        <v>0.2</v>
      </c>
      <c r="M1026" t="s">
        <v>316</v>
      </c>
    </row>
    <row r="1027" spans="1:13" x14ac:dyDescent="0.3">
      <c r="A1027" t="s">
        <v>40</v>
      </c>
      <c r="B1027" t="s">
        <v>45</v>
      </c>
      <c r="C1027" t="s">
        <v>335</v>
      </c>
      <c r="D1027" t="s">
        <v>9</v>
      </c>
      <c r="E1027">
        <v>1</v>
      </c>
      <c r="F1027" s="12">
        <v>126</v>
      </c>
      <c r="G1027" s="12">
        <v>4.2</v>
      </c>
      <c r="H1027" s="12">
        <v>0.2</v>
      </c>
      <c r="I1027" s="12">
        <v>0</v>
      </c>
      <c r="J1027">
        <v>42</v>
      </c>
      <c r="K1027">
        <v>35</v>
      </c>
      <c r="L1027" s="12">
        <v>0.2</v>
      </c>
      <c r="M1027" t="s">
        <v>316</v>
      </c>
    </row>
    <row r="1028" spans="1:13" x14ac:dyDescent="0.3">
      <c r="A1028" t="s">
        <v>40</v>
      </c>
      <c r="B1028" t="s">
        <v>45</v>
      </c>
      <c r="C1028" t="s">
        <v>335</v>
      </c>
      <c r="D1028" t="s">
        <v>8</v>
      </c>
      <c r="E1028">
        <v>1</v>
      </c>
      <c r="F1028" s="12">
        <v>108.9</v>
      </c>
      <c r="G1028" s="12">
        <v>3.63</v>
      </c>
      <c r="H1028" s="12">
        <v>0.2</v>
      </c>
      <c r="I1028" s="12">
        <v>0</v>
      </c>
      <c r="J1028">
        <v>33</v>
      </c>
      <c r="K1028">
        <v>35</v>
      </c>
      <c r="L1028" s="12">
        <v>0.2</v>
      </c>
      <c r="M1028" t="s">
        <v>316</v>
      </c>
    </row>
    <row r="1029" spans="1:13" x14ac:dyDescent="0.3">
      <c r="A1029" t="s">
        <v>40</v>
      </c>
      <c r="B1029" t="s">
        <v>45</v>
      </c>
      <c r="C1029" t="s">
        <v>335</v>
      </c>
      <c r="D1029" t="s">
        <v>11</v>
      </c>
      <c r="E1029">
        <v>2</v>
      </c>
      <c r="F1029" s="12">
        <v>211.4</v>
      </c>
      <c r="G1029" s="12">
        <v>7.05</v>
      </c>
      <c r="H1029" s="12">
        <v>0.4</v>
      </c>
      <c r="I1029" s="12">
        <v>0.2</v>
      </c>
      <c r="J1029">
        <v>67</v>
      </c>
      <c r="K1029">
        <v>70</v>
      </c>
      <c r="L1029" s="12">
        <v>0.2</v>
      </c>
      <c r="M1029" t="s">
        <v>316</v>
      </c>
    </row>
    <row r="1030" spans="1:13" x14ac:dyDescent="0.3">
      <c r="A1030" t="s">
        <v>40</v>
      </c>
      <c r="B1030" t="s">
        <v>45</v>
      </c>
      <c r="C1030" t="s">
        <v>335</v>
      </c>
      <c r="D1030" t="s">
        <v>10</v>
      </c>
      <c r="E1030">
        <v>1</v>
      </c>
      <c r="F1030" s="12">
        <v>111</v>
      </c>
      <c r="G1030" s="12">
        <v>3.7</v>
      </c>
      <c r="H1030" s="12">
        <v>0.2</v>
      </c>
      <c r="I1030" s="12">
        <v>0</v>
      </c>
      <c r="J1030">
        <v>37</v>
      </c>
      <c r="K1030">
        <v>35</v>
      </c>
      <c r="L1030" s="12">
        <v>0.2</v>
      </c>
      <c r="M1030" t="s">
        <v>316</v>
      </c>
    </row>
    <row r="1031" spans="1:13" x14ac:dyDescent="0.3">
      <c r="A1031" t="s">
        <v>40</v>
      </c>
      <c r="B1031" t="s">
        <v>45</v>
      </c>
      <c r="C1031" t="s">
        <v>335</v>
      </c>
      <c r="D1031" t="s">
        <v>13</v>
      </c>
      <c r="E1031">
        <v>1</v>
      </c>
      <c r="F1031" s="12">
        <v>131.19999999999999</v>
      </c>
      <c r="G1031" s="12">
        <v>4.37</v>
      </c>
      <c r="H1031" s="12">
        <v>0.2</v>
      </c>
      <c r="I1031" s="12">
        <v>0</v>
      </c>
      <c r="J1031">
        <v>41</v>
      </c>
      <c r="K1031">
        <v>35</v>
      </c>
      <c r="L1031" s="12">
        <v>0.2</v>
      </c>
      <c r="M1031" t="s">
        <v>316</v>
      </c>
    </row>
    <row r="1032" spans="1:13" x14ac:dyDescent="0.3">
      <c r="A1032" t="s">
        <v>40</v>
      </c>
      <c r="B1032" t="s">
        <v>45</v>
      </c>
      <c r="C1032" t="s">
        <v>335</v>
      </c>
      <c r="D1032" t="s">
        <v>12</v>
      </c>
      <c r="E1032">
        <v>1</v>
      </c>
      <c r="F1032" s="12">
        <v>108</v>
      </c>
      <c r="G1032" s="12">
        <v>3.6</v>
      </c>
      <c r="H1032" s="12">
        <v>0.2</v>
      </c>
      <c r="I1032" s="12">
        <v>0.2</v>
      </c>
      <c r="J1032">
        <v>36</v>
      </c>
      <c r="K1032">
        <v>35</v>
      </c>
      <c r="L1032" s="12">
        <v>0</v>
      </c>
      <c r="M1032" t="s">
        <v>316</v>
      </c>
    </row>
    <row r="1033" spans="1:13" x14ac:dyDescent="0.3">
      <c r="A1033" t="s">
        <v>40</v>
      </c>
      <c r="B1033" t="s">
        <v>45</v>
      </c>
      <c r="C1033" t="s">
        <v>335</v>
      </c>
      <c r="D1033" t="s">
        <v>15</v>
      </c>
      <c r="E1033">
        <v>1</v>
      </c>
      <c r="F1033" s="12">
        <v>69</v>
      </c>
      <c r="G1033" s="12">
        <v>2.2999999999999998</v>
      </c>
      <c r="H1033" s="12">
        <v>0.2</v>
      </c>
      <c r="I1033" s="12">
        <v>0.2</v>
      </c>
      <c r="J1033">
        <v>23</v>
      </c>
      <c r="K1033">
        <v>35</v>
      </c>
      <c r="L1033" s="12">
        <v>0</v>
      </c>
      <c r="M1033" t="s">
        <v>316</v>
      </c>
    </row>
    <row r="1034" spans="1:13" x14ac:dyDescent="0.3">
      <c r="A1034" t="s">
        <v>40</v>
      </c>
      <c r="B1034" t="s">
        <v>45</v>
      </c>
      <c r="C1034" t="s">
        <v>335</v>
      </c>
      <c r="D1034" t="s">
        <v>14</v>
      </c>
      <c r="E1034">
        <v>1</v>
      </c>
      <c r="F1034" s="12">
        <v>161.69999999999999</v>
      </c>
      <c r="G1034" s="12">
        <v>5.39</v>
      </c>
      <c r="H1034" s="12">
        <v>0.2</v>
      </c>
      <c r="I1034" s="12">
        <v>0.2</v>
      </c>
      <c r="J1034">
        <v>49</v>
      </c>
      <c r="K1034">
        <v>35</v>
      </c>
      <c r="L1034" s="12">
        <v>0</v>
      </c>
      <c r="M1034" t="s">
        <v>316</v>
      </c>
    </row>
    <row r="1035" spans="1:13" x14ac:dyDescent="0.3">
      <c r="A1035" t="s">
        <v>40</v>
      </c>
      <c r="B1035" t="s">
        <v>45</v>
      </c>
      <c r="C1035" t="s">
        <v>335</v>
      </c>
      <c r="D1035" t="s">
        <v>114</v>
      </c>
      <c r="E1035">
        <v>2</v>
      </c>
      <c r="F1035" s="12">
        <v>248.7</v>
      </c>
      <c r="G1035" s="12">
        <v>8.2899999999999991</v>
      </c>
      <c r="H1035" s="12">
        <v>0.4</v>
      </c>
      <c r="I1035" s="12">
        <v>0</v>
      </c>
      <c r="J1035">
        <v>79</v>
      </c>
      <c r="K1035">
        <v>70</v>
      </c>
      <c r="L1035" s="12">
        <v>0.4</v>
      </c>
      <c r="M1035" t="s">
        <v>316</v>
      </c>
    </row>
    <row r="1036" spans="1:13" x14ac:dyDescent="0.3">
      <c r="A1036" t="s">
        <v>40</v>
      </c>
      <c r="B1036" t="s">
        <v>45</v>
      </c>
      <c r="C1036" t="s">
        <v>336</v>
      </c>
      <c r="D1036" t="s">
        <v>8</v>
      </c>
      <c r="E1036">
        <v>1</v>
      </c>
      <c r="F1036" s="12">
        <v>90</v>
      </c>
      <c r="G1036" s="12">
        <v>3</v>
      </c>
      <c r="H1036" s="12">
        <v>0.2</v>
      </c>
      <c r="I1036" s="12">
        <v>0.2</v>
      </c>
      <c r="J1036">
        <v>30</v>
      </c>
      <c r="K1036">
        <v>35</v>
      </c>
      <c r="L1036" s="12">
        <v>0</v>
      </c>
      <c r="M1036" t="s">
        <v>316</v>
      </c>
    </row>
    <row r="1037" spans="1:13" x14ac:dyDescent="0.3">
      <c r="A1037" t="s">
        <v>40</v>
      </c>
      <c r="B1037" t="s">
        <v>45</v>
      </c>
      <c r="C1037" t="s">
        <v>336</v>
      </c>
      <c r="D1037" t="s">
        <v>10</v>
      </c>
      <c r="E1037">
        <v>1</v>
      </c>
      <c r="F1037" s="12">
        <v>57</v>
      </c>
      <c r="G1037" s="12">
        <v>1.9</v>
      </c>
      <c r="H1037" s="12">
        <v>0.2</v>
      </c>
      <c r="I1037" s="12">
        <v>0.2</v>
      </c>
      <c r="J1037">
        <v>19</v>
      </c>
      <c r="K1037">
        <v>32</v>
      </c>
      <c r="L1037" s="12">
        <v>0</v>
      </c>
      <c r="M1037" t="s">
        <v>316</v>
      </c>
    </row>
    <row r="1038" spans="1:13" x14ac:dyDescent="0.3">
      <c r="A1038" t="s">
        <v>40</v>
      </c>
      <c r="B1038" t="s">
        <v>45</v>
      </c>
      <c r="C1038" t="s">
        <v>336</v>
      </c>
      <c r="D1038" t="s">
        <v>12</v>
      </c>
      <c r="E1038">
        <v>1</v>
      </c>
      <c r="F1038" s="12">
        <v>89.1</v>
      </c>
      <c r="G1038" s="12">
        <v>2.97</v>
      </c>
      <c r="H1038" s="12">
        <v>0.2</v>
      </c>
      <c r="I1038" s="12">
        <v>0.2</v>
      </c>
      <c r="J1038">
        <v>27</v>
      </c>
      <c r="K1038">
        <v>35</v>
      </c>
      <c r="L1038" s="12">
        <v>0</v>
      </c>
      <c r="M1038" t="s">
        <v>316</v>
      </c>
    </row>
    <row r="1039" spans="1:13" x14ac:dyDescent="0.3">
      <c r="A1039" t="s">
        <v>40</v>
      </c>
      <c r="B1039" t="s">
        <v>45</v>
      </c>
      <c r="C1039" t="s">
        <v>336</v>
      </c>
      <c r="D1039" t="s">
        <v>114</v>
      </c>
      <c r="E1039">
        <v>1</v>
      </c>
      <c r="F1039" s="12">
        <v>45</v>
      </c>
      <c r="G1039" s="12">
        <v>1.5</v>
      </c>
      <c r="H1039" s="12">
        <v>0.2</v>
      </c>
      <c r="I1039" s="12">
        <v>0</v>
      </c>
      <c r="J1039">
        <v>15</v>
      </c>
      <c r="K1039">
        <v>35</v>
      </c>
      <c r="L1039" s="12">
        <v>0.2</v>
      </c>
      <c r="M1039" t="s">
        <v>316</v>
      </c>
    </row>
    <row r="1040" spans="1:13" x14ac:dyDescent="0.3">
      <c r="A1040" t="s">
        <v>40</v>
      </c>
      <c r="B1040" t="s">
        <v>45</v>
      </c>
      <c r="C1040" t="s">
        <v>337</v>
      </c>
      <c r="D1040" t="s">
        <v>7</v>
      </c>
      <c r="E1040">
        <v>1</v>
      </c>
      <c r="F1040" s="12">
        <v>114</v>
      </c>
      <c r="G1040" s="12">
        <v>3.8</v>
      </c>
      <c r="H1040" s="12">
        <v>0.2</v>
      </c>
      <c r="I1040" s="12">
        <v>0.2</v>
      </c>
      <c r="J1040">
        <v>38</v>
      </c>
      <c r="K1040">
        <v>50</v>
      </c>
      <c r="L1040" s="12">
        <v>0</v>
      </c>
      <c r="M1040" t="s">
        <v>316</v>
      </c>
    </row>
    <row r="1041" spans="1:13" x14ac:dyDescent="0.3">
      <c r="A1041" t="s">
        <v>40</v>
      </c>
      <c r="B1041" t="s">
        <v>45</v>
      </c>
      <c r="C1041" t="s">
        <v>337</v>
      </c>
      <c r="D1041" t="s">
        <v>9</v>
      </c>
      <c r="E1041">
        <v>1</v>
      </c>
      <c r="F1041" s="12">
        <v>132</v>
      </c>
      <c r="G1041" s="12">
        <v>4.4000000000000004</v>
      </c>
      <c r="H1041" s="12">
        <v>0.2</v>
      </c>
      <c r="I1041" s="12">
        <v>0.2</v>
      </c>
      <c r="J1041">
        <v>44</v>
      </c>
      <c r="K1041">
        <v>50</v>
      </c>
      <c r="L1041" s="12">
        <v>0</v>
      </c>
      <c r="M1041" t="s">
        <v>316</v>
      </c>
    </row>
    <row r="1042" spans="1:13" x14ac:dyDescent="0.3">
      <c r="A1042" t="s">
        <v>40</v>
      </c>
      <c r="B1042" t="s">
        <v>45</v>
      </c>
      <c r="C1042" t="s">
        <v>337</v>
      </c>
      <c r="D1042" t="s">
        <v>8</v>
      </c>
      <c r="E1042">
        <v>1</v>
      </c>
      <c r="F1042" s="12">
        <v>72.959999999999994</v>
      </c>
      <c r="G1042" s="12">
        <v>2.4300000000000002</v>
      </c>
      <c r="H1042" s="12">
        <v>0.2</v>
      </c>
      <c r="I1042" s="12">
        <v>0.2</v>
      </c>
      <c r="J1042">
        <v>24</v>
      </c>
      <c r="K1042">
        <v>35</v>
      </c>
      <c r="L1042" s="12">
        <v>0</v>
      </c>
      <c r="M1042" t="s">
        <v>316</v>
      </c>
    </row>
    <row r="1043" spans="1:13" x14ac:dyDescent="0.3">
      <c r="A1043" t="s">
        <v>40</v>
      </c>
      <c r="B1043" t="s">
        <v>45</v>
      </c>
      <c r="C1043" t="s">
        <v>337</v>
      </c>
      <c r="D1043" t="s">
        <v>11</v>
      </c>
      <c r="E1043">
        <v>2</v>
      </c>
      <c r="F1043" s="12">
        <v>213</v>
      </c>
      <c r="G1043" s="12">
        <v>7.1</v>
      </c>
      <c r="H1043" s="12">
        <v>0.4</v>
      </c>
      <c r="I1043" s="12">
        <v>0.2</v>
      </c>
      <c r="J1043">
        <v>71</v>
      </c>
      <c r="K1043">
        <v>85</v>
      </c>
      <c r="L1043" s="12">
        <v>0.2</v>
      </c>
      <c r="M1043" t="s">
        <v>316</v>
      </c>
    </row>
    <row r="1044" spans="1:13" x14ac:dyDescent="0.3">
      <c r="A1044" t="s">
        <v>40</v>
      </c>
      <c r="B1044" t="s">
        <v>45</v>
      </c>
      <c r="C1044" t="s">
        <v>337</v>
      </c>
      <c r="D1044" t="s">
        <v>10</v>
      </c>
      <c r="E1044">
        <v>1</v>
      </c>
      <c r="F1044" s="12">
        <v>138</v>
      </c>
      <c r="G1044" s="12">
        <v>4.5999999999999996</v>
      </c>
      <c r="H1044" s="12">
        <v>0.2</v>
      </c>
      <c r="I1044" s="12">
        <v>0.2</v>
      </c>
      <c r="J1044">
        <v>46</v>
      </c>
      <c r="K1044">
        <v>50</v>
      </c>
      <c r="L1044" s="12">
        <v>0</v>
      </c>
      <c r="M1044" t="s">
        <v>316</v>
      </c>
    </row>
    <row r="1045" spans="1:13" x14ac:dyDescent="0.3">
      <c r="A1045" t="s">
        <v>40</v>
      </c>
      <c r="B1045" t="s">
        <v>45</v>
      </c>
      <c r="C1045" t="s">
        <v>337</v>
      </c>
      <c r="D1045" t="s">
        <v>13</v>
      </c>
      <c r="E1045">
        <v>1</v>
      </c>
      <c r="F1045" s="12">
        <v>138</v>
      </c>
      <c r="G1045" s="12">
        <v>4.5999999999999996</v>
      </c>
      <c r="H1045" s="12">
        <v>0.2</v>
      </c>
      <c r="I1045" s="12">
        <v>0.2</v>
      </c>
      <c r="J1045">
        <v>46</v>
      </c>
      <c r="K1045">
        <v>50</v>
      </c>
      <c r="L1045" s="12">
        <v>0</v>
      </c>
      <c r="M1045" t="s">
        <v>316</v>
      </c>
    </row>
    <row r="1046" spans="1:13" x14ac:dyDescent="0.3">
      <c r="A1046" t="s">
        <v>40</v>
      </c>
      <c r="B1046" t="s">
        <v>45</v>
      </c>
      <c r="C1046" t="s">
        <v>337</v>
      </c>
      <c r="D1046" t="s">
        <v>12</v>
      </c>
      <c r="E1046">
        <v>2</v>
      </c>
      <c r="F1046" s="12">
        <v>258</v>
      </c>
      <c r="G1046" s="12">
        <v>8.6</v>
      </c>
      <c r="H1046" s="12">
        <v>0.4</v>
      </c>
      <c r="I1046" s="12">
        <v>0.4</v>
      </c>
      <c r="J1046">
        <v>86</v>
      </c>
      <c r="K1046">
        <v>100</v>
      </c>
      <c r="L1046" s="12">
        <v>0</v>
      </c>
      <c r="M1046" t="s">
        <v>316</v>
      </c>
    </row>
    <row r="1047" spans="1:13" x14ac:dyDescent="0.3">
      <c r="A1047" t="s">
        <v>40</v>
      </c>
      <c r="B1047" t="s">
        <v>45</v>
      </c>
      <c r="C1047" t="s">
        <v>337</v>
      </c>
      <c r="D1047" t="s">
        <v>15</v>
      </c>
      <c r="E1047">
        <v>2</v>
      </c>
      <c r="F1047" s="12">
        <v>198</v>
      </c>
      <c r="G1047" s="12">
        <v>6.6</v>
      </c>
      <c r="H1047" s="12">
        <v>0.4</v>
      </c>
      <c r="I1047" s="12">
        <v>0.2</v>
      </c>
      <c r="J1047">
        <v>66</v>
      </c>
      <c r="K1047">
        <v>70</v>
      </c>
      <c r="L1047" s="12">
        <v>0.2</v>
      </c>
      <c r="M1047" t="s">
        <v>316</v>
      </c>
    </row>
    <row r="1048" spans="1:13" x14ac:dyDescent="0.3">
      <c r="A1048" t="s">
        <v>40</v>
      </c>
      <c r="B1048" t="s">
        <v>45</v>
      </c>
      <c r="C1048" t="s">
        <v>337</v>
      </c>
      <c r="D1048" t="s">
        <v>14</v>
      </c>
      <c r="E1048">
        <v>4</v>
      </c>
      <c r="F1048" s="12">
        <v>321</v>
      </c>
      <c r="G1048" s="12">
        <v>10.7</v>
      </c>
      <c r="H1048" s="12">
        <v>0.8</v>
      </c>
      <c r="I1048" s="12">
        <v>0.6</v>
      </c>
      <c r="J1048">
        <v>107</v>
      </c>
      <c r="K1048">
        <v>185</v>
      </c>
      <c r="L1048" s="12">
        <v>0.2</v>
      </c>
      <c r="M1048" t="s">
        <v>316</v>
      </c>
    </row>
    <row r="1049" spans="1:13" x14ac:dyDescent="0.3">
      <c r="A1049" t="s">
        <v>40</v>
      </c>
      <c r="B1049" t="s">
        <v>45</v>
      </c>
      <c r="C1049" t="s">
        <v>337</v>
      </c>
      <c r="D1049" t="s">
        <v>114</v>
      </c>
      <c r="E1049">
        <v>3</v>
      </c>
      <c r="F1049" s="12">
        <v>330</v>
      </c>
      <c r="G1049" s="12">
        <v>11</v>
      </c>
      <c r="H1049" s="12">
        <v>0.6</v>
      </c>
      <c r="I1049" s="12">
        <v>0.4</v>
      </c>
      <c r="J1049">
        <v>110</v>
      </c>
      <c r="K1049">
        <v>135</v>
      </c>
      <c r="L1049" s="12">
        <v>0.2</v>
      </c>
      <c r="M1049" t="s">
        <v>316</v>
      </c>
    </row>
    <row r="1050" spans="1:13" x14ac:dyDescent="0.3">
      <c r="A1050" t="s">
        <v>40</v>
      </c>
      <c r="B1050" t="s">
        <v>45</v>
      </c>
      <c r="C1050" t="s">
        <v>338</v>
      </c>
      <c r="D1050" t="s">
        <v>7</v>
      </c>
      <c r="E1050">
        <v>1</v>
      </c>
      <c r="F1050" s="12">
        <v>8</v>
      </c>
      <c r="G1050" s="12">
        <v>0.27</v>
      </c>
      <c r="H1050" s="12">
        <v>0.03</v>
      </c>
      <c r="I1050" s="12">
        <v>0.03</v>
      </c>
      <c r="J1050">
        <v>4</v>
      </c>
      <c r="K1050">
        <v>5</v>
      </c>
      <c r="L1050" s="12">
        <v>0</v>
      </c>
      <c r="M1050" t="s">
        <v>316</v>
      </c>
    </row>
    <row r="1051" spans="1:13" x14ac:dyDescent="0.3">
      <c r="A1051" t="s">
        <v>40</v>
      </c>
      <c r="B1051" t="s">
        <v>45</v>
      </c>
      <c r="C1051" t="s">
        <v>338</v>
      </c>
      <c r="D1051" t="s">
        <v>9</v>
      </c>
      <c r="E1051">
        <v>1</v>
      </c>
      <c r="F1051" s="12">
        <v>4</v>
      </c>
      <c r="G1051" s="12">
        <v>0.13</v>
      </c>
      <c r="H1051" s="12">
        <v>0.02</v>
      </c>
      <c r="I1051" s="12">
        <v>0.02</v>
      </c>
      <c r="J1051">
        <v>2</v>
      </c>
      <c r="K1051">
        <v>20</v>
      </c>
      <c r="L1051" s="12">
        <v>0</v>
      </c>
      <c r="M1051" t="s">
        <v>316</v>
      </c>
    </row>
    <row r="1052" spans="1:13" x14ac:dyDescent="0.3">
      <c r="A1052" t="s">
        <v>40</v>
      </c>
      <c r="B1052" t="s">
        <v>45</v>
      </c>
      <c r="C1052" t="s">
        <v>338</v>
      </c>
      <c r="D1052" t="s">
        <v>8</v>
      </c>
      <c r="E1052">
        <v>1</v>
      </c>
      <c r="F1052" s="12">
        <v>10</v>
      </c>
      <c r="G1052" s="12">
        <v>0.33</v>
      </c>
      <c r="H1052" s="12">
        <v>0.05</v>
      </c>
      <c r="I1052" s="12">
        <v>0.05</v>
      </c>
      <c r="J1052">
        <v>5</v>
      </c>
      <c r="K1052">
        <v>20</v>
      </c>
      <c r="L1052" s="12">
        <v>0</v>
      </c>
      <c r="M1052" t="s">
        <v>316</v>
      </c>
    </row>
    <row r="1053" spans="1:13" x14ac:dyDescent="0.3">
      <c r="A1053" t="s">
        <v>40</v>
      </c>
      <c r="B1053" t="s">
        <v>45</v>
      </c>
      <c r="C1053" t="s">
        <v>338</v>
      </c>
      <c r="D1053" t="s">
        <v>11</v>
      </c>
      <c r="E1053">
        <v>1</v>
      </c>
      <c r="F1053" s="12">
        <v>4</v>
      </c>
      <c r="G1053" s="12">
        <v>0.13</v>
      </c>
      <c r="H1053" s="12">
        <v>0.02</v>
      </c>
      <c r="I1053" s="12">
        <v>0.02</v>
      </c>
      <c r="J1053">
        <v>2</v>
      </c>
      <c r="K1053">
        <v>20</v>
      </c>
      <c r="L1053" s="12">
        <v>0</v>
      </c>
      <c r="M1053" t="s">
        <v>316</v>
      </c>
    </row>
    <row r="1054" spans="1:13" x14ac:dyDescent="0.3">
      <c r="A1054" t="s">
        <v>40</v>
      </c>
      <c r="B1054" t="s">
        <v>45</v>
      </c>
      <c r="C1054" t="s">
        <v>338</v>
      </c>
      <c r="D1054" t="s">
        <v>10</v>
      </c>
      <c r="E1054">
        <v>1</v>
      </c>
      <c r="F1054" s="12">
        <v>2</v>
      </c>
      <c r="G1054" s="12">
        <v>7.0000000000000007E-2</v>
      </c>
      <c r="H1054" s="12">
        <v>0.01</v>
      </c>
      <c r="I1054" s="12">
        <v>0.01</v>
      </c>
      <c r="J1054">
        <v>1</v>
      </c>
      <c r="K1054">
        <v>20</v>
      </c>
      <c r="L1054" s="12">
        <v>0</v>
      </c>
      <c r="M1054" t="s">
        <v>316</v>
      </c>
    </row>
    <row r="1055" spans="1:13" x14ac:dyDescent="0.3">
      <c r="A1055" t="s">
        <v>40</v>
      </c>
      <c r="B1055" t="s">
        <v>45</v>
      </c>
      <c r="C1055" t="s">
        <v>338</v>
      </c>
      <c r="D1055" t="s">
        <v>13</v>
      </c>
      <c r="E1055">
        <v>1</v>
      </c>
      <c r="F1055" s="12">
        <v>4</v>
      </c>
      <c r="G1055" s="12">
        <v>0.13</v>
      </c>
      <c r="H1055" s="12">
        <v>0.02</v>
      </c>
      <c r="I1055" s="12">
        <v>0.02</v>
      </c>
      <c r="J1055">
        <v>2</v>
      </c>
      <c r="K1055">
        <v>20</v>
      </c>
      <c r="L1055" s="12">
        <v>0</v>
      </c>
      <c r="M1055" t="s">
        <v>316</v>
      </c>
    </row>
    <row r="1056" spans="1:13" x14ac:dyDescent="0.3">
      <c r="A1056" t="s">
        <v>40</v>
      </c>
      <c r="B1056" t="s">
        <v>45</v>
      </c>
      <c r="C1056" t="s">
        <v>338</v>
      </c>
      <c r="D1056" t="s">
        <v>12</v>
      </c>
      <c r="E1056">
        <v>1</v>
      </c>
      <c r="F1056" s="12">
        <v>4</v>
      </c>
      <c r="G1056" s="12">
        <v>0.13</v>
      </c>
      <c r="H1056" s="12">
        <v>0.02</v>
      </c>
      <c r="I1056" s="12">
        <v>0.02</v>
      </c>
      <c r="J1056">
        <v>2</v>
      </c>
      <c r="K1056">
        <v>20</v>
      </c>
      <c r="L1056" s="12">
        <v>0</v>
      </c>
      <c r="M1056" t="s">
        <v>316</v>
      </c>
    </row>
    <row r="1057" spans="1:13" x14ac:dyDescent="0.3">
      <c r="A1057" t="s">
        <v>40</v>
      </c>
      <c r="B1057" t="s">
        <v>45</v>
      </c>
      <c r="C1057" t="s">
        <v>338</v>
      </c>
      <c r="D1057" t="s">
        <v>15</v>
      </c>
      <c r="E1057">
        <v>1</v>
      </c>
      <c r="F1057" s="12">
        <v>4</v>
      </c>
      <c r="G1057" s="12">
        <v>0.13</v>
      </c>
      <c r="H1057" s="12">
        <v>0.02</v>
      </c>
      <c r="I1057" s="12">
        <v>0.02</v>
      </c>
      <c r="J1057">
        <v>2</v>
      </c>
      <c r="K1057">
        <v>20</v>
      </c>
      <c r="L1057" s="12">
        <v>0</v>
      </c>
      <c r="M1057" t="s">
        <v>316</v>
      </c>
    </row>
    <row r="1058" spans="1:13" x14ac:dyDescent="0.3">
      <c r="A1058" t="s">
        <v>40</v>
      </c>
      <c r="B1058" t="s">
        <v>45</v>
      </c>
      <c r="C1058" t="s">
        <v>338</v>
      </c>
      <c r="D1058" t="s">
        <v>114</v>
      </c>
      <c r="E1058">
        <v>1</v>
      </c>
      <c r="F1058" s="12">
        <v>4</v>
      </c>
      <c r="G1058" s="12">
        <v>0.13</v>
      </c>
      <c r="H1058" s="12">
        <v>0.02</v>
      </c>
      <c r="I1058" s="12">
        <v>0.02</v>
      </c>
      <c r="J1058">
        <v>2</v>
      </c>
      <c r="K1058">
        <v>20</v>
      </c>
      <c r="L1058" s="12">
        <v>0</v>
      </c>
      <c r="M1058" t="s">
        <v>316</v>
      </c>
    </row>
    <row r="1059" spans="1:13" x14ac:dyDescent="0.3">
      <c r="A1059" t="s">
        <v>40</v>
      </c>
      <c r="B1059" t="s">
        <v>45</v>
      </c>
      <c r="C1059" t="s">
        <v>339</v>
      </c>
      <c r="D1059" t="s">
        <v>8</v>
      </c>
      <c r="E1059">
        <v>1</v>
      </c>
      <c r="F1059" s="12">
        <v>90</v>
      </c>
      <c r="G1059" s="12">
        <v>3</v>
      </c>
      <c r="H1059" s="12">
        <v>0.2</v>
      </c>
      <c r="I1059" s="12">
        <v>0.2</v>
      </c>
      <c r="J1059">
        <v>30</v>
      </c>
      <c r="K1059">
        <v>35</v>
      </c>
      <c r="L1059" s="12">
        <v>0</v>
      </c>
      <c r="M1059" t="s">
        <v>316</v>
      </c>
    </row>
    <row r="1060" spans="1:13" x14ac:dyDescent="0.3">
      <c r="A1060" t="s">
        <v>40</v>
      </c>
      <c r="B1060" t="s">
        <v>45</v>
      </c>
      <c r="C1060" t="s">
        <v>339</v>
      </c>
      <c r="D1060" t="s">
        <v>10</v>
      </c>
      <c r="E1060">
        <v>1</v>
      </c>
      <c r="F1060" s="12">
        <v>57</v>
      </c>
      <c r="G1060" s="12">
        <v>1.9</v>
      </c>
      <c r="H1060" s="12">
        <v>0.2</v>
      </c>
      <c r="I1060" s="12">
        <v>0.2</v>
      </c>
      <c r="J1060">
        <v>19</v>
      </c>
      <c r="K1060">
        <v>35</v>
      </c>
      <c r="L1060" s="12">
        <v>0</v>
      </c>
      <c r="M1060" t="s">
        <v>316</v>
      </c>
    </row>
    <row r="1061" spans="1:13" x14ac:dyDescent="0.3">
      <c r="A1061" t="s">
        <v>40</v>
      </c>
      <c r="B1061" t="s">
        <v>45</v>
      </c>
      <c r="C1061" t="s">
        <v>339</v>
      </c>
      <c r="D1061" t="s">
        <v>12</v>
      </c>
      <c r="E1061">
        <v>1</v>
      </c>
      <c r="F1061" s="12">
        <v>33</v>
      </c>
      <c r="G1061" s="12">
        <v>1.1000000000000001</v>
      </c>
      <c r="H1061" s="12">
        <v>0.2</v>
      </c>
      <c r="I1061" s="12">
        <v>0.18</v>
      </c>
      <c r="J1061">
        <v>11</v>
      </c>
      <c r="K1061">
        <v>20</v>
      </c>
      <c r="L1061" s="12">
        <v>0.02</v>
      </c>
      <c r="M1061" t="s">
        <v>316</v>
      </c>
    </row>
    <row r="1062" spans="1:13" x14ac:dyDescent="0.3">
      <c r="A1062" t="s">
        <v>40</v>
      </c>
      <c r="B1062" t="s">
        <v>45</v>
      </c>
      <c r="C1062" t="s">
        <v>339</v>
      </c>
      <c r="D1062" t="s">
        <v>15</v>
      </c>
      <c r="E1062">
        <v>2</v>
      </c>
      <c r="F1062" s="12">
        <v>105</v>
      </c>
      <c r="G1062" s="12">
        <v>3.5</v>
      </c>
      <c r="H1062" s="12">
        <v>0.4</v>
      </c>
      <c r="I1062" s="12">
        <v>0.4</v>
      </c>
      <c r="J1062">
        <v>35</v>
      </c>
      <c r="K1062">
        <v>100</v>
      </c>
      <c r="L1062" s="12">
        <v>0</v>
      </c>
      <c r="M1062" t="s">
        <v>316</v>
      </c>
    </row>
    <row r="1063" spans="1:13" x14ac:dyDescent="0.3">
      <c r="A1063" t="s">
        <v>40</v>
      </c>
      <c r="B1063" t="s">
        <v>45</v>
      </c>
      <c r="C1063" t="s">
        <v>339</v>
      </c>
      <c r="D1063" t="s">
        <v>14</v>
      </c>
      <c r="E1063">
        <v>1</v>
      </c>
      <c r="F1063" s="12">
        <v>46.2</v>
      </c>
      <c r="G1063" s="12">
        <v>1.54</v>
      </c>
      <c r="H1063" s="12">
        <v>0.2</v>
      </c>
      <c r="I1063" s="12">
        <v>0.2</v>
      </c>
      <c r="J1063">
        <v>14</v>
      </c>
      <c r="K1063">
        <v>20</v>
      </c>
      <c r="L1063" s="12">
        <v>0</v>
      </c>
      <c r="M1063" t="s">
        <v>316</v>
      </c>
    </row>
    <row r="1064" spans="1:13" x14ac:dyDescent="0.3">
      <c r="A1064" t="s">
        <v>40</v>
      </c>
      <c r="B1064" t="s">
        <v>45</v>
      </c>
      <c r="C1064" t="s">
        <v>339</v>
      </c>
      <c r="D1064" t="s">
        <v>114</v>
      </c>
      <c r="E1064">
        <v>1</v>
      </c>
      <c r="F1064" s="12">
        <v>42.9</v>
      </c>
      <c r="G1064" s="12">
        <v>1.43</v>
      </c>
      <c r="H1064" s="12">
        <v>0.2</v>
      </c>
      <c r="I1064" s="12">
        <v>0.2</v>
      </c>
      <c r="J1064">
        <v>13</v>
      </c>
      <c r="K1064">
        <v>20</v>
      </c>
      <c r="L1064" s="12">
        <v>0</v>
      </c>
      <c r="M1064" t="s">
        <v>316</v>
      </c>
    </row>
    <row r="1065" spans="1:13" x14ac:dyDescent="0.3">
      <c r="A1065" t="s">
        <v>40</v>
      </c>
      <c r="B1065" t="s">
        <v>45</v>
      </c>
      <c r="C1065" t="s">
        <v>340</v>
      </c>
      <c r="D1065" t="s">
        <v>9</v>
      </c>
      <c r="E1065">
        <v>1</v>
      </c>
      <c r="F1065" s="12">
        <v>28.86</v>
      </c>
      <c r="G1065" s="12">
        <v>0.96</v>
      </c>
      <c r="H1065" s="12">
        <v>0.28000000000000003</v>
      </c>
      <c r="I1065" s="12">
        <v>0</v>
      </c>
      <c r="J1065">
        <v>7</v>
      </c>
      <c r="K1065">
        <v>20</v>
      </c>
      <c r="L1065" s="12">
        <v>0.28000000000000003</v>
      </c>
      <c r="M1065" t="s">
        <v>316</v>
      </c>
    </row>
    <row r="1066" spans="1:13" x14ac:dyDescent="0.3">
      <c r="A1066" t="s">
        <v>40</v>
      </c>
      <c r="B1066" t="s">
        <v>45</v>
      </c>
      <c r="C1066" t="s">
        <v>340</v>
      </c>
      <c r="D1066" t="s">
        <v>13</v>
      </c>
      <c r="E1066">
        <v>1</v>
      </c>
      <c r="F1066" s="12">
        <v>32.979999999999997</v>
      </c>
      <c r="G1066" s="12">
        <v>1.1000000000000001</v>
      </c>
      <c r="H1066" s="12">
        <v>0.28000000000000003</v>
      </c>
      <c r="I1066" s="12">
        <v>0.28000000000000003</v>
      </c>
      <c r="J1066">
        <v>8</v>
      </c>
      <c r="K1066">
        <v>35</v>
      </c>
      <c r="L1066" s="12">
        <v>0</v>
      </c>
      <c r="M1066" t="s">
        <v>316</v>
      </c>
    </row>
    <row r="1067" spans="1:13" x14ac:dyDescent="0.3">
      <c r="A1067" t="s">
        <v>40</v>
      </c>
      <c r="B1067" t="s">
        <v>45</v>
      </c>
      <c r="C1067" t="s">
        <v>341</v>
      </c>
      <c r="D1067" t="s">
        <v>9</v>
      </c>
      <c r="E1067">
        <v>1</v>
      </c>
      <c r="F1067" s="12">
        <v>39</v>
      </c>
      <c r="G1067" s="12">
        <v>1.3</v>
      </c>
      <c r="H1067" s="12">
        <v>0.2</v>
      </c>
      <c r="I1067" s="12">
        <v>0.2</v>
      </c>
      <c r="J1067">
        <v>13</v>
      </c>
      <c r="K1067">
        <v>35</v>
      </c>
      <c r="L1067" s="12">
        <v>0</v>
      </c>
      <c r="M1067" t="s">
        <v>316</v>
      </c>
    </row>
    <row r="1068" spans="1:13" x14ac:dyDescent="0.3">
      <c r="A1068" t="s">
        <v>40</v>
      </c>
      <c r="B1068" t="s">
        <v>45</v>
      </c>
      <c r="C1068" t="s">
        <v>341</v>
      </c>
      <c r="D1068" t="s">
        <v>13</v>
      </c>
      <c r="E1068">
        <v>1</v>
      </c>
      <c r="F1068" s="12">
        <v>26.4</v>
      </c>
      <c r="G1068" s="12">
        <v>0.88</v>
      </c>
      <c r="H1068" s="12">
        <v>0.2</v>
      </c>
      <c r="I1068" s="12">
        <v>0.2</v>
      </c>
      <c r="J1068">
        <v>8</v>
      </c>
      <c r="K1068">
        <v>35</v>
      </c>
      <c r="L1068" s="12">
        <v>0</v>
      </c>
      <c r="M1068" t="s">
        <v>316</v>
      </c>
    </row>
    <row r="1069" spans="1:13" x14ac:dyDescent="0.3">
      <c r="A1069" t="s">
        <v>40</v>
      </c>
      <c r="B1069" t="s">
        <v>45</v>
      </c>
      <c r="C1069" t="s">
        <v>341</v>
      </c>
      <c r="D1069" t="s">
        <v>14</v>
      </c>
      <c r="E1069">
        <v>1</v>
      </c>
      <c r="F1069" s="12">
        <v>15.09</v>
      </c>
      <c r="G1069" s="12">
        <v>0.5</v>
      </c>
      <c r="H1069" s="12">
        <v>0.2</v>
      </c>
      <c r="I1069" s="12">
        <v>0.2</v>
      </c>
      <c r="J1069">
        <v>5</v>
      </c>
      <c r="K1069">
        <v>50</v>
      </c>
      <c r="L1069" s="12">
        <v>0</v>
      </c>
      <c r="M1069" t="s">
        <v>316</v>
      </c>
    </row>
    <row r="1070" spans="1:13" x14ac:dyDescent="0.3">
      <c r="A1070" t="s">
        <v>63</v>
      </c>
      <c r="B1070" t="s">
        <v>66</v>
      </c>
      <c r="C1070" t="s">
        <v>342</v>
      </c>
      <c r="D1070" t="s">
        <v>11</v>
      </c>
      <c r="E1070">
        <v>1</v>
      </c>
      <c r="F1070" s="12">
        <v>30</v>
      </c>
      <c r="G1070" s="12">
        <v>1</v>
      </c>
      <c r="H1070" s="12">
        <v>0.15</v>
      </c>
      <c r="I1070" s="12">
        <v>0</v>
      </c>
      <c r="J1070">
        <v>10</v>
      </c>
      <c r="K1070">
        <v>24</v>
      </c>
      <c r="L1070" s="12">
        <v>0.15</v>
      </c>
      <c r="M1070" t="s">
        <v>343</v>
      </c>
    </row>
    <row r="1071" spans="1:13" x14ac:dyDescent="0.3">
      <c r="A1071" t="s">
        <v>63</v>
      </c>
      <c r="B1071" t="s">
        <v>66</v>
      </c>
      <c r="C1071" t="s">
        <v>342</v>
      </c>
      <c r="D1071" t="s">
        <v>13</v>
      </c>
      <c r="E1071">
        <v>1</v>
      </c>
      <c r="F1071" s="12">
        <v>36</v>
      </c>
      <c r="G1071" s="12">
        <v>1.2</v>
      </c>
      <c r="H1071" s="12">
        <v>0.15</v>
      </c>
      <c r="I1071" s="12">
        <v>0</v>
      </c>
      <c r="J1071">
        <v>12</v>
      </c>
      <c r="K1071">
        <v>24</v>
      </c>
      <c r="L1071" s="12">
        <v>0.15</v>
      </c>
      <c r="M1071" t="s">
        <v>343</v>
      </c>
    </row>
    <row r="1072" spans="1:13" x14ac:dyDescent="0.3">
      <c r="A1072" t="s">
        <v>63</v>
      </c>
      <c r="B1072" t="s">
        <v>66</v>
      </c>
      <c r="C1072" t="s">
        <v>342</v>
      </c>
      <c r="D1072" t="s">
        <v>12</v>
      </c>
      <c r="E1072">
        <v>1</v>
      </c>
      <c r="F1072" s="12">
        <v>18</v>
      </c>
      <c r="G1072" s="12">
        <v>0.6</v>
      </c>
      <c r="H1072" s="12">
        <v>0.15</v>
      </c>
      <c r="I1072" s="12">
        <v>0.15</v>
      </c>
      <c r="J1072">
        <v>6</v>
      </c>
      <c r="K1072">
        <v>24</v>
      </c>
      <c r="L1072" s="12">
        <v>0</v>
      </c>
      <c r="M1072" t="s">
        <v>343</v>
      </c>
    </row>
    <row r="1073" spans="1:13" x14ac:dyDescent="0.3">
      <c r="A1073" t="s">
        <v>63</v>
      </c>
      <c r="B1073" t="s">
        <v>66</v>
      </c>
      <c r="C1073" t="s">
        <v>344</v>
      </c>
      <c r="D1073" t="s">
        <v>7</v>
      </c>
      <c r="E1073">
        <v>3</v>
      </c>
      <c r="F1073" s="12">
        <v>511</v>
      </c>
      <c r="G1073" s="12">
        <v>17.03</v>
      </c>
      <c r="H1073" s="12">
        <v>1.25</v>
      </c>
      <c r="I1073" s="12">
        <v>1.25</v>
      </c>
      <c r="J1073">
        <v>73</v>
      </c>
      <c r="K1073">
        <v>80</v>
      </c>
      <c r="L1073" s="12">
        <v>0</v>
      </c>
      <c r="M1073" t="s">
        <v>343</v>
      </c>
    </row>
    <row r="1074" spans="1:13" x14ac:dyDescent="0.3">
      <c r="A1074" t="s">
        <v>63</v>
      </c>
      <c r="B1074" t="s">
        <v>66</v>
      </c>
      <c r="C1074" t="s">
        <v>344</v>
      </c>
      <c r="D1074" t="s">
        <v>9</v>
      </c>
      <c r="E1074">
        <v>3</v>
      </c>
      <c r="F1074" s="12">
        <v>455</v>
      </c>
      <c r="G1074" s="12">
        <v>15.17</v>
      </c>
      <c r="H1074" s="12">
        <v>1.25</v>
      </c>
      <c r="I1074" s="12">
        <v>1.25</v>
      </c>
      <c r="J1074">
        <v>65</v>
      </c>
      <c r="K1074">
        <v>80</v>
      </c>
      <c r="L1074" s="12">
        <v>0</v>
      </c>
      <c r="M1074" t="s">
        <v>343</v>
      </c>
    </row>
    <row r="1075" spans="1:13" x14ac:dyDescent="0.3">
      <c r="A1075" t="s">
        <v>63</v>
      </c>
      <c r="B1075" t="s">
        <v>66</v>
      </c>
      <c r="C1075" t="s">
        <v>344</v>
      </c>
      <c r="D1075" t="s">
        <v>8</v>
      </c>
      <c r="E1075">
        <v>3</v>
      </c>
      <c r="F1075" s="12">
        <v>462</v>
      </c>
      <c r="G1075" s="12">
        <v>15.4</v>
      </c>
      <c r="H1075" s="12">
        <v>1.25</v>
      </c>
      <c r="I1075" s="12">
        <v>1.25</v>
      </c>
      <c r="J1075">
        <v>66</v>
      </c>
      <c r="K1075">
        <v>80</v>
      </c>
      <c r="L1075" s="12">
        <v>0</v>
      </c>
      <c r="M1075" t="s">
        <v>343</v>
      </c>
    </row>
    <row r="1076" spans="1:13" x14ac:dyDescent="0.3">
      <c r="A1076" t="s">
        <v>63</v>
      </c>
      <c r="B1076" t="s">
        <v>66</v>
      </c>
      <c r="C1076" t="s">
        <v>344</v>
      </c>
      <c r="D1076" t="s">
        <v>11</v>
      </c>
      <c r="E1076">
        <v>3</v>
      </c>
      <c r="F1076" s="12">
        <v>413</v>
      </c>
      <c r="G1076" s="12">
        <v>13.77</v>
      </c>
      <c r="H1076" s="12">
        <v>1.25</v>
      </c>
      <c r="I1076" s="12">
        <v>1.25</v>
      </c>
      <c r="J1076">
        <v>59</v>
      </c>
      <c r="K1076">
        <v>80</v>
      </c>
      <c r="L1076" s="12">
        <v>0</v>
      </c>
      <c r="M1076" t="s">
        <v>343</v>
      </c>
    </row>
    <row r="1077" spans="1:13" x14ac:dyDescent="0.3">
      <c r="A1077" t="s">
        <v>63</v>
      </c>
      <c r="B1077" t="s">
        <v>66</v>
      </c>
      <c r="C1077" t="s">
        <v>344</v>
      </c>
      <c r="D1077" t="s">
        <v>10</v>
      </c>
      <c r="E1077">
        <v>3</v>
      </c>
      <c r="F1077" s="12">
        <v>448</v>
      </c>
      <c r="G1077" s="12">
        <v>14.93</v>
      </c>
      <c r="H1077" s="12">
        <v>1.25</v>
      </c>
      <c r="I1077" s="12">
        <v>1.25</v>
      </c>
      <c r="J1077">
        <v>64</v>
      </c>
      <c r="K1077">
        <v>80</v>
      </c>
      <c r="L1077" s="12">
        <v>0</v>
      </c>
      <c r="M1077" t="s">
        <v>343</v>
      </c>
    </row>
    <row r="1078" spans="1:13" x14ac:dyDescent="0.3">
      <c r="A1078" t="s">
        <v>63</v>
      </c>
      <c r="B1078" t="s">
        <v>66</v>
      </c>
      <c r="C1078" t="s">
        <v>344</v>
      </c>
      <c r="D1078" t="s">
        <v>13</v>
      </c>
      <c r="E1078">
        <v>3</v>
      </c>
      <c r="F1078" s="12">
        <v>434</v>
      </c>
      <c r="G1078" s="12">
        <v>14.47</v>
      </c>
      <c r="H1078" s="12">
        <v>1.25</v>
      </c>
      <c r="I1078" s="12">
        <v>1.25</v>
      </c>
      <c r="J1078">
        <v>62</v>
      </c>
      <c r="K1078">
        <v>80</v>
      </c>
      <c r="L1078" s="12">
        <v>0</v>
      </c>
      <c r="M1078" t="s">
        <v>343</v>
      </c>
    </row>
    <row r="1079" spans="1:13" x14ac:dyDescent="0.3">
      <c r="A1079" t="s">
        <v>63</v>
      </c>
      <c r="B1079" t="s">
        <v>66</v>
      </c>
      <c r="C1079" t="s">
        <v>344</v>
      </c>
      <c r="D1079" t="s">
        <v>12</v>
      </c>
      <c r="E1079">
        <v>3</v>
      </c>
      <c r="F1079" s="12">
        <v>322</v>
      </c>
      <c r="G1079" s="12">
        <v>10.73</v>
      </c>
      <c r="H1079" s="12">
        <v>1.25</v>
      </c>
      <c r="I1079" s="12">
        <v>1.25</v>
      </c>
      <c r="J1079">
        <v>46</v>
      </c>
      <c r="K1079">
        <v>80</v>
      </c>
      <c r="L1079" s="12">
        <v>0</v>
      </c>
      <c r="M1079" t="s">
        <v>343</v>
      </c>
    </row>
    <row r="1080" spans="1:13" x14ac:dyDescent="0.3">
      <c r="A1080" t="s">
        <v>63</v>
      </c>
      <c r="B1080" t="s">
        <v>66</v>
      </c>
      <c r="C1080" t="s">
        <v>344</v>
      </c>
      <c r="D1080" t="s">
        <v>15</v>
      </c>
      <c r="E1080">
        <v>3</v>
      </c>
      <c r="F1080" s="12">
        <v>405</v>
      </c>
      <c r="G1080" s="12">
        <v>13.5</v>
      </c>
      <c r="H1080" s="12">
        <v>1.33</v>
      </c>
      <c r="I1080" s="12">
        <v>1.33</v>
      </c>
      <c r="J1080">
        <v>57</v>
      </c>
      <c r="K1080">
        <v>80</v>
      </c>
      <c r="L1080" s="12">
        <v>0</v>
      </c>
      <c r="M1080" t="s">
        <v>343</v>
      </c>
    </row>
    <row r="1081" spans="1:13" x14ac:dyDescent="0.3">
      <c r="A1081" t="s">
        <v>63</v>
      </c>
      <c r="B1081" t="s">
        <v>66</v>
      </c>
      <c r="C1081" t="s">
        <v>344</v>
      </c>
      <c r="D1081" t="s">
        <v>14</v>
      </c>
      <c r="E1081">
        <v>3</v>
      </c>
      <c r="F1081" s="12">
        <v>462</v>
      </c>
      <c r="G1081" s="12">
        <v>15.4</v>
      </c>
      <c r="H1081" s="12">
        <v>1.25</v>
      </c>
      <c r="I1081" s="12">
        <v>0.98</v>
      </c>
      <c r="J1081">
        <v>66</v>
      </c>
      <c r="K1081">
        <v>80</v>
      </c>
      <c r="L1081" s="12">
        <v>0.27</v>
      </c>
      <c r="M1081" t="s">
        <v>343</v>
      </c>
    </row>
    <row r="1082" spans="1:13" x14ac:dyDescent="0.3">
      <c r="A1082" t="s">
        <v>63</v>
      </c>
      <c r="B1082" t="s">
        <v>66</v>
      </c>
      <c r="C1082" t="s">
        <v>344</v>
      </c>
      <c r="D1082" t="s">
        <v>114</v>
      </c>
      <c r="E1082">
        <v>3</v>
      </c>
      <c r="F1082" s="12">
        <v>455</v>
      </c>
      <c r="G1082" s="12">
        <v>15.17</v>
      </c>
      <c r="H1082" s="12">
        <v>1.33</v>
      </c>
      <c r="I1082" s="12">
        <v>1.33</v>
      </c>
      <c r="J1082">
        <v>65</v>
      </c>
      <c r="K1082">
        <v>96</v>
      </c>
      <c r="L1082" s="12">
        <v>0</v>
      </c>
      <c r="M1082" t="s">
        <v>343</v>
      </c>
    </row>
    <row r="1083" spans="1:13" x14ac:dyDescent="0.3">
      <c r="A1083" t="s">
        <v>63</v>
      </c>
      <c r="B1083" t="s">
        <v>66</v>
      </c>
      <c r="C1083" t="s">
        <v>345</v>
      </c>
      <c r="D1083" t="s">
        <v>7</v>
      </c>
      <c r="E1083">
        <v>3</v>
      </c>
      <c r="F1083" s="12">
        <v>480</v>
      </c>
      <c r="G1083" s="12">
        <v>16</v>
      </c>
      <c r="H1083" s="12">
        <v>1.05</v>
      </c>
      <c r="I1083" s="12">
        <v>0.7</v>
      </c>
      <c r="J1083">
        <v>80</v>
      </c>
      <c r="K1083">
        <v>80</v>
      </c>
      <c r="L1083" s="12">
        <v>0.35</v>
      </c>
      <c r="M1083" t="s">
        <v>343</v>
      </c>
    </row>
    <row r="1084" spans="1:13" x14ac:dyDescent="0.3">
      <c r="A1084" t="s">
        <v>63</v>
      </c>
      <c r="B1084" t="s">
        <v>66</v>
      </c>
      <c r="C1084" t="s">
        <v>345</v>
      </c>
      <c r="D1084" t="s">
        <v>9</v>
      </c>
      <c r="E1084">
        <v>3</v>
      </c>
      <c r="F1084" s="12">
        <v>498</v>
      </c>
      <c r="G1084" s="12">
        <v>16.600000000000001</v>
      </c>
      <c r="H1084" s="12">
        <v>1.05</v>
      </c>
      <c r="I1084" s="12">
        <v>0.7</v>
      </c>
      <c r="J1084">
        <v>83</v>
      </c>
      <c r="K1084">
        <v>88</v>
      </c>
      <c r="L1084" s="12">
        <v>0.35</v>
      </c>
      <c r="M1084" t="s">
        <v>343</v>
      </c>
    </row>
    <row r="1085" spans="1:13" x14ac:dyDescent="0.3">
      <c r="A1085" t="s">
        <v>63</v>
      </c>
      <c r="B1085" t="s">
        <v>66</v>
      </c>
      <c r="C1085" t="s">
        <v>345</v>
      </c>
      <c r="D1085" t="s">
        <v>8</v>
      </c>
      <c r="E1085">
        <v>3</v>
      </c>
      <c r="F1085" s="12">
        <v>474</v>
      </c>
      <c r="G1085" s="12">
        <v>15.8</v>
      </c>
      <c r="H1085" s="12">
        <v>1.05</v>
      </c>
      <c r="I1085" s="12">
        <v>1.05</v>
      </c>
      <c r="J1085">
        <v>79</v>
      </c>
      <c r="K1085">
        <v>88</v>
      </c>
      <c r="L1085" s="12">
        <v>0</v>
      </c>
      <c r="M1085" t="s">
        <v>343</v>
      </c>
    </row>
    <row r="1086" spans="1:13" x14ac:dyDescent="0.3">
      <c r="A1086" t="s">
        <v>63</v>
      </c>
      <c r="B1086" t="s">
        <v>66</v>
      </c>
      <c r="C1086" t="s">
        <v>345</v>
      </c>
      <c r="D1086" t="s">
        <v>11</v>
      </c>
      <c r="E1086">
        <v>3</v>
      </c>
      <c r="F1086" s="12">
        <v>456</v>
      </c>
      <c r="G1086" s="12">
        <v>15.2</v>
      </c>
      <c r="H1086" s="12">
        <v>1.05</v>
      </c>
      <c r="I1086" s="12">
        <v>1.05</v>
      </c>
      <c r="J1086">
        <v>76</v>
      </c>
      <c r="K1086">
        <v>88</v>
      </c>
      <c r="L1086" s="12">
        <v>0</v>
      </c>
      <c r="M1086" t="s">
        <v>343</v>
      </c>
    </row>
    <row r="1087" spans="1:13" x14ac:dyDescent="0.3">
      <c r="A1087" t="s">
        <v>63</v>
      </c>
      <c r="B1087" t="s">
        <v>66</v>
      </c>
      <c r="C1087" t="s">
        <v>345</v>
      </c>
      <c r="D1087" t="s">
        <v>10</v>
      </c>
      <c r="E1087">
        <v>3</v>
      </c>
      <c r="F1087" s="12">
        <v>474</v>
      </c>
      <c r="G1087" s="12">
        <v>15.8</v>
      </c>
      <c r="H1087" s="12">
        <v>1.05</v>
      </c>
      <c r="I1087" s="12">
        <v>0.9</v>
      </c>
      <c r="J1087">
        <v>79</v>
      </c>
      <c r="K1087">
        <v>88</v>
      </c>
      <c r="L1087" s="12">
        <v>0.15</v>
      </c>
      <c r="M1087" t="s">
        <v>343</v>
      </c>
    </row>
    <row r="1088" spans="1:13" x14ac:dyDescent="0.3">
      <c r="A1088" t="s">
        <v>63</v>
      </c>
      <c r="B1088" t="s">
        <v>66</v>
      </c>
      <c r="C1088" t="s">
        <v>345</v>
      </c>
      <c r="D1088" t="s">
        <v>13</v>
      </c>
      <c r="E1088">
        <v>3</v>
      </c>
      <c r="F1088" s="12">
        <v>453.1</v>
      </c>
      <c r="G1088" s="12">
        <v>15.1</v>
      </c>
      <c r="H1088" s="12">
        <v>1.05</v>
      </c>
      <c r="I1088" s="12">
        <v>1.05</v>
      </c>
      <c r="J1088">
        <v>73</v>
      </c>
      <c r="K1088">
        <v>88</v>
      </c>
      <c r="L1088" s="12">
        <v>0</v>
      </c>
      <c r="M1088" t="s">
        <v>343</v>
      </c>
    </row>
    <row r="1089" spans="1:13" x14ac:dyDescent="0.3">
      <c r="A1089" t="s">
        <v>63</v>
      </c>
      <c r="B1089" t="s">
        <v>66</v>
      </c>
      <c r="C1089" t="s">
        <v>345</v>
      </c>
      <c r="D1089" t="s">
        <v>12</v>
      </c>
      <c r="E1089">
        <v>3</v>
      </c>
      <c r="F1089" s="12">
        <v>492</v>
      </c>
      <c r="G1089" s="12">
        <v>16.399999999999999</v>
      </c>
      <c r="H1089" s="12">
        <v>1.05</v>
      </c>
      <c r="I1089" s="12">
        <v>1.05</v>
      </c>
      <c r="J1089">
        <v>82</v>
      </c>
      <c r="K1089">
        <v>88</v>
      </c>
      <c r="L1089" s="12">
        <v>0</v>
      </c>
      <c r="M1089" t="s">
        <v>343</v>
      </c>
    </row>
    <row r="1090" spans="1:13" x14ac:dyDescent="0.3">
      <c r="A1090" t="s">
        <v>63</v>
      </c>
      <c r="B1090" t="s">
        <v>66</v>
      </c>
      <c r="C1090" t="s">
        <v>345</v>
      </c>
      <c r="D1090" t="s">
        <v>15</v>
      </c>
      <c r="E1090">
        <v>3</v>
      </c>
      <c r="F1090" s="12">
        <v>456</v>
      </c>
      <c r="G1090" s="12">
        <v>15.2</v>
      </c>
      <c r="H1090" s="12">
        <v>1.1299999999999999</v>
      </c>
      <c r="I1090" s="12">
        <v>0.95</v>
      </c>
      <c r="J1090">
        <v>76</v>
      </c>
      <c r="K1090">
        <v>88</v>
      </c>
      <c r="L1090" s="12">
        <v>0.18</v>
      </c>
      <c r="M1090" t="s">
        <v>343</v>
      </c>
    </row>
    <row r="1091" spans="1:13" x14ac:dyDescent="0.3">
      <c r="A1091" t="s">
        <v>63</v>
      </c>
      <c r="B1091" t="s">
        <v>66</v>
      </c>
      <c r="C1091" t="s">
        <v>345</v>
      </c>
      <c r="D1091" t="s">
        <v>14</v>
      </c>
      <c r="E1091">
        <v>3</v>
      </c>
      <c r="F1091" s="12">
        <v>474</v>
      </c>
      <c r="G1091" s="12">
        <v>15.8</v>
      </c>
      <c r="H1091" s="12">
        <v>1.05</v>
      </c>
      <c r="I1091" s="12">
        <v>0.9</v>
      </c>
      <c r="J1091">
        <v>79</v>
      </c>
      <c r="K1091">
        <v>88</v>
      </c>
      <c r="L1091" s="12">
        <v>0.15</v>
      </c>
      <c r="M1091" t="s">
        <v>343</v>
      </c>
    </row>
    <row r="1092" spans="1:13" x14ac:dyDescent="0.3">
      <c r="A1092" t="s">
        <v>63</v>
      </c>
      <c r="B1092" t="s">
        <v>66</v>
      </c>
      <c r="C1092" t="s">
        <v>345</v>
      </c>
      <c r="D1092" t="s">
        <v>114</v>
      </c>
      <c r="E1092">
        <v>3</v>
      </c>
      <c r="F1092" s="12">
        <v>504</v>
      </c>
      <c r="G1092" s="12">
        <v>16.8</v>
      </c>
      <c r="H1092" s="12">
        <v>1.1299999999999999</v>
      </c>
      <c r="I1092" s="12">
        <v>0.94</v>
      </c>
      <c r="J1092">
        <v>84</v>
      </c>
      <c r="K1092">
        <v>96</v>
      </c>
      <c r="L1092" s="12">
        <v>0.19</v>
      </c>
      <c r="M1092" t="s">
        <v>343</v>
      </c>
    </row>
    <row r="1093" spans="1:13" x14ac:dyDescent="0.3">
      <c r="A1093" t="s">
        <v>63</v>
      </c>
      <c r="B1093" t="s">
        <v>66</v>
      </c>
      <c r="C1093" t="s">
        <v>346</v>
      </c>
      <c r="D1093" t="s">
        <v>7</v>
      </c>
      <c r="E1093">
        <v>2</v>
      </c>
      <c r="F1093" s="12">
        <v>531</v>
      </c>
      <c r="G1093" s="12">
        <v>17.7</v>
      </c>
      <c r="H1093" s="12">
        <v>1</v>
      </c>
      <c r="I1093" s="12">
        <v>0.5</v>
      </c>
      <c r="J1093">
        <v>59</v>
      </c>
      <c r="K1093">
        <v>64</v>
      </c>
      <c r="L1093" s="12">
        <v>0.5</v>
      </c>
      <c r="M1093" t="s">
        <v>343</v>
      </c>
    </row>
    <row r="1094" spans="1:13" x14ac:dyDescent="0.3">
      <c r="A1094" t="s">
        <v>63</v>
      </c>
      <c r="B1094" t="s">
        <v>66</v>
      </c>
      <c r="C1094" t="s">
        <v>346</v>
      </c>
      <c r="D1094" t="s">
        <v>9</v>
      </c>
      <c r="E1094">
        <v>3</v>
      </c>
      <c r="F1094" s="12">
        <v>648</v>
      </c>
      <c r="G1094" s="12">
        <v>21.6</v>
      </c>
      <c r="H1094" s="12">
        <v>1.5</v>
      </c>
      <c r="I1094" s="12">
        <v>1</v>
      </c>
      <c r="J1094">
        <v>72</v>
      </c>
      <c r="K1094">
        <v>96</v>
      </c>
      <c r="L1094" s="12">
        <v>0.5</v>
      </c>
      <c r="M1094" t="s">
        <v>343</v>
      </c>
    </row>
    <row r="1095" spans="1:13" x14ac:dyDescent="0.3">
      <c r="A1095" t="s">
        <v>63</v>
      </c>
      <c r="B1095" t="s">
        <v>66</v>
      </c>
      <c r="C1095" t="s">
        <v>346</v>
      </c>
      <c r="D1095" t="s">
        <v>8</v>
      </c>
      <c r="E1095">
        <v>3</v>
      </c>
      <c r="F1095" s="12">
        <v>855</v>
      </c>
      <c r="G1095" s="12">
        <v>28.5</v>
      </c>
      <c r="H1095" s="12">
        <v>1.5</v>
      </c>
      <c r="I1095" s="12">
        <v>1</v>
      </c>
      <c r="J1095">
        <v>95</v>
      </c>
      <c r="K1095">
        <v>96</v>
      </c>
      <c r="L1095" s="12">
        <v>0.5</v>
      </c>
      <c r="M1095" t="s">
        <v>343</v>
      </c>
    </row>
    <row r="1096" spans="1:13" x14ac:dyDescent="0.3">
      <c r="A1096" t="s">
        <v>63</v>
      </c>
      <c r="B1096" t="s">
        <v>66</v>
      </c>
      <c r="C1096" t="s">
        <v>346</v>
      </c>
      <c r="D1096" t="s">
        <v>11</v>
      </c>
      <c r="E1096">
        <v>3</v>
      </c>
      <c r="F1096" s="12">
        <v>819</v>
      </c>
      <c r="G1096" s="12">
        <v>27.3</v>
      </c>
      <c r="H1096" s="12">
        <v>1.5</v>
      </c>
      <c r="I1096" s="12">
        <v>1.5</v>
      </c>
      <c r="J1096">
        <v>91</v>
      </c>
      <c r="K1096">
        <v>96</v>
      </c>
      <c r="L1096" s="12">
        <v>0</v>
      </c>
      <c r="M1096" t="s">
        <v>343</v>
      </c>
    </row>
    <row r="1097" spans="1:13" x14ac:dyDescent="0.3">
      <c r="A1097" t="s">
        <v>63</v>
      </c>
      <c r="B1097" t="s">
        <v>66</v>
      </c>
      <c r="C1097" t="s">
        <v>346</v>
      </c>
      <c r="D1097" t="s">
        <v>10</v>
      </c>
      <c r="E1097">
        <v>3</v>
      </c>
      <c r="F1097" s="12">
        <v>846</v>
      </c>
      <c r="G1097" s="12">
        <v>28.2</v>
      </c>
      <c r="H1097" s="12">
        <v>1.5</v>
      </c>
      <c r="I1097" s="12">
        <v>1</v>
      </c>
      <c r="J1097">
        <v>94</v>
      </c>
      <c r="K1097">
        <v>96</v>
      </c>
      <c r="L1097" s="12">
        <v>0.5</v>
      </c>
      <c r="M1097" t="s">
        <v>343</v>
      </c>
    </row>
    <row r="1098" spans="1:13" x14ac:dyDescent="0.3">
      <c r="A1098" t="s">
        <v>63</v>
      </c>
      <c r="B1098" t="s">
        <v>66</v>
      </c>
      <c r="C1098" t="s">
        <v>346</v>
      </c>
      <c r="D1098" t="s">
        <v>13</v>
      </c>
      <c r="E1098">
        <v>3</v>
      </c>
      <c r="F1098" s="12">
        <v>838.2</v>
      </c>
      <c r="G1098" s="12">
        <v>27.94</v>
      </c>
      <c r="H1098" s="12">
        <v>1.5</v>
      </c>
      <c r="I1098" s="12">
        <v>0.5</v>
      </c>
      <c r="J1098">
        <v>91</v>
      </c>
      <c r="K1098">
        <v>96</v>
      </c>
      <c r="L1098" s="12">
        <v>1</v>
      </c>
      <c r="M1098" t="s">
        <v>343</v>
      </c>
    </row>
    <row r="1099" spans="1:13" x14ac:dyDescent="0.3">
      <c r="A1099" t="s">
        <v>63</v>
      </c>
      <c r="B1099" t="s">
        <v>66</v>
      </c>
      <c r="C1099" t="s">
        <v>346</v>
      </c>
      <c r="D1099" t="s">
        <v>12</v>
      </c>
      <c r="E1099">
        <v>3</v>
      </c>
      <c r="F1099" s="12">
        <v>819</v>
      </c>
      <c r="G1099" s="12">
        <v>27.3</v>
      </c>
      <c r="H1099" s="12">
        <v>1.5</v>
      </c>
      <c r="I1099" s="12">
        <v>1.3</v>
      </c>
      <c r="J1099">
        <v>91</v>
      </c>
      <c r="K1099">
        <v>96</v>
      </c>
      <c r="L1099" s="12">
        <v>0.2</v>
      </c>
      <c r="M1099" t="s">
        <v>343</v>
      </c>
    </row>
    <row r="1100" spans="1:13" x14ac:dyDescent="0.3">
      <c r="A1100" t="s">
        <v>63</v>
      </c>
      <c r="B1100" t="s">
        <v>66</v>
      </c>
      <c r="C1100" t="s">
        <v>346</v>
      </c>
      <c r="D1100" t="s">
        <v>15</v>
      </c>
      <c r="E1100">
        <v>2</v>
      </c>
      <c r="F1100" s="12">
        <v>477</v>
      </c>
      <c r="G1100" s="12">
        <v>15.9</v>
      </c>
      <c r="H1100" s="12">
        <v>1.1100000000000001</v>
      </c>
      <c r="I1100" s="12">
        <v>0.91</v>
      </c>
      <c r="J1100">
        <v>53</v>
      </c>
      <c r="K1100">
        <v>56</v>
      </c>
      <c r="L1100" s="12">
        <v>0.2</v>
      </c>
      <c r="M1100" t="s">
        <v>343</v>
      </c>
    </row>
    <row r="1101" spans="1:13" x14ac:dyDescent="0.3">
      <c r="A1101" t="s">
        <v>63</v>
      </c>
      <c r="B1101" t="s">
        <v>66</v>
      </c>
      <c r="C1101" t="s">
        <v>346</v>
      </c>
      <c r="D1101" t="s">
        <v>14</v>
      </c>
      <c r="E1101">
        <v>2</v>
      </c>
      <c r="F1101" s="12">
        <v>504</v>
      </c>
      <c r="G1101" s="12">
        <v>16.8</v>
      </c>
      <c r="H1101" s="12">
        <v>1</v>
      </c>
      <c r="I1101" s="12">
        <v>0.8</v>
      </c>
      <c r="J1101">
        <v>56</v>
      </c>
      <c r="K1101">
        <v>56</v>
      </c>
      <c r="L1101" s="12">
        <v>0.2</v>
      </c>
      <c r="M1101" t="s">
        <v>343</v>
      </c>
    </row>
    <row r="1102" spans="1:13" x14ac:dyDescent="0.3">
      <c r="A1102" t="s">
        <v>63</v>
      </c>
      <c r="B1102" t="s">
        <v>66</v>
      </c>
      <c r="C1102" t="s">
        <v>346</v>
      </c>
      <c r="D1102" t="s">
        <v>114</v>
      </c>
      <c r="E1102">
        <v>3</v>
      </c>
      <c r="F1102" s="12">
        <v>774</v>
      </c>
      <c r="G1102" s="12">
        <v>25.8</v>
      </c>
      <c r="H1102" s="12">
        <v>1.66</v>
      </c>
      <c r="I1102" s="12">
        <v>1.46</v>
      </c>
      <c r="J1102">
        <v>86</v>
      </c>
      <c r="K1102">
        <v>88</v>
      </c>
      <c r="L1102" s="12">
        <v>0.2</v>
      </c>
      <c r="M1102" t="s">
        <v>343</v>
      </c>
    </row>
    <row r="1103" spans="1:13" x14ac:dyDescent="0.3">
      <c r="A1103" t="s">
        <v>63</v>
      </c>
      <c r="B1103" t="s">
        <v>66</v>
      </c>
      <c r="C1103" t="s">
        <v>347</v>
      </c>
      <c r="D1103" t="s">
        <v>7</v>
      </c>
      <c r="E1103">
        <v>2</v>
      </c>
      <c r="F1103" s="12">
        <v>378</v>
      </c>
      <c r="G1103" s="12">
        <v>12.6</v>
      </c>
      <c r="H1103" s="12">
        <v>1</v>
      </c>
      <c r="I1103" s="12">
        <v>0.5</v>
      </c>
      <c r="J1103">
        <v>42</v>
      </c>
      <c r="K1103">
        <v>56</v>
      </c>
      <c r="L1103" s="12">
        <v>0.5</v>
      </c>
      <c r="M1103" t="s">
        <v>343</v>
      </c>
    </row>
    <row r="1104" spans="1:13" x14ac:dyDescent="0.3">
      <c r="A1104" t="s">
        <v>63</v>
      </c>
      <c r="B1104" t="s">
        <v>66</v>
      </c>
      <c r="C1104" t="s">
        <v>347</v>
      </c>
      <c r="D1104" t="s">
        <v>9</v>
      </c>
      <c r="E1104">
        <v>2</v>
      </c>
      <c r="F1104" s="12">
        <v>351</v>
      </c>
      <c r="G1104" s="12">
        <v>11.7</v>
      </c>
      <c r="H1104" s="12">
        <v>1</v>
      </c>
      <c r="I1104" s="12">
        <v>0.5</v>
      </c>
      <c r="J1104">
        <v>39</v>
      </c>
      <c r="K1104">
        <v>56</v>
      </c>
      <c r="L1104" s="12">
        <v>0.5</v>
      </c>
      <c r="M1104" t="s">
        <v>343</v>
      </c>
    </row>
    <row r="1105" spans="1:13" x14ac:dyDescent="0.3">
      <c r="A1105" t="s">
        <v>63</v>
      </c>
      <c r="B1105" t="s">
        <v>66</v>
      </c>
      <c r="C1105" t="s">
        <v>347</v>
      </c>
      <c r="D1105" t="s">
        <v>8</v>
      </c>
      <c r="E1105">
        <v>2</v>
      </c>
      <c r="F1105" s="12">
        <v>306</v>
      </c>
      <c r="G1105" s="12">
        <v>10.199999999999999</v>
      </c>
      <c r="H1105" s="12">
        <v>1</v>
      </c>
      <c r="I1105" s="12">
        <v>1</v>
      </c>
      <c r="J1105">
        <v>34</v>
      </c>
      <c r="K1105">
        <v>56</v>
      </c>
      <c r="L1105" s="12">
        <v>0</v>
      </c>
      <c r="M1105" t="s">
        <v>343</v>
      </c>
    </row>
    <row r="1106" spans="1:13" x14ac:dyDescent="0.3">
      <c r="A1106" t="s">
        <v>63</v>
      </c>
      <c r="B1106" t="s">
        <v>66</v>
      </c>
      <c r="C1106" t="s">
        <v>347</v>
      </c>
      <c r="D1106" t="s">
        <v>11</v>
      </c>
      <c r="E1106">
        <v>2</v>
      </c>
      <c r="F1106" s="12">
        <v>495</v>
      </c>
      <c r="G1106" s="12">
        <v>16.5</v>
      </c>
      <c r="H1106" s="12">
        <v>1</v>
      </c>
      <c r="I1106" s="12">
        <v>0.5</v>
      </c>
      <c r="J1106">
        <v>55</v>
      </c>
      <c r="K1106">
        <v>56</v>
      </c>
      <c r="L1106" s="12">
        <v>0.5</v>
      </c>
      <c r="M1106" t="s">
        <v>343</v>
      </c>
    </row>
    <row r="1107" spans="1:13" x14ac:dyDescent="0.3">
      <c r="A1107" t="s">
        <v>63</v>
      </c>
      <c r="B1107" t="s">
        <v>66</v>
      </c>
      <c r="C1107" t="s">
        <v>347</v>
      </c>
      <c r="D1107" t="s">
        <v>10</v>
      </c>
      <c r="E1107">
        <v>2</v>
      </c>
      <c r="F1107" s="12">
        <v>306</v>
      </c>
      <c r="G1107" s="12">
        <v>10.199999999999999</v>
      </c>
      <c r="H1107" s="12">
        <v>1</v>
      </c>
      <c r="I1107" s="12">
        <v>1</v>
      </c>
      <c r="J1107">
        <v>34</v>
      </c>
      <c r="K1107">
        <v>56</v>
      </c>
      <c r="L1107" s="12">
        <v>0</v>
      </c>
      <c r="M1107" t="s">
        <v>343</v>
      </c>
    </row>
    <row r="1108" spans="1:13" x14ac:dyDescent="0.3">
      <c r="A1108" t="s">
        <v>63</v>
      </c>
      <c r="B1108" t="s">
        <v>66</v>
      </c>
      <c r="C1108" t="s">
        <v>347</v>
      </c>
      <c r="D1108" t="s">
        <v>13</v>
      </c>
      <c r="E1108">
        <v>1</v>
      </c>
      <c r="F1108" s="12">
        <v>288</v>
      </c>
      <c r="G1108" s="12">
        <v>9.6</v>
      </c>
      <c r="H1108" s="12">
        <v>0.5</v>
      </c>
      <c r="I1108" s="12">
        <v>0.5</v>
      </c>
      <c r="J1108">
        <v>30</v>
      </c>
      <c r="K1108">
        <v>32</v>
      </c>
      <c r="L1108" s="12">
        <v>0</v>
      </c>
      <c r="M1108" t="s">
        <v>343</v>
      </c>
    </row>
    <row r="1109" spans="1:13" x14ac:dyDescent="0.3">
      <c r="A1109" t="s">
        <v>63</v>
      </c>
      <c r="B1109" t="s">
        <v>66</v>
      </c>
      <c r="C1109" t="s">
        <v>347</v>
      </c>
      <c r="D1109" t="s">
        <v>12</v>
      </c>
      <c r="E1109">
        <v>2</v>
      </c>
      <c r="F1109" s="12">
        <v>441</v>
      </c>
      <c r="G1109" s="12">
        <v>14.7</v>
      </c>
      <c r="H1109" s="12">
        <v>1</v>
      </c>
      <c r="I1109" s="12">
        <v>1</v>
      </c>
      <c r="J1109">
        <v>49</v>
      </c>
      <c r="K1109">
        <v>56</v>
      </c>
      <c r="L1109" s="12">
        <v>0</v>
      </c>
      <c r="M1109" t="s">
        <v>343</v>
      </c>
    </row>
    <row r="1110" spans="1:13" x14ac:dyDescent="0.3">
      <c r="A1110" t="s">
        <v>63</v>
      </c>
      <c r="B1110" t="s">
        <v>66</v>
      </c>
      <c r="C1110" t="s">
        <v>347</v>
      </c>
      <c r="D1110" t="s">
        <v>15</v>
      </c>
      <c r="E1110">
        <v>2</v>
      </c>
      <c r="F1110" s="12">
        <v>522</v>
      </c>
      <c r="G1110" s="12">
        <v>17.399999999999999</v>
      </c>
      <c r="H1110" s="12">
        <v>1.1100000000000001</v>
      </c>
      <c r="I1110" s="12">
        <v>0.55000000000000004</v>
      </c>
      <c r="J1110">
        <v>58</v>
      </c>
      <c r="K1110">
        <v>64</v>
      </c>
      <c r="L1110" s="12">
        <v>0.55000000000000004</v>
      </c>
      <c r="M1110" t="s">
        <v>343</v>
      </c>
    </row>
    <row r="1111" spans="1:13" x14ac:dyDescent="0.3">
      <c r="A1111" t="s">
        <v>63</v>
      </c>
      <c r="B1111" t="s">
        <v>66</v>
      </c>
      <c r="C1111" t="s">
        <v>347</v>
      </c>
      <c r="D1111" t="s">
        <v>14</v>
      </c>
      <c r="E1111">
        <v>2</v>
      </c>
      <c r="F1111" s="12">
        <v>567</v>
      </c>
      <c r="G1111" s="12">
        <v>18.899999999999999</v>
      </c>
      <c r="H1111" s="12">
        <v>1</v>
      </c>
      <c r="I1111" s="12">
        <v>0.5</v>
      </c>
      <c r="J1111">
        <v>63</v>
      </c>
      <c r="K1111">
        <v>64</v>
      </c>
      <c r="L1111" s="12">
        <v>0.5</v>
      </c>
      <c r="M1111" t="s">
        <v>343</v>
      </c>
    </row>
    <row r="1112" spans="1:13" x14ac:dyDescent="0.3">
      <c r="A1112" t="s">
        <v>63</v>
      </c>
      <c r="B1112" t="s">
        <v>66</v>
      </c>
      <c r="C1112" t="s">
        <v>347</v>
      </c>
      <c r="D1112" t="s">
        <v>114</v>
      </c>
      <c r="E1112">
        <v>2</v>
      </c>
      <c r="F1112" s="12">
        <v>540</v>
      </c>
      <c r="G1112" s="12">
        <v>18</v>
      </c>
      <c r="H1112" s="12">
        <v>1.1100000000000001</v>
      </c>
      <c r="I1112" s="12">
        <v>0.55000000000000004</v>
      </c>
      <c r="J1112">
        <v>60</v>
      </c>
      <c r="K1112">
        <v>64</v>
      </c>
      <c r="L1112" s="12">
        <v>0.55000000000000004</v>
      </c>
      <c r="M1112" t="s">
        <v>343</v>
      </c>
    </row>
    <row r="1113" spans="1:13" x14ac:dyDescent="0.3">
      <c r="A1113" t="s">
        <v>63</v>
      </c>
      <c r="B1113" t="s">
        <v>66</v>
      </c>
      <c r="C1113" t="s">
        <v>348</v>
      </c>
      <c r="D1113" t="s">
        <v>7</v>
      </c>
      <c r="E1113">
        <v>1</v>
      </c>
      <c r="F1113" s="12">
        <v>216</v>
      </c>
      <c r="G1113" s="12">
        <v>7.2</v>
      </c>
      <c r="H1113" s="12">
        <v>0.5</v>
      </c>
      <c r="I1113" s="12">
        <v>0</v>
      </c>
      <c r="J1113">
        <v>24</v>
      </c>
      <c r="K1113">
        <v>24</v>
      </c>
      <c r="L1113" s="12">
        <v>0.5</v>
      </c>
      <c r="M1113" t="s">
        <v>343</v>
      </c>
    </row>
    <row r="1114" spans="1:13" x14ac:dyDescent="0.3">
      <c r="A1114" t="s">
        <v>63</v>
      </c>
      <c r="B1114" t="s">
        <v>66</v>
      </c>
      <c r="C1114" t="s">
        <v>348</v>
      </c>
      <c r="D1114" t="s">
        <v>9</v>
      </c>
      <c r="E1114">
        <v>1</v>
      </c>
      <c r="F1114" s="12">
        <v>198</v>
      </c>
      <c r="G1114" s="12">
        <v>6.6</v>
      </c>
      <c r="H1114" s="12">
        <v>0.5</v>
      </c>
      <c r="I1114" s="12">
        <v>0</v>
      </c>
      <c r="J1114">
        <v>22</v>
      </c>
      <c r="K1114">
        <v>24</v>
      </c>
      <c r="L1114" s="12">
        <v>0.5</v>
      </c>
      <c r="M1114" t="s">
        <v>343</v>
      </c>
    </row>
    <row r="1115" spans="1:13" x14ac:dyDescent="0.3">
      <c r="A1115" t="s">
        <v>63</v>
      </c>
      <c r="B1115" t="s">
        <v>66</v>
      </c>
      <c r="C1115" t="s">
        <v>348</v>
      </c>
      <c r="D1115" t="s">
        <v>11</v>
      </c>
      <c r="E1115">
        <v>1</v>
      </c>
      <c r="F1115" s="12">
        <v>216</v>
      </c>
      <c r="G1115" s="12">
        <v>7.2</v>
      </c>
      <c r="H1115" s="12">
        <v>0.5</v>
      </c>
      <c r="I1115" s="12">
        <v>0</v>
      </c>
      <c r="J1115">
        <v>24</v>
      </c>
      <c r="K1115">
        <v>24</v>
      </c>
      <c r="L1115" s="12">
        <v>0.5</v>
      </c>
      <c r="M1115" t="s">
        <v>343</v>
      </c>
    </row>
    <row r="1116" spans="1:13" x14ac:dyDescent="0.3">
      <c r="A1116" t="s">
        <v>63</v>
      </c>
      <c r="B1116" t="s">
        <v>66</v>
      </c>
      <c r="C1116" t="s">
        <v>348</v>
      </c>
      <c r="D1116" t="s">
        <v>13</v>
      </c>
      <c r="E1116">
        <v>1</v>
      </c>
      <c r="F1116" s="12">
        <v>198</v>
      </c>
      <c r="G1116" s="12">
        <v>6.6</v>
      </c>
      <c r="H1116" s="12">
        <v>0.5</v>
      </c>
      <c r="I1116" s="12">
        <v>0</v>
      </c>
      <c r="J1116">
        <v>22</v>
      </c>
      <c r="K1116">
        <v>24</v>
      </c>
      <c r="L1116" s="12">
        <v>0.5</v>
      </c>
      <c r="M1116" t="s">
        <v>343</v>
      </c>
    </row>
    <row r="1117" spans="1:13" x14ac:dyDescent="0.3">
      <c r="A1117" t="s">
        <v>63</v>
      </c>
      <c r="B1117" t="s">
        <v>66</v>
      </c>
      <c r="C1117" t="s">
        <v>348</v>
      </c>
      <c r="D1117" t="s">
        <v>15</v>
      </c>
      <c r="E1117">
        <v>1</v>
      </c>
      <c r="F1117" s="12">
        <v>216</v>
      </c>
      <c r="G1117" s="12">
        <v>7.2</v>
      </c>
      <c r="H1117" s="12">
        <v>0.55000000000000004</v>
      </c>
      <c r="I1117" s="12">
        <v>0</v>
      </c>
      <c r="J1117">
        <v>24</v>
      </c>
      <c r="K1117">
        <v>24</v>
      </c>
      <c r="L1117" s="12">
        <v>0.55000000000000004</v>
      </c>
      <c r="M1117" t="s">
        <v>343</v>
      </c>
    </row>
    <row r="1118" spans="1:13" x14ac:dyDescent="0.3">
      <c r="A1118" t="s">
        <v>63</v>
      </c>
      <c r="B1118" t="s">
        <v>66</v>
      </c>
      <c r="C1118" t="s">
        <v>348</v>
      </c>
      <c r="D1118" t="s">
        <v>114</v>
      </c>
      <c r="E1118">
        <v>1</v>
      </c>
      <c r="F1118" s="12">
        <v>207</v>
      </c>
      <c r="G1118" s="12">
        <v>6.9</v>
      </c>
      <c r="H1118" s="12">
        <v>0.55000000000000004</v>
      </c>
      <c r="I1118" s="12">
        <v>0.55000000000000004</v>
      </c>
      <c r="J1118">
        <v>23</v>
      </c>
      <c r="K1118">
        <v>24</v>
      </c>
      <c r="L1118" s="12">
        <v>0</v>
      </c>
      <c r="M1118" t="s">
        <v>343</v>
      </c>
    </row>
    <row r="1119" spans="1:13" x14ac:dyDescent="0.3">
      <c r="A1119" t="s">
        <v>63</v>
      </c>
      <c r="B1119" t="s">
        <v>66</v>
      </c>
      <c r="C1119" t="s">
        <v>349</v>
      </c>
      <c r="D1119" t="s">
        <v>8</v>
      </c>
      <c r="E1119">
        <v>1</v>
      </c>
      <c r="F1119" s="12">
        <v>171</v>
      </c>
      <c r="G1119" s="12">
        <v>5.7</v>
      </c>
      <c r="H1119" s="12">
        <v>0.5</v>
      </c>
      <c r="I1119" s="12">
        <v>0</v>
      </c>
      <c r="J1119">
        <v>19</v>
      </c>
      <c r="K1119">
        <v>24</v>
      </c>
      <c r="L1119" s="12">
        <v>0.5</v>
      </c>
      <c r="M1119" t="s">
        <v>343</v>
      </c>
    </row>
    <row r="1120" spans="1:13" x14ac:dyDescent="0.3">
      <c r="A1120" t="s">
        <v>63</v>
      </c>
      <c r="B1120" t="s">
        <v>66</v>
      </c>
      <c r="C1120" t="s">
        <v>349</v>
      </c>
      <c r="D1120" t="s">
        <v>10</v>
      </c>
      <c r="E1120">
        <v>1</v>
      </c>
      <c r="F1120" s="12">
        <v>198</v>
      </c>
      <c r="G1120" s="12">
        <v>6.6</v>
      </c>
      <c r="H1120" s="12">
        <v>0.5</v>
      </c>
      <c r="I1120" s="12">
        <v>0</v>
      </c>
      <c r="J1120">
        <v>22</v>
      </c>
      <c r="K1120">
        <v>24</v>
      </c>
      <c r="L1120" s="12">
        <v>0.5</v>
      </c>
      <c r="M1120" t="s">
        <v>343</v>
      </c>
    </row>
    <row r="1121" spans="1:13" x14ac:dyDescent="0.3">
      <c r="A1121" t="s">
        <v>63</v>
      </c>
      <c r="B1121" t="s">
        <v>66</v>
      </c>
      <c r="C1121" t="s">
        <v>349</v>
      </c>
      <c r="D1121" t="s">
        <v>12</v>
      </c>
      <c r="E1121">
        <v>1</v>
      </c>
      <c r="F1121" s="12">
        <v>144</v>
      </c>
      <c r="G1121" s="12">
        <v>4.8</v>
      </c>
      <c r="H1121" s="12">
        <v>0.5</v>
      </c>
      <c r="I1121" s="12">
        <v>0</v>
      </c>
      <c r="J1121">
        <v>16</v>
      </c>
      <c r="K1121">
        <v>24</v>
      </c>
      <c r="L1121" s="12">
        <v>0.5</v>
      </c>
      <c r="M1121" t="s">
        <v>343</v>
      </c>
    </row>
    <row r="1122" spans="1:13" x14ac:dyDescent="0.3">
      <c r="A1122" t="s">
        <v>63</v>
      </c>
      <c r="B1122" t="s">
        <v>66</v>
      </c>
      <c r="C1122" t="s">
        <v>349</v>
      </c>
      <c r="D1122" t="s">
        <v>14</v>
      </c>
      <c r="E1122">
        <v>1</v>
      </c>
      <c r="F1122" s="12">
        <v>207</v>
      </c>
      <c r="G1122" s="12">
        <v>6.9</v>
      </c>
      <c r="H1122" s="12">
        <v>0.5</v>
      </c>
      <c r="I1122" s="12">
        <v>0</v>
      </c>
      <c r="J1122">
        <v>23</v>
      </c>
      <c r="K1122">
        <v>24</v>
      </c>
      <c r="L1122" s="12">
        <v>0.5</v>
      </c>
      <c r="M1122" t="s">
        <v>343</v>
      </c>
    </row>
    <row r="1123" spans="1:13" x14ac:dyDescent="0.3">
      <c r="A1123" t="s">
        <v>63</v>
      </c>
      <c r="B1123" t="s">
        <v>66</v>
      </c>
      <c r="C1123" t="s">
        <v>349</v>
      </c>
      <c r="D1123" t="s">
        <v>114</v>
      </c>
      <c r="E1123">
        <v>1</v>
      </c>
      <c r="F1123" s="12">
        <v>189</v>
      </c>
      <c r="G1123" s="12">
        <v>6.3</v>
      </c>
      <c r="H1123" s="12">
        <v>0.55000000000000004</v>
      </c>
      <c r="I1123" s="12">
        <v>0</v>
      </c>
      <c r="J1123">
        <v>21</v>
      </c>
      <c r="K1123">
        <v>24</v>
      </c>
      <c r="L1123" s="12">
        <v>0.55000000000000004</v>
      </c>
      <c r="M1123" t="s">
        <v>343</v>
      </c>
    </row>
    <row r="1124" spans="1:13" x14ac:dyDescent="0.3">
      <c r="A1124" t="s">
        <v>40</v>
      </c>
      <c r="B1124" t="s">
        <v>46</v>
      </c>
      <c r="C1124" t="s">
        <v>350</v>
      </c>
      <c r="D1124" t="s">
        <v>7</v>
      </c>
      <c r="E1124">
        <v>6</v>
      </c>
      <c r="F1124" s="12">
        <v>1134</v>
      </c>
      <c r="G1124" s="12">
        <v>37.799999999999997</v>
      </c>
      <c r="H1124" s="12">
        <v>2.1</v>
      </c>
      <c r="I1124" s="12">
        <v>0.7</v>
      </c>
      <c r="J1124">
        <v>189</v>
      </c>
      <c r="K1124">
        <v>264</v>
      </c>
      <c r="L1124" s="12">
        <v>1.4</v>
      </c>
      <c r="M1124" t="s">
        <v>351</v>
      </c>
    </row>
    <row r="1125" spans="1:13" x14ac:dyDescent="0.3">
      <c r="A1125" t="s">
        <v>40</v>
      </c>
      <c r="B1125" t="s">
        <v>46</v>
      </c>
      <c r="C1125" t="s">
        <v>350</v>
      </c>
      <c r="D1125" t="s">
        <v>9</v>
      </c>
      <c r="E1125">
        <v>6</v>
      </c>
      <c r="F1125" s="12">
        <v>1116</v>
      </c>
      <c r="G1125" s="12">
        <v>37.200000000000003</v>
      </c>
      <c r="H1125" s="12">
        <v>2.1</v>
      </c>
      <c r="I1125" s="12">
        <v>1.4</v>
      </c>
      <c r="J1125">
        <v>186</v>
      </c>
      <c r="K1125">
        <v>264</v>
      </c>
      <c r="L1125" s="12">
        <v>0.7</v>
      </c>
      <c r="M1125" t="s">
        <v>351</v>
      </c>
    </row>
    <row r="1126" spans="1:13" x14ac:dyDescent="0.3">
      <c r="A1126" t="s">
        <v>40</v>
      </c>
      <c r="B1126" t="s">
        <v>46</v>
      </c>
      <c r="C1126" t="s">
        <v>350</v>
      </c>
      <c r="D1126" t="s">
        <v>8</v>
      </c>
      <c r="E1126">
        <v>6</v>
      </c>
      <c r="F1126" s="12">
        <v>1062</v>
      </c>
      <c r="G1126" s="12">
        <v>35.4</v>
      </c>
      <c r="H1126" s="12">
        <v>2.77</v>
      </c>
      <c r="I1126" s="12">
        <v>2.04</v>
      </c>
      <c r="J1126">
        <v>177</v>
      </c>
      <c r="K1126">
        <v>264</v>
      </c>
      <c r="L1126" s="12">
        <v>0.73</v>
      </c>
      <c r="M1126" t="s">
        <v>351</v>
      </c>
    </row>
    <row r="1127" spans="1:13" x14ac:dyDescent="0.3">
      <c r="A1127" t="s">
        <v>40</v>
      </c>
      <c r="B1127" t="s">
        <v>46</v>
      </c>
      <c r="C1127" t="s">
        <v>350</v>
      </c>
      <c r="D1127" t="s">
        <v>11</v>
      </c>
      <c r="E1127">
        <v>6</v>
      </c>
      <c r="F1127" s="12">
        <v>1068</v>
      </c>
      <c r="G1127" s="12">
        <v>35.6</v>
      </c>
      <c r="H1127" s="12">
        <v>2.1</v>
      </c>
      <c r="I1127" s="12">
        <v>2.0699999999999998</v>
      </c>
      <c r="J1127">
        <v>178</v>
      </c>
      <c r="K1127">
        <v>264</v>
      </c>
      <c r="L1127" s="12">
        <v>0.03</v>
      </c>
      <c r="M1127" t="s">
        <v>351</v>
      </c>
    </row>
    <row r="1128" spans="1:13" x14ac:dyDescent="0.3">
      <c r="A1128" t="s">
        <v>40</v>
      </c>
      <c r="B1128" t="s">
        <v>46</v>
      </c>
      <c r="C1128" t="s">
        <v>350</v>
      </c>
      <c r="D1128" t="s">
        <v>10</v>
      </c>
      <c r="E1128">
        <v>6</v>
      </c>
      <c r="F1128" s="12">
        <v>1140</v>
      </c>
      <c r="G1128" s="12">
        <v>38</v>
      </c>
      <c r="H1128" s="12">
        <v>2.1</v>
      </c>
      <c r="I1128" s="12">
        <v>1.37</v>
      </c>
      <c r="J1128">
        <v>190</v>
      </c>
      <c r="K1128">
        <v>264</v>
      </c>
      <c r="L1128" s="12">
        <v>0.73</v>
      </c>
      <c r="M1128" t="s">
        <v>351</v>
      </c>
    </row>
    <row r="1129" spans="1:13" x14ac:dyDescent="0.3">
      <c r="A1129" t="s">
        <v>40</v>
      </c>
      <c r="B1129" t="s">
        <v>46</v>
      </c>
      <c r="C1129" t="s">
        <v>350</v>
      </c>
      <c r="D1129" t="s">
        <v>13</v>
      </c>
      <c r="E1129">
        <v>6</v>
      </c>
      <c r="F1129" s="12">
        <v>936</v>
      </c>
      <c r="G1129" s="12">
        <v>31.2</v>
      </c>
      <c r="H1129" s="12">
        <v>2.1</v>
      </c>
      <c r="I1129" s="12">
        <v>1.4</v>
      </c>
      <c r="J1129">
        <v>156</v>
      </c>
      <c r="K1129">
        <v>264</v>
      </c>
      <c r="L1129" s="12">
        <v>0.7</v>
      </c>
      <c r="M1129" t="s">
        <v>351</v>
      </c>
    </row>
    <row r="1130" spans="1:13" x14ac:dyDescent="0.3">
      <c r="A1130" t="s">
        <v>40</v>
      </c>
      <c r="B1130" t="s">
        <v>46</v>
      </c>
      <c r="C1130" t="s">
        <v>350</v>
      </c>
      <c r="D1130" t="s">
        <v>12</v>
      </c>
      <c r="E1130">
        <v>6</v>
      </c>
      <c r="F1130" s="12">
        <v>1272</v>
      </c>
      <c r="G1130" s="12">
        <v>42.4</v>
      </c>
      <c r="H1130" s="12">
        <v>2.1</v>
      </c>
      <c r="I1130" s="12">
        <v>2.1</v>
      </c>
      <c r="J1130">
        <v>212</v>
      </c>
      <c r="K1130">
        <v>282</v>
      </c>
      <c r="L1130" s="12">
        <v>0</v>
      </c>
      <c r="M1130" t="s">
        <v>351</v>
      </c>
    </row>
    <row r="1131" spans="1:13" x14ac:dyDescent="0.3">
      <c r="A1131" t="s">
        <v>40</v>
      </c>
      <c r="B1131" t="s">
        <v>46</v>
      </c>
      <c r="C1131" t="s">
        <v>350</v>
      </c>
      <c r="D1131" t="s">
        <v>15</v>
      </c>
      <c r="E1131">
        <v>6</v>
      </c>
      <c r="F1131" s="12">
        <v>1002</v>
      </c>
      <c r="G1131" s="12">
        <v>33.4</v>
      </c>
      <c r="H1131" s="12">
        <v>2.2599999999999998</v>
      </c>
      <c r="I1131" s="12">
        <v>2.2599999999999998</v>
      </c>
      <c r="J1131">
        <v>167</v>
      </c>
      <c r="K1131">
        <v>264</v>
      </c>
      <c r="L1131" s="12">
        <v>0</v>
      </c>
      <c r="M1131" t="s">
        <v>351</v>
      </c>
    </row>
    <row r="1132" spans="1:13" x14ac:dyDescent="0.3">
      <c r="A1132" t="s">
        <v>40</v>
      </c>
      <c r="B1132" t="s">
        <v>46</v>
      </c>
      <c r="C1132" t="s">
        <v>350</v>
      </c>
      <c r="D1132" t="s">
        <v>14</v>
      </c>
      <c r="E1132">
        <v>5</v>
      </c>
      <c r="F1132" s="12">
        <v>1122</v>
      </c>
      <c r="G1132" s="12">
        <v>37.4</v>
      </c>
      <c r="H1132" s="12">
        <v>1.75</v>
      </c>
      <c r="I1132" s="12">
        <v>1.4</v>
      </c>
      <c r="J1132">
        <v>187</v>
      </c>
      <c r="K1132">
        <v>232</v>
      </c>
      <c r="L1132" s="12">
        <v>0.35</v>
      </c>
      <c r="M1132" t="s">
        <v>351</v>
      </c>
    </row>
    <row r="1133" spans="1:13" x14ac:dyDescent="0.3">
      <c r="A1133" t="s">
        <v>40</v>
      </c>
      <c r="B1133" t="s">
        <v>46</v>
      </c>
      <c r="C1133" t="s">
        <v>350</v>
      </c>
      <c r="D1133" t="s">
        <v>114</v>
      </c>
      <c r="E1133">
        <v>5</v>
      </c>
      <c r="F1133" s="12">
        <v>942</v>
      </c>
      <c r="G1133" s="12">
        <v>31.4</v>
      </c>
      <c r="H1133" s="12">
        <v>1.88</v>
      </c>
      <c r="I1133" s="12">
        <v>1.7</v>
      </c>
      <c r="J1133">
        <v>157</v>
      </c>
      <c r="K1133">
        <v>232</v>
      </c>
      <c r="L1133" s="12">
        <v>0.18</v>
      </c>
      <c r="M1133" t="s">
        <v>351</v>
      </c>
    </row>
    <row r="1134" spans="1:13" x14ac:dyDescent="0.3">
      <c r="A1134" t="s">
        <v>40</v>
      </c>
      <c r="B1134" t="s">
        <v>46</v>
      </c>
      <c r="C1134" t="s">
        <v>352</v>
      </c>
      <c r="D1134" t="s">
        <v>7</v>
      </c>
      <c r="E1134">
        <v>2</v>
      </c>
      <c r="F1134" s="12">
        <v>345</v>
      </c>
      <c r="G1134" s="12">
        <v>11.5</v>
      </c>
      <c r="H1134" s="12">
        <v>0.56999999999999995</v>
      </c>
      <c r="I1134" s="12">
        <v>0</v>
      </c>
      <c r="J1134">
        <v>69</v>
      </c>
      <c r="K1134">
        <v>82</v>
      </c>
      <c r="L1134" s="12">
        <v>0.56999999999999995</v>
      </c>
      <c r="M1134" t="s">
        <v>351</v>
      </c>
    </row>
    <row r="1135" spans="1:13" x14ac:dyDescent="0.3">
      <c r="A1135" t="s">
        <v>40</v>
      </c>
      <c r="B1135" t="s">
        <v>46</v>
      </c>
      <c r="C1135" t="s">
        <v>352</v>
      </c>
      <c r="D1135" t="s">
        <v>9</v>
      </c>
      <c r="E1135">
        <v>2</v>
      </c>
      <c r="F1135" s="12">
        <v>350</v>
      </c>
      <c r="G1135" s="12">
        <v>11.67</v>
      </c>
      <c r="H1135" s="12">
        <v>0.56999999999999995</v>
      </c>
      <c r="I1135" s="12">
        <v>0</v>
      </c>
      <c r="J1135">
        <v>70</v>
      </c>
      <c r="K1135">
        <v>82</v>
      </c>
      <c r="L1135" s="12">
        <v>0.56999999999999995</v>
      </c>
      <c r="M1135" t="s">
        <v>351</v>
      </c>
    </row>
    <row r="1136" spans="1:13" x14ac:dyDescent="0.3">
      <c r="A1136" t="s">
        <v>40</v>
      </c>
      <c r="B1136" t="s">
        <v>46</v>
      </c>
      <c r="C1136" t="s">
        <v>352</v>
      </c>
      <c r="D1136" t="s">
        <v>8</v>
      </c>
      <c r="E1136">
        <v>2</v>
      </c>
      <c r="F1136" s="12">
        <v>310</v>
      </c>
      <c r="G1136" s="12">
        <v>10.33</v>
      </c>
      <c r="H1136" s="12">
        <v>0.56999999999999995</v>
      </c>
      <c r="I1136" s="12">
        <v>0</v>
      </c>
      <c r="J1136">
        <v>62</v>
      </c>
      <c r="K1136">
        <v>82</v>
      </c>
      <c r="L1136" s="12">
        <v>0.56999999999999995</v>
      </c>
      <c r="M1136" t="s">
        <v>351</v>
      </c>
    </row>
    <row r="1137" spans="1:13" x14ac:dyDescent="0.3">
      <c r="A1137" t="s">
        <v>40</v>
      </c>
      <c r="B1137" t="s">
        <v>46</v>
      </c>
      <c r="C1137" t="s">
        <v>352</v>
      </c>
      <c r="D1137" t="s">
        <v>11</v>
      </c>
      <c r="E1137">
        <v>2</v>
      </c>
      <c r="F1137" s="12">
        <v>310</v>
      </c>
      <c r="G1137" s="12">
        <v>10.33</v>
      </c>
      <c r="H1137" s="12">
        <v>0.56999999999999995</v>
      </c>
      <c r="I1137" s="12">
        <v>0</v>
      </c>
      <c r="J1137">
        <v>62</v>
      </c>
      <c r="K1137">
        <v>82</v>
      </c>
      <c r="L1137" s="12">
        <v>0.56999999999999995</v>
      </c>
      <c r="M1137" t="s">
        <v>351</v>
      </c>
    </row>
    <row r="1138" spans="1:13" x14ac:dyDescent="0.3">
      <c r="A1138" t="s">
        <v>40</v>
      </c>
      <c r="B1138" t="s">
        <v>46</v>
      </c>
      <c r="C1138" t="s">
        <v>352</v>
      </c>
      <c r="D1138" t="s">
        <v>10</v>
      </c>
      <c r="E1138">
        <v>2</v>
      </c>
      <c r="F1138" s="12">
        <v>320</v>
      </c>
      <c r="G1138" s="12">
        <v>10.67</v>
      </c>
      <c r="H1138" s="12">
        <v>0.56999999999999995</v>
      </c>
      <c r="I1138" s="12">
        <v>0.28000000000000003</v>
      </c>
      <c r="J1138">
        <v>64</v>
      </c>
      <c r="K1138">
        <v>82</v>
      </c>
      <c r="L1138" s="12">
        <v>0.28000000000000003</v>
      </c>
      <c r="M1138" t="s">
        <v>351</v>
      </c>
    </row>
    <row r="1139" spans="1:13" x14ac:dyDescent="0.3">
      <c r="A1139" t="s">
        <v>40</v>
      </c>
      <c r="B1139" t="s">
        <v>46</v>
      </c>
      <c r="C1139" t="s">
        <v>352</v>
      </c>
      <c r="D1139" t="s">
        <v>13</v>
      </c>
      <c r="E1139">
        <v>2</v>
      </c>
      <c r="F1139" s="12">
        <v>235</v>
      </c>
      <c r="G1139" s="12">
        <v>7.83</v>
      </c>
      <c r="H1139" s="12">
        <v>0.56999999999999995</v>
      </c>
      <c r="I1139" s="12">
        <v>0</v>
      </c>
      <c r="J1139">
        <v>47</v>
      </c>
      <c r="K1139">
        <v>82</v>
      </c>
      <c r="L1139" s="12">
        <v>0.56999999999999995</v>
      </c>
      <c r="M1139" t="s">
        <v>351</v>
      </c>
    </row>
    <row r="1140" spans="1:13" x14ac:dyDescent="0.3">
      <c r="A1140" t="s">
        <v>40</v>
      </c>
      <c r="B1140" t="s">
        <v>46</v>
      </c>
      <c r="C1140" t="s">
        <v>352</v>
      </c>
      <c r="D1140" t="s">
        <v>12</v>
      </c>
      <c r="E1140">
        <v>2</v>
      </c>
      <c r="F1140" s="12">
        <v>360</v>
      </c>
      <c r="G1140" s="12">
        <v>12</v>
      </c>
      <c r="H1140" s="12">
        <v>0.56999999999999995</v>
      </c>
      <c r="I1140" s="12">
        <v>0.28000000000000003</v>
      </c>
      <c r="J1140">
        <v>72</v>
      </c>
      <c r="K1140">
        <v>82</v>
      </c>
      <c r="L1140" s="12">
        <v>0.28000000000000003</v>
      </c>
      <c r="M1140" t="s">
        <v>351</v>
      </c>
    </row>
    <row r="1141" spans="1:13" x14ac:dyDescent="0.3">
      <c r="A1141" t="s">
        <v>40</v>
      </c>
      <c r="B1141" t="s">
        <v>46</v>
      </c>
      <c r="C1141" t="s">
        <v>352</v>
      </c>
      <c r="D1141" t="s">
        <v>15</v>
      </c>
      <c r="E1141">
        <v>2</v>
      </c>
      <c r="F1141" s="12">
        <v>260</v>
      </c>
      <c r="G1141" s="12">
        <v>8.67</v>
      </c>
      <c r="H1141" s="12">
        <v>0.62</v>
      </c>
      <c r="I1141" s="12">
        <v>0</v>
      </c>
      <c r="J1141">
        <v>52</v>
      </c>
      <c r="K1141">
        <v>82</v>
      </c>
      <c r="L1141" s="12">
        <v>0.62</v>
      </c>
      <c r="M1141" t="s">
        <v>351</v>
      </c>
    </row>
    <row r="1142" spans="1:13" x14ac:dyDescent="0.3">
      <c r="A1142" t="s">
        <v>40</v>
      </c>
      <c r="B1142" t="s">
        <v>46</v>
      </c>
      <c r="C1142" t="s">
        <v>352</v>
      </c>
      <c r="D1142" t="s">
        <v>14</v>
      </c>
      <c r="E1142">
        <v>2</v>
      </c>
      <c r="F1142" s="12">
        <v>170</v>
      </c>
      <c r="G1142" s="12">
        <v>5.67</v>
      </c>
      <c r="H1142" s="12">
        <v>0.56999999999999995</v>
      </c>
      <c r="I1142" s="12">
        <v>0</v>
      </c>
      <c r="J1142">
        <v>34</v>
      </c>
      <c r="K1142">
        <v>82</v>
      </c>
      <c r="L1142" s="12">
        <v>0.56999999999999995</v>
      </c>
      <c r="M1142" t="s">
        <v>351</v>
      </c>
    </row>
    <row r="1143" spans="1:13" x14ac:dyDescent="0.3">
      <c r="A1143" t="s">
        <v>40</v>
      </c>
      <c r="B1143" t="s">
        <v>46</v>
      </c>
      <c r="C1143" t="s">
        <v>352</v>
      </c>
      <c r="D1143" t="s">
        <v>114</v>
      </c>
      <c r="E1143">
        <v>2</v>
      </c>
      <c r="F1143" s="12">
        <v>140</v>
      </c>
      <c r="G1143" s="12">
        <v>4.67</v>
      </c>
      <c r="H1143" s="12">
        <v>0.62</v>
      </c>
      <c r="I1143" s="12">
        <v>0.16</v>
      </c>
      <c r="J1143">
        <v>28</v>
      </c>
      <c r="K1143">
        <v>82</v>
      </c>
      <c r="L1143" s="12">
        <v>0.46</v>
      </c>
      <c r="M1143" t="s">
        <v>351</v>
      </c>
    </row>
    <row r="1144" spans="1:13" x14ac:dyDescent="0.3">
      <c r="A1144" t="s">
        <v>40</v>
      </c>
      <c r="B1144" t="s">
        <v>46</v>
      </c>
      <c r="C1144" t="s">
        <v>353</v>
      </c>
      <c r="D1144" t="s">
        <v>8</v>
      </c>
      <c r="E1144">
        <v>1</v>
      </c>
      <c r="F1144" s="12">
        <v>110</v>
      </c>
      <c r="G1144" s="12">
        <v>3.67</v>
      </c>
      <c r="H1144" s="12">
        <v>0.28000000000000003</v>
      </c>
      <c r="I1144" s="12">
        <v>0</v>
      </c>
      <c r="J1144">
        <v>22</v>
      </c>
      <c r="K1144">
        <v>32</v>
      </c>
      <c r="L1144" s="12">
        <v>0.28000000000000003</v>
      </c>
      <c r="M1144" t="s">
        <v>351</v>
      </c>
    </row>
    <row r="1145" spans="1:13" x14ac:dyDescent="0.3">
      <c r="A1145" t="s">
        <v>40</v>
      </c>
      <c r="B1145" t="s">
        <v>46</v>
      </c>
      <c r="C1145" t="s">
        <v>353</v>
      </c>
      <c r="D1145" t="s">
        <v>10</v>
      </c>
      <c r="E1145">
        <v>1</v>
      </c>
      <c r="F1145" s="12">
        <v>175</v>
      </c>
      <c r="G1145" s="12">
        <v>5.83</v>
      </c>
      <c r="H1145" s="12">
        <v>0.28000000000000003</v>
      </c>
      <c r="I1145" s="12">
        <v>0.14000000000000001</v>
      </c>
      <c r="J1145">
        <v>35</v>
      </c>
      <c r="K1145">
        <v>32</v>
      </c>
      <c r="L1145" s="12">
        <v>0.15</v>
      </c>
      <c r="M1145" t="s">
        <v>351</v>
      </c>
    </row>
    <row r="1146" spans="1:13" x14ac:dyDescent="0.3">
      <c r="A1146" t="s">
        <v>40</v>
      </c>
      <c r="B1146" t="s">
        <v>46</v>
      </c>
      <c r="C1146" t="s">
        <v>353</v>
      </c>
      <c r="D1146" t="s">
        <v>13</v>
      </c>
      <c r="E1146">
        <v>1</v>
      </c>
      <c r="F1146" s="12">
        <v>90</v>
      </c>
      <c r="G1146" s="12">
        <v>3</v>
      </c>
      <c r="H1146" s="12">
        <v>0.28000000000000003</v>
      </c>
      <c r="I1146" s="12">
        <v>0</v>
      </c>
      <c r="J1146">
        <v>18</v>
      </c>
      <c r="K1146">
        <v>32</v>
      </c>
      <c r="L1146" s="12">
        <v>0.28000000000000003</v>
      </c>
      <c r="M1146" t="s">
        <v>351</v>
      </c>
    </row>
    <row r="1147" spans="1:13" x14ac:dyDescent="0.3">
      <c r="A1147" t="s">
        <v>40</v>
      </c>
      <c r="B1147" t="s">
        <v>46</v>
      </c>
      <c r="C1147" t="s">
        <v>353</v>
      </c>
      <c r="D1147" t="s">
        <v>12</v>
      </c>
      <c r="E1147">
        <v>1</v>
      </c>
      <c r="F1147" s="12">
        <v>125</v>
      </c>
      <c r="G1147" s="12">
        <v>4.17</v>
      </c>
      <c r="H1147" s="12">
        <v>0.28000000000000003</v>
      </c>
      <c r="I1147" s="12">
        <v>0</v>
      </c>
      <c r="J1147">
        <v>25</v>
      </c>
      <c r="K1147">
        <v>32</v>
      </c>
      <c r="L1147" s="12">
        <v>0.28000000000000003</v>
      </c>
      <c r="M1147" t="s">
        <v>351</v>
      </c>
    </row>
    <row r="1148" spans="1:13" x14ac:dyDescent="0.3">
      <c r="A1148" t="s">
        <v>40</v>
      </c>
      <c r="B1148" t="s">
        <v>46</v>
      </c>
      <c r="C1148" t="s">
        <v>353</v>
      </c>
      <c r="D1148" t="s">
        <v>15</v>
      </c>
      <c r="E1148">
        <v>1</v>
      </c>
      <c r="F1148" s="12">
        <v>80</v>
      </c>
      <c r="G1148" s="12">
        <v>2.67</v>
      </c>
      <c r="H1148" s="12">
        <v>0.31</v>
      </c>
      <c r="I1148" s="12">
        <v>0</v>
      </c>
      <c r="J1148">
        <v>16</v>
      </c>
      <c r="K1148">
        <v>32</v>
      </c>
      <c r="L1148" s="12">
        <v>0.31</v>
      </c>
      <c r="M1148" t="s">
        <v>351</v>
      </c>
    </row>
    <row r="1149" spans="1:13" x14ac:dyDescent="0.3">
      <c r="A1149" t="s">
        <v>40</v>
      </c>
      <c r="B1149" t="s">
        <v>46</v>
      </c>
      <c r="C1149" t="s">
        <v>353</v>
      </c>
      <c r="D1149" t="s">
        <v>14</v>
      </c>
      <c r="E1149">
        <v>1</v>
      </c>
      <c r="F1149" s="12">
        <v>105</v>
      </c>
      <c r="G1149" s="12">
        <v>3.5</v>
      </c>
      <c r="H1149" s="12">
        <v>0.28000000000000003</v>
      </c>
      <c r="I1149" s="12">
        <v>0</v>
      </c>
      <c r="J1149">
        <v>21</v>
      </c>
      <c r="K1149">
        <v>32</v>
      </c>
      <c r="L1149" s="12">
        <v>0.28000000000000003</v>
      </c>
      <c r="M1149" t="s">
        <v>351</v>
      </c>
    </row>
    <row r="1150" spans="1:13" x14ac:dyDescent="0.3">
      <c r="A1150" t="s">
        <v>40</v>
      </c>
      <c r="B1150" t="s">
        <v>46</v>
      </c>
      <c r="C1150" t="s">
        <v>353</v>
      </c>
      <c r="D1150" t="s">
        <v>114</v>
      </c>
      <c r="E1150">
        <v>1</v>
      </c>
      <c r="F1150" s="12">
        <v>95</v>
      </c>
      <c r="G1150" s="12">
        <v>3.17</v>
      </c>
      <c r="H1150" s="12">
        <v>0.31</v>
      </c>
      <c r="I1150" s="12">
        <v>0</v>
      </c>
      <c r="J1150">
        <v>19</v>
      </c>
      <c r="K1150">
        <v>32</v>
      </c>
      <c r="L1150" s="12">
        <v>0.31</v>
      </c>
      <c r="M1150" t="s">
        <v>351</v>
      </c>
    </row>
    <row r="1151" spans="1:13" x14ac:dyDescent="0.3">
      <c r="A1151" t="s">
        <v>40</v>
      </c>
      <c r="B1151" t="s">
        <v>46</v>
      </c>
      <c r="C1151" t="s">
        <v>354</v>
      </c>
      <c r="D1151" t="s">
        <v>7</v>
      </c>
      <c r="E1151">
        <v>1</v>
      </c>
      <c r="F1151" s="12">
        <v>240</v>
      </c>
      <c r="G1151" s="12">
        <v>8</v>
      </c>
      <c r="H1151" s="12">
        <v>0.28000000000000003</v>
      </c>
      <c r="I1151" s="12">
        <v>0</v>
      </c>
      <c r="J1151">
        <v>48</v>
      </c>
      <c r="K1151">
        <v>50</v>
      </c>
      <c r="L1151" s="12">
        <v>0.28000000000000003</v>
      </c>
      <c r="M1151" t="s">
        <v>351</v>
      </c>
    </row>
    <row r="1152" spans="1:13" x14ac:dyDescent="0.3">
      <c r="A1152" t="s">
        <v>40</v>
      </c>
      <c r="B1152" t="s">
        <v>46</v>
      </c>
      <c r="C1152" t="s">
        <v>354</v>
      </c>
      <c r="D1152" t="s">
        <v>9</v>
      </c>
      <c r="E1152">
        <v>1</v>
      </c>
      <c r="F1152" s="12">
        <v>225</v>
      </c>
      <c r="G1152" s="12">
        <v>7.5</v>
      </c>
      <c r="H1152" s="12">
        <v>0.28000000000000003</v>
      </c>
      <c r="I1152" s="12">
        <v>0</v>
      </c>
      <c r="J1152">
        <v>45</v>
      </c>
      <c r="K1152">
        <v>50</v>
      </c>
      <c r="L1152" s="12">
        <v>0.28000000000000003</v>
      </c>
      <c r="M1152" t="s">
        <v>351</v>
      </c>
    </row>
    <row r="1153" spans="1:13" x14ac:dyDescent="0.3">
      <c r="A1153" t="s">
        <v>40</v>
      </c>
      <c r="B1153" t="s">
        <v>46</v>
      </c>
      <c r="C1153" t="s">
        <v>354</v>
      </c>
      <c r="D1153" t="s">
        <v>8</v>
      </c>
      <c r="E1153">
        <v>1</v>
      </c>
      <c r="F1153" s="12">
        <v>215</v>
      </c>
      <c r="G1153" s="12">
        <v>7.17</v>
      </c>
      <c r="H1153" s="12">
        <v>0.28000000000000003</v>
      </c>
      <c r="I1153" s="12">
        <v>0</v>
      </c>
      <c r="J1153">
        <v>43</v>
      </c>
      <c r="K1153">
        <v>50</v>
      </c>
      <c r="L1153" s="12">
        <v>0.28000000000000003</v>
      </c>
      <c r="M1153" t="s">
        <v>351</v>
      </c>
    </row>
    <row r="1154" spans="1:13" x14ac:dyDescent="0.3">
      <c r="A1154" t="s">
        <v>40</v>
      </c>
      <c r="B1154" t="s">
        <v>46</v>
      </c>
      <c r="C1154" t="s">
        <v>354</v>
      </c>
      <c r="D1154" t="s">
        <v>11</v>
      </c>
      <c r="E1154">
        <v>2</v>
      </c>
      <c r="F1154" s="12">
        <v>164.29</v>
      </c>
      <c r="G1154" s="12">
        <v>5.48</v>
      </c>
      <c r="H1154" s="12">
        <v>0.56999999999999995</v>
      </c>
      <c r="I1154" s="12">
        <v>0</v>
      </c>
      <c r="J1154">
        <v>47</v>
      </c>
      <c r="K1154">
        <v>100</v>
      </c>
      <c r="L1154" s="12">
        <v>0.56999999999999995</v>
      </c>
      <c r="M1154" t="s">
        <v>351</v>
      </c>
    </row>
    <row r="1155" spans="1:13" x14ac:dyDescent="0.3">
      <c r="A1155" t="s">
        <v>40</v>
      </c>
      <c r="B1155" t="s">
        <v>46</v>
      </c>
      <c r="C1155" t="s">
        <v>354</v>
      </c>
      <c r="D1155" t="s">
        <v>10</v>
      </c>
      <c r="E1155">
        <v>1</v>
      </c>
      <c r="F1155" s="12">
        <v>235</v>
      </c>
      <c r="G1155" s="12">
        <v>7.83</v>
      </c>
      <c r="H1155" s="12">
        <v>0.28000000000000003</v>
      </c>
      <c r="I1155" s="12">
        <v>0</v>
      </c>
      <c r="J1155">
        <v>47</v>
      </c>
      <c r="K1155">
        <v>50</v>
      </c>
      <c r="L1155" s="12">
        <v>0.28000000000000003</v>
      </c>
      <c r="M1155" t="s">
        <v>351</v>
      </c>
    </row>
    <row r="1156" spans="1:13" x14ac:dyDescent="0.3">
      <c r="A1156" t="s">
        <v>40</v>
      </c>
      <c r="B1156" t="s">
        <v>46</v>
      </c>
      <c r="C1156" t="s">
        <v>354</v>
      </c>
      <c r="D1156" t="s">
        <v>13</v>
      </c>
      <c r="E1156">
        <v>1</v>
      </c>
      <c r="F1156" s="12">
        <v>200</v>
      </c>
      <c r="G1156" s="12">
        <v>6.67</v>
      </c>
      <c r="H1156" s="12">
        <v>0.28000000000000003</v>
      </c>
      <c r="I1156" s="12">
        <v>0</v>
      </c>
      <c r="J1156">
        <v>40</v>
      </c>
      <c r="K1156">
        <v>50</v>
      </c>
      <c r="L1156" s="12">
        <v>0.28000000000000003</v>
      </c>
      <c r="M1156" t="s">
        <v>351</v>
      </c>
    </row>
    <row r="1157" spans="1:13" x14ac:dyDescent="0.3">
      <c r="A1157" t="s">
        <v>40</v>
      </c>
      <c r="B1157" t="s">
        <v>46</v>
      </c>
      <c r="C1157" t="s">
        <v>354</v>
      </c>
      <c r="D1157" t="s">
        <v>12</v>
      </c>
      <c r="E1157">
        <v>1</v>
      </c>
      <c r="F1157" s="12">
        <v>235</v>
      </c>
      <c r="G1157" s="12">
        <v>7.83</v>
      </c>
      <c r="H1157" s="12">
        <v>0.28000000000000003</v>
      </c>
      <c r="I1157" s="12">
        <v>0</v>
      </c>
      <c r="J1157">
        <v>47</v>
      </c>
      <c r="K1157">
        <v>50</v>
      </c>
      <c r="L1157" s="12">
        <v>0.28000000000000003</v>
      </c>
      <c r="M1157" t="s">
        <v>351</v>
      </c>
    </row>
    <row r="1158" spans="1:13" x14ac:dyDescent="0.3">
      <c r="A1158" t="s">
        <v>40</v>
      </c>
      <c r="B1158" t="s">
        <v>46</v>
      </c>
      <c r="C1158" t="s">
        <v>354</v>
      </c>
      <c r="D1158" t="s">
        <v>15</v>
      </c>
      <c r="E1158">
        <v>1</v>
      </c>
      <c r="F1158" s="12">
        <v>180</v>
      </c>
      <c r="G1158" s="12">
        <v>6</v>
      </c>
      <c r="H1158" s="12">
        <v>0.31</v>
      </c>
      <c r="I1158" s="12">
        <v>0</v>
      </c>
      <c r="J1158">
        <v>36</v>
      </c>
      <c r="K1158">
        <v>50</v>
      </c>
      <c r="L1158" s="12">
        <v>0.31</v>
      </c>
      <c r="M1158" t="s">
        <v>351</v>
      </c>
    </row>
    <row r="1159" spans="1:13" x14ac:dyDescent="0.3">
      <c r="A1159" t="s">
        <v>40</v>
      </c>
      <c r="B1159" t="s">
        <v>46</v>
      </c>
      <c r="C1159" t="s">
        <v>354</v>
      </c>
      <c r="D1159" t="s">
        <v>14</v>
      </c>
      <c r="E1159">
        <v>1</v>
      </c>
      <c r="F1159" s="12">
        <v>200</v>
      </c>
      <c r="G1159" s="12">
        <v>6.67</v>
      </c>
      <c r="H1159" s="12">
        <v>0.28000000000000003</v>
      </c>
      <c r="I1159" s="12">
        <v>0</v>
      </c>
      <c r="J1159">
        <v>40</v>
      </c>
      <c r="K1159">
        <v>50</v>
      </c>
      <c r="L1159" s="12">
        <v>0.28000000000000003</v>
      </c>
      <c r="M1159" t="s">
        <v>351</v>
      </c>
    </row>
    <row r="1160" spans="1:13" x14ac:dyDescent="0.3">
      <c r="A1160" t="s">
        <v>40</v>
      </c>
      <c r="B1160" t="s">
        <v>46</v>
      </c>
      <c r="C1160" t="s">
        <v>354</v>
      </c>
      <c r="D1160" t="s">
        <v>114</v>
      </c>
      <c r="E1160">
        <v>1</v>
      </c>
      <c r="F1160" s="12">
        <v>170</v>
      </c>
      <c r="G1160" s="12">
        <v>5.67</v>
      </c>
      <c r="H1160" s="12">
        <v>0.31</v>
      </c>
      <c r="I1160" s="12">
        <v>0</v>
      </c>
      <c r="J1160">
        <v>34</v>
      </c>
      <c r="K1160">
        <v>50</v>
      </c>
      <c r="L1160" s="12">
        <v>0.31</v>
      </c>
      <c r="M1160" t="s">
        <v>351</v>
      </c>
    </row>
    <row r="1161" spans="1:13" x14ac:dyDescent="0.3">
      <c r="A1161" t="s">
        <v>40</v>
      </c>
      <c r="B1161" t="s">
        <v>46</v>
      </c>
      <c r="C1161" t="s">
        <v>355</v>
      </c>
      <c r="D1161" t="s">
        <v>7</v>
      </c>
      <c r="E1161">
        <v>1</v>
      </c>
      <c r="F1161" s="12">
        <v>95</v>
      </c>
      <c r="G1161" s="12">
        <v>3.17</v>
      </c>
      <c r="H1161" s="12">
        <v>0.28000000000000003</v>
      </c>
      <c r="I1161" s="12">
        <v>0.28000000000000003</v>
      </c>
      <c r="J1161">
        <v>19</v>
      </c>
      <c r="K1161">
        <v>32</v>
      </c>
      <c r="L1161" s="12">
        <v>0</v>
      </c>
      <c r="M1161" t="s">
        <v>351</v>
      </c>
    </row>
    <row r="1162" spans="1:13" x14ac:dyDescent="0.3">
      <c r="A1162" t="s">
        <v>40</v>
      </c>
      <c r="B1162" t="s">
        <v>46</v>
      </c>
      <c r="C1162" t="s">
        <v>355</v>
      </c>
      <c r="D1162" t="s">
        <v>9</v>
      </c>
      <c r="E1162">
        <v>1</v>
      </c>
      <c r="F1162" s="12">
        <v>100</v>
      </c>
      <c r="G1162" s="12">
        <v>3.33</v>
      </c>
      <c r="H1162" s="12">
        <v>0.28000000000000003</v>
      </c>
      <c r="I1162" s="12">
        <v>0</v>
      </c>
      <c r="J1162">
        <v>20</v>
      </c>
      <c r="K1162">
        <v>32</v>
      </c>
      <c r="L1162" s="12">
        <v>0.28000000000000003</v>
      </c>
      <c r="M1162" t="s">
        <v>351</v>
      </c>
    </row>
    <row r="1163" spans="1:13" x14ac:dyDescent="0.3">
      <c r="A1163" t="s">
        <v>40</v>
      </c>
      <c r="B1163" t="s">
        <v>46</v>
      </c>
      <c r="C1163" t="s">
        <v>355</v>
      </c>
      <c r="D1163" t="s">
        <v>11</v>
      </c>
      <c r="E1163">
        <v>1</v>
      </c>
      <c r="F1163" s="12">
        <v>90</v>
      </c>
      <c r="G1163" s="12">
        <v>3</v>
      </c>
      <c r="H1163" s="12">
        <v>0.28000000000000003</v>
      </c>
      <c r="I1163" s="12">
        <v>0.28000000000000003</v>
      </c>
      <c r="J1163">
        <v>18</v>
      </c>
      <c r="K1163">
        <v>32</v>
      </c>
      <c r="L1163" s="12">
        <v>0</v>
      </c>
      <c r="M1163" t="s">
        <v>351</v>
      </c>
    </row>
    <row r="1164" spans="1:13" x14ac:dyDescent="0.3">
      <c r="A1164" t="s">
        <v>40</v>
      </c>
      <c r="B1164" t="s">
        <v>46</v>
      </c>
      <c r="C1164" t="s">
        <v>355</v>
      </c>
      <c r="D1164" t="s">
        <v>13</v>
      </c>
      <c r="E1164">
        <v>1</v>
      </c>
      <c r="F1164" s="12">
        <v>90</v>
      </c>
      <c r="G1164" s="12">
        <v>3</v>
      </c>
      <c r="H1164" s="12">
        <v>0.28000000000000003</v>
      </c>
      <c r="I1164" s="12">
        <v>0</v>
      </c>
      <c r="J1164">
        <v>18</v>
      </c>
      <c r="K1164">
        <v>32</v>
      </c>
      <c r="L1164" s="12">
        <v>0.28000000000000003</v>
      </c>
      <c r="M1164" t="s">
        <v>351</v>
      </c>
    </row>
    <row r="1165" spans="1:13" x14ac:dyDescent="0.3">
      <c r="A1165" t="s">
        <v>40</v>
      </c>
      <c r="B1165" t="s">
        <v>46</v>
      </c>
      <c r="C1165" t="s">
        <v>355</v>
      </c>
      <c r="D1165" t="s">
        <v>15</v>
      </c>
      <c r="E1165">
        <v>1</v>
      </c>
      <c r="F1165" s="12">
        <v>110</v>
      </c>
      <c r="G1165" s="12">
        <v>3.67</v>
      </c>
      <c r="H1165" s="12">
        <v>0.31</v>
      </c>
      <c r="I1165" s="12">
        <v>0.18</v>
      </c>
      <c r="J1165">
        <v>22</v>
      </c>
      <c r="K1165">
        <v>32</v>
      </c>
      <c r="L1165" s="12">
        <v>0.13</v>
      </c>
      <c r="M1165" t="s">
        <v>351</v>
      </c>
    </row>
    <row r="1166" spans="1:13" x14ac:dyDescent="0.3">
      <c r="A1166" t="s">
        <v>40</v>
      </c>
      <c r="B1166" t="s">
        <v>46</v>
      </c>
      <c r="C1166" t="s">
        <v>356</v>
      </c>
      <c r="D1166" t="s">
        <v>12</v>
      </c>
      <c r="E1166">
        <v>1</v>
      </c>
      <c r="F1166" s="12">
        <v>5.03</v>
      </c>
      <c r="G1166" s="12">
        <v>0.17</v>
      </c>
      <c r="H1166" s="12">
        <v>0.22</v>
      </c>
      <c r="I1166" s="12">
        <v>0</v>
      </c>
      <c r="J1166">
        <v>22</v>
      </c>
      <c r="K1166">
        <v>50</v>
      </c>
      <c r="L1166" s="12">
        <v>0.22</v>
      </c>
      <c r="M1166" t="s">
        <v>351</v>
      </c>
    </row>
    <row r="1167" spans="1:13" x14ac:dyDescent="0.3">
      <c r="A1167" t="s">
        <v>40</v>
      </c>
      <c r="B1167" t="s">
        <v>46</v>
      </c>
      <c r="C1167" t="s">
        <v>357</v>
      </c>
      <c r="D1167" t="s">
        <v>7</v>
      </c>
      <c r="E1167">
        <v>1</v>
      </c>
      <c r="F1167" s="12">
        <v>100</v>
      </c>
      <c r="G1167" s="12">
        <v>3.33</v>
      </c>
      <c r="H1167" s="12">
        <v>0.28000000000000003</v>
      </c>
      <c r="I1167" s="12">
        <v>0</v>
      </c>
      <c r="J1167">
        <v>20</v>
      </c>
      <c r="K1167">
        <v>50</v>
      </c>
      <c r="L1167" s="12">
        <v>0.28000000000000003</v>
      </c>
      <c r="M1167" t="s">
        <v>351</v>
      </c>
    </row>
    <row r="1168" spans="1:13" x14ac:dyDescent="0.3">
      <c r="A1168" t="s">
        <v>40</v>
      </c>
      <c r="B1168" t="s">
        <v>46</v>
      </c>
      <c r="C1168" t="s">
        <v>357</v>
      </c>
      <c r="D1168" t="s">
        <v>9</v>
      </c>
      <c r="E1168">
        <v>1</v>
      </c>
      <c r="F1168" s="12">
        <v>85</v>
      </c>
      <c r="G1168" s="12">
        <v>2.83</v>
      </c>
      <c r="H1168" s="12">
        <v>0.56999999999999995</v>
      </c>
      <c r="I1168" s="12">
        <v>0.56999999999999995</v>
      </c>
      <c r="J1168">
        <v>17</v>
      </c>
      <c r="K1168">
        <v>50</v>
      </c>
      <c r="L1168" s="12">
        <v>0</v>
      </c>
      <c r="M1168" t="s">
        <v>351</v>
      </c>
    </row>
    <row r="1169" spans="1:13" x14ac:dyDescent="0.3">
      <c r="A1169" t="s">
        <v>40</v>
      </c>
      <c r="B1169" t="s">
        <v>46</v>
      </c>
      <c r="C1169" t="s">
        <v>357</v>
      </c>
      <c r="D1169" t="s">
        <v>11</v>
      </c>
      <c r="E1169">
        <v>1</v>
      </c>
      <c r="F1169" s="12">
        <v>105</v>
      </c>
      <c r="G1169" s="12">
        <v>3.5</v>
      </c>
      <c r="H1169" s="12">
        <v>0.28000000000000003</v>
      </c>
      <c r="I1169" s="12">
        <v>0.28000000000000003</v>
      </c>
      <c r="J1169">
        <v>21</v>
      </c>
      <c r="K1169">
        <v>50</v>
      </c>
      <c r="L1169" s="12">
        <v>0</v>
      </c>
      <c r="M1169" t="s">
        <v>351</v>
      </c>
    </row>
    <row r="1170" spans="1:13" x14ac:dyDescent="0.3">
      <c r="A1170" t="s">
        <v>40</v>
      </c>
      <c r="B1170" t="s">
        <v>46</v>
      </c>
      <c r="C1170" t="s">
        <v>357</v>
      </c>
      <c r="D1170" t="s">
        <v>13</v>
      </c>
      <c r="E1170">
        <v>1</v>
      </c>
      <c r="F1170" s="12">
        <v>145</v>
      </c>
      <c r="G1170" s="12">
        <v>4.83</v>
      </c>
      <c r="H1170" s="12">
        <v>0.28000000000000003</v>
      </c>
      <c r="I1170" s="12">
        <v>0.28000000000000003</v>
      </c>
      <c r="J1170">
        <v>29</v>
      </c>
      <c r="K1170">
        <v>50</v>
      </c>
      <c r="L1170" s="12">
        <v>0</v>
      </c>
      <c r="M1170" t="s">
        <v>351</v>
      </c>
    </row>
    <row r="1171" spans="1:13" x14ac:dyDescent="0.3">
      <c r="A1171" t="s">
        <v>40</v>
      </c>
      <c r="B1171" t="s">
        <v>46</v>
      </c>
      <c r="C1171" t="s">
        <v>357</v>
      </c>
      <c r="D1171" t="s">
        <v>15</v>
      </c>
      <c r="E1171">
        <v>1</v>
      </c>
      <c r="F1171" s="12">
        <v>110</v>
      </c>
      <c r="G1171" s="12">
        <v>3.67</v>
      </c>
      <c r="H1171" s="12">
        <v>0.31</v>
      </c>
      <c r="I1171" s="12">
        <v>0.31</v>
      </c>
      <c r="J1171">
        <v>22</v>
      </c>
      <c r="K1171">
        <v>50</v>
      </c>
      <c r="L1171" s="12">
        <v>0</v>
      </c>
      <c r="M1171" t="s">
        <v>351</v>
      </c>
    </row>
    <row r="1172" spans="1:13" x14ac:dyDescent="0.3">
      <c r="A1172" t="s">
        <v>40</v>
      </c>
      <c r="B1172" t="s">
        <v>46</v>
      </c>
      <c r="C1172" t="s">
        <v>358</v>
      </c>
      <c r="D1172" t="s">
        <v>8</v>
      </c>
      <c r="E1172">
        <v>1</v>
      </c>
      <c r="F1172" s="12">
        <v>140</v>
      </c>
      <c r="G1172" s="12">
        <v>4.67</v>
      </c>
      <c r="H1172" s="12">
        <v>0.28000000000000003</v>
      </c>
      <c r="I1172" s="12">
        <v>0</v>
      </c>
      <c r="J1172">
        <v>28</v>
      </c>
      <c r="K1172">
        <v>50</v>
      </c>
      <c r="L1172" s="12">
        <v>0.28000000000000003</v>
      </c>
      <c r="M1172" t="s">
        <v>351</v>
      </c>
    </row>
    <row r="1173" spans="1:13" x14ac:dyDescent="0.3">
      <c r="A1173" t="s">
        <v>40</v>
      </c>
      <c r="B1173" t="s">
        <v>46</v>
      </c>
      <c r="C1173" t="s">
        <v>358</v>
      </c>
      <c r="D1173" t="s">
        <v>10</v>
      </c>
      <c r="E1173">
        <v>1</v>
      </c>
      <c r="F1173" s="12">
        <v>145</v>
      </c>
      <c r="G1173" s="12">
        <v>4.83</v>
      </c>
      <c r="H1173" s="12">
        <v>0.56999999999999995</v>
      </c>
      <c r="I1173" s="12">
        <v>0.56999999999999995</v>
      </c>
      <c r="J1173">
        <v>29</v>
      </c>
      <c r="K1173">
        <v>50</v>
      </c>
      <c r="L1173" s="12">
        <v>0</v>
      </c>
      <c r="M1173" t="s">
        <v>351</v>
      </c>
    </row>
    <row r="1174" spans="1:13" x14ac:dyDescent="0.3">
      <c r="A1174" t="s">
        <v>40</v>
      </c>
      <c r="B1174" t="s">
        <v>46</v>
      </c>
      <c r="C1174" t="s">
        <v>358</v>
      </c>
      <c r="D1174" t="s">
        <v>12</v>
      </c>
      <c r="E1174">
        <v>1</v>
      </c>
      <c r="F1174" s="12">
        <v>135</v>
      </c>
      <c r="G1174" s="12">
        <v>4.5</v>
      </c>
      <c r="H1174" s="12">
        <v>0.28000000000000003</v>
      </c>
      <c r="I1174" s="12">
        <v>0.28000000000000003</v>
      </c>
      <c r="J1174">
        <v>27</v>
      </c>
      <c r="K1174">
        <v>50</v>
      </c>
      <c r="L1174" s="12">
        <v>0</v>
      </c>
      <c r="M1174" t="s">
        <v>351</v>
      </c>
    </row>
    <row r="1175" spans="1:13" x14ac:dyDescent="0.3">
      <c r="A1175" t="s">
        <v>40</v>
      </c>
      <c r="B1175" t="s">
        <v>46</v>
      </c>
      <c r="C1175" t="s">
        <v>358</v>
      </c>
      <c r="D1175" t="s">
        <v>14</v>
      </c>
      <c r="E1175">
        <v>1</v>
      </c>
      <c r="F1175" s="12">
        <v>110</v>
      </c>
      <c r="G1175" s="12">
        <v>3.67</v>
      </c>
      <c r="H1175" s="12">
        <v>0.28000000000000003</v>
      </c>
      <c r="I1175" s="12">
        <v>0.28000000000000003</v>
      </c>
      <c r="J1175">
        <v>22</v>
      </c>
      <c r="K1175">
        <v>50</v>
      </c>
      <c r="L1175" s="12">
        <v>0</v>
      </c>
      <c r="M1175" t="s">
        <v>351</v>
      </c>
    </row>
    <row r="1176" spans="1:13" x14ac:dyDescent="0.3">
      <c r="A1176" t="s">
        <v>40</v>
      </c>
      <c r="B1176" t="s">
        <v>46</v>
      </c>
      <c r="C1176" t="s">
        <v>358</v>
      </c>
      <c r="D1176" t="s">
        <v>114</v>
      </c>
      <c r="E1176">
        <v>1</v>
      </c>
      <c r="F1176" s="12">
        <v>140</v>
      </c>
      <c r="G1176" s="12">
        <v>4.67</v>
      </c>
      <c r="H1176" s="12">
        <v>0.31</v>
      </c>
      <c r="I1176" s="12">
        <v>0.31</v>
      </c>
      <c r="J1176">
        <v>28</v>
      </c>
      <c r="K1176">
        <v>50</v>
      </c>
      <c r="L1176" s="12">
        <v>0</v>
      </c>
      <c r="M1176" t="s">
        <v>351</v>
      </c>
    </row>
    <row r="1177" spans="1:13" x14ac:dyDescent="0.3">
      <c r="A1177" t="s">
        <v>40</v>
      </c>
      <c r="B1177" t="s">
        <v>46</v>
      </c>
      <c r="C1177" t="s">
        <v>359</v>
      </c>
      <c r="D1177" t="s">
        <v>7</v>
      </c>
      <c r="E1177">
        <v>1</v>
      </c>
      <c r="F1177" s="12">
        <v>135</v>
      </c>
      <c r="G1177" s="12">
        <v>4.5</v>
      </c>
      <c r="H1177" s="12">
        <v>0.28000000000000003</v>
      </c>
      <c r="I1177" s="12">
        <v>0.28000000000000003</v>
      </c>
      <c r="J1177">
        <v>27</v>
      </c>
      <c r="K1177">
        <v>32</v>
      </c>
      <c r="L1177" s="12">
        <v>0</v>
      </c>
      <c r="M1177" t="s">
        <v>351</v>
      </c>
    </row>
    <row r="1178" spans="1:13" x14ac:dyDescent="0.3">
      <c r="A1178" t="s">
        <v>40</v>
      </c>
      <c r="B1178" t="s">
        <v>46</v>
      </c>
      <c r="C1178" t="s">
        <v>359</v>
      </c>
      <c r="D1178" t="s">
        <v>9</v>
      </c>
      <c r="E1178">
        <v>1</v>
      </c>
      <c r="F1178" s="12">
        <v>130</v>
      </c>
      <c r="G1178" s="12">
        <v>4.33</v>
      </c>
      <c r="H1178" s="12">
        <v>0.28000000000000003</v>
      </c>
      <c r="I1178" s="12">
        <v>0.28000000000000003</v>
      </c>
      <c r="J1178">
        <v>26</v>
      </c>
      <c r="K1178">
        <v>32</v>
      </c>
      <c r="L1178" s="12">
        <v>0</v>
      </c>
      <c r="M1178" t="s">
        <v>351</v>
      </c>
    </row>
    <row r="1179" spans="1:13" x14ac:dyDescent="0.3">
      <c r="A1179" t="s">
        <v>40</v>
      </c>
      <c r="B1179" t="s">
        <v>46</v>
      </c>
      <c r="C1179" t="s">
        <v>359</v>
      </c>
      <c r="D1179" t="s">
        <v>8</v>
      </c>
      <c r="E1179">
        <v>1</v>
      </c>
      <c r="F1179" s="12">
        <v>120</v>
      </c>
      <c r="G1179" s="12">
        <v>4</v>
      </c>
      <c r="H1179" s="12">
        <v>0.28000000000000003</v>
      </c>
      <c r="I1179" s="12">
        <v>0.28000000000000003</v>
      </c>
      <c r="J1179">
        <v>24</v>
      </c>
      <c r="K1179">
        <v>32</v>
      </c>
      <c r="L1179" s="12">
        <v>0</v>
      </c>
      <c r="M1179" t="s">
        <v>351</v>
      </c>
    </row>
    <row r="1180" spans="1:13" x14ac:dyDescent="0.3">
      <c r="A1180" t="s">
        <v>40</v>
      </c>
      <c r="B1180" t="s">
        <v>46</v>
      </c>
      <c r="C1180" t="s">
        <v>359</v>
      </c>
      <c r="D1180" t="s">
        <v>11</v>
      </c>
      <c r="E1180">
        <v>1</v>
      </c>
      <c r="F1180" s="12">
        <v>80</v>
      </c>
      <c r="G1180" s="12">
        <v>2.67</v>
      </c>
      <c r="H1180" s="12">
        <v>0.28000000000000003</v>
      </c>
      <c r="I1180" s="12">
        <v>0.28000000000000003</v>
      </c>
      <c r="J1180">
        <v>16</v>
      </c>
      <c r="K1180">
        <v>32</v>
      </c>
      <c r="L1180" s="12">
        <v>0</v>
      </c>
      <c r="M1180" t="s">
        <v>351</v>
      </c>
    </row>
    <row r="1181" spans="1:13" x14ac:dyDescent="0.3">
      <c r="A1181" t="s">
        <v>40</v>
      </c>
      <c r="B1181" t="s">
        <v>46</v>
      </c>
      <c r="C1181" t="s">
        <v>359</v>
      </c>
      <c r="D1181" t="s">
        <v>10</v>
      </c>
      <c r="E1181">
        <v>1</v>
      </c>
      <c r="F1181" s="12">
        <v>105</v>
      </c>
      <c r="G1181" s="12">
        <v>3.5</v>
      </c>
      <c r="H1181" s="12">
        <v>0.28000000000000003</v>
      </c>
      <c r="I1181" s="12">
        <v>0</v>
      </c>
      <c r="J1181">
        <v>21</v>
      </c>
      <c r="K1181">
        <v>32</v>
      </c>
      <c r="L1181" s="12">
        <v>0.28000000000000003</v>
      </c>
      <c r="M1181" t="s">
        <v>351</v>
      </c>
    </row>
    <row r="1182" spans="1:13" x14ac:dyDescent="0.3">
      <c r="A1182" t="s">
        <v>40</v>
      </c>
      <c r="B1182" t="s">
        <v>46</v>
      </c>
      <c r="C1182" t="s">
        <v>359</v>
      </c>
      <c r="D1182" t="s">
        <v>13</v>
      </c>
      <c r="E1182">
        <v>1</v>
      </c>
      <c r="F1182" s="12">
        <v>140</v>
      </c>
      <c r="G1182" s="12">
        <v>4.67</v>
      </c>
      <c r="H1182" s="12">
        <v>0.28000000000000003</v>
      </c>
      <c r="I1182" s="12">
        <v>0.28000000000000003</v>
      </c>
      <c r="J1182">
        <v>28</v>
      </c>
      <c r="K1182">
        <v>32</v>
      </c>
      <c r="L1182" s="12">
        <v>0</v>
      </c>
      <c r="M1182" t="s">
        <v>351</v>
      </c>
    </row>
    <row r="1183" spans="1:13" x14ac:dyDescent="0.3">
      <c r="A1183" t="s">
        <v>40</v>
      </c>
      <c r="B1183" t="s">
        <v>46</v>
      </c>
      <c r="C1183" t="s">
        <v>359</v>
      </c>
      <c r="D1183" t="s">
        <v>12</v>
      </c>
      <c r="E1183">
        <v>1</v>
      </c>
      <c r="F1183" s="12">
        <v>85</v>
      </c>
      <c r="G1183" s="12">
        <v>2.83</v>
      </c>
      <c r="H1183" s="12">
        <v>0.28000000000000003</v>
      </c>
      <c r="I1183" s="12">
        <v>0</v>
      </c>
      <c r="J1183">
        <v>17</v>
      </c>
      <c r="K1183">
        <v>32</v>
      </c>
      <c r="L1183" s="12">
        <v>0.28000000000000003</v>
      </c>
      <c r="M1183" t="s">
        <v>351</v>
      </c>
    </row>
    <row r="1184" spans="1:13" x14ac:dyDescent="0.3">
      <c r="A1184" t="s">
        <v>40</v>
      </c>
      <c r="B1184" t="s">
        <v>46</v>
      </c>
      <c r="C1184" t="s">
        <v>359</v>
      </c>
      <c r="D1184" t="s">
        <v>15</v>
      </c>
      <c r="E1184">
        <v>1</v>
      </c>
      <c r="F1184" s="12">
        <v>75</v>
      </c>
      <c r="G1184" s="12">
        <v>2.5</v>
      </c>
      <c r="H1184" s="12">
        <v>0.31</v>
      </c>
      <c r="I1184" s="12">
        <v>0.31</v>
      </c>
      <c r="J1184">
        <v>15</v>
      </c>
      <c r="K1184">
        <v>32</v>
      </c>
      <c r="L1184" s="12">
        <v>0</v>
      </c>
      <c r="M1184" t="s">
        <v>351</v>
      </c>
    </row>
    <row r="1185" spans="1:13" x14ac:dyDescent="0.3">
      <c r="A1185" t="s">
        <v>40</v>
      </c>
      <c r="B1185" t="s">
        <v>46</v>
      </c>
      <c r="C1185" t="s">
        <v>359</v>
      </c>
      <c r="D1185" t="s">
        <v>14</v>
      </c>
      <c r="E1185">
        <v>1</v>
      </c>
      <c r="F1185" s="12">
        <v>100</v>
      </c>
      <c r="G1185" s="12">
        <v>3.33</v>
      </c>
      <c r="H1185" s="12">
        <v>0.28000000000000003</v>
      </c>
      <c r="I1185" s="12">
        <v>0.28000000000000003</v>
      </c>
      <c r="J1185">
        <v>20</v>
      </c>
      <c r="K1185">
        <v>32</v>
      </c>
      <c r="L1185" s="12">
        <v>0</v>
      </c>
      <c r="M1185" t="s">
        <v>351</v>
      </c>
    </row>
    <row r="1186" spans="1:13" x14ac:dyDescent="0.3">
      <c r="A1186" t="s">
        <v>40</v>
      </c>
      <c r="B1186" t="s">
        <v>46</v>
      </c>
      <c r="C1186" t="s">
        <v>359</v>
      </c>
      <c r="D1186" t="s">
        <v>114</v>
      </c>
      <c r="E1186">
        <v>1</v>
      </c>
      <c r="F1186" s="12">
        <v>120</v>
      </c>
      <c r="G1186" s="12">
        <v>4</v>
      </c>
      <c r="H1186" s="12">
        <v>0.31</v>
      </c>
      <c r="I1186" s="12">
        <v>0</v>
      </c>
      <c r="J1186">
        <v>24</v>
      </c>
      <c r="K1186">
        <v>32</v>
      </c>
      <c r="L1186" s="12">
        <v>0.31</v>
      </c>
      <c r="M1186" t="s">
        <v>351</v>
      </c>
    </row>
    <row r="1187" spans="1:13" x14ac:dyDescent="0.3">
      <c r="A1187" t="s">
        <v>40</v>
      </c>
      <c r="B1187" t="s">
        <v>46</v>
      </c>
      <c r="C1187" t="s">
        <v>360</v>
      </c>
      <c r="D1187" t="s">
        <v>9</v>
      </c>
      <c r="E1187">
        <v>1</v>
      </c>
      <c r="F1187" s="12">
        <v>90</v>
      </c>
      <c r="G1187" s="12">
        <v>3</v>
      </c>
      <c r="H1187" s="12">
        <v>0.28000000000000003</v>
      </c>
      <c r="I1187" s="12">
        <v>0.28000000000000003</v>
      </c>
      <c r="J1187">
        <v>18</v>
      </c>
      <c r="K1187">
        <v>32</v>
      </c>
      <c r="L1187" s="12">
        <v>0</v>
      </c>
      <c r="M1187" t="s">
        <v>351</v>
      </c>
    </row>
    <row r="1188" spans="1:13" x14ac:dyDescent="0.3">
      <c r="A1188" t="s">
        <v>40</v>
      </c>
      <c r="B1188" t="s">
        <v>46</v>
      </c>
      <c r="C1188" t="s">
        <v>360</v>
      </c>
      <c r="D1188" t="s">
        <v>8</v>
      </c>
      <c r="E1188">
        <v>1</v>
      </c>
      <c r="F1188" s="12">
        <v>125</v>
      </c>
      <c r="G1188" s="12">
        <v>4.17</v>
      </c>
      <c r="H1188" s="12">
        <v>0.28000000000000003</v>
      </c>
      <c r="I1188" s="12">
        <v>0.28000000000000003</v>
      </c>
      <c r="J1188">
        <v>25</v>
      </c>
      <c r="K1188">
        <v>32</v>
      </c>
      <c r="L1188" s="12">
        <v>0</v>
      </c>
      <c r="M1188" t="s">
        <v>351</v>
      </c>
    </row>
    <row r="1189" spans="1:13" x14ac:dyDescent="0.3">
      <c r="A1189" t="s">
        <v>40</v>
      </c>
      <c r="B1189" t="s">
        <v>46</v>
      </c>
      <c r="C1189" t="s">
        <v>360</v>
      </c>
      <c r="D1189" t="s">
        <v>11</v>
      </c>
      <c r="E1189">
        <v>1</v>
      </c>
      <c r="F1189" s="12">
        <v>65</v>
      </c>
      <c r="G1189" s="12">
        <v>2.17</v>
      </c>
      <c r="H1189" s="12">
        <v>0.28000000000000003</v>
      </c>
      <c r="I1189" s="12">
        <v>0.11</v>
      </c>
      <c r="J1189">
        <v>13</v>
      </c>
      <c r="K1189">
        <v>32</v>
      </c>
      <c r="L1189" s="12">
        <v>0.18</v>
      </c>
      <c r="M1189" t="s">
        <v>351</v>
      </c>
    </row>
    <row r="1190" spans="1:13" x14ac:dyDescent="0.3">
      <c r="A1190" t="s">
        <v>40</v>
      </c>
      <c r="B1190" t="s">
        <v>46</v>
      </c>
      <c r="C1190" t="s">
        <v>360</v>
      </c>
      <c r="D1190" t="s">
        <v>10</v>
      </c>
      <c r="E1190">
        <v>1</v>
      </c>
      <c r="F1190" s="12">
        <v>80</v>
      </c>
      <c r="G1190" s="12">
        <v>2.67</v>
      </c>
      <c r="H1190" s="12">
        <v>0.28000000000000003</v>
      </c>
      <c r="I1190" s="12">
        <v>0</v>
      </c>
      <c r="J1190">
        <v>16</v>
      </c>
      <c r="K1190">
        <v>32</v>
      </c>
      <c r="L1190" s="12">
        <v>0.28000000000000003</v>
      </c>
      <c r="M1190" t="s">
        <v>351</v>
      </c>
    </row>
    <row r="1191" spans="1:13" x14ac:dyDescent="0.3">
      <c r="A1191" t="s">
        <v>40</v>
      </c>
      <c r="B1191" t="s">
        <v>46</v>
      </c>
      <c r="C1191" t="s">
        <v>360</v>
      </c>
      <c r="D1191" t="s">
        <v>13</v>
      </c>
      <c r="E1191">
        <v>1</v>
      </c>
      <c r="F1191" s="12">
        <v>40</v>
      </c>
      <c r="G1191" s="12">
        <v>1.33</v>
      </c>
      <c r="H1191" s="12">
        <v>0.28000000000000003</v>
      </c>
      <c r="I1191" s="12">
        <v>0</v>
      </c>
      <c r="J1191">
        <v>8</v>
      </c>
      <c r="K1191">
        <v>32</v>
      </c>
      <c r="L1191" s="12">
        <v>0.28000000000000003</v>
      </c>
      <c r="M1191" t="s">
        <v>351</v>
      </c>
    </row>
    <row r="1192" spans="1:13" x14ac:dyDescent="0.3">
      <c r="A1192" t="s">
        <v>40</v>
      </c>
      <c r="B1192" t="s">
        <v>46</v>
      </c>
      <c r="C1192" t="s">
        <v>360</v>
      </c>
      <c r="D1192" t="s">
        <v>12</v>
      </c>
      <c r="E1192">
        <v>1</v>
      </c>
      <c r="F1192" s="12">
        <v>20</v>
      </c>
      <c r="G1192" s="12">
        <v>0.67</v>
      </c>
      <c r="H1192" s="12">
        <v>0.28000000000000003</v>
      </c>
      <c r="I1192" s="12">
        <v>0</v>
      </c>
      <c r="J1192">
        <v>4</v>
      </c>
      <c r="K1192">
        <v>32</v>
      </c>
      <c r="L1192" s="12">
        <v>0.28000000000000003</v>
      </c>
      <c r="M1192" t="s">
        <v>351</v>
      </c>
    </row>
    <row r="1193" spans="1:13" x14ac:dyDescent="0.3">
      <c r="A1193" t="s">
        <v>40</v>
      </c>
      <c r="B1193" t="s">
        <v>46</v>
      </c>
      <c r="C1193" t="s">
        <v>360</v>
      </c>
      <c r="D1193" t="s">
        <v>15</v>
      </c>
      <c r="E1193">
        <v>1</v>
      </c>
      <c r="F1193" s="12">
        <v>65</v>
      </c>
      <c r="G1193" s="12">
        <v>2.17</v>
      </c>
      <c r="H1193" s="12">
        <v>0.31</v>
      </c>
      <c r="I1193" s="12">
        <v>0.31</v>
      </c>
      <c r="J1193">
        <v>13</v>
      </c>
      <c r="K1193">
        <v>32</v>
      </c>
      <c r="L1193" s="12">
        <v>0</v>
      </c>
      <c r="M1193" t="s">
        <v>351</v>
      </c>
    </row>
    <row r="1194" spans="1:13" x14ac:dyDescent="0.3">
      <c r="A1194" t="s">
        <v>40</v>
      </c>
      <c r="B1194" t="s">
        <v>46</v>
      </c>
      <c r="C1194" t="s">
        <v>360</v>
      </c>
      <c r="D1194" t="s">
        <v>14</v>
      </c>
      <c r="E1194">
        <v>1</v>
      </c>
      <c r="F1194" s="12">
        <v>70</v>
      </c>
      <c r="G1194" s="12">
        <v>2.33</v>
      </c>
      <c r="H1194" s="12">
        <v>0.28000000000000003</v>
      </c>
      <c r="I1194" s="12">
        <v>0.28000000000000003</v>
      </c>
      <c r="J1194">
        <v>14</v>
      </c>
      <c r="K1194">
        <v>32</v>
      </c>
      <c r="L1194" s="12">
        <v>0</v>
      </c>
      <c r="M1194" t="s">
        <v>351</v>
      </c>
    </row>
    <row r="1195" spans="1:13" x14ac:dyDescent="0.3">
      <c r="A1195" t="s">
        <v>40</v>
      </c>
      <c r="B1195" t="s">
        <v>46</v>
      </c>
      <c r="C1195" t="s">
        <v>360</v>
      </c>
      <c r="D1195" t="s">
        <v>114</v>
      </c>
      <c r="E1195">
        <v>1</v>
      </c>
      <c r="F1195" s="12">
        <v>40</v>
      </c>
      <c r="G1195" s="12">
        <v>1.33</v>
      </c>
      <c r="H1195" s="12">
        <v>0.31</v>
      </c>
      <c r="I1195" s="12">
        <v>0.31</v>
      </c>
      <c r="J1195">
        <v>8</v>
      </c>
      <c r="K1195">
        <v>32</v>
      </c>
      <c r="L1195" s="12">
        <v>0</v>
      </c>
      <c r="M1195" t="s">
        <v>351</v>
      </c>
    </row>
    <row r="1196" spans="1:13" x14ac:dyDescent="0.3">
      <c r="A1196" t="s">
        <v>40</v>
      </c>
      <c r="B1196" t="s">
        <v>46</v>
      </c>
      <c r="C1196" t="s">
        <v>361</v>
      </c>
      <c r="D1196" t="s">
        <v>7</v>
      </c>
      <c r="E1196">
        <v>1</v>
      </c>
      <c r="F1196" s="12">
        <v>40</v>
      </c>
      <c r="G1196" s="12">
        <v>1.33</v>
      </c>
      <c r="H1196" s="12">
        <v>0.28000000000000003</v>
      </c>
      <c r="I1196" s="12">
        <v>0.28000000000000003</v>
      </c>
      <c r="J1196">
        <v>8</v>
      </c>
      <c r="K1196">
        <v>32</v>
      </c>
      <c r="L1196" s="12">
        <v>0</v>
      </c>
      <c r="M1196" t="s">
        <v>351</v>
      </c>
    </row>
    <row r="1197" spans="1:13" x14ac:dyDescent="0.3">
      <c r="A1197" t="s">
        <v>40</v>
      </c>
      <c r="B1197" t="s">
        <v>46</v>
      </c>
      <c r="C1197" t="s">
        <v>361</v>
      </c>
      <c r="D1197" t="s">
        <v>9</v>
      </c>
      <c r="E1197">
        <v>1</v>
      </c>
      <c r="F1197" s="12">
        <v>70</v>
      </c>
      <c r="G1197" s="12">
        <v>2.33</v>
      </c>
      <c r="H1197" s="12">
        <v>0.28000000000000003</v>
      </c>
      <c r="I1197" s="12">
        <v>0</v>
      </c>
      <c r="J1197">
        <v>14</v>
      </c>
      <c r="K1197">
        <v>32</v>
      </c>
      <c r="L1197" s="12">
        <v>0.28000000000000003</v>
      </c>
      <c r="M1197" t="s">
        <v>351</v>
      </c>
    </row>
    <row r="1198" spans="1:13" x14ac:dyDescent="0.3">
      <c r="A1198" t="s">
        <v>40</v>
      </c>
      <c r="B1198" t="s">
        <v>46</v>
      </c>
      <c r="C1198" t="s">
        <v>361</v>
      </c>
      <c r="D1198" t="s">
        <v>11</v>
      </c>
      <c r="E1198">
        <v>1</v>
      </c>
      <c r="F1198" s="12">
        <v>50</v>
      </c>
      <c r="G1198" s="12">
        <v>1.67</v>
      </c>
      <c r="H1198" s="12">
        <v>0.28000000000000003</v>
      </c>
      <c r="I1198" s="12">
        <v>0.28000000000000003</v>
      </c>
      <c r="J1198">
        <v>10</v>
      </c>
      <c r="K1198">
        <v>32</v>
      </c>
      <c r="L1198" s="12">
        <v>0</v>
      </c>
      <c r="M1198" t="s">
        <v>351</v>
      </c>
    </row>
    <row r="1199" spans="1:13" x14ac:dyDescent="0.3">
      <c r="A1199" t="s">
        <v>40</v>
      </c>
      <c r="B1199" t="s">
        <v>46</v>
      </c>
      <c r="C1199" t="s">
        <v>361</v>
      </c>
      <c r="D1199" t="s">
        <v>10</v>
      </c>
      <c r="E1199">
        <v>1</v>
      </c>
      <c r="F1199" s="12">
        <v>75</v>
      </c>
      <c r="G1199" s="12">
        <v>2.5</v>
      </c>
      <c r="H1199" s="12">
        <v>0.28000000000000003</v>
      </c>
      <c r="I1199" s="12">
        <v>0.28000000000000003</v>
      </c>
      <c r="J1199">
        <v>15</v>
      </c>
      <c r="K1199">
        <v>32</v>
      </c>
      <c r="L1199" s="12">
        <v>0</v>
      </c>
      <c r="M1199" t="s">
        <v>351</v>
      </c>
    </row>
    <row r="1200" spans="1:13" x14ac:dyDescent="0.3">
      <c r="A1200" t="s">
        <v>40</v>
      </c>
      <c r="B1200" t="s">
        <v>46</v>
      </c>
      <c r="C1200" t="s">
        <v>361</v>
      </c>
      <c r="D1200" t="s">
        <v>13</v>
      </c>
      <c r="E1200">
        <v>1</v>
      </c>
      <c r="F1200" s="12">
        <v>20</v>
      </c>
      <c r="G1200" s="12">
        <v>0.67</v>
      </c>
      <c r="H1200" s="12">
        <v>0.28000000000000003</v>
      </c>
      <c r="I1200" s="12">
        <v>0.28000000000000003</v>
      </c>
      <c r="J1200">
        <v>4</v>
      </c>
      <c r="K1200">
        <v>32</v>
      </c>
      <c r="L1200" s="12">
        <v>0</v>
      </c>
      <c r="M1200" t="s">
        <v>351</v>
      </c>
    </row>
    <row r="1201" spans="1:13" x14ac:dyDescent="0.3">
      <c r="A1201" t="s">
        <v>40</v>
      </c>
      <c r="B1201" t="s">
        <v>46</v>
      </c>
      <c r="C1201" t="s">
        <v>361</v>
      </c>
      <c r="D1201" t="s">
        <v>12</v>
      </c>
      <c r="E1201">
        <v>1</v>
      </c>
      <c r="F1201" s="12">
        <v>40</v>
      </c>
      <c r="G1201" s="12">
        <v>1.33</v>
      </c>
      <c r="H1201" s="12">
        <v>0.28000000000000003</v>
      </c>
      <c r="I1201" s="12">
        <v>0.28000000000000003</v>
      </c>
      <c r="J1201">
        <v>8</v>
      </c>
      <c r="K1201">
        <v>32</v>
      </c>
      <c r="L1201" s="12">
        <v>0</v>
      </c>
      <c r="M1201" t="s">
        <v>351</v>
      </c>
    </row>
    <row r="1202" spans="1:13" x14ac:dyDescent="0.3">
      <c r="A1202" t="s">
        <v>40</v>
      </c>
      <c r="B1202" t="s">
        <v>46</v>
      </c>
      <c r="C1202" t="s">
        <v>361</v>
      </c>
      <c r="D1202" t="s">
        <v>15</v>
      </c>
      <c r="E1202">
        <v>1</v>
      </c>
      <c r="F1202" s="12">
        <v>25</v>
      </c>
      <c r="G1202" s="12">
        <v>0.83</v>
      </c>
      <c r="H1202" s="12">
        <v>0.31</v>
      </c>
      <c r="I1202" s="12">
        <v>0.19</v>
      </c>
      <c r="J1202">
        <v>5</v>
      </c>
      <c r="K1202">
        <v>32</v>
      </c>
      <c r="L1202" s="12">
        <v>0.12</v>
      </c>
      <c r="M1202" t="s">
        <v>351</v>
      </c>
    </row>
    <row r="1203" spans="1:13" x14ac:dyDescent="0.3">
      <c r="A1203" t="s">
        <v>40</v>
      </c>
      <c r="B1203" t="s">
        <v>46</v>
      </c>
      <c r="C1203" t="s">
        <v>361</v>
      </c>
      <c r="D1203" t="s">
        <v>14</v>
      </c>
      <c r="E1203">
        <v>1</v>
      </c>
      <c r="F1203" s="12">
        <v>30</v>
      </c>
      <c r="G1203" s="12">
        <v>1</v>
      </c>
      <c r="H1203" s="12">
        <v>0.28000000000000003</v>
      </c>
      <c r="I1203" s="12">
        <v>0.28000000000000003</v>
      </c>
      <c r="J1203">
        <v>6</v>
      </c>
      <c r="K1203">
        <v>32</v>
      </c>
      <c r="L1203" s="12">
        <v>0</v>
      </c>
      <c r="M1203" t="s">
        <v>351</v>
      </c>
    </row>
    <row r="1204" spans="1:13" x14ac:dyDescent="0.3">
      <c r="A1204" t="s">
        <v>40</v>
      </c>
      <c r="B1204" t="s">
        <v>46</v>
      </c>
      <c r="C1204" t="s">
        <v>361</v>
      </c>
      <c r="D1204" t="s">
        <v>114</v>
      </c>
      <c r="E1204">
        <v>1</v>
      </c>
      <c r="F1204" s="12">
        <v>55</v>
      </c>
      <c r="G1204" s="12">
        <v>1.83</v>
      </c>
      <c r="H1204" s="12">
        <v>0.31</v>
      </c>
      <c r="I1204" s="12">
        <v>0.31</v>
      </c>
      <c r="J1204">
        <v>11</v>
      </c>
      <c r="K1204">
        <v>32</v>
      </c>
      <c r="L1204" s="12">
        <v>0</v>
      </c>
      <c r="M1204" t="s">
        <v>351</v>
      </c>
    </row>
    <row r="1205" spans="1:13" x14ac:dyDescent="0.3">
      <c r="A1205" t="s">
        <v>40</v>
      </c>
      <c r="B1205" t="s">
        <v>46</v>
      </c>
      <c r="C1205" t="s">
        <v>362</v>
      </c>
      <c r="D1205" t="s">
        <v>9</v>
      </c>
      <c r="E1205">
        <v>1</v>
      </c>
      <c r="F1205" s="12">
        <v>70</v>
      </c>
      <c r="G1205" s="12">
        <v>2.33</v>
      </c>
      <c r="H1205" s="12">
        <v>0.28000000000000003</v>
      </c>
      <c r="I1205" s="12">
        <v>0.28000000000000003</v>
      </c>
      <c r="J1205">
        <v>14</v>
      </c>
      <c r="K1205">
        <v>32</v>
      </c>
      <c r="L1205" s="12">
        <v>0</v>
      </c>
      <c r="M1205" t="s">
        <v>351</v>
      </c>
    </row>
    <row r="1206" spans="1:13" x14ac:dyDescent="0.3">
      <c r="A1206" t="s">
        <v>40</v>
      </c>
      <c r="B1206" t="s">
        <v>46</v>
      </c>
      <c r="C1206" t="s">
        <v>362</v>
      </c>
      <c r="D1206" t="s">
        <v>8</v>
      </c>
      <c r="E1206">
        <v>1</v>
      </c>
      <c r="F1206" s="12">
        <v>35</v>
      </c>
      <c r="G1206" s="12">
        <v>1.17</v>
      </c>
      <c r="H1206" s="12">
        <v>0.28000000000000003</v>
      </c>
      <c r="I1206" s="12">
        <v>0.28000000000000003</v>
      </c>
      <c r="J1206">
        <v>7</v>
      </c>
      <c r="K1206">
        <v>32</v>
      </c>
      <c r="L1206" s="12">
        <v>0</v>
      </c>
      <c r="M1206" t="s">
        <v>351</v>
      </c>
    </row>
    <row r="1207" spans="1:13" x14ac:dyDescent="0.3">
      <c r="A1207" t="s">
        <v>40</v>
      </c>
      <c r="B1207" t="s">
        <v>46</v>
      </c>
      <c r="C1207" t="s">
        <v>362</v>
      </c>
      <c r="D1207" t="s">
        <v>11</v>
      </c>
      <c r="E1207">
        <v>1</v>
      </c>
      <c r="F1207" s="12">
        <v>40</v>
      </c>
      <c r="G1207" s="12">
        <v>1.33</v>
      </c>
      <c r="H1207" s="12">
        <v>0.28000000000000003</v>
      </c>
      <c r="I1207" s="12">
        <v>0.28000000000000003</v>
      </c>
      <c r="J1207">
        <v>8</v>
      </c>
      <c r="K1207">
        <v>32</v>
      </c>
      <c r="L1207" s="12">
        <v>0</v>
      </c>
      <c r="M1207" t="s">
        <v>351</v>
      </c>
    </row>
    <row r="1208" spans="1:13" x14ac:dyDescent="0.3">
      <c r="A1208" t="s">
        <v>40</v>
      </c>
      <c r="B1208" t="s">
        <v>46</v>
      </c>
      <c r="C1208" t="s">
        <v>362</v>
      </c>
      <c r="D1208" t="s">
        <v>10</v>
      </c>
      <c r="E1208">
        <v>1</v>
      </c>
      <c r="F1208" s="12">
        <v>75</v>
      </c>
      <c r="G1208" s="12">
        <v>2.5</v>
      </c>
      <c r="H1208" s="12">
        <v>0.28000000000000003</v>
      </c>
      <c r="I1208" s="12">
        <v>0.28000000000000003</v>
      </c>
      <c r="J1208">
        <v>15</v>
      </c>
      <c r="K1208">
        <v>32</v>
      </c>
      <c r="L1208" s="12">
        <v>0</v>
      </c>
      <c r="M1208" t="s">
        <v>351</v>
      </c>
    </row>
    <row r="1209" spans="1:13" x14ac:dyDescent="0.3">
      <c r="A1209" t="s">
        <v>40</v>
      </c>
      <c r="B1209" t="s">
        <v>46</v>
      </c>
      <c r="C1209" t="s">
        <v>362</v>
      </c>
      <c r="D1209" t="s">
        <v>12</v>
      </c>
      <c r="E1209">
        <v>1</v>
      </c>
      <c r="F1209" s="12">
        <v>20</v>
      </c>
      <c r="G1209" s="12">
        <v>0.67</v>
      </c>
      <c r="H1209" s="12">
        <v>0.28000000000000003</v>
      </c>
      <c r="I1209" s="12">
        <v>0.28000000000000003</v>
      </c>
      <c r="J1209">
        <v>4</v>
      </c>
      <c r="K1209">
        <v>32</v>
      </c>
      <c r="L1209" s="12">
        <v>0</v>
      </c>
      <c r="M1209" t="s">
        <v>351</v>
      </c>
    </row>
    <row r="1210" spans="1:13" x14ac:dyDescent="0.3">
      <c r="A1210" t="s">
        <v>40</v>
      </c>
      <c r="B1210" t="s">
        <v>46</v>
      </c>
      <c r="C1210" t="s">
        <v>362</v>
      </c>
      <c r="D1210" t="s">
        <v>15</v>
      </c>
      <c r="E1210">
        <v>1</v>
      </c>
      <c r="F1210" s="12">
        <v>35</v>
      </c>
      <c r="G1210" s="12">
        <v>1.17</v>
      </c>
      <c r="H1210" s="12">
        <v>0</v>
      </c>
      <c r="I1210" s="12">
        <v>0</v>
      </c>
      <c r="J1210">
        <v>7</v>
      </c>
      <c r="K1210">
        <v>32</v>
      </c>
      <c r="L1210" s="12">
        <v>0</v>
      </c>
      <c r="M1210" t="s">
        <v>351</v>
      </c>
    </row>
    <row r="1211" spans="1:13" x14ac:dyDescent="0.3">
      <c r="A1211" t="s">
        <v>40</v>
      </c>
      <c r="B1211" t="s">
        <v>46</v>
      </c>
      <c r="C1211" t="s">
        <v>362</v>
      </c>
      <c r="D1211" t="s">
        <v>14</v>
      </c>
      <c r="E1211">
        <v>1</v>
      </c>
      <c r="F1211" s="12">
        <v>40</v>
      </c>
      <c r="G1211" s="12">
        <v>1.33</v>
      </c>
      <c r="H1211" s="12">
        <v>0</v>
      </c>
      <c r="I1211" s="12">
        <v>0</v>
      </c>
      <c r="J1211">
        <v>8</v>
      </c>
      <c r="K1211">
        <v>32</v>
      </c>
      <c r="L1211" s="12">
        <v>0</v>
      </c>
      <c r="M1211" t="s">
        <v>351</v>
      </c>
    </row>
    <row r="1212" spans="1:13" x14ac:dyDescent="0.3">
      <c r="A1212" t="s">
        <v>40</v>
      </c>
      <c r="B1212" t="s">
        <v>46</v>
      </c>
      <c r="C1212" t="s">
        <v>363</v>
      </c>
      <c r="D1212" t="s">
        <v>7</v>
      </c>
      <c r="E1212">
        <v>1</v>
      </c>
      <c r="F1212" s="12">
        <v>60</v>
      </c>
      <c r="G1212" s="12">
        <v>2</v>
      </c>
      <c r="H1212" s="12">
        <v>0.28000000000000003</v>
      </c>
      <c r="I1212" s="12">
        <v>0.28000000000000003</v>
      </c>
      <c r="J1212">
        <v>12</v>
      </c>
      <c r="K1212">
        <v>32</v>
      </c>
      <c r="L1212" s="12">
        <v>0</v>
      </c>
      <c r="M1212" t="s">
        <v>351</v>
      </c>
    </row>
    <row r="1213" spans="1:13" x14ac:dyDescent="0.3">
      <c r="A1213" t="s">
        <v>40</v>
      </c>
      <c r="B1213" t="s">
        <v>46</v>
      </c>
      <c r="C1213" t="s">
        <v>363</v>
      </c>
      <c r="D1213" t="s">
        <v>11</v>
      </c>
      <c r="E1213">
        <v>1</v>
      </c>
      <c r="F1213" s="12">
        <v>40</v>
      </c>
      <c r="G1213" s="12">
        <v>1.33</v>
      </c>
      <c r="H1213" s="12">
        <v>0.56999999999999995</v>
      </c>
      <c r="I1213" s="12">
        <v>0.56999999999999995</v>
      </c>
      <c r="J1213">
        <v>8</v>
      </c>
      <c r="K1213">
        <v>32</v>
      </c>
      <c r="L1213" s="12">
        <v>0</v>
      </c>
      <c r="M1213" t="s">
        <v>351</v>
      </c>
    </row>
    <row r="1214" spans="1:13" x14ac:dyDescent="0.3">
      <c r="A1214" t="s">
        <v>40</v>
      </c>
      <c r="B1214" t="s">
        <v>46</v>
      </c>
      <c r="C1214" t="s">
        <v>364</v>
      </c>
      <c r="D1214" t="s">
        <v>7</v>
      </c>
      <c r="E1214">
        <v>1</v>
      </c>
      <c r="F1214" s="12">
        <v>5</v>
      </c>
      <c r="G1214" s="12">
        <v>0.17</v>
      </c>
      <c r="H1214" s="12">
        <v>0</v>
      </c>
      <c r="I1214" s="12">
        <v>0</v>
      </c>
      <c r="J1214">
        <v>1</v>
      </c>
      <c r="K1214">
        <v>32</v>
      </c>
      <c r="L1214" s="12">
        <v>0</v>
      </c>
      <c r="M1214" t="s">
        <v>351</v>
      </c>
    </row>
    <row r="1215" spans="1:13" x14ac:dyDescent="0.3">
      <c r="A1215" t="s">
        <v>40</v>
      </c>
      <c r="B1215" t="s">
        <v>46</v>
      </c>
      <c r="C1215" t="s">
        <v>365</v>
      </c>
      <c r="D1215" t="s">
        <v>8</v>
      </c>
      <c r="E1215">
        <v>1</v>
      </c>
      <c r="F1215" s="12">
        <v>50</v>
      </c>
      <c r="G1215" s="12">
        <v>1.67</v>
      </c>
      <c r="H1215" s="12">
        <v>0.28000000000000003</v>
      </c>
      <c r="I1215" s="12">
        <v>0.28000000000000003</v>
      </c>
      <c r="J1215">
        <v>10</v>
      </c>
      <c r="K1215">
        <v>32</v>
      </c>
      <c r="L1215" s="12">
        <v>0</v>
      </c>
      <c r="M1215" t="s">
        <v>351</v>
      </c>
    </row>
    <row r="1216" spans="1:13" x14ac:dyDescent="0.3">
      <c r="A1216" t="s">
        <v>40</v>
      </c>
      <c r="B1216" t="s">
        <v>46</v>
      </c>
      <c r="C1216" t="s">
        <v>365</v>
      </c>
      <c r="D1216" t="s">
        <v>14</v>
      </c>
      <c r="E1216">
        <v>1</v>
      </c>
      <c r="F1216" s="12">
        <v>55</v>
      </c>
      <c r="G1216" s="12">
        <v>1.83</v>
      </c>
      <c r="H1216" s="12">
        <v>0.28000000000000003</v>
      </c>
      <c r="I1216" s="12">
        <v>0.28000000000000003</v>
      </c>
      <c r="J1216">
        <v>11</v>
      </c>
      <c r="K1216">
        <v>50</v>
      </c>
      <c r="L1216" s="12">
        <v>0</v>
      </c>
      <c r="M1216" t="s">
        <v>351</v>
      </c>
    </row>
    <row r="1217" spans="1:13" x14ac:dyDescent="0.3">
      <c r="A1217" t="s">
        <v>40</v>
      </c>
      <c r="B1217" t="s">
        <v>46</v>
      </c>
      <c r="C1217" t="s">
        <v>366</v>
      </c>
      <c r="D1217" t="s">
        <v>13</v>
      </c>
      <c r="E1217">
        <v>1</v>
      </c>
      <c r="F1217" s="12">
        <v>32</v>
      </c>
      <c r="G1217" s="12">
        <v>1.07</v>
      </c>
      <c r="H1217" s="12">
        <v>0.35</v>
      </c>
      <c r="I1217" s="12">
        <v>0.35</v>
      </c>
      <c r="J1217">
        <v>5</v>
      </c>
      <c r="K1217">
        <v>32</v>
      </c>
      <c r="L1217" s="12">
        <v>0</v>
      </c>
      <c r="M1217" t="s">
        <v>351</v>
      </c>
    </row>
    <row r="1218" spans="1:13" x14ac:dyDescent="0.3">
      <c r="A1218" t="s">
        <v>40</v>
      </c>
      <c r="B1218" t="s">
        <v>46</v>
      </c>
      <c r="C1218" t="s">
        <v>367</v>
      </c>
      <c r="D1218" t="s">
        <v>7</v>
      </c>
      <c r="E1218">
        <v>1</v>
      </c>
      <c r="F1218" s="12">
        <v>215</v>
      </c>
      <c r="G1218" s="12">
        <v>7.17</v>
      </c>
      <c r="H1218" s="12">
        <v>0.28000000000000003</v>
      </c>
      <c r="I1218" s="12">
        <v>0.28000000000000003</v>
      </c>
      <c r="J1218">
        <v>43</v>
      </c>
      <c r="K1218">
        <v>50</v>
      </c>
      <c r="L1218" s="12">
        <v>0</v>
      </c>
      <c r="M1218" t="s">
        <v>351</v>
      </c>
    </row>
    <row r="1219" spans="1:13" x14ac:dyDescent="0.3">
      <c r="A1219" t="s">
        <v>40</v>
      </c>
      <c r="B1219" t="s">
        <v>46</v>
      </c>
      <c r="C1219" t="s">
        <v>367</v>
      </c>
      <c r="D1219" t="s">
        <v>9</v>
      </c>
      <c r="E1219">
        <v>2</v>
      </c>
      <c r="F1219" s="12">
        <v>210</v>
      </c>
      <c r="G1219" s="12">
        <v>7</v>
      </c>
      <c r="H1219" s="12">
        <v>0.56999999999999995</v>
      </c>
      <c r="I1219" s="12">
        <v>0.56999999999999995</v>
      </c>
      <c r="J1219">
        <v>42</v>
      </c>
      <c r="K1219">
        <v>82</v>
      </c>
      <c r="L1219" s="12">
        <v>0</v>
      </c>
      <c r="M1219" t="s">
        <v>351</v>
      </c>
    </row>
    <row r="1220" spans="1:13" x14ac:dyDescent="0.3">
      <c r="A1220" t="s">
        <v>40</v>
      </c>
      <c r="B1220" t="s">
        <v>46</v>
      </c>
      <c r="C1220" t="s">
        <v>367</v>
      </c>
      <c r="D1220" t="s">
        <v>8</v>
      </c>
      <c r="E1220">
        <v>2</v>
      </c>
      <c r="F1220" s="12">
        <v>285</v>
      </c>
      <c r="G1220" s="12">
        <v>9.5</v>
      </c>
      <c r="H1220" s="12">
        <v>0.56999999999999995</v>
      </c>
      <c r="I1220" s="12">
        <v>0</v>
      </c>
      <c r="J1220">
        <v>57</v>
      </c>
      <c r="K1220">
        <v>82</v>
      </c>
      <c r="L1220" s="12">
        <v>0.56999999999999995</v>
      </c>
      <c r="M1220" t="s">
        <v>351</v>
      </c>
    </row>
    <row r="1221" spans="1:13" x14ac:dyDescent="0.3">
      <c r="A1221" t="s">
        <v>40</v>
      </c>
      <c r="B1221" t="s">
        <v>46</v>
      </c>
      <c r="C1221" t="s">
        <v>367</v>
      </c>
      <c r="D1221" t="s">
        <v>11</v>
      </c>
      <c r="E1221">
        <v>1</v>
      </c>
      <c r="F1221" s="12">
        <v>140</v>
      </c>
      <c r="G1221" s="12">
        <v>4.67</v>
      </c>
      <c r="H1221" s="12">
        <v>0.28000000000000003</v>
      </c>
      <c r="I1221" s="12">
        <v>0</v>
      </c>
      <c r="J1221">
        <v>28</v>
      </c>
      <c r="K1221">
        <v>50</v>
      </c>
      <c r="L1221" s="12">
        <v>0.28000000000000003</v>
      </c>
      <c r="M1221" t="s">
        <v>351</v>
      </c>
    </row>
    <row r="1222" spans="1:13" x14ac:dyDescent="0.3">
      <c r="A1222" t="s">
        <v>40</v>
      </c>
      <c r="B1222" t="s">
        <v>46</v>
      </c>
      <c r="C1222" t="s">
        <v>367</v>
      </c>
      <c r="D1222" t="s">
        <v>10</v>
      </c>
      <c r="E1222">
        <v>2</v>
      </c>
      <c r="F1222" s="12">
        <v>290</v>
      </c>
      <c r="G1222" s="12">
        <v>9.67</v>
      </c>
      <c r="H1222" s="12">
        <v>0.56999999999999995</v>
      </c>
      <c r="I1222" s="12">
        <v>0.28000000000000003</v>
      </c>
      <c r="J1222">
        <v>58</v>
      </c>
      <c r="K1222">
        <v>82</v>
      </c>
      <c r="L1222" s="12">
        <v>0.28000000000000003</v>
      </c>
      <c r="M1222" t="s">
        <v>351</v>
      </c>
    </row>
    <row r="1223" spans="1:13" x14ac:dyDescent="0.3">
      <c r="A1223" t="s">
        <v>40</v>
      </c>
      <c r="B1223" t="s">
        <v>46</v>
      </c>
      <c r="C1223" t="s">
        <v>367</v>
      </c>
      <c r="D1223" t="s">
        <v>13</v>
      </c>
      <c r="E1223">
        <v>2</v>
      </c>
      <c r="F1223" s="12">
        <v>200</v>
      </c>
      <c r="G1223" s="12">
        <v>6.67</v>
      </c>
      <c r="H1223" s="12">
        <v>0.28000000000000003</v>
      </c>
      <c r="I1223" s="12">
        <v>0</v>
      </c>
      <c r="J1223">
        <v>40</v>
      </c>
      <c r="K1223">
        <v>82</v>
      </c>
      <c r="L1223" s="12">
        <v>0.28000000000000003</v>
      </c>
      <c r="M1223" t="s">
        <v>351</v>
      </c>
    </row>
    <row r="1224" spans="1:13" x14ac:dyDescent="0.3">
      <c r="A1224" t="s">
        <v>40</v>
      </c>
      <c r="B1224" t="s">
        <v>46</v>
      </c>
      <c r="C1224" t="s">
        <v>367</v>
      </c>
      <c r="D1224" t="s">
        <v>12</v>
      </c>
      <c r="E1224">
        <v>2</v>
      </c>
      <c r="F1224" s="12">
        <v>290</v>
      </c>
      <c r="G1224" s="12">
        <v>9.67</v>
      </c>
      <c r="H1224" s="12">
        <v>0.56999999999999995</v>
      </c>
      <c r="I1224" s="12">
        <v>0.56999999999999995</v>
      </c>
      <c r="J1224">
        <v>58</v>
      </c>
      <c r="K1224">
        <v>82</v>
      </c>
      <c r="L1224" s="12">
        <v>0</v>
      </c>
      <c r="M1224" t="s">
        <v>351</v>
      </c>
    </row>
    <row r="1225" spans="1:13" x14ac:dyDescent="0.3">
      <c r="A1225" t="s">
        <v>40</v>
      </c>
      <c r="B1225" t="s">
        <v>46</v>
      </c>
      <c r="C1225" t="s">
        <v>367</v>
      </c>
      <c r="D1225" t="s">
        <v>15</v>
      </c>
      <c r="E1225">
        <v>2</v>
      </c>
      <c r="F1225" s="12">
        <v>210</v>
      </c>
      <c r="G1225" s="12">
        <v>7</v>
      </c>
      <c r="H1225" s="12">
        <v>0.62</v>
      </c>
      <c r="I1225" s="12">
        <v>0</v>
      </c>
      <c r="J1225">
        <v>42</v>
      </c>
      <c r="K1225">
        <v>82</v>
      </c>
      <c r="L1225" s="12">
        <v>0.62</v>
      </c>
      <c r="M1225" t="s">
        <v>351</v>
      </c>
    </row>
    <row r="1226" spans="1:13" x14ac:dyDescent="0.3">
      <c r="A1226" t="s">
        <v>40</v>
      </c>
      <c r="B1226" t="s">
        <v>46</v>
      </c>
      <c r="C1226" t="s">
        <v>367</v>
      </c>
      <c r="D1226" t="s">
        <v>14</v>
      </c>
      <c r="E1226">
        <v>2</v>
      </c>
      <c r="F1226" s="12">
        <v>200</v>
      </c>
      <c r="G1226" s="12">
        <v>6.67</v>
      </c>
      <c r="H1226" s="12">
        <v>0.56999999999999995</v>
      </c>
      <c r="I1226" s="12">
        <v>0</v>
      </c>
      <c r="J1226">
        <v>40</v>
      </c>
      <c r="K1226">
        <v>82</v>
      </c>
      <c r="L1226" s="12">
        <v>0.56999999999999995</v>
      </c>
      <c r="M1226" t="s">
        <v>351</v>
      </c>
    </row>
    <row r="1227" spans="1:13" x14ac:dyDescent="0.3">
      <c r="A1227" t="s">
        <v>40</v>
      </c>
      <c r="B1227" t="s">
        <v>46</v>
      </c>
      <c r="C1227" t="s">
        <v>367</v>
      </c>
      <c r="D1227" t="s">
        <v>114</v>
      </c>
      <c r="E1227">
        <v>2</v>
      </c>
      <c r="F1227" s="12">
        <v>165</v>
      </c>
      <c r="G1227" s="12">
        <v>5.5</v>
      </c>
      <c r="H1227" s="12">
        <v>0.62</v>
      </c>
      <c r="I1227" s="12">
        <v>0.18</v>
      </c>
      <c r="J1227">
        <v>33</v>
      </c>
      <c r="K1227">
        <v>82</v>
      </c>
      <c r="L1227" s="12">
        <v>0.44</v>
      </c>
      <c r="M1227" t="s">
        <v>351</v>
      </c>
    </row>
    <row r="1228" spans="1:13" x14ac:dyDescent="0.3">
      <c r="A1228" t="s">
        <v>40</v>
      </c>
      <c r="B1228" t="s">
        <v>46</v>
      </c>
      <c r="C1228" t="s">
        <v>368</v>
      </c>
      <c r="D1228" t="s">
        <v>8</v>
      </c>
      <c r="E1228">
        <v>1</v>
      </c>
      <c r="F1228" s="12">
        <v>90</v>
      </c>
      <c r="G1228" s="12">
        <v>3</v>
      </c>
      <c r="H1228" s="12">
        <v>0.56999999999999995</v>
      </c>
      <c r="I1228" s="12">
        <v>0.56999999999999995</v>
      </c>
      <c r="J1228">
        <v>18</v>
      </c>
      <c r="K1228">
        <v>50</v>
      </c>
      <c r="L1228" s="12">
        <v>0</v>
      </c>
      <c r="M1228" t="s">
        <v>351</v>
      </c>
    </row>
    <row r="1229" spans="1:13" x14ac:dyDescent="0.3">
      <c r="A1229" t="s">
        <v>40</v>
      </c>
      <c r="B1229" t="s">
        <v>46</v>
      </c>
      <c r="C1229" t="s">
        <v>368</v>
      </c>
      <c r="D1229" t="s">
        <v>10</v>
      </c>
      <c r="E1229">
        <v>1</v>
      </c>
      <c r="F1229" s="12">
        <v>105</v>
      </c>
      <c r="G1229" s="12">
        <v>3.5</v>
      </c>
      <c r="H1229" s="12">
        <v>0.28000000000000003</v>
      </c>
      <c r="I1229" s="12">
        <v>0.28000000000000003</v>
      </c>
      <c r="J1229">
        <v>21</v>
      </c>
      <c r="K1229">
        <v>50</v>
      </c>
      <c r="L1229" s="12">
        <v>0</v>
      </c>
      <c r="M1229" t="s">
        <v>351</v>
      </c>
    </row>
    <row r="1230" spans="1:13" x14ac:dyDescent="0.3">
      <c r="A1230" t="s">
        <v>40</v>
      </c>
      <c r="B1230" t="s">
        <v>46</v>
      </c>
      <c r="C1230" t="s">
        <v>368</v>
      </c>
      <c r="D1230" t="s">
        <v>12</v>
      </c>
      <c r="E1230">
        <v>1</v>
      </c>
      <c r="F1230" s="12">
        <v>105</v>
      </c>
      <c r="G1230" s="12">
        <v>3.5</v>
      </c>
      <c r="H1230" s="12">
        <v>0.28000000000000003</v>
      </c>
      <c r="I1230" s="12">
        <v>0.28000000000000003</v>
      </c>
      <c r="J1230">
        <v>21</v>
      </c>
      <c r="K1230">
        <v>50</v>
      </c>
      <c r="L1230" s="12">
        <v>0</v>
      </c>
      <c r="M1230" t="s">
        <v>351</v>
      </c>
    </row>
    <row r="1231" spans="1:13" x14ac:dyDescent="0.3">
      <c r="A1231" t="s">
        <v>40</v>
      </c>
      <c r="B1231" t="s">
        <v>46</v>
      </c>
      <c r="C1231" t="s">
        <v>368</v>
      </c>
      <c r="D1231" t="s">
        <v>14</v>
      </c>
      <c r="E1231">
        <v>1</v>
      </c>
      <c r="F1231" s="12">
        <v>65</v>
      </c>
      <c r="G1231" s="12">
        <v>2.17</v>
      </c>
      <c r="H1231" s="12">
        <v>0.28000000000000003</v>
      </c>
      <c r="I1231" s="12">
        <v>0.28000000000000003</v>
      </c>
      <c r="J1231">
        <v>13</v>
      </c>
      <c r="K1231">
        <v>50</v>
      </c>
      <c r="L1231" s="12">
        <v>0</v>
      </c>
      <c r="M1231" t="s">
        <v>351</v>
      </c>
    </row>
    <row r="1232" spans="1:13" x14ac:dyDescent="0.3">
      <c r="A1232" t="s">
        <v>40</v>
      </c>
      <c r="B1232" t="s">
        <v>46</v>
      </c>
      <c r="C1232" t="s">
        <v>368</v>
      </c>
      <c r="D1232" t="s">
        <v>114</v>
      </c>
      <c r="E1232">
        <v>1</v>
      </c>
      <c r="F1232" s="12">
        <v>70</v>
      </c>
      <c r="G1232" s="12">
        <v>2.33</v>
      </c>
      <c r="H1232" s="12">
        <v>0.31</v>
      </c>
      <c r="I1232" s="12">
        <v>0.31</v>
      </c>
      <c r="J1232">
        <v>14</v>
      </c>
      <c r="K1232">
        <v>50</v>
      </c>
      <c r="L1232" s="12">
        <v>0</v>
      </c>
      <c r="M1232" t="s">
        <v>351</v>
      </c>
    </row>
    <row r="1233" spans="1:13" x14ac:dyDescent="0.3">
      <c r="A1233" t="s">
        <v>40</v>
      </c>
      <c r="B1233" t="s">
        <v>46</v>
      </c>
      <c r="C1233" t="s">
        <v>369</v>
      </c>
      <c r="D1233" t="s">
        <v>8</v>
      </c>
      <c r="E1233">
        <v>1</v>
      </c>
      <c r="F1233" s="12">
        <v>105</v>
      </c>
      <c r="G1233" s="12">
        <v>3.5</v>
      </c>
      <c r="H1233" s="12">
        <v>0.28000000000000003</v>
      </c>
      <c r="I1233" s="12">
        <v>0.28000000000000003</v>
      </c>
      <c r="J1233">
        <v>21</v>
      </c>
      <c r="K1233">
        <v>32</v>
      </c>
      <c r="L1233" s="12">
        <v>0</v>
      </c>
      <c r="M1233" t="s">
        <v>351</v>
      </c>
    </row>
    <row r="1234" spans="1:13" x14ac:dyDescent="0.3">
      <c r="A1234" t="s">
        <v>40</v>
      </c>
      <c r="B1234" t="s">
        <v>46</v>
      </c>
      <c r="C1234" t="s">
        <v>369</v>
      </c>
      <c r="D1234" t="s">
        <v>10</v>
      </c>
      <c r="E1234">
        <v>1</v>
      </c>
      <c r="F1234" s="12">
        <v>120</v>
      </c>
      <c r="G1234" s="12">
        <v>4</v>
      </c>
      <c r="H1234" s="12">
        <v>0.28000000000000003</v>
      </c>
      <c r="I1234" s="12">
        <v>0.28000000000000003</v>
      </c>
      <c r="J1234">
        <v>24</v>
      </c>
      <c r="K1234">
        <v>50</v>
      </c>
      <c r="L1234" s="12">
        <v>0</v>
      </c>
      <c r="M1234" t="s">
        <v>351</v>
      </c>
    </row>
    <row r="1235" spans="1:13" x14ac:dyDescent="0.3">
      <c r="A1235" t="s">
        <v>40</v>
      </c>
      <c r="B1235" t="s">
        <v>46</v>
      </c>
      <c r="C1235" t="s">
        <v>369</v>
      </c>
      <c r="D1235" t="s">
        <v>12</v>
      </c>
      <c r="E1235">
        <v>1</v>
      </c>
      <c r="F1235" s="12">
        <v>170</v>
      </c>
      <c r="G1235" s="12">
        <v>5.67</v>
      </c>
      <c r="H1235" s="12">
        <v>0.28000000000000003</v>
      </c>
      <c r="I1235" s="12">
        <v>0.28000000000000003</v>
      </c>
      <c r="J1235">
        <v>34</v>
      </c>
      <c r="K1235">
        <v>50</v>
      </c>
      <c r="L1235" s="12">
        <v>0</v>
      </c>
      <c r="M1235" t="s">
        <v>351</v>
      </c>
    </row>
    <row r="1236" spans="1:13" x14ac:dyDescent="0.3">
      <c r="A1236" t="s">
        <v>40</v>
      </c>
      <c r="B1236" t="s">
        <v>46</v>
      </c>
      <c r="C1236" t="s">
        <v>369</v>
      </c>
      <c r="D1236" t="s">
        <v>14</v>
      </c>
      <c r="E1236">
        <v>1</v>
      </c>
      <c r="F1236" s="12">
        <v>75</v>
      </c>
      <c r="G1236" s="12">
        <v>2.5</v>
      </c>
      <c r="H1236" s="12">
        <v>0.28000000000000003</v>
      </c>
      <c r="I1236" s="12">
        <v>0.28000000000000003</v>
      </c>
      <c r="J1236">
        <v>15</v>
      </c>
      <c r="K1236">
        <v>50</v>
      </c>
      <c r="L1236" s="12">
        <v>0</v>
      </c>
      <c r="M1236" t="s">
        <v>351</v>
      </c>
    </row>
    <row r="1237" spans="1:13" x14ac:dyDescent="0.3">
      <c r="A1237" t="s">
        <v>40</v>
      </c>
      <c r="B1237" t="s">
        <v>46</v>
      </c>
      <c r="C1237" t="s">
        <v>369</v>
      </c>
      <c r="D1237" t="s">
        <v>114</v>
      </c>
      <c r="E1237">
        <v>1</v>
      </c>
      <c r="F1237" s="12">
        <v>70</v>
      </c>
      <c r="G1237" s="12">
        <v>2.33</v>
      </c>
      <c r="H1237" s="12">
        <v>0.31</v>
      </c>
      <c r="I1237" s="12">
        <v>0.31</v>
      </c>
      <c r="J1237">
        <v>14</v>
      </c>
      <c r="K1237">
        <v>50</v>
      </c>
      <c r="L1237" s="12">
        <v>0</v>
      </c>
      <c r="M1237" t="s">
        <v>351</v>
      </c>
    </row>
    <row r="1238" spans="1:13" x14ac:dyDescent="0.3">
      <c r="A1238" t="s">
        <v>40</v>
      </c>
      <c r="B1238" t="s">
        <v>46</v>
      </c>
      <c r="C1238" t="s">
        <v>370</v>
      </c>
      <c r="D1238" t="s">
        <v>7</v>
      </c>
      <c r="E1238">
        <v>1</v>
      </c>
      <c r="F1238" s="12">
        <v>45</v>
      </c>
      <c r="G1238" s="12">
        <v>1.5</v>
      </c>
      <c r="H1238" s="12">
        <v>0.28000000000000003</v>
      </c>
      <c r="I1238" s="12">
        <v>0.28000000000000003</v>
      </c>
      <c r="J1238">
        <v>9</v>
      </c>
      <c r="K1238">
        <v>32</v>
      </c>
      <c r="L1238" s="12">
        <v>0</v>
      </c>
      <c r="M1238" t="s">
        <v>351</v>
      </c>
    </row>
    <row r="1239" spans="1:13" x14ac:dyDescent="0.3">
      <c r="A1239" t="s">
        <v>40</v>
      </c>
      <c r="B1239" t="s">
        <v>46</v>
      </c>
      <c r="C1239" t="s">
        <v>370</v>
      </c>
      <c r="D1239" t="s">
        <v>9</v>
      </c>
      <c r="E1239">
        <v>1</v>
      </c>
      <c r="F1239" s="12">
        <v>50</v>
      </c>
      <c r="G1239" s="12">
        <v>1.67</v>
      </c>
      <c r="H1239" s="12">
        <v>0.56999999999999995</v>
      </c>
      <c r="I1239" s="12">
        <v>0.56999999999999995</v>
      </c>
      <c r="J1239">
        <v>10</v>
      </c>
      <c r="K1239">
        <v>50</v>
      </c>
      <c r="L1239" s="12">
        <v>0</v>
      </c>
      <c r="M1239" t="s">
        <v>351</v>
      </c>
    </row>
    <row r="1240" spans="1:13" x14ac:dyDescent="0.3">
      <c r="A1240" t="s">
        <v>40</v>
      </c>
      <c r="B1240" t="s">
        <v>46</v>
      </c>
      <c r="C1240" t="s">
        <v>370</v>
      </c>
      <c r="D1240" t="s">
        <v>11</v>
      </c>
      <c r="E1240">
        <v>1</v>
      </c>
      <c r="F1240" s="12">
        <v>65</v>
      </c>
      <c r="G1240" s="12">
        <v>2.17</v>
      </c>
      <c r="H1240" s="12">
        <v>0.28000000000000003</v>
      </c>
      <c r="I1240" s="12">
        <v>0.28000000000000003</v>
      </c>
      <c r="J1240">
        <v>13</v>
      </c>
      <c r="K1240">
        <v>50</v>
      </c>
      <c r="L1240" s="12">
        <v>0</v>
      </c>
      <c r="M1240" t="s">
        <v>351</v>
      </c>
    </row>
    <row r="1241" spans="1:13" x14ac:dyDescent="0.3">
      <c r="A1241" t="s">
        <v>40</v>
      </c>
      <c r="B1241" t="s">
        <v>46</v>
      </c>
      <c r="C1241" t="s">
        <v>370</v>
      </c>
      <c r="D1241" t="s">
        <v>15</v>
      </c>
      <c r="E1241">
        <v>1</v>
      </c>
      <c r="F1241" s="12">
        <v>80</v>
      </c>
      <c r="G1241" s="12">
        <v>2.67</v>
      </c>
      <c r="H1241" s="12">
        <v>0.31</v>
      </c>
      <c r="I1241" s="12">
        <v>0.31</v>
      </c>
      <c r="J1241">
        <v>16</v>
      </c>
      <c r="K1241">
        <v>50</v>
      </c>
      <c r="L1241" s="12">
        <v>0</v>
      </c>
      <c r="M1241" t="s">
        <v>351</v>
      </c>
    </row>
    <row r="1242" spans="1:13" x14ac:dyDescent="0.3">
      <c r="A1242" t="s">
        <v>40</v>
      </c>
      <c r="B1242" t="s">
        <v>46</v>
      </c>
      <c r="C1242" t="s">
        <v>371</v>
      </c>
      <c r="D1242" t="s">
        <v>11</v>
      </c>
      <c r="E1242">
        <v>1</v>
      </c>
      <c r="F1242" s="12">
        <v>50</v>
      </c>
      <c r="G1242" s="12">
        <v>1.67</v>
      </c>
      <c r="H1242" s="12">
        <v>0.28000000000000003</v>
      </c>
      <c r="I1242" s="12">
        <v>0.28000000000000003</v>
      </c>
      <c r="J1242">
        <v>10</v>
      </c>
      <c r="K1242">
        <v>50</v>
      </c>
      <c r="L1242" s="12">
        <v>0</v>
      </c>
      <c r="M1242" t="s">
        <v>351</v>
      </c>
    </row>
    <row r="1243" spans="1:13" x14ac:dyDescent="0.3">
      <c r="A1243" t="s">
        <v>40</v>
      </c>
      <c r="B1243" t="s">
        <v>46</v>
      </c>
      <c r="C1243" t="s">
        <v>371</v>
      </c>
      <c r="D1243" t="s">
        <v>15</v>
      </c>
      <c r="E1243">
        <v>1</v>
      </c>
      <c r="F1243" s="12">
        <v>15</v>
      </c>
      <c r="G1243" s="12">
        <v>0.5</v>
      </c>
      <c r="H1243" s="12">
        <v>0.31</v>
      </c>
      <c r="I1243" s="12">
        <v>0.31</v>
      </c>
      <c r="J1243">
        <v>3</v>
      </c>
      <c r="K1243">
        <v>50</v>
      </c>
      <c r="L1243" s="12">
        <v>0</v>
      </c>
      <c r="M1243" t="s">
        <v>351</v>
      </c>
    </row>
    <row r="1244" spans="1:13" x14ac:dyDescent="0.3">
      <c r="A1244" t="s">
        <v>40</v>
      </c>
      <c r="B1244" t="s">
        <v>46</v>
      </c>
      <c r="C1244" t="s">
        <v>372</v>
      </c>
      <c r="D1244" t="s">
        <v>11</v>
      </c>
      <c r="E1244">
        <v>1</v>
      </c>
      <c r="F1244" s="12">
        <v>55</v>
      </c>
      <c r="G1244" s="12">
        <v>1.83</v>
      </c>
      <c r="H1244" s="12">
        <v>0.28000000000000003</v>
      </c>
      <c r="I1244" s="12">
        <v>0.28000000000000003</v>
      </c>
      <c r="J1244">
        <v>11</v>
      </c>
      <c r="K1244">
        <v>32</v>
      </c>
      <c r="L1244" s="12">
        <v>0</v>
      </c>
      <c r="M1244" t="s">
        <v>351</v>
      </c>
    </row>
    <row r="1245" spans="1:13" x14ac:dyDescent="0.3">
      <c r="A1245" t="s">
        <v>40</v>
      </c>
      <c r="B1245" t="s">
        <v>46</v>
      </c>
      <c r="C1245" t="s">
        <v>373</v>
      </c>
      <c r="D1245" t="s">
        <v>8</v>
      </c>
      <c r="E1245">
        <v>1</v>
      </c>
      <c r="F1245" s="12">
        <v>65</v>
      </c>
      <c r="G1245" s="12">
        <v>2.17</v>
      </c>
      <c r="H1245" s="12">
        <v>0.56999999999999995</v>
      </c>
      <c r="I1245" s="12">
        <v>0.56999999999999995</v>
      </c>
      <c r="J1245">
        <v>13</v>
      </c>
      <c r="K1245">
        <v>50</v>
      </c>
      <c r="L1245" s="12">
        <v>0</v>
      </c>
      <c r="M1245" t="s">
        <v>351</v>
      </c>
    </row>
    <row r="1246" spans="1:13" x14ac:dyDescent="0.3">
      <c r="A1246" t="s">
        <v>40</v>
      </c>
      <c r="B1246" t="s">
        <v>46</v>
      </c>
      <c r="C1246" t="s">
        <v>373</v>
      </c>
      <c r="D1246" t="s">
        <v>11</v>
      </c>
      <c r="E1246">
        <v>1</v>
      </c>
      <c r="F1246" s="12">
        <v>25</v>
      </c>
      <c r="G1246" s="12">
        <v>0.83</v>
      </c>
      <c r="H1246" s="12">
        <v>0.28000000000000003</v>
      </c>
      <c r="I1246" s="12">
        <v>0.28000000000000003</v>
      </c>
      <c r="J1246">
        <v>5</v>
      </c>
      <c r="K1246">
        <v>32</v>
      </c>
      <c r="L1246" s="12">
        <v>0</v>
      </c>
      <c r="M1246" t="s">
        <v>351</v>
      </c>
    </row>
    <row r="1247" spans="1:13" x14ac:dyDescent="0.3">
      <c r="A1247" t="s">
        <v>40</v>
      </c>
      <c r="B1247" t="s">
        <v>46</v>
      </c>
      <c r="C1247" t="s">
        <v>373</v>
      </c>
      <c r="D1247" t="s">
        <v>10</v>
      </c>
      <c r="E1247">
        <v>1</v>
      </c>
      <c r="F1247" s="12">
        <v>40</v>
      </c>
      <c r="G1247" s="12">
        <v>1.33</v>
      </c>
      <c r="H1247" s="12">
        <v>0.28000000000000003</v>
      </c>
      <c r="I1247" s="12">
        <v>0.28000000000000003</v>
      </c>
      <c r="J1247">
        <v>8</v>
      </c>
      <c r="K1247">
        <v>50</v>
      </c>
      <c r="L1247" s="12">
        <v>0</v>
      </c>
      <c r="M1247" t="s">
        <v>351</v>
      </c>
    </row>
    <row r="1248" spans="1:13" x14ac:dyDescent="0.3">
      <c r="A1248" t="s">
        <v>40</v>
      </c>
      <c r="B1248" t="s">
        <v>46</v>
      </c>
      <c r="C1248" t="s">
        <v>373</v>
      </c>
      <c r="D1248" t="s">
        <v>13</v>
      </c>
      <c r="E1248">
        <v>1</v>
      </c>
      <c r="F1248" s="12">
        <v>105</v>
      </c>
      <c r="G1248" s="12">
        <v>3.5</v>
      </c>
      <c r="H1248" s="12">
        <v>0.28000000000000003</v>
      </c>
      <c r="I1248" s="12">
        <v>0.28000000000000003</v>
      </c>
      <c r="J1248">
        <v>21</v>
      </c>
      <c r="K1248">
        <v>50</v>
      </c>
      <c r="L1248" s="12">
        <v>0</v>
      </c>
      <c r="M1248" t="s">
        <v>351</v>
      </c>
    </row>
    <row r="1249" spans="1:13" x14ac:dyDescent="0.3">
      <c r="A1249" t="s">
        <v>40</v>
      </c>
      <c r="B1249" t="s">
        <v>46</v>
      </c>
      <c r="C1249" t="s">
        <v>373</v>
      </c>
      <c r="D1249" t="s">
        <v>15</v>
      </c>
      <c r="E1249">
        <v>1</v>
      </c>
      <c r="F1249" s="12">
        <v>105</v>
      </c>
      <c r="G1249" s="12">
        <v>3.5</v>
      </c>
      <c r="H1249" s="12">
        <v>0.31</v>
      </c>
      <c r="I1249" s="12">
        <v>0.28000000000000003</v>
      </c>
      <c r="J1249">
        <v>21</v>
      </c>
      <c r="K1249">
        <v>50</v>
      </c>
      <c r="L1249" s="12">
        <v>0.03</v>
      </c>
      <c r="M1249" t="s">
        <v>351</v>
      </c>
    </row>
    <row r="1250" spans="1:13" x14ac:dyDescent="0.3">
      <c r="A1250" t="s">
        <v>40</v>
      </c>
      <c r="B1250" t="s">
        <v>46</v>
      </c>
      <c r="C1250" t="s">
        <v>374</v>
      </c>
      <c r="D1250" t="s">
        <v>13</v>
      </c>
      <c r="E1250">
        <v>1</v>
      </c>
      <c r="F1250" s="12">
        <v>80</v>
      </c>
      <c r="G1250" s="12">
        <v>2.67</v>
      </c>
      <c r="H1250" s="12">
        <v>0.28000000000000003</v>
      </c>
      <c r="I1250" s="12">
        <v>0</v>
      </c>
      <c r="J1250">
        <v>16</v>
      </c>
      <c r="K1250">
        <v>32</v>
      </c>
      <c r="L1250" s="12">
        <v>0.28000000000000003</v>
      </c>
      <c r="M1250" t="s">
        <v>351</v>
      </c>
    </row>
    <row r="1251" spans="1:13" x14ac:dyDescent="0.3">
      <c r="A1251" t="s">
        <v>60</v>
      </c>
      <c r="B1251" t="s">
        <v>61</v>
      </c>
      <c r="C1251" t="s">
        <v>374</v>
      </c>
      <c r="D1251" t="s">
        <v>11</v>
      </c>
      <c r="E1251">
        <v>1</v>
      </c>
      <c r="F1251" s="12">
        <v>35</v>
      </c>
      <c r="G1251" s="12">
        <v>1.17</v>
      </c>
      <c r="H1251" s="12">
        <v>0.28000000000000003</v>
      </c>
      <c r="I1251" s="12">
        <v>0</v>
      </c>
      <c r="J1251">
        <v>7</v>
      </c>
      <c r="K1251">
        <v>32</v>
      </c>
      <c r="L1251" s="12">
        <v>0.28000000000000003</v>
      </c>
      <c r="M1251" t="s">
        <v>351</v>
      </c>
    </row>
    <row r="1252" spans="1:13" x14ac:dyDescent="0.3">
      <c r="A1252" t="s">
        <v>40</v>
      </c>
      <c r="B1252" t="s">
        <v>46</v>
      </c>
      <c r="C1252" t="s">
        <v>375</v>
      </c>
      <c r="D1252" t="s">
        <v>14</v>
      </c>
      <c r="E1252">
        <v>1</v>
      </c>
      <c r="F1252" s="12">
        <v>50</v>
      </c>
      <c r="G1252" s="12">
        <v>1.67</v>
      </c>
      <c r="H1252" s="12">
        <v>0.28000000000000003</v>
      </c>
      <c r="I1252" s="12">
        <v>0.28000000000000003</v>
      </c>
      <c r="J1252">
        <v>10</v>
      </c>
      <c r="K1252">
        <v>50</v>
      </c>
      <c r="L1252" s="12">
        <v>0</v>
      </c>
      <c r="M1252" t="s">
        <v>351</v>
      </c>
    </row>
    <row r="1253" spans="1:13" x14ac:dyDescent="0.3">
      <c r="A1253" t="s">
        <v>40</v>
      </c>
      <c r="B1253" t="s">
        <v>46</v>
      </c>
      <c r="C1253" t="s">
        <v>376</v>
      </c>
      <c r="D1253" t="s">
        <v>7</v>
      </c>
      <c r="E1253">
        <v>1</v>
      </c>
      <c r="F1253" s="12">
        <v>3</v>
      </c>
      <c r="G1253" s="12">
        <v>0.1</v>
      </c>
      <c r="H1253" s="12">
        <v>0.01</v>
      </c>
      <c r="I1253" s="12">
        <v>0.01</v>
      </c>
      <c r="J1253">
        <v>1</v>
      </c>
      <c r="K1253">
        <v>20</v>
      </c>
      <c r="L1253" s="12">
        <v>0</v>
      </c>
      <c r="M1253" t="s">
        <v>351</v>
      </c>
    </row>
    <row r="1254" spans="1:13" x14ac:dyDescent="0.3">
      <c r="A1254" t="s">
        <v>40</v>
      </c>
      <c r="B1254" t="s">
        <v>46</v>
      </c>
      <c r="C1254" t="s">
        <v>376</v>
      </c>
      <c r="D1254" t="s">
        <v>8</v>
      </c>
      <c r="E1254">
        <v>1</v>
      </c>
      <c r="F1254" s="12">
        <v>1</v>
      </c>
      <c r="G1254" s="12">
        <v>0.03</v>
      </c>
      <c r="H1254" s="12">
        <v>0.01</v>
      </c>
      <c r="I1254" s="12">
        <v>0.01</v>
      </c>
      <c r="J1254">
        <v>1</v>
      </c>
      <c r="K1254">
        <v>20</v>
      </c>
      <c r="L1254" s="12">
        <v>0</v>
      </c>
      <c r="M1254" t="s">
        <v>351</v>
      </c>
    </row>
    <row r="1255" spans="1:13" x14ac:dyDescent="0.3">
      <c r="A1255" t="s">
        <v>40</v>
      </c>
      <c r="B1255" t="s">
        <v>46</v>
      </c>
      <c r="C1255" t="s">
        <v>376</v>
      </c>
      <c r="D1255" t="s">
        <v>10</v>
      </c>
      <c r="E1255">
        <v>1</v>
      </c>
      <c r="F1255" s="12">
        <v>1</v>
      </c>
      <c r="G1255" s="12">
        <v>0.03</v>
      </c>
      <c r="H1255" s="12">
        <v>0.02</v>
      </c>
      <c r="I1255" s="12">
        <v>0.02</v>
      </c>
      <c r="J1255">
        <v>1</v>
      </c>
      <c r="K1255">
        <v>20</v>
      </c>
      <c r="L1255" s="12">
        <v>0</v>
      </c>
      <c r="M1255" t="s">
        <v>351</v>
      </c>
    </row>
    <row r="1256" spans="1:13" x14ac:dyDescent="0.3">
      <c r="A1256" t="s">
        <v>40</v>
      </c>
      <c r="B1256" t="s">
        <v>46</v>
      </c>
      <c r="C1256" t="s">
        <v>376</v>
      </c>
      <c r="D1256" t="s">
        <v>12</v>
      </c>
      <c r="E1256">
        <v>1</v>
      </c>
      <c r="F1256" s="12">
        <v>2</v>
      </c>
      <c r="G1256" s="12">
        <v>7.0000000000000007E-2</v>
      </c>
      <c r="H1256" s="12">
        <v>0.03</v>
      </c>
      <c r="I1256" s="12">
        <v>0.03</v>
      </c>
      <c r="J1256">
        <v>2</v>
      </c>
      <c r="K1256">
        <v>20</v>
      </c>
      <c r="L1256" s="12">
        <v>0</v>
      </c>
      <c r="M1256" t="s">
        <v>351</v>
      </c>
    </row>
    <row r="1257" spans="1:13" x14ac:dyDescent="0.3">
      <c r="A1257" t="s">
        <v>40</v>
      </c>
      <c r="B1257" t="s">
        <v>46</v>
      </c>
      <c r="C1257" t="s">
        <v>376</v>
      </c>
      <c r="D1257" t="s">
        <v>14</v>
      </c>
      <c r="E1257">
        <v>1</v>
      </c>
      <c r="F1257" s="12">
        <v>2</v>
      </c>
      <c r="G1257" s="12">
        <v>7.0000000000000007E-2</v>
      </c>
      <c r="H1257" s="12">
        <v>0.04</v>
      </c>
      <c r="I1257" s="12">
        <v>0.04</v>
      </c>
      <c r="J1257">
        <v>2</v>
      </c>
      <c r="K1257">
        <v>20</v>
      </c>
      <c r="L1257" s="12">
        <v>0</v>
      </c>
      <c r="M1257" t="s">
        <v>351</v>
      </c>
    </row>
    <row r="1258" spans="1:13" x14ac:dyDescent="0.3">
      <c r="A1258" t="s">
        <v>40</v>
      </c>
      <c r="B1258" t="s">
        <v>46</v>
      </c>
      <c r="C1258" t="s">
        <v>376</v>
      </c>
      <c r="D1258" t="s">
        <v>114</v>
      </c>
      <c r="E1258">
        <v>1</v>
      </c>
      <c r="F1258" s="12">
        <v>0</v>
      </c>
      <c r="G1258" s="12">
        <v>0</v>
      </c>
      <c r="H1258" s="12">
        <v>0.01</v>
      </c>
      <c r="I1258" s="12">
        <v>0.01</v>
      </c>
      <c r="J1258">
        <v>0</v>
      </c>
      <c r="K1258">
        <v>20</v>
      </c>
      <c r="L1258" s="12">
        <v>0</v>
      </c>
      <c r="M1258" t="s">
        <v>351</v>
      </c>
    </row>
    <row r="1259" spans="1:13" x14ac:dyDescent="0.3">
      <c r="A1259" t="s">
        <v>40</v>
      </c>
      <c r="B1259" t="s">
        <v>46</v>
      </c>
      <c r="C1259" t="s">
        <v>377</v>
      </c>
      <c r="D1259" t="s">
        <v>114</v>
      </c>
      <c r="E1259">
        <v>1</v>
      </c>
      <c r="F1259" s="12">
        <v>60</v>
      </c>
      <c r="G1259" s="12">
        <v>2</v>
      </c>
      <c r="H1259" s="12">
        <v>0.26</v>
      </c>
      <c r="I1259" s="12">
        <v>0.26</v>
      </c>
      <c r="J1259">
        <v>15</v>
      </c>
      <c r="K1259">
        <v>50</v>
      </c>
      <c r="L1259" s="12">
        <v>0</v>
      </c>
      <c r="M1259" t="s">
        <v>351</v>
      </c>
    </row>
    <row r="1260" spans="1:13" x14ac:dyDescent="0.3">
      <c r="A1260" t="s">
        <v>40</v>
      </c>
      <c r="B1260" t="s">
        <v>46</v>
      </c>
      <c r="C1260" t="s">
        <v>378</v>
      </c>
      <c r="D1260" t="s">
        <v>8</v>
      </c>
      <c r="E1260">
        <v>1</v>
      </c>
      <c r="F1260" s="12">
        <v>36</v>
      </c>
      <c r="G1260" s="12">
        <v>1.2</v>
      </c>
      <c r="H1260" s="12">
        <v>0.22</v>
      </c>
      <c r="I1260" s="12">
        <v>0.22</v>
      </c>
      <c r="J1260">
        <v>9</v>
      </c>
      <c r="K1260">
        <v>32</v>
      </c>
      <c r="L1260" s="12">
        <v>0</v>
      </c>
      <c r="M1260" t="s">
        <v>351</v>
      </c>
    </row>
    <row r="1261" spans="1:13" x14ac:dyDescent="0.3">
      <c r="A1261" t="s">
        <v>40</v>
      </c>
      <c r="B1261" t="s">
        <v>46</v>
      </c>
      <c r="C1261" t="s">
        <v>378</v>
      </c>
      <c r="D1261" t="s">
        <v>12</v>
      </c>
      <c r="E1261">
        <v>1</v>
      </c>
      <c r="F1261" s="12">
        <v>56</v>
      </c>
      <c r="G1261" s="12">
        <v>1.87</v>
      </c>
      <c r="H1261" s="12">
        <v>0.22</v>
      </c>
      <c r="I1261" s="12">
        <v>0.22</v>
      </c>
      <c r="J1261">
        <v>14</v>
      </c>
      <c r="K1261">
        <v>50</v>
      </c>
      <c r="L1261" s="12">
        <v>0</v>
      </c>
      <c r="M1261" t="s">
        <v>351</v>
      </c>
    </row>
    <row r="1262" spans="1:13" x14ac:dyDescent="0.3">
      <c r="A1262" t="s">
        <v>40</v>
      </c>
      <c r="B1262" t="s">
        <v>46</v>
      </c>
      <c r="C1262" t="s">
        <v>378</v>
      </c>
      <c r="D1262" t="s">
        <v>14</v>
      </c>
      <c r="E1262">
        <v>1</v>
      </c>
      <c r="F1262" s="12">
        <v>52</v>
      </c>
      <c r="G1262" s="12">
        <v>1.73</v>
      </c>
      <c r="H1262" s="12">
        <v>0.22</v>
      </c>
      <c r="I1262" s="12">
        <v>0.22</v>
      </c>
      <c r="J1262">
        <v>13</v>
      </c>
      <c r="K1262">
        <v>50</v>
      </c>
      <c r="L1262" s="12">
        <v>0</v>
      </c>
      <c r="M1262" t="s">
        <v>351</v>
      </c>
    </row>
    <row r="1263" spans="1:13" x14ac:dyDescent="0.3">
      <c r="A1263" t="s">
        <v>40</v>
      </c>
      <c r="B1263" t="s">
        <v>46</v>
      </c>
      <c r="C1263" t="s">
        <v>378</v>
      </c>
      <c r="D1263" t="s">
        <v>114</v>
      </c>
      <c r="E1263">
        <v>1</v>
      </c>
      <c r="F1263" s="12">
        <v>48</v>
      </c>
      <c r="G1263" s="12">
        <v>1.6</v>
      </c>
      <c r="H1263" s="12">
        <v>0.24</v>
      </c>
      <c r="I1263" s="12">
        <v>0.24</v>
      </c>
      <c r="J1263">
        <v>12</v>
      </c>
      <c r="K1263">
        <v>50</v>
      </c>
      <c r="L1263" s="12">
        <v>0</v>
      </c>
      <c r="M1263" t="s">
        <v>351</v>
      </c>
    </row>
    <row r="1264" spans="1:13" x14ac:dyDescent="0.3">
      <c r="A1264" t="s">
        <v>40</v>
      </c>
      <c r="B1264" t="s">
        <v>46</v>
      </c>
      <c r="C1264" t="s">
        <v>379</v>
      </c>
      <c r="D1264" t="s">
        <v>7</v>
      </c>
      <c r="E1264">
        <v>1</v>
      </c>
      <c r="F1264" s="12">
        <v>40</v>
      </c>
      <c r="G1264" s="12">
        <v>1.33</v>
      </c>
      <c r="H1264" s="12">
        <v>0.28000000000000003</v>
      </c>
      <c r="I1264" s="12">
        <v>0</v>
      </c>
      <c r="J1264">
        <v>8</v>
      </c>
      <c r="K1264">
        <v>50</v>
      </c>
      <c r="L1264" s="12">
        <v>0.28000000000000003</v>
      </c>
      <c r="M1264" t="s">
        <v>351</v>
      </c>
    </row>
    <row r="1265" spans="1:13" x14ac:dyDescent="0.3">
      <c r="A1265" t="s">
        <v>40</v>
      </c>
      <c r="B1265" t="s">
        <v>46</v>
      </c>
      <c r="C1265" t="s">
        <v>379</v>
      </c>
      <c r="D1265" t="s">
        <v>11</v>
      </c>
      <c r="E1265">
        <v>1</v>
      </c>
      <c r="F1265" s="12">
        <v>35</v>
      </c>
      <c r="G1265" s="12">
        <v>1.17</v>
      </c>
      <c r="H1265" s="12">
        <v>0.28000000000000003</v>
      </c>
      <c r="I1265" s="12">
        <v>0.28000000000000003</v>
      </c>
      <c r="J1265">
        <v>7</v>
      </c>
      <c r="K1265">
        <v>50</v>
      </c>
      <c r="L1265" s="12">
        <v>0</v>
      </c>
      <c r="M1265" t="s">
        <v>351</v>
      </c>
    </row>
    <row r="1266" spans="1:13" x14ac:dyDescent="0.3">
      <c r="A1266" t="s">
        <v>40</v>
      </c>
      <c r="B1266" t="s">
        <v>46</v>
      </c>
      <c r="C1266" t="s">
        <v>380</v>
      </c>
      <c r="D1266" t="s">
        <v>10</v>
      </c>
      <c r="E1266">
        <v>1</v>
      </c>
      <c r="F1266" s="12">
        <v>64</v>
      </c>
      <c r="G1266" s="12">
        <v>2.13</v>
      </c>
      <c r="H1266" s="12">
        <v>0.43</v>
      </c>
      <c r="I1266" s="12">
        <v>0.43</v>
      </c>
      <c r="J1266">
        <v>16</v>
      </c>
      <c r="K1266">
        <v>50</v>
      </c>
      <c r="L1266" s="12">
        <v>0</v>
      </c>
      <c r="M1266" t="s">
        <v>351</v>
      </c>
    </row>
    <row r="1267" spans="1:13" x14ac:dyDescent="0.3">
      <c r="A1267" t="s">
        <v>40</v>
      </c>
      <c r="B1267" t="s">
        <v>46</v>
      </c>
      <c r="C1267" t="s">
        <v>380</v>
      </c>
      <c r="D1267" t="s">
        <v>13</v>
      </c>
      <c r="E1267">
        <v>1</v>
      </c>
      <c r="F1267" s="12">
        <v>56</v>
      </c>
      <c r="G1267" s="12">
        <v>1.87</v>
      </c>
      <c r="H1267" s="12">
        <v>0.22</v>
      </c>
      <c r="I1267" s="12">
        <v>0.22</v>
      </c>
      <c r="J1267">
        <v>14</v>
      </c>
      <c r="K1267">
        <v>50</v>
      </c>
      <c r="L1267" s="12">
        <v>0</v>
      </c>
      <c r="M1267" t="s">
        <v>351</v>
      </c>
    </row>
    <row r="1268" spans="1:13" x14ac:dyDescent="0.3">
      <c r="A1268" t="s">
        <v>40</v>
      </c>
      <c r="B1268" t="s">
        <v>46</v>
      </c>
      <c r="C1268" t="s">
        <v>381</v>
      </c>
      <c r="D1268" t="s">
        <v>11</v>
      </c>
      <c r="E1268">
        <v>1</v>
      </c>
      <c r="F1268" s="12">
        <v>28</v>
      </c>
      <c r="G1268" s="12">
        <v>0.93</v>
      </c>
      <c r="H1268" s="12">
        <v>0.22</v>
      </c>
      <c r="I1268" s="12">
        <v>0.22</v>
      </c>
      <c r="J1268">
        <v>7</v>
      </c>
      <c r="K1268">
        <v>50</v>
      </c>
      <c r="L1268" s="12">
        <v>0</v>
      </c>
      <c r="M1268" t="s">
        <v>351</v>
      </c>
    </row>
    <row r="1269" spans="1:13" x14ac:dyDescent="0.3">
      <c r="A1269" t="s">
        <v>40</v>
      </c>
      <c r="B1269" t="s">
        <v>46</v>
      </c>
      <c r="C1269" t="s">
        <v>381</v>
      </c>
      <c r="D1269" t="s">
        <v>14</v>
      </c>
      <c r="E1269">
        <v>1</v>
      </c>
      <c r="F1269" s="12">
        <v>28</v>
      </c>
      <c r="G1269" s="12">
        <v>0.93</v>
      </c>
      <c r="H1269" s="12">
        <v>0.22</v>
      </c>
      <c r="I1269" s="12">
        <v>0.22</v>
      </c>
      <c r="J1269">
        <v>7</v>
      </c>
      <c r="K1269">
        <v>50</v>
      </c>
      <c r="L1269" s="12">
        <v>0</v>
      </c>
      <c r="M1269" t="s">
        <v>351</v>
      </c>
    </row>
    <row r="1270" spans="1:13" x14ac:dyDescent="0.3">
      <c r="A1270" t="s">
        <v>40</v>
      </c>
      <c r="B1270" t="s">
        <v>46</v>
      </c>
      <c r="C1270" t="s">
        <v>382</v>
      </c>
      <c r="D1270" t="s">
        <v>7</v>
      </c>
      <c r="E1270">
        <v>1</v>
      </c>
      <c r="F1270" s="12">
        <v>45</v>
      </c>
      <c r="G1270" s="12">
        <v>1.5</v>
      </c>
      <c r="H1270" s="12">
        <v>0.28000000000000003</v>
      </c>
      <c r="I1270" s="12">
        <v>0.28000000000000003</v>
      </c>
      <c r="J1270">
        <v>9</v>
      </c>
      <c r="K1270">
        <v>50</v>
      </c>
      <c r="L1270" s="12">
        <v>0</v>
      </c>
      <c r="M1270" t="s">
        <v>351</v>
      </c>
    </row>
    <row r="1271" spans="1:13" x14ac:dyDescent="0.3">
      <c r="A1271" t="s">
        <v>5</v>
      </c>
      <c r="B1271" t="s">
        <v>20</v>
      </c>
      <c r="C1271" t="s">
        <v>383</v>
      </c>
      <c r="D1271" t="s">
        <v>7</v>
      </c>
      <c r="E1271">
        <v>1</v>
      </c>
      <c r="F1271" s="12">
        <v>87</v>
      </c>
      <c r="G1271" s="12">
        <v>2.9</v>
      </c>
      <c r="H1271" s="12">
        <v>0.2</v>
      </c>
      <c r="I1271" s="12">
        <v>0.2</v>
      </c>
      <c r="J1271">
        <v>29</v>
      </c>
      <c r="K1271">
        <v>30</v>
      </c>
      <c r="L1271" s="12">
        <v>0</v>
      </c>
      <c r="M1271" t="s">
        <v>384</v>
      </c>
    </row>
    <row r="1272" spans="1:13" x14ac:dyDescent="0.3">
      <c r="A1272" t="s">
        <v>5</v>
      </c>
      <c r="B1272" t="s">
        <v>20</v>
      </c>
      <c r="C1272" t="s">
        <v>383</v>
      </c>
      <c r="D1272" t="s">
        <v>9</v>
      </c>
      <c r="E1272">
        <v>2</v>
      </c>
      <c r="F1272" s="12">
        <v>132</v>
      </c>
      <c r="G1272" s="12">
        <v>4.4000000000000004</v>
      </c>
      <c r="H1272" s="12">
        <v>0.4</v>
      </c>
      <c r="I1272" s="12">
        <v>0.4</v>
      </c>
      <c r="J1272">
        <v>44</v>
      </c>
      <c r="K1272">
        <v>60</v>
      </c>
      <c r="L1272" s="12">
        <v>0</v>
      </c>
      <c r="M1272" t="s">
        <v>384</v>
      </c>
    </row>
    <row r="1273" spans="1:13" x14ac:dyDescent="0.3">
      <c r="A1273" t="s">
        <v>5</v>
      </c>
      <c r="B1273" t="s">
        <v>20</v>
      </c>
      <c r="C1273" t="s">
        <v>383</v>
      </c>
      <c r="D1273" t="s">
        <v>8</v>
      </c>
      <c r="E1273">
        <v>3</v>
      </c>
      <c r="F1273" s="12">
        <v>225</v>
      </c>
      <c r="G1273" s="12">
        <v>7.5</v>
      </c>
      <c r="H1273" s="12">
        <v>0.6</v>
      </c>
      <c r="I1273" s="12">
        <v>0.6</v>
      </c>
      <c r="J1273">
        <v>75</v>
      </c>
      <c r="K1273">
        <v>90</v>
      </c>
      <c r="L1273" s="12">
        <v>0</v>
      </c>
      <c r="M1273" t="s">
        <v>384</v>
      </c>
    </row>
    <row r="1274" spans="1:13" x14ac:dyDescent="0.3">
      <c r="A1274" t="s">
        <v>5</v>
      </c>
      <c r="B1274" t="s">
        <v>20</v>
      </c>
      <c r="C1274" t="s">
        <v>383</v>
      </c>
      <c r="D1274" t="s">
        <v>11</v>
      </c>
      <c r="E1274">
        <v>2</v>
      </c>
      <c r="F1274" s="12">
        <v>132</v>
      </c>
      <c r="G1274" s="12">
        <v>4.4000000000000004</v>
      </c>
      <c r="H1274" s="12">
        <v>0.4</v>
      </c>
      <c r="I1274" s="12">
        <v>0.4</v>
      </c>
      <c r="J1274">
        <v>44</v>
      </c>
      <c r="K1274">
        <v>60</v>
      </c>
      <c r="L1274" s="12">
        <v>0</v>
      </c>
      <c r="M1274" t="s">
        <v>384</v>
      </c>
    </row>
    <row r="1275" spans="1:13" x14ac:dyDescent="0.3">
      <c r="A1275" t="s">
        <v>5</v>
      </c>
      <c r="B1275" t="s">
        <v>20</v>
      </c>
      <c r="C1275" t="s">
        <v>383</v>
      </c>
      <c r="D1275" t="s">
        <v>10</v>
      </c>
      <c r="E1275">
        <v>3</v>
      </c>
      <c r="F1275" s="12">
        <v>225</v>
      </c>
      <c r="G1275" s="12">
        <v>7.5</v>
      </c>
      <c r="H1275" s="12">
        <v>0.6</v>
      </c>
      <c r="I1275" s="12">
        <v>0.6</v>
      </c>
      <c r="J1275">
        <v>75</v>
      </c>
      <c r="K1275">
        <v>90</v>
      </c>
      <c r="L1275" s="12">
        <v>0</v>
      </c>
      <c r="M1275" t="s">
        <v>384</v>
      </c>
    </row>
    <row r="1276" spans="1:13" x14ac:dyDescent="0.3">
      <c r="A1276" t="s">
        <v>5</v>
      </c>
      <c r="B1276" t="s">
        <v>20</v>
      </c>
      <c r="C1276" t="s">
        <v>383</v>
      </c>
      <c r="D1276" t="s">
        <v>13</v>
      </c>
      <c r="E1276">
        <v>1</v>
      </c>
      <c r="F1276" s="12">
        <v>84</v>
      </c>
      <c r="G1276" s="12">
        <v>2.8</v>
      </c>
      <c r="H1276" s="12">
        <v>0.2</v>
      </c>
      <c r="I1276" s="12">
        <v>0.2</v>
      </c>
      <c r="J1276">
        <v>28</v>
      </c>
      <c r="K1276">
        <v>30</v>
      </c>
      <c r="L1276" s="12">
        <v>0</v>
      </c>
      <c r="M1276" t="s">
        <v>384</v>
      </c>
    </row>
    <row r="1277" spans="1:13" x14ac:dyDescent="0.3">
      <c r="A1277" t="s">
        <v>5</v>
      </c>
      <c r="B1277" t="s">
        <v>20</v>
      </c>
      <c r="C1277" t="s">
        <v>383</v>
      </c>
      <c r="D1277" t="s">
        <v>12</v>
      </c>
      <c r="E1277">
        <v>3</v>
      </c>
      <c r="F1277" s="12">
        <v>228</v>
      </c>
      <c r="G1277" s="12">
        <v>7.6</v>
      </c>
      <c r="H1277" s="12">
        <v>0.6</v>
      </c>
      <c r="I1277" s="12">
        <v>0.6</v>
      </c>
      <c r="J1277">
        <v>76</v>
      </c>
      <c r="K1277">
        <v>90</v>
      </c>
      <c r="L1277" s="12">
        <v>0</v>
      </c>
      <c r="M1277" t="s">
        <v>384</v>
      </c>
    </row>
    <row r="1278" spans="1:13" x14ac:dyDescent="0.3">
      <c r="A1278" t="s">
        <v>5</v>
      </c>
      <c r="B1278" t="s">
        <v>20</v>
      </c>
      <c r="C1278" t="s">
        <v>383</v>
      </c>
      <c r="D1278" t="s">
        <v>15</v>
      </c>
      <c r="E1278">
        <v>1</v>
      </c>
      <c r="F1278" s="12">
        <v>108</v>
      </c>
      <c r="G1278" s="12">
        <v>3.6</v>
      </c>
      <c r="H1278" s="12">
        <v>0.2</v>
      </c>
      <c r="I1278" s="12">
        <v>0.2</v>
      </c>
      <c r="J1278">
        <v>36</v>
      </c>
      <c r="K1278">
        <v>30</v>
      </c>
      <c r="L1278" s="12">
        <v>0</v>
      </c>
      <c r="M1278" t="s">
        <v>384</v>
      </c>
    </row>
    <row r="1279" spans="1:13" x14ac:dyDescent="0.3">
      <c r="A1279" t="s">
        <v>5</v>
      </c>
      <c r="B1279" t="s">
        <v>20</v>
      </c>
      <c r="C1279" t="s">
        <v>383</v>
      </c>
      <c r="D1279" t="s">
        <v>14</v>
      </c>
      <c r="E1279">
        <v>3</v>
      </c>
      <c r="F1279" s="12">
        <v>237</v>
      </c>
      <c r="G1279" s="12">
        <v>7.9</v>
      </c>
      <c r="H1279" s="12">
        <v>0.6</v>
      </c>
      <c r="I1279" s="12">
        <v>0.6</v>
      </c>
      <c r="J1279">
        <v>79</v>
      </c>
      <c r="K1279">
        <v>90</v>
      </c>
      <c r="L1279" s="12">
        <v>0</v>
      </c>
      <c r="M1279" t="s">
        <v>384</v>
      </c>
    </row>
    <row r="1280" spans="1:13" x14ac:dyDescent="0.3">
      <c r="A1280" t="s">
        <v>5</v>
      </c>
      <c r="B1280" t="s">
        <v>20</v>
      </c>
      <c r="C1280" t="s">
        <v>383</v>
      </c>
      <c r="D1280" t="s">
        <v>114</v>
      </c>
      <c r="E1280">
        <v>3</v>
      </c>
      <c r="F1280" s="12">
        <v>237</v>
      </c>
      <c r="G1280" s="12">
        <v>7.9</v>
      </c>
      <c r="H1280" s="12">
        <v>0.6</v>
      </c>
      <c r="I1280" s="12">
        <v>0.6</v>
      </c>
      <c r="J1280">
        <v>79</v>
      </c>
      <c r="K1280">
        <v>90</v>
      </c>
      <c r="L1280" s="12">
        <v>0</v>
      </c>
      <c r="M1280" t="s">
        <v>384</v>
      </c>
    </row>
    <row r="1281" spans="1:13" x14ac:dyDescent="0.3">
      <c r="A1281" t="s">
        <v>5</v>
      </c>
      <c r="B1281" t="s">
        <v>20</v>
      </c>
      <c r="C1281" t="s">
        <v>385</v>
      </c>
      <c r="D1281" t="s">
        <v>7</v>
      </c>
      <c r="E1281">
        <v>7</v>
      </c>
      <c r="F1281" s="12">
        <v>640.5</v>
      </c>
      <c r="G1281" s="12">
        <v>21.35</v>
      </c>
      <c r="H1281" s="12">
        <v>1.4</v>
      </c>
      <c r="I1281" s="12">
        <v>0.8</v>
      </c>
      <c r="J1281">
        <v>211</v>
      </c>
      <c r="K1281">
        <v>210</v>
      </c>
      <c r="L1281" s="12">
        <v>0.6</v>
      </c>
      <c r="M1281" t="s">
        <v>384</v>
      </c>
    </row>
    <row r="1282" spans="1:13" x14ac:dyDescent="0.3">
      <c r="A1282" t="s">
        <v>5</v>
      </c>
      <c r="B1282" t="s">
        <v>20</v>
      </c>
      <c r="C1282" t="s">
        <v>385</v>
      </c>
      <c r="D1282" t="s">
        <v>9</v>
      </c>
      <c r="E1282">
        <v>6</v>
      </c>
      <c r="F1282" s="12">
        <v>567</v>
      </c>
      <c r="G1282" s="12">
        <v>18.899999999999999</v>
      </c>
      <c r="H1282" s="12">
        <v>1.2</v>
      </c>
      <c r="I1282" s="12">
        <v>0.6</v>
      </c>
      <c r="J1282">
        <v>189</v>
      </c>
      <c r="K1282">
        <v>180</v>
      </c>
      <c r="L1282" s="12">
        <v>0.6</v>
      </c>
      <c r="M1282" t="s">
        <v>384</v>
      </c>
    </row>
    <row r="1283" spans="1:13" x14ac:dyDescent="0.3">
      <c r="A1283" t="s">
        <v>5</v>
      </c>
      <c r="B1283" t="s">
        <v>20</v>
      </c>
      <c r="C1283" t="s">
        <v>385</v>
      </c>
      <c r="D1283" t="s">
        <v>8</v>
      </c>
      <c r="E1283">
        <v>9</v>
      </c>
      <c r="F1283" s="12">
        <v>837.92</v>
      </c>
      <c r="G1283" s="12">
        <v>27.93</v>
      </c>
      <c r="H1283" s="12">
        <v>1.8</v>
      </c>
      <c r="I1283" s="12">
        <v>1.4</v>
      </c>
      <c r="J1283">
        <v>276</v>
      </c>
      <c r="K1283">
        <v>270</v>
      </c>
      <c r="L1283" s="12">
        <v>0.4</v>
      </c>
      <c r="M1283" t="s">
        <v>384</v>
      </c>
    </row>
    <row r="1284" spans="1:13" x14ac:dyDescent="0.3">
      <c r="A1284" t="s">
        <v>5</v>
      </c>
      <c r="B1284" t="s">
        <v>20</v>
      </c>
      <c r="C1284" t="s">
        <v>385</v>
      </c>
      <c r="D1284" t="s">
        <v>11</v>
      </c>
      <c r="E1284">
        <v>8</v>
      </c>
      <c r="F1284" s="12">
        <v>702.76</v>
      </c>
      <c r="G1284" s="12">
        <v>23.43</v>
      </c>
      <c r="H1284" s="12">
        <v>1.6</v>
      </c>
      <c r="I1284" s="12">
        <v>1.6</v>
      </c>
      <c r="J1284">
        <v>239</v>
      </c>
      <c r="K1284">
        <v>240</v>
      </c>
      <c r="L1284" s="12">
        <v>0</v>
      </c>
      <c r="M1284" t="s">
        <v>384</v>
      </c>
    </row>
    <row r="1285" spans="1:13" x14ac:dyDescent="0.3">
      <c r="A1285" t="s">
        <v>5</v>
      </c>
      <c r="B1285" t="s">
        <v>20</v>
      </c>
      <c r="C1285" t="s">
        <v>385</v>
      </c>
      <c r="D1285" t="s">
        <v>10</v>
      </c>
      <c r="E1285">
        <v>9</v>
      </c>
      <c r="F1285" s="12">
        <v>773.37</v>
      </c>
      <c r="G1285" s="12">
        <v>25.78</v>
      </c>
      <c r="H1285" s="12">
        <v>1.8</v>
      </c>
      <c r="I1285" s="12">
        <v>1.4</v>
      </c>
      <c r="J1285">
        <v>253</v>
      </c>
      <c r="K1285">
        <v>270</v>
      </c>
      <c r="L1285" s="12">
        <v>0.4</v>
      </c>
      <c r="M1285" t="s">
        <v>384</v>
      </c>
    </row>
    <row r="1286" spans="1:13" x14ac:dyDescent="0.3">
      <c r="A1286" t="s">
        <v>5</v>
      </c>
      <c r="B1286" t="s">
        <v>20</v>
      </c>
      <c r="C1286" t="s">
        <v>385</v>
      </c>
      <c r="D1286" t="s">
        <v>13</v>
      </c>
      <c r="E1286">
        <v>7</v>
      </c>
      <c r="F1286" s="12">
        <v>662.9</v>
      </c>
      <c r="G1286" s="12">
        <v>22.1</v>
      </c>
      <c r="H1286" s="12">
        <v>1.2</v>
      </c>
      <c r="I1286" s="12">
        <v>0.96</v>
      </c>
      <c r="J1286">
        <v>214</v>
      </c>
      <c r="K1286">
        <v>210</v>
      </c>
      <c r="L1286" s="12">
        <v>0.24</v>
      </c>
      <c r="M1286" t="s">
        <v>384</v>
      </c>
    </row>
    <row r="1287" spans="1:13" x14ac:dyDescent="0.3">
      <c r="A1287" t="s">
        <v>5</v>
      </c>
      <c r="B1287" t="s">
        <v>20</v>
      </c>
      <c r="C1287" t="s">
        <v>385</v>
      </c>
      <c r="D1287" t="s">
        <v>12</v>
      </c>
      <c r="E1287">
        <v>11</v>
      </c>
      <c r="F1287" s="12">
        <v>921.64</v>
      </c>
      <c r="G1287" s="12">
        <v>30.72</v>
      </c>
      <c r="H1287" s="12">
        <v>2.2000000000000002</v>
      </c>
      <c r="I1287" s="12">
        <v>1.8</v>
      </c>
      <c r="J1287">
        <v>302</v>
      </c>
      <c r="K1287">
        <v>330</v>
      </c>
      <c r="L1287" s="12">
        <v>0.4</v>
      </c>
      <c r="M1287" t="s">
        <v>384</v>
      </c>
    </row>
    <row r="1288" spans="1:13" x14ac:dyDescent="0.3">
      <c r="A1288" t="s">
        <v>5</v>
      </c>
      <c r="B1288" t="s">
        <v>20</v>
      </c>
      <c r="C1288" t="s">
        <v>385</v>
      </c>
      <c r="D1288" t="s">
        <v>15</v>
      </c>
      <c r="E1288">
        <v>8</v>
      </c>
      <c r="F1288" s="12">
        <v>718.2</v>
      </c>
      <c r="G1288" s="12">
        <v>23.94</v>
      </c>
      <c r="H1288" s="12">
        <v>1.6</v>
      </c>
      <c r="I1288" s="12">
        <v>1.6</v>
      </c>
      <c r="J1288">
        <v>236</v>
      </c>
      <c r="K1288">
        <v>240</v>
      </c>
      <c r="L1288" s="12">
        <v>0</v>
      </c>
      <c r="M1288" t="s">
        <v>384</v>
      </c>
    </row>
    <row r="1289" spans="1:13" x14ac:dyDescent="0.3">
      <c r="A1289" t="s">
        <v>5</v>
      </c>
      <c r="B1289" t="s">
        <v>20</v>
      </c>
      <c r="C1289" t="s">
        <v>385</v>
      </c>
      <c r="D1289" t="s">
        <v>14</v>
      </c>
      <c r="E1289">
        <v>9</v>
      </c>
      <c r="F1289" s="12">
        <v>753.51</v>
      </c>
      <c r="G1289" s="12">
        <v>25.12</v>
      </c>
      <c r="H1289" s="12">
        <v>1.8</v>
      </c>
      <c r="I1289" s="12">
        <v>1.6</v>
      </c>
      <c r="J1289">
        <v>250</v>
      </c>
      <c r="K1289">
        <v>270</v>
      </c>
      <c r="L1289" s="12">
        <v>0.2</v>
      </c>
      <c r="M1289" t="s">
        <v>384</v>
      </c>
    </row>
    <row r="1290" spans="1:13" x14ac:dyDescent="0.3">
      <c r="A1290" t="s">
        <v>5</v>
      </c>
      <c r="B1290" t="s">
        <v>20</v>
      </c>
      <c r="C1290" t="s">
        <v>385</v>
      </c>
      <c r="D1290" t="s">
        <v>114</v>
      </c>
      <c r="E1290">
        <v>10</v>
      </c>
      <c r="F1290" s="12">
        <v>885.96</v>
      </c>
      <c r="G1290" s="12">
        <v>29.53</v>
      </c>
      <c r="H1290" s="12">
        <v>2</v>
      </c>
      <c r="I1290" s="12">
        <v>1.6</v>
      </c>
      <c r="J1290">
        <v>292</v>
      </c>
      <c r="K1290">
        <v>300</v>
      </c>
      <c r="L1290" s="12">
        <v>0.4</v>
      </c>
      <c r="M1290" t="s">
        <v>384</v>
      </c>
    </row>
    <row r="1291" spans="1:13" x14ac:dyDescent="0.3">
      <c r="A1291" t="s">
        <v>5</v>
      </c>
      <c r="B1291" t="s">
        <v>20</v>
      </c>
      <c r="C1291" t="s">
        <v>386</v>
      </c>
      <c r="D1291" t="s">
        <v>7</v>
      </c>
      <c r="E1291">
        <v>11</v>
      </c>
      <c r="F1291" s="12">
        <v>949.6</v>
      </c>
      <c r="G1291" s="12">
        <v>31.65</v>
      </c>
      <c r="H1291" s="12">
        <v>2.2000000000000002</v>
      </c>
      <c r="I1291" s="12">
        <v>1.2</v>
      </c>
      <c r="J1291">
        <v>311</v>
      </c>
      <c r="K1291">
        <v>330</v>
      </c>
      <c r="L1291" s="12">
        <v>1</v>
      </c>
      <c r="M1291" t="s">
        <v>384</v>
      </c>
    </row>
    <row r="1292" spans="1:13" x14ac:dyDescent="0.3">
      <c r="A1292" t="s">
        <v>5</v>
      </c>
      <c r="B1292" t="s">
        <v>20</v>
      </c>
      <c r="C1292" t="s">
        <v>386</v>
      </c>
      <c r="D1292" t="s">
        <v>9</v>
      </c>
      <c r="E1292">
        <v>11</v>
      </c>
      <c r="F1292" s="12">
        <v>968.2</v>
      </c>
      <c r="G1292" s="12">
        <v>32.270000000000003</v>
      </c>
      <c r="H1292" s="12">
        <v>2.2000000000000002</v>
      </c>
      <c r="I1292" s="12">
        <v>1.2</v>
      </c>
      <c r="J1292">
        <v>319</v>
      </c>
      <c r="K1292">
        <v>330</v>
      </c>
      <c r="L1292" s="12">
        <v>1</v>
      </c>
      <c r="M1292" t="s">
        <v>384</v>
      </c>
    </row>
    <row r="1293" spans="1:13" x14ac:dyDescent="0.3">
      <c r="A1293" t="s">
        <v>5</v>
      </c>
      <c r="B1293" t="s">
        <v>20</v>
      </c>
      <c r="C1293" t="s">
        <v>386</v>
      </c>
      <c r="D1293" t="s">
        <v>8</v>
      </c>
      <c r="E1293">
        <v>15</v>
      </c>
      <c r="F1293" s="12">
        <v>1056.49</v>
      </c>
      <c r="G1293" s="12">
        <v>35.22</v>
      </c>
      <c r="H1293" s="12">
        <v>3</v>
      </c>
      <c r="I1293" s="12">
        <v>2.2000000000000002</v>
      </c>
      <c r="J1293">
        <v>347</v>
      </c>
      <c r="K1293">
        <v>450</v>
      </c>
      <c r="L1293" s="12">
        <v>0.8</v>
      </c>
      <c r="M1293" t="s">
        <v>384</v>
      </c>
    </row>
    <row r="1294" spans="1:13" x14ac:dyDescent="0.3">
      <c r="A1294" t="s">
        <v>5</v>
      </c>
      <c r="B1294" t="s">
        <v>20</v>
      </c>
      <c r="C1294" t="s">
        <v>386</v>
      </c>
      <c r="D1294" t="s">
        <v>11</v>
      </c>
      <c r="E1294">
        <v>10</v>
      </c>
      <c r="F1294" s="12">
        <v>846.91</v>
      </c>
      <c r="G1294" s="12">
        <v>28.23</v>
      </c>
      <c r="H1294" s="12">
        <v>2</v>
      </c>
      <c r="I1294" s="12">
        <v>1</v>
      </c>
      <c r="J1294">
        <v>273</v>
      </c>
      <c r="K1294">
        <v>290</v>
      </c>
      <c r="L1294" s="12">
        <v>1</v>
      </c>
      <c r="M1294" t="s">
        <v>384</v>
      </c>
    </row>
    <row r="1295" spans="1:13" x14ac:dyDescent="0.3">
      <c r="A1295" t="s">
        <v>5</v>
      </c>
      <c r="B1295" t="s">
        <v>20</v>
      </c>
      <c r="C1295" t="s">
        <v>386</v>
      </c>
      <c r="D1295" t="s">
        <v>10</v>
      </c>
      <c r="E1295">
        <v>10</v>
      </c>
      <c r="F1295" s="12">
        <v>848.75</v>
      </c>
      <c r="G1295" s="12">
        <v>28.29</v>
      </c>
      <c r="H1295" s="12">
        <v>2</v>
      </c>
      <c r="I1295" s="12">
        <v>1.8</v>
      </c>
      <c r="J1295">
        <v>269</v>
      </c>
      <c r="K1295">
        <v>328</v>
      </c>
      <c r="L1295" s="12">
        <v>0.2</v>
      </c>
      <c r="M1295" t="s">
        <v>384</v>
      </c>
    </row>
    <row r="1296" spans="1:13" x14ac:dyDescent="0.3">
      <c r="A1296" t="s">
        <v>5</v>
      </c>
      <c r="B1296" t="s">
        <v>20</v>
      </c>
      <c r="C1296" t="s">
        <v>386</v>
      </c>
      <c r="D1296" t="s">
        <v>13</v>
      </c>
      <c r="E1296">
        <v>10</v>
      </c>
      <c r="F1296" s="12">
        <v>932.73</v>
      </c>
      <c r="G1296" s="12">
        <v>31.09</v>
      </c>
      <c r="H1296" s="12">
        <v>1.8</v>
      </c>
      <c r="I1296" s="12">
        <v>0.8</v>
      </c>
      <c r="J1296">
        <v>301</v>
      </c>
      <c r="K1296">
        <v>300</v>
      </c>
      <c r="L1296" s="12">
        <v>1</v>
      </c>
      <c r="M1296" t="s">
        <v>384</v>
      </c>
    </row>
    <row r="1297" spans="1:13" x14ac:dyDescent="0.3">
      <c r="A1297" t="s">
        <v>5</v>
      </c>
      <c r="B1297" t="s">
        <v>20</v>
      </c>
      <c r="C1297" t="s">
        <v>386</v>
      </c>
      <c r="D1297" t="s">
        <v>12</v>
      </c>
      <c r="E1297">
        <v>10</v>
      </c>
      <c r="F1297" s="12">
        <v>775.42</v>
      </c>
      <c r="G1297" s="12">
        <v>25.85</v>
      </c>
      <c r="H1297" s="12">
        <v>2</v>
      </c>
      <c r="I1297" s="12">
        <v>1.8</v>
      </c>
      <c r="J1297">
        <v>256</v>
      </c>
      <c r="K1297">
        <v>300</v>
      </c>
      <c r="L1297" s="12">
        <v>0.2</v>
      </c>
      <c r="M1297" t="s">
        <v>384</v>
      </c>
    </row>
    <row r="1298" spans="1:13" x14ac:dyDescent="0.3">
      <c r="A1298" t="s">
        <v>5</v>
      </c>
      <c r="B1298" t="s">
        <v>20</v>
      </c>
      <c r="C1298" t="s">
        <v>386</v>
      </c>
      <c r="D1298" t="s">
        <v>15</v>
      </c>
      <c r="E1298">
        <v>8</v>
      </c>
      <c r="F1298" s="12">
        <v>690.19</v>
      </c>
      <c r="G1298" s="12">
        <v>23.01</v>
      </c>
      <c r="H1298" s="12">
        <v>1.6</v>
      </c>
      <c r="I1298" s="12">
        <v>0.8</v>
      </c>
      <c r="J1298">
        <v>224</v>
      </c>
      <c r="K1298">
        <v>240</v>
      </c>
      <c r="L1298" s="12">
        <v>0.8</v>
      </c>
      <c r="M1298" t="s">
        <v>384</v>
      </c>
    </row>
    <row r="1299" spans="1:13" x14ac:dyDescent="0.3">
      <c r="A1299" t="s">
        <v>5</v>
      </c>
      <c r="B1299" t="s">
        <v>20</v>
      </c>
      <c r="C1299" t="s">
        <v>386</v>
      </c>
      <c r="D1299" t="s">
        <v>14</v>
      </c>
      <c r="E1299">
        <v>10</v>
      </c>
      <c r="F1299" s="12">
        <v>809.07</v>
      </c>
      <c r="G1299" s="12">
        <v>26.97</v>
      </c>
      <c r="H1299" s="12">
        <v>2</v>
      </c>
      <c r="I1299" s="12">
        <v>1.31</v>
      </c>
      <c r="J1299">
        <v>266</v>
      </c>
      <c r="K1299">
        <v>308</v>
      </c>
      <c r="L1299" s="12">
        <v>0.69</v>
      </c>
      <c r="M1299" t="s">
        <v>384</v>
      </c>
    </row>
    <row r="1300" spans="1:13" x14ac:dyDescent="0.3">
      <c r="A1300" t="s">
        <v>5</v>
      </c>
      <c r="B1300" t="s">
        <v>20</v>
      </c>
      <c r="C1300" t="s">
        <v>386</v>
      </c>
      <c r="D1300" t="s">
        <v>114</v>
      </c>
      <c r="E1300">
        <v>9</v>
      </c>
      <c r="F1300" s="12">
        <v>707.97</v>
      </c>
      <c r="G1300" s="12">
        <v>23.6</v>
      </c>
      <c r="H1300" s="12">
        <v>1.6</v>
      </c>
      <c r="I1300" s="12">
        <v>0.8</v>
      </c>
      <c r="J1300">
        <v>234</v>
      </c>
      <c r="K1300">
        <v>270</v>
      </c>
      <c r="L1300" s="12">
        <v>0.8</v>
      </c>
      <c r="M1300" t="s">
        <v>384</v>
      </c>
    </row>
    <row r="1301" spans="1:13" x14ac:dyDescent="0.3">
      <c r="A1301" t="s">
        <v>5</v>
      </c>
      <c r="B1301" t="s">
        <v>20</v>
      </c>
      <c r="C1301" t="s">
        <v>387</v>
      </c>
      <c r="D1301" t="s">
        <v>8</v>
      </c>
      <c r="E1301">
        <v>1</v>
      </c>
      <c r="F1301" s="12">
        <v>45</v>
      </c>
      <c r="G1301" s="12">
        <v>1.5</v>
      </c>
      <c r="H1301" s="12">
        <v>0.2</v>
      </c>
      <c r="I1301" s="12">
        <v>0</v>
      </c>
      <c r="J1301">
        <v>15</v>
      </c>
      <c r="K1301">
        <v>30</v>
      </c>
      <c r="L1301" s="12">
        <v>0.2</v>
      </c>
      <c r="M1301" t="s">
        <v>384</v>
      </c>
    </row>
    <row r="1302" spans="1:13" x14ac:dyDescent="0.3">
      <c r="A1302" t="s">
        <v>5</v>
      </c>
      <c r="B1302" t="s">
        <v>20</v>
      </c>
      <c r="C1302" t="s">
        <v>387</v>
      </c>
      <c r="D1302" t="s">
        <v>10</v>
      </c>
      <c r="E1302">
        <v>1</v>
      </c>
      <c r="F1302" s="12">
        <v>39</v>
      </c>
      <c r="G1302" s="12">
        <v>1.3</v>
      </c>
      <c r="H1302" s="12">
        <v>0.2</v>
      </c>
      <c r="I1302" s="12">
        <v>0</v>
      </c>
      <c r="J1302">
        <v>13</v>
      </c>
      <c r="K1302">
        <v>30</v>
      </c>
      <c r="L1302" s="12">
        <v>0.2</v>
      </c>
      <c r="M1302" t="s">
        <v>384</v>
      </c>
    </row>
    <row r="1303" spans="1:13" x14ac:dyDescent="0.3">
      <c r="A1303" t="s">
        <v>5</v>
      </c>
      <c r="B1303" t="s">
        <v>20</v>
      </c>
      <c r="C1303" t="s">
        <v>387</v>
      </c>
      <c r="D1303" t="s">
        <v>12</v>
      </c>
      <c r="E1303">
        <v>1</v>
      </c>
      <c r="F1303" s="12">
        <v>33</v>
      </c>
      <c r="G1303" s="12">
        <v>1.1000000000000001</v>
      </c>
      <c r="H1303" s="12">
        <v>0.2</v>
      </c>
      <c r="I1303" s="12">
        <v>0.2</v>
      </c>
      <c r="J1303">
        <v>11</v>
      </c>
      <c r="K1303">
        <v>30</v>
      </c>
      <c r="L1303" s="12">
        <v>0</v>
      </c>
      <c r="M1303" t="s">
        <v>384</v>
      </c>
    </row>
    <row r="1304" spans="1:13" x14ac:dyDescent="0.3">
      <c r="A1304" t="s">
        <v>5</v>
      </c>
      <c r="B1304" t="s">
        <v>20</v>
      </c>
      <c r="C1304" t="s">
        <v>387</v>
      </c>
      <c r="D1304" t="s">
        <v>14</v>
      </c>
      <c r="E1304">
        <v>1</v>
      </c>
      <c r="F1304" s="12">
        <v>33</v>
      </c>
      <c r="G1304" s="12">
        <v>1.1000000000000001</v>
      </c>
      <c r="H1304" s="12">
        <v>0.2</v>
      </c>
      <c r="I1304" s="12">
        <v>0</v>
      </c>
      <c r="J1304">
        <v>11</v>
      </c>
      <c r="K1304">
        <v>30</v>
      </c>
      <c r="L1304" s="12">
        <v>0.2</v>
      </c>
      <c r="M1304" t="s">
        <v>384</v>
      </c>
    </row>
    <row r="1305" spans="1:13" x14ac:dyDescent="0.3">
      <c r="A1305" t="s">
        <v>5</v>
      </c>
      <c r="B1305" t="s">
        <v>20</v>
      </c>
      <c r="C1305" t="s">
        <v>388</v>
      </c>
      <c r="D1305" t="s">
        <v>7</v>
      </c>
      <c r="E1305">
        <v>1</v>
      </c>
      <c r="F1305" s="12">
        <v>102</v>
      </c>
      <c r="G1305" s="12">
        <v>3.4</v>
      </c>
      <c r="H1305" s="12">
        <v>0.2</v>
      </c>
      <c r="I1305" s="12">
        <v>0</v>
      </c>
      <c r="J1305">
        <v>34</v>
      </c>
      <c r="K1305">
        <v>30</v>
      </c>
      <c r="L1305" s="12">
        <v>0.2</v>
      </c>
      <c r="M1305" t="s">
        <v>384</v>
      </c>
    </row>
    <row r="1306" spans="1:13" x14ac:dyDescent="0.3">
      <c r="A1306" t="s">
        <v>5</v>
      </c>
      <c r="B1306" t="s">
        <v>20</v>
      </c>
      <c r="C1306" t="s">
        <v>388</v>
      </c>
      <c r="D1306" t="s">
        <v>9</v>
      </c>
      <c r="E1306">
        <v>1</v>
      </c>
      <c r="F1306" s="12">
        <v>90</v>
      </c>
      <c r="G1306" s="12">
        <v>3</v>
      </c>
      <c r="H1306" s="12">
        <v>0.2</v>
      </c>
      <c r="I1306" s="12">
        <v>0.2</v>
      </c>
      <c r="J1306">
        <v>30</v>
      </c>
      <c r="K1306">
        <v>30</v>
      </c>
      <c r="L1306" s="12">
        <v>0</v>
      </c>
      <c r="M1306" t="s">
        <v>384</v>
      </c>
    </row>
    <row r="1307" spans="1:13" x14ac:dyDescent="0.3">
      <c r="A1307" t="s">
        <v>5</v>
      </c>
      <c r="B1307" t="s">
        <v>20</v>
      </c>
      <c r="C1307" t="s">
        <v>388</v>
      </c>
      <c r="D1307" t="s">
        <v>8</v>
      </c>
      <c r="E1307">
        <v>2</v>
      </c>
      <c r="F1307" s="12">
        <v>156.88999999999999</v>
      </c>
      <c r="G1307" s="12">
        <v>5.23</v>
      </c>
      <c r="H1307" s="12">
        <v>0.4</v>
      </c>
      <c r="I1307" s="12">
        <v>0</v>
      </c>
      <c r="J1307">
        <v>52</v>
      </c>
      <c r="K1307">
        <v>60</v>
      </c>
      <c r="L1307" s="12">
        <v>0.4</v>
      </c>
      <c r="M1307" t="s">
        <v>384</v>
      </c>
    </row>
    <row r="1308" spans="1:13" x14ac:dyDescent="0.3">
      <c r="A1308" t="s">
        <v>5</v>
      </c>
      <c r="B1308" t="s">
        <v>20</v>
      </c>
      <c r="C1308" t="s">
        <v>388</v>
      </c>
      <c r="D1308" t="s">
        <v>11</v>
      </c>
      <c r="E1308">
        <v>1</v>
      </c>
      <c r="F1308" s="12">
        <v>84</v>
      </c>
      <c r="G1308" s="12">
        <v>2.8</v>
      </c>
      <c r="H1308" s="12">
        <v>0.2</v>
      </c>
      <c r="I1308" s="12">
        <v>0.2</v>
      </c>
      <c r="J1308">
        <v>28</v>
      </c>
      <c r="K1308">
        <v>30</v>
      </c>
      <c r="L1308" s="12">
        <v>0</v>
      </c>
      <c r="M1308" t="s">
        <v>384</v>
      </c>
    </row>
    <row r="1309" spans="1:13" x14ac:dyDescent="0.3">
      <c r="A1309" t="s">
        <v>5</v>
      </c>
      <c r="B1309" t="s">
        <v>20</v>
      </c>
      <c r="C1309" t="s">
        <v>388</v>
      </c>
      <c r="D1309" t="s">
        <v>10</v>
      </c>
      <c r="E1309">
        <v>2</v>
      </c>
      <c r="F1309" s="12">
        <v>144.82</v>
      </c>
      <c r="G1309" s="12">
        <v>4.83</v>
      </c>
      <c r="H1309" s="12">
        <v>0.4</v>
      </c>
      <c r="I1309" s="12">
        <v>0.2</v>
      </c>
      <c r="J1309">
        <v>48</v>
      </c>
      <c r="K1309">
        <v>60</v>
      </c>
      <c r="L1309" s="12">
        <v>0.2</v>
      </c>
      <c r="M1309" t="s">
        <v>384</v>
      </c>
    </row>
    <row r="1310" spans="1:13" x14ac:dyDescent="0.3">
      <c r="A1310" t="s">
        <v>5</v>
      </c>
      <c r="B1310" t="s">
        <v>20</v>
      </c>
      <c r="C1310" t="s">
        <v>388</v>
      </c>
      <c r="D1310" t="s">
        <v>13</v>
      </c>
      <c r="E1310">
        <v>1</v>
      </c>
      <c r="F1310" s="12">
        <v>86.4</v>
      </c>
      <c r="G1310" s="12">
        <v>2.88</v>
      </c>
      <c r="H1310" s="12">
        <v>0.2</v>
      </c>
      <c r="I1310" s="12">
        <v>0</v>
      </c>
      <c r="J1310">
        <v>27</v>
      </c>
      <c r="K1310">
        <v>30</v>
      </c>
      <c r="L1310" s="12">
        <v>0.2</v>
      </c>
      <c r="M1310" t="s">
        <v>384</v>
      </c>
    </row>
    <row r="1311" spans="1:13" x14ac:dyDescent="0.3">
      <c r="A1311" t="s">
        <v>5</v>
      </c>
      <c r="B1311" t="s">
        <v>20</v>
      </c>
      <c r="C1311" t="s">
        <v>388</v>
      </c>
      <c r="D1311" t="s">
        <v>12</v>
      </c>
      <c r="E1311">
        <v>2</v>
      </c>
      <c r="F1311" s="12">
        <v>144.82</v>
      </c>
      <c r="G1311" s="12">
        <v>4.83</v>
      </c>
      <c r="H1311" s="12">
        <v>0.4</v>
      </c>
      <c r="I1311" s="12">
        <v>0.4</v>
      </c>
      <c r="J1311">
        <v>48</v>
      </c>
      <c r="K1311">
        <v>60</v>
      </c>
      <c r="L1311" s="12">
        <v>0</v>
      </c>
      <c r="M1311" t="s">
        <v>384</v>
      </c>
    </row>
    <row r="1312" spans="1:13" x14ac:dyDescent="0.3">
      <c r="A1312" t="s">
        <v>5</v>
      </c>
      <c r="B1312" t="s">
        <v>20</v>
      </c>
      <c r="C1312" t="s">
        <v>388</v>
      </c>
      <c r="D1312" t="s">
        <v>15</v>
      </c>
      <c r="E1312">
        <v>1</v>
      </c>
      <c r="F1312" s="12">
        <v>87</v>
      </c>
      <c r="G1312" s="12">
        <v>2.9</v>
      </c>
      <c r="H1312" s="12">
        <v>0.2</v>
      </c>
      <c r="I1312" s="12">
        <v>0</v>
      </c>
      <c r="J1312">
        <v>29</v>
      </c>
      <c r="K1312">
        <v>30</v>
      </c>
      <c r="L1312" s="12">
        <v>0.2</v>
      </c>
      <c r="M1312" t="s">
        <v>384</v>
      </c>
    </row>
    <row r="1313" spans="1:13" x14ac:dyDescent="0.3">
      <c r="A1313" t="s">
        <v>5</v>
      </c>
      <c r="B1313" t="s">
        <v>20</v>
      </c>
      <c r="C1313" t="s">
        <v>388</v>
      </c>
      <c r="D1313" t="s">
        <v>14</v>
      </c>
      <c r="E1313">
        <v>1</v>
      </c>
      <c r="F1313" s="12">
        <v>51.29</v>
      </c>
      <c r="G1313" s="12">
        <v>1.71</v>
      </c>
      <c r="H1313" s="12">
        <v>0.2</v>
      </c>
      <c r="I1313" s="12">
        <v>0</v>
      </c>
      <c r="J1313">
        <v>17</v>
      </c>
      <c r="K1313">
        <v>30</v>
      </c>
      <c r="L1313" s="12">
        <v>0.2</v>
      </c>
      <c r="M1313" t="s">
        <v>384</v>
      </c>
    </row>
    <row r="1314" spans="1:13" x14ac:dyDescent="0.3">
      <c r="A1314" t="s">
        <v>5</v>
      </c>
      <c r="B1314" t="s">
        <v>20</v>
      </c>
      <c r="C1314" t="s">
        <v>388</v>
      </c>
      <c r="D1314" t="s">
        <v>114</v>
      </c>
      <c r="E1314">
        <v>1</v>
      </c>
      <c r="F1314" s="12">
        <v>75.430000000000007</v>
      </c>
      <c r="G1314" s="12">
        <v>2.5099999999999998</v>
      </c>
      <c r="H1314" s="12">
        <v>0.2</v>
      </c>
      <c r="I1314" s="12">
        <v>0</v>
      </c>
      <c r="J1314">
        <v>25</v>
      </c>
      <c r="K1314">
        <v>30</v>
      </c>
      <c r="L1314" s="12">
        <v>0.2</v>
      </c>
      <c r="M1314" t="s">
        <v>384</v>
      </c>
    </row>
    <row r="1315" spans="1:13" x14ac:dyDescent="0.3">
      <c r="A1315" t="s">
        <v>5</v>
      </c>
      <c r="B1315" t="s">
        <v>20</v>
      </c>
      <c r="C1315" t="s">
        <v>389</v>
      </c>
      <c r="D1315" t="s">
        <v>7</v>
      </c>
      <c r="E1315">
        <v>1</v>
      </c>
      <c r="F1315" s="12">
        <v>102</v>
      </c>
      <c r="G1315" s="12">
        <v>3.4</v>
      </c>
      <c r="H1315" s="12">
        <v>0.2</v>
      </c>
      <c r="I1315" s="12">
        <v>0</v>
      </c>
      <c r="J1315">
        <v>34</v>
      </c>
      <c r="K1315">
        <v>30</v>
      </c>
      <c r="L1315" s="12">
        <v>0.2</v>
      </c>
      <c r="M1315" t="s">
        <v>384</v>
      </c>
    </row>
    <row r="1316" spans="1:13" x14ac:dyDescent="0.3">
      <c r="A1316" t="s">
        <v>5</v>
      </c>
      <c r="B1316" t="s">
        <v>20</v>
      </c>
      <c r="C1316" t="s">
        <v>389</v>
      </c>
      <c r="D1316" t="s">
        <v>9</v>
      </c>
      <c r="E1316">
        <v>1</v>
      </c>
      <c r="F1316" s="12">
        <v>102</v>
      </c>
      <c r="G1316" s="12">
        <v>3.4</v>
      </c>
      <c r="H1316" s="12">
        <v>0.2</v>
      </c>
      <c r="I1316" s="12">
        <v>0</v>
      </c>
      <c r="J1316">
        <v>34</v>
      </c>
      <c r="K1316">
        <v>30</v>
      </c>
      <c r="L1316" s="12">
        <v>0.2</v>
      </c>
      <c r="M1316" t="s">
        <v>384</v>
      </c>
    </row>
    <row r="1317" spans="1:13" x14ac:dyDescent="0.3">
      <c r="A1317" t="s">
        <v>5</v>
      </c>
      <c r="B1317" t="s">
        <v>20</v>
      </c>
      <c r="C1317" t="s">
        <v>389</v>
      </c>
      <c r="D1317" t="s">
        <v>8</v>
      </c>
      <c r="E1317">
        <v>1</v>
      </c>
      <c r="F1317" s="12">
        <v>105</v>
      </c>
      <c r="G1317" s="12">
        <v>3.5</v>
      </c>
      <c r="H1317" s="12">
        <v>0.2</v>
      </c>
      <c r="I1317" s="12">
        <v>0</v>
      </c>
      <c r="J1317">
        <v>35</v>
      </c>
      <c r="K1317">
        <v>30</v>
      </c>
      <c r="L1317" s="12">
        <v>0.2</v>
      </c>
      <c r="M1317" t="s">
        <v>384</v>
      </c>
    </row>
    <row r="1318" spans="1:13" x14ac:dyDescent="0.3">
      <c r="A1318" t="s">
        <v>5</v>
      </c>
      <c r="B1318" t="s">
        <v>20</v>
      </c>
      <c r="C1318" t="s">
        <v>389</v>
      </c>
      <c r="D1318" t="s">
        <v>11</v>
      </c>
      <c r="E1318">
        <v>1</v>
      </c>
      <c r="F1318" s="12">
        <v>72</v>
      </c>
      <c r="G1318" s="12">
        <v>2.4</v>
      </c>
      <c r="H1318" s="12">
        <v>0.2</v>
      </c>
      <c r="I1318" s="12">
        <v>0.2</v>
      </c>
      <c r="J1318">
        <v>24</v>
      </c>
      <c r="K1318">
        <v>30</v>
      </c>
      <c r="L1318" s="12">
        <v>0</v>
      </c>
      <c r="M1318" t="s">
        <v>384</v>
      </c>
    </row>
    <row r="1319" spans="1:13" x14ac:dyDescent="0.3">
      <c r="A1319" t="s">
        <v>5</v>
      </c>
      <c r="B1319" t="s">
        <v>20</v>
      </c>
      <c r="C1319" t="s">
        <v>389</v>
      </c>
      <c r="D1319" t="s">
        <v>10</v>
      </c>
      <c r="E1319">
        <v>1</v>
      </c>
      <c r="F1319" s="12">
        <v>105</v>
      </c>
      <c r="G1319" s="12">
        <v>3.5</v>
      </c>
      <c r="H1319" s="12">
        <v>0.2</v>
      </c>
      <c r="I1319" s="12">
        <v>0.2</v>
      </c>
      <c r="J1319">
        <v>35</v>
      </c>
      <c r="K1319">
        <v>30</v>
      </c>
      <c r="L1319" s="12">
        <v>0</v>
      </c>
      <c r="M1319" t="s">
        <v>384</v>
      </c>
    </row>
    <row r="1320" spans="1:13" x14ac:dyDescent="0.3">
      <c r="A1320" t="s">
        <v>5</v>
      </c>
      <c r="B1320" t="s">
        <v>20</v>
      </c>
      <c r="C1320" t="s">
        <v>389</v>
      </c>
      <c r="D1320" t="s">
        <v>13</v>
      </c>
      <c r="E1320">
        <v>1</v>
      </c>
      <c r="F1320" s="12">
        <v>99.2</v>
      </c>
      <c r="G1320" s="12">
        <v>3.31</v>
      </c>
      <c r="H1320" s="12">
        <v>0.2</v>
      </c>
      <c r="I1320" s="12">
        <v>0</v>
      </c>
      <c r="J1320">
        <v>31</v>
      </c>
      <c r="K1320">
        <v>30</v>
      </c>
      <c r="L1320" s="12">
        <v>0.2</v>
      </c>
      <c r="M1320" t="s">
        <v>384</v>
      </c>
    </row>
    <row r="1321" spans="1:13" x14ac:dyDescent="0.3">
      <c r="A1321" t="s">
        <v>5</v>
      </c>
      <c r="B1321" t="s">
        <v>20</v>
      </c>
      <c r="C1321" t="s">
        <v>389</v>
      </c>
      <c r="D1321" t="s">
        <v>12</v>
      </c>
      <c r="E1321">
        <v>1</v>
      </c>
      <c r="F1321" s="12">
        <v>93</v>
      </c>
      <c r="G1321" s="12">
        <v>3.1</v>
      </c>
      <c r="H1321" s="12">
        <v>0.2</v>
      </c>
      <c r="I1321" s="12">
        <v>0.2</v>
      </c>
      <c r="J1321">
        <v>31</v>
      </c>
      <c r="K1321">
        <v>30</v>
      </c>
      <c r="L1321" s="12">
        <v>0</v>
      </c>
      <c r="M1321" t="s">
        <v>384</v>
      </c>
    </row>
    <row r="1322" spans="1:13" x14ac:dyDescent="0.3">
      <c r="A1322" t="s">
        <v>5</v>
      </c>
      <c r="B1322" t="s">
        <v>20</v>
      </c>
      <c r="C1322" t="s">
        <v>389</v>
      </c>
      <c r="D1322" t="s">
        <v>15</v>
      </c>
      <c r="E1322">
        <v>1</v>
      </c>
      <c r="F1322" s="12">
        <v>51</v>
      </c>
      <c r="G1322" s="12">
        <v>1.7</v>
      </c>
      <c r="H1322" s="12">
        <v>0.2</v>
      </c>
      <c r="I1322" s="12">
        <v>0.2</v>
      </c>
      <c r="J1322">
        <v>17</v>
      </c>
      <c r="K1322">
        <v>30</v>
      </c>
      <c r="L1322" s="12">
        <v>0</v>
      </c>
      <c r="M1322" t="s">
        <v>384</v>
      </c>
    </row>
    <row r="1323" spans="1:13" x14ac:dyDescent="0.3">
      <c r="A1323" t="s">
        <v>5</v>
      </c>
      <c r="B1323" t="s">
        <v>20</v>
      </c>
      <c r="C1323" t="s">
        <v>389</v>
      </c>
      <c r="D1323" t="s">
        <v>14</v>
      </c>
      <c r="E1323">
        <v>1</v>
      </c>
      <c r="F1323" s="12">
        <v>72</v>
      </c>
      <c r="G1323" s="12">
        <v>2.4</v>
      </c>
      <c r="H1323" s="12">
        <v>0</v>
      </c>
      <c r="I1323" s="12">
        <v>0</v>
      </c>
      <c r="J1323">
        <v>24</v>
      </c>
      <c r="K1323">
        <v>30</v>
      </c>
      <c r="L1323" s="12">
        <v>0</v>
      </c>
      <c r="M1323" t="s">
        <v>384</v>
      </c>
    </row>
    <row r="1324" spans="1:13" x14ac:dyDescent="0.3">
      <c r="A1324" t="s">
        <v>5</v>
      </c>
      <c r="B1324" t="s">
        <v>20</v>
      </c>
      <c r="C1324" t="s">
        <v>389</v>
      </c>
      <c r="D1324" t="s">
        <v>114</v>
      </c>
      <c r="E1324">
        <v>1</v>
      </c>
      <c r="F1324" s="12">
        <v>84</v>
      </c>
      <c r="G1324" s="12">
        <v>2.8</v>
      </c>
      <c r="H1324" s="12">
        <v>0.2</v>
      </c>
      <c r="I1324" s="12">
        <v>0</v>
      </c>
      <c r="J1324">
        <v>28</v>
      </c>
      <c r="K1324">
        <v>30</v>
      </c>
      <c r="L1324" s="12">
        <v>0.2</v>
      </c>
      <c r="M1324" t="s">
        <v>384</v>
      </c>
    </row>
    <row r="1325" spans="1:13" x14ac:dyDescent="0.3">
      <c r="A1325" t="s">
        <v>5</v>
      </c>
      <c r="B1325" t="s">
        <v>20</v>
      </c>
      <c r="C1325" t="s">
        <v>390</v>
      </c>
      <c r="D1325" t="s">
        <v>7</v>
      </c>
      <c r="E1325">
        <v>1</v>
      </c>
      <c r="F1325" s="12">
        <v>96</v>
      </c>
      <c r="G1325" s="12">
        <v>3.2</v>
      </c>
      <c r="H1325" s="12">
        <v>0.2</v>
      </c>
      <c r="I1325" s="12">
        <v>0</v>
      </c>
      <c r="J1325">
        <v>32</v>
      </c>
      <c r="K1325">
        <v>30</v>
      </c>
      <c r="L1325" s="12">
        <v>0.2</v>
      </c>
      <c r="M1325" t="s">
        <v>384</v>
      </c>
    </row>
    <row r="1326" spans="1:13" x14ac:dyDescent="0.3">
      <c r="A1326" t="s">
        <v>5</v>
      </c>
      <c r="B1326" t="s">
        <v>20</v>
      </c>
      <c r="C1326" t="s">
        <v>390</v>
      </c>
      <c r="D1326" t="s">
        <v>9</v>
      </c>
      <c r="E1326">
        <v>1</v>
      </c>
      <c r="F1326" s="12">
        <v>78</v>
      </c>
      <c r="G1326" s="12">
        <v>2.6</v>
      </c>
      <c r="H1326" s="12">
        <v>0.2</v>
      </c>
      <c r="I1326" s="12">
        <v>0.2</v>
      </c>
      <c r="J1326">
        <v>26</v>
      </c>
      <c r="K1326">
        <v>30</v>
      </c>
      <c r="L1326" s="12">
        <v>0</v>
      </c>
      <c r="M1326" t="s">
        <v>384</v>
      </c>
    </row>
    <row r="1327" spans="1:13" x14ac:dyDescent="0.3">
      <c r="A1327" t="s">
        <v>5</v>
      </c>
      <c r="B1327" t="s">
        <v>20</v>
      </c>
      <c r="C1327" t="s">
        <v>390</v>
      </c>
      <c r="D1327" t="s">
        <v>8</v>
      </c>
      <c r="E1327">
        <v>1</v>
      </c>
      <c r="F1327" s="12">
        <v>81</v>
      </c>
      <c r="G1327" s="12">
        <v>2.7</v>
      </c>
      <c r="H1327" s="12">
        <v>0.2</v>
      </c>
      <c r="I1327" s="12">
        <v>0</v>
      </c>
      <c r="J1327">
        <v>27</v>
      </c>
      <c r="K1327">
        <v>30</v>
      </c>
      <c r="L1327" s="12">
        <v>0.2</v>
      </c>
      <c r="M1327" t="s">
        <v>384</v>
      </c>
    </row>
    <row r="1328" spans="1:13" x14ac:dyDescent="0.3">
      <c r="A1328" t="s">
        <v>5</v>
      </c>
      <c r="B1328" t="s">
        <v>20</v>
      </c>
      <c r="C1328" t="s">
        <v>390</v>
      </c>
      <c r="D1328" t="s">
        <v>10</v>
      </c>
      <c r="E1328">
        <v>1</v>
      </c>
      <c r="F1328" s="12">
        <v>102</v>
      </c>
      <c r="G1328" s="12">
        <v>3.4</v>
      </c>
      <c r="H1328" s="12">
        <v>0</v>
      </c>
      <c r="I1328" s="12">
        <v>0</v>
      </c>
      <c r="J1328">
        <v>34</v>
      </c>
      <c r="K1328">
        <v>30</v>
      </c>
      <c r="L1328" s="12">
        <v>0</v>
      </c>
      <c r="M1328" t="s">
        <v>384</v>
      </c>
    </row>
    <row r="1329" spans="1:13" x14ac:dyDescent="0.3">
      <c r="A1329" t="s">
        <v>5</v>
      </c>
      <c r="B1329" t="s">
        <v>20</v>
      </c>
      <c r="C1329" t="s">
        <v>390</v>
      </c>
      <c r="D1329" t="s">
        <v>13</v>
      </c>
      <c r="E1329">
        <v>1</v>
      </c>
      <c r="F1329" s="12">
        <v>78</v>
      </c>
      <c r="G1329" s="12">
        <v>2.6</v>
      </c>
      <c r="H1329" s="12">
        <v>0.2</v>
      </c>
      <c r="I1329" s="12">
        <v>0</v>
      </c>
      <c r="J1329">
        <v>26</v>
      </c>
      <c r="K1329">
        <v>30</v>
      </c>
      <c r="L1329" s="12">
        <v>0.2</v>
      </c>
      <c r="M1329" t="s">
        <v>384</v>
      </c>
    </row>
    <row r="1330" spans="1:13" x14ac:dyDescent="0.3">
      <c r="A1330" t="s">
        <v>5</v>
      </c>
      <c r="B1330" t="s">
        <v>20</v>
      </c>
      <c r="C1330" t="s">
        <v>390</v>
      </c>
      <c r="D1330" t="s">
        <v>12</v>
      </c>
      <c r="E1330">
        <v>1</v>
      </c>
      <c r="F1330" s="12">
        <v>72</v>
      </c>
      <c r="G1330" s="12">
        <v>2.4</v>
      </c>
      <c r="H1330" s="12">
        <v>0.2</v>
      </c>
      <c r="I1330" s="12">
        <v>0</v>
      </c>
      <c r="J1330">
        <v>24</v>
      </c>
      <c r="K1330">
        <v>30</v>
      </c>
      <c r="L1330" s="12">
        <v>0.2</v>
      </c>
      <c r="M1330" t="s">
        <v>384</v>
      </c>
    </row>
    <row r="1331" spans="1:13" x14ac:dyDescent="0.3">
      <c r="A1331" t="s">
        <v>5</v>
      </c>
      <c r="B1331" t="s">
        <v>20</v>
      </c>
      <c r="C1331" t="s">
        <v>390</v>
      </c>
      <c r="D1331" t="s">
        <v>14</v>
      </c>
      <c r="E1331">
        <v>1</v>
      </c>
      <c r="F1331" s="12">
        <v>84</v>
      </c>
      <c r="G1331" s="12">
        <v>2.8</v>
      </c>
      <c r="H1331" s="12">
        <v>0.2</v>
      </c>
      <c r="I1331" s="12">
        <v>0</v>
      </c>
      <c r="J1331">
        <v>28</v>
      </c>
      <c r="K1331">
        <v>30</v>
      </c>
      <c r="L1331" s="12">
        <v>0.2</v>
      </c>
      <c r="M1331" t="s">
        <v>384</v>
      </c>
    </row>
    <row r="1332" spans="1:13" x14ac:dyDescent="0.3">
      <c r="A1332" t="s">
        <v>5</v>
      </c>
      <c r="B1332" t="s">
        <v>20</v>
      </c>
      <c r="C1332" t="s">
        <v>390</v>
      </c>
      <c r="D1332" t="s">
        <v>114</v>
      </c>
      <c r="E1332">
        <v>1</v>
      </c>
      <c r="F1332" s="12">
        <v>81</v>
      </c>
      <c r="G1332" s="12">
        <v>2.7</v>
      </c>
      <c r="H1332" s="12">
        <v>0.2</v>
      </c>
      <c r="I1332" s="12">
        <v>0</v>
      </c>
      <c r="J1332">
        <v>27</v>
      </c>
      <c r="K1332">
        <v>30</v>
      </c>
      <c r="L1332" s="12">
        <v>0.2</v>
      </c>
      <c r="M1332" t="s">
        <v>384</v>
      </c>
    </row>
    <row r="1333" spans="1:13" x14ac:dyDescent="0.3">
      <c r="A1333" t="s">
        <v>57</v>
      </c>
      <c r="B1333" t="s">
        <v>57</v>
      </c>
      <c r="C1333" t="s">
        <v>391</v>
      </c>
      <c r="D1333" t="s">
        <v>11</v>
      </c>
      <c r="E1333">
        <v>6</v>
      </c>
      <c r="F1333" s="12">
        <v>42.06</v>
      </c>
      <c r="G1333" s="12">
        <v>1.4</v>
      </c>
      <c r="H1333" s="12">
        <v>0.2</v>
      </c>
      <c r="I1333" s="12">
        <v>0.2</v>
      </c>
      <c r="J1333">
        <v>189</v>
      </c>
      <c r="K1333">
        <v>288</v>
      </c>
      <c r="L1333" s="12">
        <v>0</v>
      </c>
      <c r="M1333" t="s">
        <v>392</v>
      </c>
    </row>
    <row r="1334" spans="1:13" x14ac:dyDescent="0.3">
      <c r="A1334" t="s">
        <v>57</v>
      </c>
      <c r="B1334" t="s">
        <v>57</v>
      </c>
      <c r="C1334" t="s">
        <v>391</v>
      </c>
      <c r="D1334" t="s">
        <v>13</v>
      </c>
      <c r="E1334">
        <v>5</v>
      </c>
      <c r="F1334" s="12">
        <v>33.69</v>
      </c>
      <c r="G1334" s="12">
        <v>1.1200000000000001</v>
      </c>
      <c r="H1334" s="12">
        <v>0.17</v>
      </c>
      <c r="I1334" s="12">
        <v>0.17</v>
      </c>
      <c r="J1334">
        <v>140</v>
      </c>
      <c r="K1334">
        <v>160</v>
      </c>
      <c r="L1334" s="12">
        <v>0</v>
      </c>
      <c r="M1334" t="s">
        <v>392</v>
      </c>
    </row>
    <row r="1335" spans="1:13" x14ac:dyDescent="0.3">
      <c r="A1335" t="s">
        <v>57</v>
      </c>
      <c r="B1335" t="s">
        <v>57</v>
      </c>
      <c r="C1335" t="s">
        <v>391</v>
      </c>
      <c r="D1335" t="s">
        <v>12</v>
      </c>
      <c r="E1335">
        <v>6</v>
      </c>
      <c r="F1335" s="12">
        <v>43.79</v>
      </c>
      <c r="G1335" s="12">
        <v>1.46</v>
      </c>
      <c r="H1335" s="12">
        <v>0.2</v>
      </c>
      <c r="I1335" s="12">
        <v>0.2</v>
      </c>
      <c r="J1335">
        <v>171</v>
      </c>
      <c r="K1335">
        <v>192</v>
      </c>
      <c r="L1335" s="12">
        <v>0</v>
      </c>
      <c r="M1335" t="s">
        <v>392</v>
      </c>
    </row>
    <row r="1336" spans="1:13" x14ac:dyDescent="0.3">
      <c r="A1336" t="s">
        <v>57</v>
      </c>
      <c r="B1336" t="s">
        <v>57</v>
      </c>
      <c r="C1336" t="s">
        <v>391</v>
      </c>
      <c r="D1336" t="s">
        <v>15</v>
      </c>
      <c r="E1336">
        <v>4</v>
      </c>
      <c r="F1336" s="12">
        <v>21.12</v>
      </c>
      <c r="G1336" s="12">
        <v>0.7</v>
      </c>
      <c r="H1336" s="12">
        <v>0.13</v>
      </c>
      <c r="I1336" s="12">
        <v>0.13</v>
      </c>
      <c r="J1336">
        <v>78</v>
      </c>
      <c r="K1336">
        <v>96</v>
      </c>
      <c r="L1336" s="12">
        <v>0</v>
      </c>
      <c r="M1336" t="s">
        <v>392</v>
      </c>
    </row>
    <row r="1337" spans="1:13" x14ac:dyDescent="0.3">
      <c r="A1337" t="s">
        <v>57</v>
      </c>
      <c r="B1337" t="s">
        <v>57</v>
      </c>
      <c r="C1337" t="s">
        <v>391</v>
      </c>
      <c r="D1337" t="s">
        <v>14</v>
      </c>
      <c r="E1337">
        <v>5</v>
      </c>
      <c r="F1337" s="12">
        <v>37.71</v>
      </c>
      <c r="G1337" s="12">
        <v>1.26</v>
      </c>
      <c r="H1337" s="12">
        <v>0.17</v>
      </c>
      <c r="I1337" s="12">
        <v>0.17</v>
      </c>
      <c r="J1337">
        <v>159</v>
      </c>
      <c r="K1337">
        <v>158</v>
      </c>
      <c r="L1337" s="12">
        <v>0</v>
      </c>
      <c r="M1337" t="s">
        <v>392</v>
      </c>
    </row>
    <row r="1338" spans="1:13" x14ac:dyDescent="0.3">
      <c r="A1338" t="s">
        <v>57</v>
      </c>
      <c r="B1338" t="s">
        <v>57</v>
      </c>
      <c r="C1338" t="s">
        <v>391</v>
      </c>
      <c r="D1338" t="s">
        <v>114</v>
      </c>
      <c r="E1338">
        <v>4</v>
      </c>
      <c r="F1338" s="12">
        <v>23.41</v>
      </c>
      <c r="G1338" s="12">
        <v>0.78</v>
      </c>
      <c r="H1338" s="12">
        <v>0.13</v>
      </c>
      <c r="I1338" s="12">
        <v>0.13</v>
      </c>
      <c r="J1338">
        <v>97</v>
      </c>
      <c r="K1338">
        <v>126</v>
      </c>
      <c r="L1338" s="12">
        <v>0</v>
      </c>
      <c r="M1338" t="s">
        <v>392</v>
      </c>
    </row>
    <row r="1339" spans="1:13" x14ac:dyDescent="0.3">
      <c r="A1339" t="s">
        <v>57</v>
      </c>
      <c r="B1339" t="s">
        <v>57</v>
      </c>
      <c r="C1339" t="s">
        <v>393</v>
      </c>
      <c r="D1339" t="s">
        <v>9</v>
      </c>
      <c r="E1339">
        <v>1</v>
      </c>
      <c r="F1339" s="12">
        <v>14.4</v>
      </c>
      <c r="G1339" s="12">
        <v>0.48</v>
      </c>
      <c r="H1339" s="12">
        <v>0.03</v>
      </c>
      <c r="I1339" s="12">
        <v>0.03</v>
      </c>
      <c r="J1339">
        <v>28</v>
      </c>
      <c r="K1339">
        <v>50</v>
      </c>
      <c r="L1339" s="12">
        <v>0</v>
      </c>
      <c r="M1339" t="s">
        <v>392</v>
      </c>
    </row>
    <row r="1340" spans="1:13" x14ac:dyDescent="0.3">
      <c r="A1340" t="s">
        <v>57</v>
      </c>
      <c r="B1340" t="s">
        <v>57</v>
      </c>
      <c r="C1340" t="s">
        <v>393</v>
      </c>
      <c r="D1340" t="s">
        <v>11</v>
      </c>
      <c r="E1340">
        <v>1</v>
      </c>
      <c r="F1340" s="12">
        <v>4.63</v>
      </c>
      <c r="G1340" s="12">
        <v>0.15</v>
      </c>
      <c r="H1340" s="12">
        <v>0.03</v>
      </c>
      <c r="I1340" s="12">
        <v>0.03</v>
      </c>
      <c r="J1340">
        <v>9</v>
      </c>
      <c r="K1340">
        <v>50</v>
      </c>
      <c r="L1340" s="12">
        <v>0</v>
      </c>
      <c r="M1340" t="s">
        <v>392</v>
      </c>
    </row>
    <row r="1341" spans="1:13" x14ac:dyDescent="0.3">
      <c r="A1341" t="s">
        <v>57</v>
      </c>
      <c r="B1341" t="s">
        <v>57</v>
      </c>
      <c r="C1341" t="s">
        <v>393</v>
      </c>
      <c r="D1341" t="s">
        <v>10</v>
      </c>
      <c r="E1341">
        <v>1</v>
      </c>
      <c r="F1341" s="12">
        <v>8.23</v>
      </c>
      <c r="G1341" s="12">
        <v>0.27</v>
      </c>
      <c r="H1341" s="12">
        <v>0.03</v>
      </c>
      <c r="I1341" s="12">
        <v>0.03</v>
      </c>
      <c r="J1341">
        <v>16</v>
      </c>
      <c r="K1341">
        <v>50</v>
      </c>
      <c r="L1341" s="12">
        <v>0</v>
      </c>
      <c r="M1341" t="s">
        <v>392</v>
      </c>
    </row>
    <row r="1342" spans="1:13" x14ac:dyDescent="0.3">
      <c r="A1342" t="s">
        <v>57</v>
      </c>
      <c r="B1342" t="s">
        <v>57</v>
      </c>
      <c r="C1342" t="s">
        <v>393</v>
      </c>
      <c r="D1342" t="s">
        <v>13</v>
      </c>
      <c r="E1342">
        <v>6</v>
      </c>
      <c r="F1342" s="12">
        <v>98.56</v>
      </c>
      <c r="G1342" s="12">
        <v>3.29</v>
      </c>
      <c r="H1342" s="12">
        <v>0.2</v>
      </c>
      <c r="I1342" s="12">
        <v>0.2</v>
      </c>
      <c r="J1342">
        <v>287</v>
      </c>
      <c r="K1342">
        <v>300</v>
      </c>
      <c r="L1342" s="12">
        <v>0</v>
      </c>
      <c r="M1342" t="s">
        <v>392</v>
      </c>
    </row>
    <row r="1343" spans="1:13" x14ac:dyDescent="0.3">
      <c r="A1343" t="s">
        <v>57</v>
      </c>
      <c r="B1343" t="s">
        <v>57</v>
      </c>
      <c r="C1343" t="s">
        <v>394</v>
      </c>
      <c r="D1343" t="s">
        <v>7</v>
      </c>
      <c r="E1343">
        <v>1</v>
      </c>
      <c r="F1343" s="12">
        <v>25</v>
      </c>
      <c r="G1343" s="12">
        <v>0.83</v>
      </c>
      <c r="H1343" s="12">
        <v>7.0000000000000007E-2</v>
      </c>
      <c r="I1343" s="12">
        <v>7.0000000000000007E-2</v>
      </c>
      <c r="J1343">
        <v>25</v>
      </c>
      <c r="K1343">
        <v>50</v>
      </c>
      <c r="L1343" s="12">
        <v>0</v>
      </c>
      <c r="M1343" t="s">
        <v>392</v>
      </c>
    </row>
    <row r="1344" spans="1:13" x14ac:dyDescent="0.3">
      <c r="A1344" t="s">
        <v>57</v>
      </c>
      <c r="B1344" t="s">
        <v>57</v>
      </c>
      <c r="C1344" t="s">
        <v>394</v>
      </c>
      <c r="D1344" t="s">
        <v>9</v>
      </c>
      <c r="E1344">
        <v>2</v>
      </c>
      <c r="F1344" s="12">
        <v>45.42</v>
      </c>
      <c r="G1344" s="12">
        <v>1.51</v>
      </c>
      <c r="H1344" s="12">
        <v>0.13</v>
      </c>
      <c r="I1344" s="12">
        <v>0.13</v>
      </c>
      <c r="J1344">
        <v>42</v>
      </c>
      <c r="K1344">
        <v>100</v>
      </c>
      <c r="L1344" s="12">
        <v>0</v>
      </c>
      <c r="M1344" t="s">
        <v>392</v>
      </c>
    </row>
    <row r="1345" spans="1:13" x14ac:dyDescent="0.3">
      <c r="A1345" t="s">
        <v>57</v>
      </c>
      <c r="B1345" t="s">
        <v>57</v>
      </c>
      <c r="C1345" t="s">
        <v>394</v>
      </c>
      <c r="D1345" t="s">
        <v>11</v>
      </c>
      <c r="E1345">
        <v>1</v>
      </c>
      <c r="F1345" s="12">
        <v>12.45</v>
      </c>
      <c r="G1345" s="12">
        <v>0.41</v>
      </c>
      <c r="H1345" s="12">
        <v>7.0000000000000007E-2</v>
      </c>
      <c r="I1345" s="12">
        <v>7.0000000000000007E-2</v>
      </c>
      <c r="J1345">
        <v>11</v>
      </c>
      <c r="K1345">
        <v>50</v>
      </c>
      <c r="L1345" s="12">
        <v>0</v>
      </c>
      <c r="M1345" t="s">
        <v>392</v>
      </c>
    </row>
    <row r="1346" spans="1:13" x14ac:dyDescent="0.3">
      <c r="A1346" t="s">
        <v>57</v>
      </c>
      <c r="B1346" t="s">
        <v>57</v>
      </c>
      <c r="C1346" t="s">
        <v>394</v>
      </c>
      <c r="D1346" t="s">
        <v>10</v>
      </c>
      <c r="E1346">
        <v>2</v>
      </c>
      <c r="F1346" s="12">
        <v>30.46</v>
      </c>
      <c r="G1346" s="12">
        <v>1.02</v>
      </c>
      <c r="H1346" s="12">
        <v>0.13</v>
      </c>
      <c r="I1346" s="12">
        <v>0.13</v>
      </c>
      <c r="J1346">
        <v>30</v>
      </c>
      <c r="K1346">
        <v>62</v>
      </c>
      <c r="L1346" s="12">
        <v>0</v>
      </c>
      <c r="M1346" t="s">
        <v>392</v>
      </c>
    </row>
    <row r="1347" spans="1:13" x14ac:dyDescent="0.3">
      <c r="A1347" t="s">
        <v>57</v>
      </c>
      <c r="B1347" t="s">
        <v>57</v>
      </c>
      <c r="C1347" t="s">
        <v>394</v>
      </c>
      <c r="D1347" t="s">
        <v>12</v>
      </c>
      <c r="E1347">
        <v>6</v>
      </c>
      <c r="F1347" s="12">
        <v>138.47999999999999</v>
      </c>
      <c r="G1347" s="12">
        <v>4.62</v>
      </c>
      <c r="H1347" s="12">
        <v>0.4</v>
      </c>
      <c r="I1347" s="12">
        <v>0.4</v>
      </c>
      <c r="J1347">
        <v>132</v>
      </c>
      <c r="K1347">
        <v>240</v>
      </c>
      <c r="L1347" s="12">
        <v>0</v>
      </c>
      <c r="M1347" t="s">
        <v>392</v>
      </c>
    </row>
    <row r="1348" spans="1:13" x14ac:dyDescent="0.3">
      <c r="A1348" t="s">
        <v>57</v>
      </c>
      <c r="B1348" t="s">
        <v>57</v>
      </c>
      <c r="C1348" t="s">
        <v>394</v>
      </c>
      <c r="D1348" t="s">
        <v>14</v>
      </c>
      <c r="E1348">
        <v>4</v>
      </c>
      <c r="F1348" s="12">
        <v>106</v>
      </c>
      <c r="G1348" s="12">
        <v>3.53</v>
      </c>
      <c r="H1348" s="12">
        <v>0.27</v>
      </c>
      <c r="I1348" s="12">
        <v>0.27</v>
      </c>
      <c r="J1348">
        <v>106</v>
      </c>
      <c r="K1348">
        <v>155</v>
      </c>
      <c r="L1348" s="12">
        <v>0</v>
      </c>
      <c r="M1348" t="s">
        <v>392</v>
      </c>
    </row>
    <row r="1349" spans="1:13" x14ac:dyDescent="0.3">
      <c r="A1349" t="s">
        <v>57</v>
      </c>
      <c r="B1349" t="s">
        <v>57</v>
      </c>
      <c r="C1349" t="s">
        <v>395</v>
      </c>
      <c r="D1349" t="s">
        <v>7</v>
      </c>
      <c r="E1349">
        <v>15</v>
      </c>
      <c r="F1349" s="12">
        <v>1865.7</v>
      </c>
      <c r="G1349" s="12">
        <v>62.19</v>
      </c>
      <c r="H1349" s="12">
        <v>3</v>
      </c>
      <c r="I1349" s="12">
        <v>3</v>
      </c>
      <c r="J1349">
        <v>603</v>
      </c>
      <c r="K1349">
        <v>552</v>
      </c>
      <c r="L1349" s="12">
        <v>0</v>
      </c>
      <c r="M1349" t="s">
        <v>392</v>
      </c>
    </row>
    <row r="1350" spans="1:13" x14ac:dyDescent="0.3">
      <c r="A1350" t="s">
        <v>57</v>
      </c>
      <c r="B1350" t="s">
        <v>57</v>
      </c>
      <c r="C1350" t="s">
        <v>395</v>
      </c>
      <c r="D1350" t="s">
        <v>9</v>
      </c>
      <c r="E1350">
        <v>20</v>
      </c>
      <c r="F1350" s="12">
        <v>1925.08</v>
      </c>
      <c r="G1350" s="12">
        <v>64.17</v>
      </c>
      <c r="H1350" s="12">
        <v>4</v>
      </c>
      <c r="I1350" s="12">
        <v>4</v>
      </c>
      <c r="J1350">
        <v>624</v>
      </c>
      <c r="K1350">
        <v>908</v>
      </c>
      <c r="L1350" s="12">
        <v>0</v>
      </c>
      <c r="M1350" t="s">
        <v>392</v>
      </c>
    </row>
    <row r="1351" spans="1:13" x14ac:dyDescent="0.3">
      <c r="A1351" t="s">
        <v>57</v>
      </c>
      <c r="B1351" t="s">
        <v>57</v>
      </c>
      <c r="C1351" t="s">
        <v>395</v>
      </c>
      <c r="D1351" t="s">
        <v>8</v>
      </c>
      <c r="E1351">
        <v>17</v>
      </c>
      <c r="F1351" s="12">
        <v>1343.83</v>
      </c>
      <c r="G1351" s="12">
        <v>44.79</v>
      </c>
      <c r="H1351" s="12">
        <v>3.4</v>
      </c>
      <c r="I1351" s="12">
        <v>3.4</v>
      </c>
      <c r="J1351">
        <v>444</v>
      </c>
      <c r="K1351">
        <v>771</v>
      </c>
      <c r="L1351" s="12">
        <v>0</v>
      </c>
      <c r="M1351" t="s">
        <v>392</v>
      </c>
    </row>
    <row r="1352" spans="1:13" x14ac:dyDescent="0.3">
      <c r="A1352" t="s">
        <v>57</v>
      </c>
      <c r="B1352" t="s">
        <v>57</v>
      </c>
      <c r="C1352" t="s">
        <v>395</v>
      </c>
      <c r="D1352" t="s">
        <v>11</v>
      </c>
      <c r="E1352">
        <v>19</v>
      </c>
      <c r="F1352" s="12">
        <v>1877.88</v>
      </c>
      <c r="G1352" s="12">
        <v>62.6</v>
      </c>
      <c r="H1352" s="12">
        <v>3.8</v>
      </c>
      <c r="I1352" s="12">
        <v>3.8</v>
      </c>
      <c r="J1352">
        <v>607</v>
      </c>
      <c r="K1352">
        <v>862</v>
      </c>
      <c r="L1352" s="12">
        <v>0</v>
      </c>
      <c r="M1352" t="s">
        <v>392</v>
      </c>
    </row>
    <row r="1353" spans="1:13" x14ac:dyDescent="0.3">
      <c r="A1353" t="s">
        <v>57</v>
      </c>
      <c r="B1353" t="s">
        <v>57</v>
      </c>
      <c r="C1353" t="s">
        <v>395</v>
      </c>
      <c r="D1353" t="s">
        <v>10</v>
      </c>
      <c r="E1353">
        <v>9</v>
      </c>
      <c r="F1353" s="12">
        <v>872.1</v>
      </c>
      <c r="G1353" s="12">
        <v>29.07</v>
      </c>
      <c r="H1353" s="12">
        <v>1.8</v>
      </c>
      <c r="I1353" s="12">
        <v>1.8</v>
      </c>
      <c r="J1353">
        <v>288</v>
      </c>
      <c r="K1353">
        <v>410</v>
      </c>
      <c r="L1353" s="12">
        <v>0</v>
      </c>
      <c r="M1353" t="s">
        <v>392</v>
      </c>
    </row>
    <row r="1354" spans="1:13" x14ac:dyDescent="0.3">
      <c r="A1354" t="s">
        <v>57</v>
      </c>
      <c r="B1354" t="s">
        <v>57</v>
      </c>
      <c r="C1354" t="s">
        <v>395</v>
      </c>
      <c r="D1354" t="s">
        <v>13</v>
      </c>
      <c r="E1354">
        <v>18</v>
      </c>
      <c r="F1354" s="12">
        <v>2019.13</v>
      </c>
      <c r="G1354" s="12">
        <v>67.3</v>
      </c>
      <c r="H1354" s="12">
        <v>3.6</v>
      </c>
      <c r="I1354" s="12">
        <v>2.6</v>
      </c>
      <c r="J1354">
        <v>665</v>
      </c>
      <c r="K1354">
        <v>797</v>
      </c>
      <c r="L1354" s="12">
        <v>1</v>
      </c>
      <c r="M1354" t="s">
        <v>392</v>
      </c>
    </row>
    <row r="1355" spans="1:13" x14ac:dyDescent="0.3">
      <c r="A1355" t="s">
        <v>57</v>
      </c>
      <c r="B1355" t="s">
        <v>57</v>
      </c>
      <c r="C1355" t="s">
        <v>395</v>
      </c>
      <c r="D1355" t="s">
        <v>12</v>
      </c>
      <c r="E1355">
        <v>9</v>
      </c>
      <c r="F1355" s="12">
        <v>831.26</v>
      </c>
      <c r="G1355" s="12">
        <v>27.71</v>
      </c>
      <c r="H1355" s="12">
        <v>1.8</v>
      </c>
      <c r="I1355" s="12">
        <v>1.8</v>
      </c>
      <c r="J1355">
        <v>275</v>
      </c>
      <c r="K1355">
        <v>404</v>
      </c>
      <c r="L1355" s="12">
        <v>0</v>
      </c>
      <c r="M1355" t="s">
        <v>392</v>
      </c>
    </row>
    <row r="1356" spans="1:13" x14ac:dyDescent="0.3">
      <c r="A1356" t="s">
        <v>57</v>
      </c>
      <c r="B1356" t="s">
        <v>57</v>
      </c>
      <c r="C1356" t="s">
        <v>395</v>
      </c>
      <c r="D1356" t="s">
        <v>15</v>
      </c>
      <c r="E1356">
        <v>15</v>
      </c>
      <c r="F1356" s="12">
        <v>1740.2</v>
      </c>
      <c r="G1356" s="12">
        <v>58.01</v>
      </c>
      <c r="H1356" s="12">
        <v>3</v>
      </c>
      <c r="I1356" s="12">
        <v>2.4</v>
      </c>
      <c r="J1356">
        <v>574</v>
      </c>
      <c r="K1356">
        <v>688</v>
      </c>
      <c r="L1356" s="12">
        <v>0.6</v>
      </c>
      <c r="M1356" t="s">
        <v>392</v>
      </c>
    </row>
    <row r="1357" spans="1:13" x14ac:dyDescent="0.3">
      <c r="A1357" t="s">
        <v>57</v>
      </c>
      <c r="B1357" t="s">
        <v>57</v>
      </c>
      <c r="C1357" t="s">
        <v>395</v>
      </c>
      <c r="D1357" t="s">
        <v>14</v>
      </c>
      <c r="E1357">
        <v>11</v>
      </c>
      <c r="F1357" s="12">
        <v>1027.2</v>
      </c>
      <c r="G1357" s="12">
        <v>34.24</v>
      </c>
      <c r="H1357" s="12">
        <v>2.2000000000000002</v>
      </c>
      <c r="I1357" s="12">
        <v>1.2</v>
      </c>
      <c r="J1357">
        <v>349</v>
      </c>
      <c r="K1357">
        <v>452</v>
      </c>
      <c r="L1357" s="12">
        <v>1</v>
      </c>
      <c r="M1357" t="s">
        <v>392</v>
      </c>
    </row>
    <row r="1358" spans="1:13" x14ac:dyDescent="0.3">
      <c r="A1358" t="s">
        <v>57</v>
      </c>
      <c r="B1358" t="s">
        <v>57</v>
      </c>
      <c r="C1358" t="s">
        <v>395</v>
      </c>
      <c r="D1358" t="s">
        <v>114</v>
      </c>
      <c r="E1358">
        <v>8</v>
      </c>
      <c r="F1358" s="12">
        <v>999</v>
      </c>
      <c r="G1358" s="12">
        <v>33.299999999999997</v>
      </c>
      <c r="H1358" s="12">
        <v>1.6</v>
      </c>
      <c r="I1358" s="12">
        <v>1</v>
      </c>
      <c r="J1358">
        <v>333</v>
      </c>
      <c r="K1358">
        <v>378</v>
      </c>
      <c r="L1358" s="12">
        <v>0.6</v>
      </c>
      <c r="M1358" t="s">
        <v>392</v>
      </c>
    </row>
    <row r="1359" spans="1:13" x14ac:dyDescent="0.3">
      <c r="A1359" t="s">
        <v>57</v>
      </c>
      <c r="B1359" t="s">
        <v>57</v>
      </c>
      <c r="C1359" t="s">
        <v>396</v>
      </c>
      <c r="D1359" t="s">
        <v>8</v>
      </c>
      <c r="E1359">
        <v>1</v>
      </c>
      <c r="F1359" s="12">
        <v>9.4600000000000009</v>
      </c>
      <c r="G1359" s="12">
        <v>0.32</v>
      </c>
      <c r="H1359" s="12">
        <v>7.0000000000000007E-2</v>
      </c>
      <c r="I1359" s="12">
        <v>7.0000000000000007E-2</v>
      </c>
      <c r="J1359">
        <v>9</v>
      </c>
      <c r="K1359">
        <v>34</v>
      </c>
      <c r="L1359" s="12">
        <v>0</v>
      </c>
      <c r="M1359" t="s">
        <v>392</v>
      </c>
    </row>
    <row r="1360" spans="1:13" x14ac:dyDescent="0.3">
      <c r="A1360" t="s">
        <v>57</v>
      </c>
      <c r="B1360" t="s">
        <v>57</v>
      </c>
      <c r="C1360" t="s">
        <v>396</v>
      </c>
      <c r="D1360" t="s">
        <v>10</v>
      </c>
      <c r="E1360">
        <v>1</v>
      </c>
      <c r="F1360" s="12">
        <v>12.62</v>
      </c>
      <c r="G1360" s="12">
        <v>0.42</v>
      </c>
      <c r="H1360" s="12">
        <v>7.0000000000000007E-2</v>
      </c>
      <c r="I1360" s="12">
        <v>7.0000000000000007E-2</v>
      </c>
      <c r="J1360">
        <v>12</v>
      </c>
      <c r="K1360">
        <v>34</v>
      </c>
      <c r="L1360" s="12">
        <v>0</v>
      </c>
      <c r="M1360" t="s">
        <v>392</v>
      </c>
    </row>
    <row r="1361" spans="1:13" x14ac:dyDescent="0.3">
      <c r="A1361" t="s">
        <v>57</v>
      </c>
      <c r="B1361" t="s">
        <v>57</v>
      </c>
      <c r="C1361" t="s">
        <v>397</v>
      </c>
      <c r="D1361" t="s">
        <v>7</v>
      </c>
      <c r="E1361">
        <v>1</v>
      </c>
      <c r="F1361" s="12">
        <v>45.26</v>
      </c>
      <c r="G1361" s="12">
        <v>1.51</v>
      </c>
      <c r="H1361" s="12">
        <v>0.2</v>
      </c>
      <c r="I1361" s="12">
        <v>0.2</v>
      </c>
      <c r="J1361">
        <v>15</v>
      </c>
      <c r="K1361">
        <v>34</v>
      </c>
      <c r="L1361" s="12">
        <v>0</v>
      </c>
      <c r="M1361" t="s">
        <v>392</v>
      </c>
    </row>
    <row r="1362" spans="1:13" x14ac:dyDescent="0.3">
      <c r="A1362" t="s">
        <v>57</v>
      </c>
      <c r="B1362" t="s">
        <v>57</v>
      </c>
      <c r="C1362" t="s">
        <v>397</v>
      </c>
      <c r="D1362" t="s">
        <v>9</v>
      </c>
      <c r="E1362">
        <v>1</v>
      </c>
      <c r="F1362" s="12">
        <v>47.54</v>
      </c>
      <c r="G1362" s="12">
        <v>1.58</v>
      </c>
      <c r="H1362" s="12">
        <v>0.2</v>
      </c>
      <c r="I1362" s="12">
        <v>0.2</v>
      </c>
      <c r="J1362">
        <v>16</v>
      </c>
      <c r="K1362">
        <v>34</v>
      </c>
      <c r="L1362" s="12">
        <v>0</v>
      </c>
      <c r="M1362" t="s">
        <v>392</v>
      </c>
    </row>
    <row r="1363" spans="1:13" x14ac:dyDescent="0.3">
      <c r="A1363" t="s">
        <v>57</v>
      </c>
      <c r="B1363" t="s">
        <v>57</v>
      </c>
      <c r="C1363" t="s">
        <v>397</v>
      </c>
      <c r="D1363" t="s">
        <v>8</v>
      </c>
      <c r="E1363">
        <v>1</v>
      </c>
      <c r="F1363" s="12">
        <v>42.56</v>
      </c>
      <c r="G1363" s="12">
        <v>1.42</v>
      </c>
      <c r="H1363" s="12">
        <v>0.2</v>
      </c>
      <c r="I1363" s="12">
        <v>0.2</v>
      </c>
      <c r="J1363">
        <v>14</v>
      </c>
      <c r="K1363">
        <v>34</v>
      </c>
      <c r="L1363" s="12">
        <v>0</v>
      </c>
      <c r="M1363" t="s">
        <v>392</v>
      </c>
    </row>
    <row r="1364" spans="1:13" x14ac:dyDescent="0.3">
      <c r="A1364" t="s">
        <v>57</v>
      </c>
      <c r="B1364" t="s">
        <v>57</v>
      </c>
      <c r="C1364" t="s">
        <v>397</v>
      </c>
      <c r="D1364" t="s">
        <v>11</v>
      </c>
      <c r="E1364">
        <v>1</v>
      </c>
      <c r="F1364" s="12">
        <v>59.43</v>
      </c>
      <c r="G1364" s="12">
        <v>1.98</v>
      </c>
      <c r="H1364" s="12">
        <v>0.2</v>
      </c>
      <c r="I1364" s="12">
        <v>0.2</v>
      </c>
      <c r="J1364">
        <v>20</v>
      </c>
      <c r="K1364">
        <v>34</v>
      </c>
      <c r="L1364" s="12">
        <v>0</v>
      </c>
      <c r="M1364" t="s">
        <v>392</v>
      </c>
    </row>
    <row r="1365" spans="1:13" x14ac:dyDescent="0.3">
      <c r="A1365" t="s">
        <v>57</v>
      </c>
      <c r="B1365" t="s">
        <v>57</v>
      </c>
      <c r="C1365" t="s">
        <v>397</v>
      </c>
      <c r="D1365" t="s">
        <v>10</v>
      </c>
      <c r="E1365">
        <v>1</v>
      </c>
      <c r="F1365" s="12">
        <v>48.64</v>
      </c>
      <c r="G1365" s="12">
        <v>1.62</v>
      </c>
      <c r="H1365" s="12">
        <v>0.2</v>
      </c>
      <c r="I1365" s="12">
        <v>0.2</v>
      </c>
      <c r="J1365">
        <v>16</v>
      </c>
      <c r="K1365">
        <v>34</v>
      </c>
      <c r="L1365" s="12">
        <v>0</v>
      </c>
      <c r="M1365" t="s">
        <v>392</v>
      </c>
    </row>
    <row r="1366" spans="1:13" x14ac:dyDescent="0.3">
      <c r="A1366" t="s">
        <v>57</v>
      </c>
      <c r="B1366" t="s">
        <v>57</v>
      </c>
      <c r="C1366" t="s">
        <v>397</v>
      </c>
      <c r="D1366" t="s">
        <v>13</v>
      </c>
      <c r="E1366">
        <v>1</v>
      </c>
      <c r="F1366" s="12">
        <v>47.54</v>
      </c>
      <c r="G1366" s="12">
        <v>1.58</v>
      </c>
      <c r="H1366" s="12">
        <v>0.2</v>
      </c>
      <c r="I1366" s="12">
        <v>0.2</v>
      </c>
      <c r="J1366">
        <v>16</v>
      </c>
      <c r="K1366">
        <v>34</v>
      </c>
      <c r="L1366" s="12">
        <v>0</v>
      </c>
      <c r="M1366" t="s">
        <v>392</v>
      </c>
    </row>
    <row r="1367" spans="1:13" x14ac:dyDescent="0.3">
      <c r="A1367" t="s">
        <v>57</v>
      </c>
      <c r="B1367" t="s">
        <v>57</v>
      </c>
      <c r="C1367" t="s">
        <v>397</v>
      </c>
      <c r="D1367" t="s">
        <v>12</v>
      </c>
      <c r="E1367">
        <v>2</v>
      </c>
      <c r="F1367" s="12">
        <v>110.82</v>
      </c>
      <c r="G1367" s="12">
        <v>3.69</v>
      </c>
      <c r="H1367" s="12">
        <v>0.4</v>
      </c>
      <c r="I1367" s="12">
        <v>0.4</v>
      </c>
      <c r="J1367">
        <v>35</v>
      </c>
      <c r="K1367">
        <v>69</v>
      </c>
      <c r="L1367" s="12">
        <v>0</v>
      </c>
      <c r="M1367" t="s">
        <v>392</v>
      </c>
    </row>
    <row r="1368" spans="1:13" x14ac:dyDescent="0.3">
      <c r="A1368" t="s">
        <v>57</v>
      </c>
      <c r="B1368" t="s">
        <v>57</v>
      </c>
      <c r="C1368" t="s">
        <v>397</v>
      </c>
      <c r="D1368" t="s">
        <v>14</v>
      </c>
      <c r="E1368">
        <v>1</v>
      </c>
      <c r="F1368" s="12">
        <v>54.72</v>
      </c>
      <c r="G1368" s="12">
        <v>1.82</v>
      </c>
      <c r="H1368" s="12">
        <v>0.2</v>
      </c>
      <c r="I1368" s="12">
        <v>0.2</v>
      </c>
      <c r="J1368">
        <v>18</v>
      </c>
      <c r="K1368">
        <v>24</v>
      </c>
      <c r="L1368" s="12">
        <v>0</v>
      </c>
      <c r="M1368" t="s">
        <v>392</v>
      </c>
    </row>
    <row r="1369" spans="1:13" x14ac:dyDescent="0.3">
      <c r="A1369" t="s">
        <v>57</v>
      </c>
      <c r="B1369" t="s">
        <v>57</v>
      </c>
      <c r="C1369" t="s">
        <v>397</v>
      </c>
      <c r="D1369" t="s">
        <v>114</v>
      </c>
      <c r="E1369">
        <v>1</v>
      </c>
      <c r="F1369" s="12">
        <v>51</v>
      </c>
      <c r="G1369" s="12">
        <v>1.7</v>
      </c>
      <c r="H1369" s="12">
        <v>0.2</v>
      </c>
      <c r="I1369" s="12">
        <v>0.2</v>
      </c>
      <c r="J1369">
        <v>17</v>
      </c>
      <c r="K1369">
        <v>34</v>
      </c>
      <c r="L1369" s="12">
        <v>0</v>
      </c>
      <c r="M1369" t="s">
        <v>392</v>
      </c>
    </row>
    <row r="1370" spans="1:13" x14ac:dyDescent="0.3">
      <c r="A1370" t="s">
        <v>57</v>
      </c>
      <c r="B1370" t="s">
        <v>57</v>
      </c>
      <c r="C1370" t="s">
        <v>398</v>
      </c>
      <c r="D1370" t="s">
        <v>7</v>
      </c>
      <c r="E1370">
        <v>1</v>
      </c>
      <c r="F1370" s="12">
        <v>12.26</v>
      </c>
      <c r="G1370" s="12">
        <v>0.41</v>
      </c>
      <c r="H1370" s="12">
        <v>7.0000000000000007E-2</v>
      </c>
      <c r="I1370" s="12">
        <v>7.0000000000000007E-2</v>
      </c>
      <c r="J1370">
        <v>11</v>
      </c>
      <c r="K1370">
        <v>34</v>
      </c>
      <c r="L1370" s="12">
        <v>0</v>
      </c>
      <c r="M1370" t="s">
        <v>392</v>
      </c>
    </row>
    <row r="1371" spans="1:13" x14ac:dyDescent="0.3">
      <c r="A1371" t="s">
        <v>57</v>
      </c>
      <c r="B1371" t="s">
        <v>57</v>
      </c>
      <c r="C1371" t="s">
        <v>398</v>
      </c>
      <c r="D1371" t="s">
        <v>8</v>
      </c>
      <c r="E1371">
        <v>5</v>
      </c>
      <c r="F1371" s="12">
        <v>122</v>
      </c>
      <c r="G1371" s="12">
        <v>4.07</v>
      </c>
      <c r="H1371" s="12">
        <v>0.33</v>
      </c>
      <c r="I1371" s="12">
        <v>0.33</v>
      </c>
      <c r="J1371">
        <v>122</v>
      </c>
      <c r="K1371">
        <v>219</v>
      </c>
      <c r="L1371" s="12">
        <v>0</v>
      </c>
      <c r="M1371" t="s">
        <v>392</v>
      </c>
    </row>
    <row r="1372" spans="1:13" x14ac:dyDescent="0.3">
      <c r="A1372" t="s">
        <v>57</v>
      </c>
      <c r="B1372" t="s">
        <v>57</v>
      </c>
      <c r="C1372" t="s">
        <v>398</v>
      </c>
      <c r="D1372" t="s">
        <v>10</v>
      </c>
      <c r="E1372">
        <v>3</v>
      </c>
      <c r="F1372" s="12">
        <v>105</v>
      </c>
      <c r="G1372" s="12">
        <v>3.5</v>
      </c>
      <c r="H1372" s="12">
        <v>0.2</v>
      </c>
      <c r="I1372" s="12">
        <v>0.2</v>
      </c>
      <c r="J1372">
        <v>105</v>
      </c>
      <c r="K1372">
        <v>150</v>
      </c>
      <c r="L1372" s="12">
        <v>0</v>
      </c>
      <c r="M1372" t="s">
        <v>392</v>
      </c>
    </row>
    <row r="1373" spans="1:13" x14ac:dyDescent="0.3">
      <c r="A1373" t="s">
        <v>57</v>
      </c>
      <c r="B1373" t="s">
        <v>57</v>
      </c>
      <c r="C1373" t="s">
        <v>398</v>
      </c>
      <c r="D1373" t="s">
        <v>12</v>
      </c>
      <c r="E1373">
        <v>5</v>
      </c>
      <c r="F1373" s="12">
        <v>135</v>
      </c>
      <c r="G1373" s="12">
        <v>4.5</v>
      </c>
      <c r="H1373" s="12">
        <v>0.33</v>
      </c>
      <c r="I1373" s="12">
        <v>0.33</v>
      </c>
      <c r="J1373">
        <v>135</v>
      </c>
      <c r="K1373">
        <v>205</v>
      </c>
      <c r="L1373" s="12">
        <v>0</v>
      </c>
      <c r="M1373" t="s">
        <v>392</v>
      </c>
    </row>
    <row r="1374" spans="1:13" x14ac:dyDescent="0.3">
      <c r="A1374" t="s">
        <v>57</v>
      </c>
      <c r="B1374" t="s">
        <v>57</v>
      </c>
      <c r="C1374" t="s">
        <v>398</v>
      </c>
      <c r="D1374" t="s">
        <v>14</v>
      </c>
      <c r="E1374">
        <v>4</v>
      </c>
      <c r="F1374" s="12">
        <v>99.88</v>
      </c>
      <c r="G1374" s="12">
        <v>3.33</v>
      </c>
      <c r="H1374" s="12">
        <v>0.27</v>
      </c>
      <c r="I1374" s="12">
        <v>0.27</v>
      </c>
      <c r="J1374">
        <v>95</v>
      </c>
      <c r="K1374">
        <v>155</v>
      </c>
      <c r="L1374" s="12">
        <v>0</v>
      </c>
      <c r="M1374" t="s">
        <v>392</v>
      </c>
    </row>
    <row r="1375" spans="1:13" x14ac:dyDescent="0.3">
      <c r="A1375" t="s">
        <v>57</v>
      </c>
      <c r="B1375" t="s">
        <v>57</v>
      </c>
      <c r="C1375" t="s">
        <v>398</v>
      </c>
      <c r="D1375" t="s">
        <v>114</v>
      </c>
      <c r="E1375">
        <v>4</v>
      </c>
      <c r="F1375" s="12">
        <v>97</v>
      </c>
      <c r="G1375" s="12">
        <v>3.23</v>
      </c>
      <c r="H1375" s="12">
        <v>0.27</v>
      </c>
      <c r="I1375" s="12">
        <v>0.27</v>
      </c>
      <c r="J1375">
        <v>97</v>
      </c>
      <c r="K1375">
        <v>188</v>
      </c>
      <c r="L1375" s="12">
        <v>0</v>
      </c>
      <c r="M1375" t="s">
        <v>392</v>
      </c>
    </row>
    <row r="1376" spans="1:13" x14ac:dyDescent="0.3">
      <c r="A1376" t="s">
        <v>40</v>
      </c>
      <c r="B1376" t="s">
        <v>47</v>
      </c>
      <c r="C1376" t="s">
        <v>399</v>
      </c>
      <c r="D1376" t="s">
        <v>7</v>
      </c>
      <c r="E1376">
        <v>1</v>
      </c>
      <c r="F1376" s="12">
        <v>87</v>
      </c>
      <c r="G1376" s="12">
        <v>2.9</v>
      </c>
      <c r="H1376" s="12">
        <v>0.2</v>
      </c>
      <c r="I1376" s="12">
        <v>0.2</v>
      </c>
      <c r="J1376">
        <v>29</v>
      </c>
      <c r="K1376">
        <v>32</v>
      </c>
      <c r="L1376" s="12">
        <v>0</v>
      </c>
      <c r="M1376" t="s">
        <v>400</v>
      </c>
    </row>
    <row r="1377" spans="1:13" x14ac:dyDescent="0.3">
      <c r="A1377" t="s">
        <v>40</v>
      </c>
      <c r="B1377" t="s">
        <v>47</v>
      </c>
      <c r="C1377" t="s">
        <v>399</v>
      </c>
      <c r="D1377" t="s">
        <v>9</v>
      </c>
      <c r="E1377">
        <v>1</v>
      </c>
      <c r="F1377" s="12">
        <v>90</v>
      </c>
      <c r="G1377" s="12">
        <v>3</v>
      </c>
      <c r="H1377" s="12">
        <v>0.2</v>
      </c>
      <c r="I1377" s="12">
        <v>0.2</v>
      </c>
      <c r="J1377">
        <v>30</v>
      </c>
      <c r="K1377">
        <v>32</v>
      </c>
      <c r="L1377" s="12">
        <v>0</v>
      </c>
      <c r="M1377" t="s">
        <v>400</v>
      </c>
    </row>
    <row r="1378" spans="1:13" x14ac:dyDescent="0.3">
      <c r="A1378" t="s">
        <v>40</v>
      </c>
      <c r="B1378" t="s">
        <v>47</v>
      </c>
      <c r="C1378" t="s">
        <v>399</v>
      </c>
      <c r="D1378" t="s">
        <v>8</v>
      </c>
      <c r="E1378">
        <v>1</v>
      </c>
      <c r="F1378" s="12">
        <v>78</v>
      </c>
      <c r="G1378" s="12">
        <v>2.6</v>
      </c>
      <c r="H1378" s="12">
        <v>0.2</v>
      </c>
      <c r="I1378" s="12">
        <v>0.2</v>
      </c>
      <c r="J1378">
        <v>26</v>
      </c>
      <c r="K1378">
        <v>32</v>
      </c>
      <c r="L1378" s="12">
        <v>0</v>
      </c>
      <c r="M1378" t="s">
        <v>400</v>
      </c>
    </row>
    <row r="1379" spans="1:13" x14ac:dyDescent="0.3">
      <c r="A1379" t="s">
        <v>40</v>
      </c>
      <c r="B1379" t="s">
        <v>47</v>
      </c>
      <c r="C1379" t="s">
        <v>399</v>
      </c>
      <c r="D1379" t="s">
        <v>11</v>
      </c>
      <c r="E1379">
        <v>2</v>
      </c>
      <c r="F1379" s="12">
        <v>138</v>
      </c>
      <c r="G1379" s="12">
        <v>4.5999999999999996</v>
      </c>
      <c r="H1379" s="12">
        <v>0.4</v>
      </c>
      <c r="I1379" s="12">
        <v>0.4</v>
      </c>
      <c r="J1379">
        <v>46</v>
      </c>
      <c r="K1379">
        <v>82</v>
      </c>
      <c r="L1379" s="12">
        <v>0</v>
      </c>
      <c r="M1379" t="s">
        <v>400</v>
      </c>
    </row>
    <row r="1380" spans="1:13" x14ac:dyDescent="0.3">
      <c r="A1380" t="s">
        <v>40</v>
      </c>
      <c r="B1380" t="s">
        <v>47</v>
      </c>
      <c r="C1380" t="s">
        <v>399</v>
      </c>
      <c r="D1380" t="s">
        <v>10</v>
      </c>
      <c r="E1380">
        <v>1</v>
      </c>
      <c r="F1380" s="12">
        <v>93</v>
      </c>
      <c r="G1380" s="12">
        <v>3.1</v>
      </c>
      <c r="H1380" s="12">
        <v>0.2</v>
      </c>
      <c r="I1380" s="12">
        <v>0.2</v>
      </c>
      <c r="J1380">
        <v>31</v>
      </c>
      <c r="K1380">
        <v>32</v>
      </c>
      <c r="L1380" s="12">
        <v>0</v>
      </c>
      <c r="M1380" t="s">
        <v>400</v>
      </c>
    </row>
    <row r="1381" spans="1:13" x14ac:dyDescent="0.3">
      <c r="A1381" t="s">
        <v>40</v>
      </c>
      <c r="B1381" t="s">
        <v>47</v>
      </c>
      <c r="C1381" t="s">
        <v>399</v>
      </c>
      <c r="D1381" t="s">
        <v>13</v>
      </c>
      <c r="E1381">
        <v>2</v>
      </c>
      <c r="F1381" s="12">
        <v>177</v>
      </c>
      <c r="G1381" s="12">
        <v>5.9</v>
      </c>
      <c r="H1381" s="12">
        <v>0.4</v>
      </c>
      <c r="I1381" s="12">
        <v>0.4</v>
      </c>
      <c r="J1381">
        <v>59</v>
      </c>
      <c r="K1381">
        <v>82</v>
      </c>
      <c r="L1381" s="12">
        <v>0</v>
      </c>
      <c r="M1381" t="s">
        <v>400</v>
      </c>
    </row>
    <row r="1382" spans="1:13" x14ac:dyDescent="0.3">
      <c r="A1382" t="s">
        <v>40</v>
      </c>
      <c r="B1382" t="s">
        <v>47</v>
      </c>
      <c r="C1382" t="s">
        <v>399</v>
      </c>
      <c r="D1382" t="s">
        <v>12</v>
      </c>
      <c r="E1382">
        <v>1</v>
      </c>
      <c r="F1382" s="12">
        <v>93</v>
      </c>
      <c r="G1382" s="12">
        <v>3.1</v>
      </c>
      <c r="H1382" s="12">
        <v>0.2</v>
      </c>
      <c r="I1382" s="12">
        <v>0.2</v>
      </c>
      <c r="J1382">
        <v>31</v>
      </c>
      <c r="K1382">
        <v>32</v>
      </c>
      <c r="L1382" s="12">
        <v>0</v>
      </c>
      <c r="M1382" t="s">
        <v>400</v>
      </c>
    </row>
    <row r="1383" spans="1:13" x14ac:dyDescent="0.3">
      <c r="A1383" t="s">
        <v>40</v>
      </c>
      <c r="B1383" t="s">
        <v>47</v>
      </c>
      <c r="C1383" t="s">
        <v>399</v>
      </c>
      <c r="D1383" t="s">
        <v>15</v>
      </c>
      <c r="E1383">
        <v>2</v>
      </c>
      <c r="F1383" s="12">
        <v>123</v>
      </c>
      <c r="G1383" s="12">
        <v>4.0999999999999996</v>
      </c>
      <c r="H1383" s="12">
        <v>0.4</v>
      </c>
      <c r="I1383" s="12">
        <v>0.4</v>
      </c>
      <c r="J1383">
        <v>41</v>
      </c>
      <c r="K1383">
        <v>82</v>
      </c>
      <c r="L1383" s="12">
        <v>0</v>
      </c>
      <c r="M1383" t="s">
        <v>400</v>
      </c>
    </row>
    <row r="1384" spans="1:13" x14ac:dyDescent="0.3">
      <c r="A1384" t="s">
        <v>40</v>
      </c>
      <c r="B1384" t="s">
        <v>47</v>
      </c>
      <c r="C1384" t="s">
        <v>399</v>
      </c>
      <c r="D1384" t="s">
        <v>14</v>
      </c>
      <c r="E1384">
        <v>2</v>
      </c>
      <c r="F1384" s="12">
        <v>153</v>
      </c>
      <c r="G1384" s="12">
        <v>5.0999999999999996</v>
      </c>
      <c r="H1384" s="12">
        <v>0.4</v>
      </c>
      <c r="I1384" s="12">
        <v>0.2</v>
      </c>
      <c r="J1384">
        <v>51</v>
      </c>
      <c r="K1384">
        <v>82</v>
      </c>
      <c r="L1384" s="12">
        <v>0.2</v>
      </c>
      <c r="M1384" t="s">
        <v>400</v>
      </c>
    </row>
    <row r="1385" spans="1:13" x14ac:dyDescent="0.3">
      <c r="A1385" t="s">
        <v>40</v>
      </c>
      <c r="B1385" t="s">
        <v>47</v>
      </c>
      <c r="C1385" t="s">
        <v>399</v>
      </c>
      <c r="D1385" t="s">
        <v>114</v>
      </c>
      <c r="E1385">
        <v>2</v>
      </c>
      <c r="F1385" s="12">
        <v>153</v>
      </c>
      <c r="G1385" s="12">
        <v>5.0999999999999996</v>
      </c>
      <c r="H1385" s="12">
        <v>0.4</v>
      </c>
      <c r="I1385" s="12">
        <v>0.4</v>
      </c>
      <c r="J1385">
        <v>51</v>
      </c>
      <c r="K1385">
        <v>82</v>
      </c>
      <c r="L1385" s="12">
        <v>0</v>
      </c>
      <c r="M1385" t="s">
        <v>400</v>
      </c>
    </row>
    <row r="1386" spans="1:13" x14ac:dyDescent="0.3">
      <c r="A1386" t="s">
        <v>40</v>
      </c>
      <c r="B1386" t="s">
        <v>47</v>
      </c>
      <c r="C1386" t="s">
        <v>401</v>
      </c>
      <c r="D1386" t="s">
        <v>7</v>
      </c>
      <c r="E1386">
        <v>1</v>
      </c>
      <c r="F1386" s="12">
        <v>87</v>
      </c>
      <c r="G1386" s="12">
        <v>2.9</v>
      </c>
      <c r="H1386" s="12">
        <v>0.15</v>
      </c>
      <c r="I1386" s="12">
        <v>0.15</v>
      </c>
      <c r="J1386">
        <v>29</v>
      </c>
      <c r="K1386">
        <v>32</v>
      </c>
      <c r="L1386" s="12">
        <v>0</v>
      </c>
      <c r="M1386" t="s">
        <v>400</v>
      </c>
    </row>
    <row r="1387" spans="1:13" x14ac:dyDescent="0.3">
      <c r="A1387" t="s">
        <v>40</v>
      </c>
      <c r="B1387" t="s">
        <v>47</v>
      </c>
      <c r="C1387" t="s">
        <v>401</v>
      </c>
      <c r="D1387" t="s">
        <v>9</v>
      </c>
      <c r="E1387">
        <v>1</v>
      </c>
      <c r="F1387" s="12">
        <v>90</v>
      </c>
      <c r="G1387" s="12">
        <v>3</v>
      </c>
      <c r="H1387" s="12">
        <v>0.15</v>
      </c>
      <c r="I1387" s="12">
        <v>0.15</v>
      </c>
      <c r="J1387">
        <v>30</v>
      </c>
      <c r="K1387">
        <v>32</v>
      </c>
      <c r="L1387" s="12">
        <v>0</v>
      </c>
      <c r="M1387" t="s">
        <v>400</v>
      </c>
    </row>
    <row r="1388" spans="1:13" x14ac:dyDescent="0.3">
      <c r="A1388" t="s">
        <v>40</v>
      </c>
      <c r="B1388" t="s">
        <v>47</v>
      </c>
      <c r="C1388" t="s">
        <v>401</v>
      </c>
      <c r="D1388" t="s">
        <v>8</v>
      </c>
      <c r="E1388">
        <v>1</v>
      </c>
      <c r="F1388" s="12">
        <v>78</v>
      </c>
      <c r="G1388" s="12">
        <v>2.6</v>
      </c>
      <c r="H1388" s="12">
        <v>0.15</v>
      </c>
      <c r="I1388" s="12">
        <v>0.15</v>
      </c>
      <c r="J1388">
        <v>26</v>
      </c>
      <c r="K1388">
        <v>32</v>
      </c>
      <c r="L1388" s="12">
        <v>0</v>
      </c>
      <c r="M1388" t="s">
        <v>400</v>
      </c>
    </row>
    <row r="1389" spans="1:13" x14ac:dyDescent="0.3">
      <c r="A1389" t="s">
        <v>40</v>
      </c>
      <c r="B1389" t="s">
        <v>47</v>
      </c>
      <c r="C1389" t="s">
        <v>401</v>
      </c>
      <c r="D1389" t="s">
        <v>11</v>
      </c>
      <c r="E1389">
        <v>2</v>
      </c>
      <c r="F1389" s="12">
        <v>138</v>
      </c>
      <c r="G1389" s="12">
        <v>4.5999999999999996</v>
      </c>
      <c r="H1389" s="12">
        <v>0.3</v>
      </c>
      <c r="I1389" s="12">
        <v>0.3</v>
      </c>
      <c r="J1389">
        <v>46</v>
      </c>
      <c r="K1389">
        <v>82</v>
      </c>
      <c r="L1389" s="12">
        <v>0</v>
      </c>
      <c r="M1389" t="s">
        <v>400</v>
      </c>
    </row>
    <row r="1390" spans="1:13" x14ac:dyDescent="0.3">
      <c r="A1390" t="s">
        <v>40</v>
      </c>
      <c r="B1390" t="s">
        <v>47</v>
      </c>
      <c r="C1390" t="s">
        <v>401</v>
      </c>
      <c r="D1390" t="s">
        <v>10</v>
      </c>
      <c r="E1390">
        <v>1</v>
      </c>
      <c r="F1390" s="12">
        <v>93</v>
      </c>
      <c r="G1390" s="12">
        <v>3.1</v>
      </c>
      <c r="H1390" s="12">
        <v>0.15</v>
      </c>
      <c r="I1390" s="12">
        <v>0.15</v>
      </c>
      <c r="J1390">
        <v>31</v>
      </c>
      <c r="K1390">
        <v>32</v>
      </c>
      <c r="L1390" s="12">
        <v>0</v>
      </c>
      <c r="M1390" t="s">
        <v>400</v>
      </c>
    </row>
    <row r="1391" spans="1:13" x14ac:dyDescent="0.3">
      <c r="A1391" t="s">
        <v>40</v>
      </c>
      <c r="B1391" t="s">
        <v>47</v>
      </c>
      <c r="C1391" t="s">
        <v>401</v>
      </c>
      <c r="D1391" t="s">
        <v>13</v>
      </c>
      <c r="E1391">
        <v>2</v>
      </c>
      <c r="F1391" s="12">
        <v>177</v>
      </c>
      <c r="G1391" s="12">
        <v>5.9</v>
      </c>
      <c r="H1391" s="12">
        <v>0.3</v>
      </c>
      <c r="I1391" s="12">
        <v>0.3</v>
      </c>
      <c r="J1391">
        <v>59</v>
      </c>
      <c r="K1391">
        <v>82</v>
      </c>
      <c r="L1391" s="12">
        <v>0</v>
      </c>
      <c r="M1391" t="s">
        <v>400</v>
      </c>
    </row>
    <row r="1392" spans="1:13" x14ac:dyDescent="0.3">
      <c r="A1392" t="s">
        <v>40</v>
      </c>
      <c r="B1392" t="s">
        <v>47</v>
      </c>
      <c r="C1392" t="s">
        <v>401</v>
      </c>
      <c r="D1392" t="s">
        <v>12</v>
      </c>
      <c r="E1392">
        <v>1</v>
      </c>
      <c r="F1392" s="12">
        <v>93</v>
      </c>
      <c r="G1392" s="12">
        <v>3.1</v>
      </c>
      <c r="H1392" s="12">
        <v>0.15</v>
      </c>
      <c r="I1392" s="12">
        <v>0.15</v>
      </c>
      <c r="J1392">
        <v>31</v>
      </c>
      <c r="K1392">
        <v>32</v>
      </c>
      <c r="L1392" s="12">
        <v>0</v>
      </c>
      <c r="M1392" t="s">
        <v>400</v>
      </c>
    </row>
    <row r="1393" spans="1:13" x14ac:dyDescent="0.3">
      <c r="A1393" t="s">
        <v>40</v>
      </c>
      <c r="B1393" t="s">
        <v>47</v>
      </c>
      <c r="C1393" t="s">
        <v>401</v>
      </c>
      <c r="D1393" t="s">
        <v>15</v>
      </c>
      <c r="E1393">
        <v>2</v>
      </c>
      <c r="F1393" s="12">
        <v>123</v>
      </c>
      <c r="G1393" s="12">
        <v>4.0999999999999996</v>
      </c>
      <c r="H1393" s="12">
        <v>0.35</v>
      </c>
      <c r="I1393" s="12">
        <v>0.35</v>
      </c>
      <c r="J1393">
        <v>41</v>
      </c>
      <c r="K1393">
        <v>82</v>
      </c>
      <c r="L1393" s="12">
        <v>0</v>
      </c>
      <c r="M1393" t="s">
        <v>400</v>
      </c>
    </row>
    <row r="1394" spans="1:13" x14ac:dyDescent="0.3">
      <c r="A1394" t="s">
        <v>40</v>
      </c>
      <c r="B1394" t="s">
        <v>47</v>
      </c>
      <c r="C1394" t="s">
        <v>401</v>
      </c>
      <c r="D1394" t="s">
        <v>14</v>
      </c>
      <c r="E1394">
        <v>2</v>
      </c>
      <c r="F1394" s="12">
        <v>153</v>
      </c>
      <c r="G1394" s="12">
        <v>5.0999999999999996</v>
      </c>
      <c r="H1394" s="12">
        <v>0.3</v>
      </c>
      <c r="I1394" s="12">
        <v>0.15</v>
      </c>
      <c r="J1394">
        <v>51</v>
      </c>
      <c r="K1394">
        <v>82</v>
      </c>
      <c r="L1394" s="12">
        <v>0.15</v>
      </c>
      <c r="M1394" t="s">
        <v>400</v>
      </c>
    </row>
    <row r="1395" spans="1:13" x14ac:dyDescent="0.3">
      <c r="A1395" t="s">
        <v>40</v>
      </c>
      <c r="B1395" t="s">
        <v>47</v>
      </c>
      <c r="C1395" t="s">
        <v>401</v>
      </c>
      <c r="D1395" t="s">
        <v>114</v>
      </c>
      <c r="E1395">
        <v>2</v>
      </c>
      <c r="F1395" s="12">
        <v>153</v>
      </c>
      <c r="G1395" s="12">
        <v>5.0999999999999996</v>
      </c>
      <c r="H1395" s="12">
        <v>0.35</v>
      </c>
      <c r="I1395" s="12">
        <v>0.35</v>
      </c>
      <c r="J1395">
        <v>51</v>
      </c>
      <c r="K1395">
        <v>82</v>
      </c>
      <c r="L1395" s="12">
        <v>0</v>
      </c>
      <c r="M1395" t="s">
        <v>400</v>
      </c>
    </row>
    <row r="1396" spans="1:13" x14ac:dyDescent="0.3">
      <c r="A1396" t="s">
        <v>40</v>
      </c>
      <c r="B1396" t="s">
        <v>47</v>
      </c>
      <c r="C1396" t="s">
        <v>402</v>
      </c>
      <c r="D1396" t="s">
        <v>7</v>
      </c>
      <c r="E1396">
        <v>1</v>
      </c>
      <c r="F1396" s="12">
        <v>270</v>
      </c>
      <c r="G1396" s="12">
        <v>9</v>
      </c>
      <c r="H1396" s="12">
        <v>0.35</v>
      </c>
      <c r="I1396" s="12">
        <v>0.35</v>
      </c>
      <c r="J1396">
        <v>45</v>
      </c>
      <c r="K1396">
        <v>50</v>
      </c>
      <c r="L1396" s="12">
        <v>0</v>
      </c>
      <c r="M1396" t="s">
        <v>400</v>
      </c>
    </row>
    <row r="1397" spans="1:13" x14ac:dyDescent="0.3">
      <c r="A1397" t="s">
        <v>40</v>
      </c>
      <c r="B1397" t="s">
        <v>47</v>
      </c>
      <c r="C1397" t="s">
        <v>402</v>
      </c>
      <c r="D1397" t="s">
        <v>9</v>
      </c>
      <c r="E1397">
        <v>3</v>
      </c>
      <c r="F1397" s="12">
        <v>528</v>
      </c>
      <c r="G1397" s="12">
        <v>17.600000000000001</v>
      </c>
      <c r="H1397" s="12">
        <v>1.05</v>
      </c>
      <c r="I1397" s="12">
        <v>1.05</v>
      </c>
      <c r="J1397">
        <v>88</v>
      </c>
      <c r="K1397">
        <v>132</v>
      </c>
      <c r="L1397" s="12">
        <v>0</v>
      </c>
      <c r="M1397" t="s">
        <v>400</v>
      </c>
    </row>
    <row r="1398" spans="1:13" x14ac:dyDescent="0.3">
      <c r="A1398" t="s">
        <v>40</v>
      </c>
      <c r="B1398" t="s">
        <v>47</v>
      </c>
      <c r="C1398" t="s">
        <v>402</v>
      </c>
      <c r="D1398" t="s">
        <v>8</v>
      </c>
      <c r="E1398">
        <v>2</v>
      </c>
      <c r="F1398" s="12">
        <v>330</v>
      </c>
      <c r="G1398" s="12">
        <v>11</v>
      </c>
      <c r="H1398" s="12">
        <v>0.7</v>
      </c>
      <c r="I1398" s="12">
        <v>0.7</v>
      </c>
      <c r="J1398">
        <v>55</v>
      </c>
      <c r="K1398">
        <v>100</v>
      </c>
      <c r="L1398" s="12">
        <v>0</v>
      </c>
      <c r="M1398" t="s">
        <v>400</v>
      </c>
    </row>
    <row r="1399" spans="1:13" x14ac:dyDescent="0.3">
      <c r="A1399" t="s">
        <v>40</v>
      </c>
      <c r="B1399" t="s">
        <v>47</v>
      </c>
      <c r="C1399" t="s">
        <v>402</v>
      </c>
      <c r="D1399" t="s">
        <v>11</v>
      </c>
      <c r="E1399">
        <v>2</v>
      </c>
      <c r="F1399" s="12">
        <v>456</v>
      </c>
      <c r="G1399" s="12">
        <v>15.2</v>
      </c>
      <c r="H1399" s="12">
        <v>0.7</v>
      </c>
      <c r="I1399" s="12">
        <v>0.7</v>
      </c>
      <c r="J1399">
        <v>76</v>
      </c>
      <c r="K1399">
        <v>82</v>
      </c>
      <c r="L1399" s="12">
        <v>0</v>
      </c>
      <c r="M1399" t="s">
        <v>400</v>
      </c>
    </row>
    <row r="1400" spans="1:13" x14ac:dyDescent="0.3">
      <c r="A1400" t="s">
        <v>40</v>
      </c>
      <c r="B1400" t="s">
        <v>47</v>
      </c>
      <c r="C1400" t="s">
        <v>402</v>
      </c>
      <c r="D1400" t="s">
        <v>10</v>
      </c>
      <c r="E1400">
        <v>2</v>
      </c>
      <c r="F1400" s="12">
        <v>504</v>
      </c>
      <c r="G1400" s="12">
        <v>16.8</v>
      </c>
      <c r="H1400" s="12">
        <v>0.7</v>
      </c>
      <c r="I1400" s="12">
        <v>0.7</v>
      </c>
      <c r="J1400">
        <v>84</v>
      </c>
      <c r="K1400">
        <v>100</v>
      </c>
      <c r="L1400" s="12">
        <v>0</v>
      </c>
      <c r="M1400" t="s">
        <v>400</v>
      </c>
    </row>
    <row r="1401" spans="1:13" x14ac:dyDescent="0.3">
      <c r="A1401" t="s">
        <v>40</v>
      </c>
      <c r="B1401" t="s">
        <v>47</v>
      </c>
      <c r="C1401" t="s">
        <v>402</v>
      </c>
      <c r="D1401" t="s">
        <v>13</v>
      </c>
      <c r="E1401">
        <v>2</v>
      </c>
      <c r="F1401" s="12">
        <v>438</v>
      </c>
      <c r="G1401" s="12">
        <v>14.6</v>
      </c>
      <c r="H1401" s="12">
        <v>0.7</v>
      </c>
      <c r="I1401" s="12">
        <v>0.7</v>
      </c>
      <c r="J1401">
        <v>73</v>
      </c>
      <c r="K1401">
        <v>82</v>
      </c>
      <c r="L1401" s="12">
        <v>0</v>
      </c>
      <c r="M1401" t="s">
        <v>400</v>
      </c>
    </row>
    <row r="1402" spans="1:13" x14ac:dyDescent="0.3">
      <c r="A1402" t="s">
        <v>40</v>
      </c>
      <c r="B1402" t="s">
        <v>47</v>
      </c>
      <c r="C1402" t="s">
        <v>402</v>
      </c>
      <c r="D1402" t="s">
        <v>12</v>
      </c>
      <c r="E1402">
        <v>2</v>
      </c>
      <c r="F1402" s="12">
        <v>468</v>
      </c>
      <c r="G1402" s="12">
        <v>15.6</v>
      </c>
      <c r="H1402" s="12">
        <v>0.7</v>
      </c>
      <c r="I1402" s="12">
        <v>0.7</v>
      </c>
      <c r="J1402">
        <v>78</v>
      </c>
      <c r="K1402">
        <v>100</v>
      </c>
      <c r="L1402" s="12">
        <v>0</v>
      </c>
      <c r="M1402" t="s">
        <v>400</v>
      </c>
    </row>
    <row r="1403" spans="1:13" x14ac:dyDescent="0.3">
      <c r="A1403" t="s">
        <v>40</v>
      </c>
      <c r="B1403" t="s">
        <v>47</v>
      </c>
      <c r="C1403" t="s">
        <v>402</v>
      </c>
      <c r="D1403" t="s">
        <v>15</v>
      </c>
      <c r="E1403">
        <v>2</v>
      </c>
      <c r="F1403" s="12">
        <v>426</v>
      </c>
      <c r="G1403" s="12">
        <v>14.2</v>
      </c>
      <c r="H1403" s="12">
        <v>0.75</v>
      </c>
      <c r="I1403" s="12">
        <v>0.75</v>
      </c>
      <c r="J1403">
        <v>71</v>
      </c>
      <c r="K1403">
        <v>82</v>
      </c>
      <c r="L1403" s="12">
        <v>0</v>
      </c>
      <c r="M1403" t="s">
        <v>400</v>
      </c>
    </row>
    <row r="1404" spans="1:13" x14ac:dyDescent="0.3">
      <c r="A1404" t="s">
        <v>40</v>
      </c>
      <c r="B1404" t="s">
        <v>47</v>
      </c>
      <c r="C1404" t="s">
        <v>402</v>
      </c>
      <c r="D1404" t="s">
        <v>14</v>
      </c>
      <c r="E1404">
        <v>3</v>
      </c>
      <c r="F1404" s="12">
        <v>498</v>
      </c>
      <c r="G1404" s="12">
        <v>16.600000000000001</v>
      </c>
      <c r="H1404" s="12">
        <v>1.05</v>
      </c>
      <c r="I1404" s="12">
        <v>0.35</v>
      </c>
      <c r="J1404">
        <v>83</v>
      </c>
      <c r="K1404">
        <v>132</v>
      </c>
      <c r="L1404" s="12">
        <v>0.7</v>
      </c>
      <c r="M1404" t="s">
        <v>400</v>
      </c>
    </row>
    <row r="1405" spans="1:13" x14ac:dyDescent="0.3">
      <c r="A1405" t="s">
        <v>40</v>
      </c>
      <c r="B1405" t="s">
        <v>47</v>
      </c>
      <c r="C1405" t="s">
        <v>402</v>
      </c>
      <c r="D1405" t="s">
        <v>114</v>
      </c>
      <c r="E1405">
        <v>2</v>
      </c>
      <c r="F1405" s="12">
        <v>312</v>
      </c>
      <c r="G1405" s="12">
        <v>10.4</v>
      </c>
      <c r="H1405" s="12">
        <v>0.75</v>
      </c>
      <c r="I1405" s="12">
        <v>0.65</v>
      </c>
      <c r="J1405">
        <v>52</v>
      </c>
      <c r="K1405">
        <v>82</v>
      </c>
      <c r="L1405" s="12">
        <v>0.1</v>
      </c>
      <c r="M1405" t="s">
        <v>400</v>
      </c>
    </row>
    <row r="1406" spans="1:13" x14ac:dyDescent="0.3">
      <c r="A1406" t="s">
        <v>40</v>
      </c>
      <c r="B1406" t="s">
        <v>47</v>
      </c>
      <c r="C1406" t="s">
        <v>403</v>
      </c>
      <c r="D1406" t="s">
        <v>7</v>
      </c>
      <c r="E1406">
        <v>1</v>
      </c>
      <c r="F1406" s="12">
        <v>186</v>
      </c>
      <c r="G1406" s="12">
        <v>6.2</v>
      </c>
      <c r="H1406" s="12">
        <v>0.35</v>
      </c>
      <c r="I1406" s="12">
        <v>0.35</v>
      </c>
      <c r="J1406">
        <v>31</v>
      </c>
      <c r="K1406">
        <v>32</v>
      </c>
      <c r="L1406" s="12">
        <v>0</v>
      </c>
      <c r="M1406" t="s">
        <v>400</v>
      </c>
    </row>
    <row r="1407" spans="1:13" x14ac:dyDescent="0.3">
      <c r="A1407" t="s">
        <v>40</v>
      </c>
      <c r="B1407" t="s">
        <v>47</v>
      </c>
      <c r="C1407" t="s">
        <v>403</v>
      </c>
      <c r="D1407" t="s">
        <v>9</v>
      </c>
      <c r="E1407">
        <v>1</v>
      </c>
      <c r="F1407" s="12">
        <v>180</v>
      </c>
      <c r="G1407" s="12">
        <v>6</v>
      </c>
      <c r="H1407" s="12">
        <v>0.35</v>
      </c>
      <c r="I1407" s="12">
        <v>0.35</v>
      </c>
      <c r="J1407">
        <v>30</v>
      </c>
      <c r="K1407">
        <v>32</v>
      </c>
      <c r="L1407" s="12">
        <v>0</v>
      </c>
      <c r="M1407" t="s">
        <v>400</v>
      </c>
    </row>
    <row r="1408" spans="1:13" x14ac:dyDescent="0.3">
      <c r="A1408" t="s">
        <v>40</v>
      </c>
      <c r="B1408" t="s">
        <v>47</v>
      </c>
      <c r="C1408" t="s">
        <v>403</v>
      </c>
      <c r="D1408" t="s">
        <v>8</v>
      </c>
      <c r="E1408">
        <v>1</v>
      </c>
      <c r="F1408" s="12">
        <v>138</v>
      </c>
      <c r="G1408" s="12">
        <v>4.5999999999999996</v>
      </c>
      <c r="H1408" s="12">
        <v>0.35</v>
      </c>
      <c r="I1408" s="12">
        <v>0.35</v>
      </c>
      <c r="J1408">
        <v>23</v>
      </c>
      <c r="K1408">
        <v>32</v>
      </c>
      <c r="L1408" s="12">
        <v>0</v>
      </c>
      <c r="M1408" t="s">
        <v>400</v>
      </c>
    </row>
    <row r="1409" spans="1:13" x14ac:dyDescent="0.3">
      <c r="A1409" t="s">
        <v>40</v>
      </c>
      <c r="B1409" t="s">
        <v>47</v>
      </c>
      <c r="C1409" t="s">
        <v>403</v>
      </c>
      <c r="D1409" t="s">
        <v>11</v>
      </c>
      <c r="E1409">
        <v>1</v>
      </c>
      <c r="F1409" s="12">
        <v>198</v>
      </c>
      <c r="G1409" s="12">
        <v>6.6</v>
      </c>
      <c r="H1409" s="12">
        <v>0.35</v>
      </c>
      <c r="I1409" s="12">
        <v>0.35</v>
      </c>
      <c r="J1409">
        <v>33</v>
      </c>
      <c r="K1409">
        <v>32</v>
      </c>
      <c r="L1409" s="12">
        <v>0</v>
      </c>
      <c r="M1409" t="s">
        <v>400</v>
      </c>
    </row>
    <row r="1410" spans="1:13" x14ac:dyDescent="0.3">
      <c r="A1410" t="s">
        <v>40</v>
      </c>
      <c r="B1410" t="s">
        <v>47</v>
      </c>
      <c r="C1410" t="s">
        <v>403</v>
      </c>
      <c r="D1410" t="s">
        <v>10</v>
      </c>
      <c r="E1410">
        <v>1</v>
      </c>
      <c r="F1410" s="12">
        <v>246</v>
      </c>
      <c r="G1410" s="12">
        <v>8.1999999999999993</v>
      </c>
      <c r="H1410" s="12">
        <v>0.35</v>
      </c>
      <c r="I1410" s="12">
        <v>0.35</v>
      </c>
      <c r="J1410">
        <v>41</v>
      </c>
      <c r="K1410">
        <v>50</v>
      </c>
      <c r="L1410" s="12">
        <v>0</v>
      </c>
      <c r="M1410" t="s">
        <v>400</v>
      </c>
    </row>
    <row r="1411" spans="1:13" x14ac:dyDescent="0.3">
      <c r="A1411" t="s">
        <v>40</v>
      </c>
      <c r="B1411" t="s">
        <v>47</v>
      </c>
      <c r="C1411" t="s">
        <v>403</v>
      </c>
      <c r="D1411" t="s">
        <v>13</v>
      </c>
      <c r="E1411">
        <v>1</v>
      </c>
      <c r="F1411" s="12">
        <v>168</v>
      </c>
      <c r="G1411" s="12">
        <v>5.6</v>
      </c>
      <c r="H1411" s="12">
        <v>0.35</v>
      </c>
      <c r="I1411" s="12">
        <v>0</v>
      </c>
      <c r="J1411">
        <v>28</v>
      </c>
      <c r="K1411">
        <v>32</v>
      </c>
      <c r="L1411" s="12">
        <v>0.35</v>
      </c>
      <c r="M1411" t="s">
        <v>400</v>
      </c>
    </row>
    <row r="1412" spans="1:13" x14ac:dyDescent="0.3">
      <c r="A1412" t="s">
        <v>40</v>
      </c>
      <c r="B1412" t="s">
        <v>47</v>
      </c>
      <c r="C1412" t="s">
        <v>403</v>
      </c>
      <c r="D1412" t="s">
        <v>12</v>
      </c>
      <c r="E1412">
        <v>1</v>
      </c>
      <c r="F1412" s="12">
        <v>270</v>
      </c>
      <c r="G1412" s="12">
        <v>9</v>
      </c>
      <c r="H1412" s="12">
        <v>0.35</v>
      </c>
      <c r="I1412" s="12">
        <v>0.35</v>
      </c>
      <c r="J1412">
        <v>45</v>
      </c>
      <c r="K1412">
        <v>50</v>
      </c>
      <c r="L1412" s="12">
        <v>0</v>
      </c>
      <c r="M1412" t="s">
        <v>400</v>
      </c>
    </row>
    <row r="1413" spans="1:13" x14ac:dyDescent="0.3">
      <c r="A1413" t="s">
        <v>40</v>
      </c>
      <c r="B1413" t="s">
        <v>47</v>
      </c>
      <c r="C1413" t="s">
        <v>403</v>
      </c>
      <c r="D1413" t="s">
        <v>15</v>
      </c>
      <c r="E1413">
        <v>1</v>
      </c>
      <c r="F1413" s="12">
        <v>102</v>
      </c>
      <c r="G1413" s="12">
        <v>3.4</v>
      </c>
      <c r="H1413" s="12">
        <v>0.38</v>
      </c>
      <c r="I1413" s="12">
        <v>0.38</v>
      </c>
      <c r="J1413">
        <v>17</v>
      </c>
      <c r="K1413">
        <v>32</v>
      </c>
      <c r="L1413" s="12">
        <v>0</v>
      </c>
      <c r="M1413" t="s">
        <v>400</v>
      </c>
    </row>
    <row r="1414" spans="1:13" x14ac:dyDescent="0.3">
      <c r="A1414" t="s">
        <v>40</v>
      </c>
      <c r="B1414" t="s">
        <v>47</v>
      </c>
      <c r="C1414" t="s">
        <v>403</v>
      </c>
      <c r="D1414" t="s">
        <v>14</v>
      </c>
      <c r="E1414">
        <v>1</v>
      </c>
      <c r="F1414" s="12">
        <v>198</v>
      </c>
      <c r="G1414" s="12">
        <v>6.6</v>
      </c>
      <c r="H1414" s="12">
        <v>0.35</v>
      </c>
      <c r="I1414" s="12">
        <v>0.35</v>
      </c>
      <c r="J1414">
        <v>33</v>
      </c>
      <c r="K1414">
        <v>50</v>
      </c>
      <c r="L1414" s="12">
        <v>0</v>
      </c>
      <c r="M1414" t="s">
        <v>400</v>
      </c>
    </row>
    <row r="1415" spans="1:13" x14ac:dyDescent="0.3">
      <c r="A1415" t="s">
        <v>40</v>
      </c>
      <c r="B1415" t="s">
        <v>47</v>
      </c>
      <c r="C1415" t="s">
        <v>403</v>
      </c>
      <c r="D1415" t="s">
        <v>114</v>
      </c>
      <c r="E1415">
        <v>1</v>
      </c>
      <c r="F1415" s="12">
        <v>114</v>
      </c>
      <c r="G1415" s="12">
        <v>3.8</v>
      </c>
      <c r="H1415" s="12">
        <v>0.38</v>
      </c>
      <c r="I1415" s="12">
        <v>0.38</v>
      </c>
      <c r="J1415">
        <v>19</v>
      </c>
      <c r="K1415">
        <v>50</v>
      </c>
      <c r="L1415" s="12">
        <v>0</v>
      </c>
      <c r="M1415" t="s">
        <v>400</v>
      </c>
    </row>
    <row r="1416" spans="1:13" x14ac:dyDescent="0.3">
      <c r="A1416" t="s">
        <v>40</v>
      </c>
      <c r="B1416" t="s">
        <v>47</v>
      </c>
      <c r="C1416" t="s">
        <v>404</v>
      </c>
      <c r="D1416" t="s">
        <v>8</v>
      </c>
      <c r="E1416">
        <v>1</v>
      </c>
      <c r="F1416" s="12">
        <v>114</v>
      </c>
      <c r="G1416" s="12">
        <v>3.8</v>
      </c>
      <c r="H1416" s="12">
        <v>0.35</v>
      </c>
      <c r="I1416" s="12">
        <v>0.35</v>
      </c>
      <c r="J1416">
        <v>19</v>
      </c>
      <c r="K1416">
        <v>32</v>
      </c>
      <c r="L1416" s="12">
        <v>0</v>
      </c>
      <c r="M1416" t="s">
        <v>400</v>
      </c>
    </row>
    <row r="1417" spans="1:13" x14ac:dyDescent="0.3">
      <c r="A1417" t="s">
        <v>40</v>
      </c>
      <c r="B1417" t="s">
        <v>47</v>
      </c>
      <c r="C1417" t="s">
        <v>404</v>
      </c>
      <c r="D1417" t="s">
        <v>11</v>
      </c>
      <c r="E1417">
        <v>1</v>
      </c>
      <c r="F1417" s="12">
        <v>168</v>
      </c>
      <c r="G1417" s="12">
        <v>5.6</v>
      </c>
      <c r="H1417" s="12">
        <v>0.35</v>
      </c>
      <c r="I1417" s="12">
        <v>0.32</v>
      </c>
      <c r="J1417">
        <v>28</v>
      </c>
      <c r="K1417">
        <v>50</v>
      </c>
      <c r="L1417" s="12">
        <v>0.03</v>
      </c>
      <c r="M1417" t="s">
        <v>400</v>
      </c>
    </row>
    <row r="1418" spans="1:13" x14ac:dyDescent="0.3">
      <c r="A1418" t="s">
        <v>40</v>
      </c>
      <c r="B1418" t="s">
        <v>47</v>
      </c>
      <c r="C1418" t="s">
        <v>404</v>
      </c>
      <c r="D1418" t="s">
        <v>10</v>
      </c>
      <c r="E1418">
        <v>1</v>
      </c>
      <c r="F1418" s="12">
        <v>120</v>
      </c>
      <c r="G1418" s="12">
        <v>4</v>
      </c>
      <c r="H1418" s="12">
        <v>0.35</v>
      </c>
      <c r="I1418" s="12">
        <v>0.35</v>
      </c>
      <c r="J1418">
        <v>20</v>
      </c>
      <c r="K1418">
        <v>32</v>
      </c>
      <c r="L1418" s="12">
        <v>0</v>
      </c>
      <c r="M1418" t="s">
        <v>400</v>
      </c>
    </row>
    <row r="1419" spans="1:13" x14ac:dyDescent="0.3">
      <c r="A1419" t="s">
        <v>40</v>
      </c>
      <c r="B1419" t="s">
        <v>47</v>
      </c>
      <c r="C1419" t="s">
        <v>404</v>
      </c>
      <c r="D1419" t="s">
        <v>13</v>
      </c>
      <c r="E1419">
        <v>1</v>
      </c>
      <c r="F1419" s="12">
        <v>234</v>
      </c>
      <c r="G1419" s="12">
        <v>7.8</v>
      </c>
      <c r="H1419" s="12">
        <v>0.35</v>
      </c>
      <c r="I1419" s="12">
        <v>0.35</v>
      </c>
      <c r="J1419">
        <v>39</v>
      </c>
      <c r="K1419">
        <v>50</v>
      </c>
      <c r="L1419" s="12">
        <v>0</v>
      </c>
      <c r="M1419" t="s">
        <v>400</v>
      </c>
    </row>
    <row r="1420" spans="1:13" x14ac:dyDescent="0.3">
      <c r="A1420" t="s">
        <v>40</v>
      </c>
      <c r="B1420" t="s">
        <v>47</v>
      </c>
      <c r="C1420" t="s">
        <v>404</v>
      </c>
      <c r="D1420" t="s">
        <v>12</v>
      </c>
      <c r="E1420">
        <v>1</v>
      </c>
      <c r="F1420" s="12">
        <v>138</v>
      </c>
      <c r="G1420" s="12">
        <v>4.5999999999999996</v>
      </c>
      <c r="H1420" s="12">
        <v>0.35</v>
      </c>
      <c r="I1420" s="12">
        <v>0.35</v>
      </c>
      <c r="J1420">
        <v>23</v>
      </c>
      <c r="K1420">
        <v>32</v>
      </c>
      <c r="L1420" s="12">
        <v>0</v>
      </c>
      <c r="M1420" t="s">
        <v>400</v>
      </c>
    </row>
    <row r="1421" spans="1:13" x14ac:dyDescent="0.3">
      <c r="A1421" t="s">
        <v>40</v>
      </c>
      <c r="B1421" t="s">
        <v>47</v>
      </c>
      <c r="C1421" t="s">
        <v>404</v>
      </c>
      <c r="D1421" t="s">
        <v>15</v>
      </c>
      <c r="E1421">
        <v>1</v>
      </c>
      <c r="F1421" s="12">
        <v>132</v>
      </c>
      <c r="G1421" s="12">
        <v>4.4000000000000004</v>
      </c>
      <c r="H1421" s="12">
        <v>0.38</v>
      </c>
      <c r="I1421" s="12">
        <v>0.38</v>
      </c>
      <c r="J1421">
        <v>22</v>
      </c>
      <c r="K1421">
        <v>50</v>
      </c>
      <c r="L1421" s="12">
        <v>0</v>
      </c>
      <c r="M1421" t="s">
        <v>400</v>
      </c>
    </row>
    <row r="1422" spans="1:13" x14ac:dyDescent="0.3">
      <c r="A1422" t="s">
        <v>40</v>
      </c>
      <c r="B1422" t="s">
        <v>47</v>
      </c>
      <c r="C1422" t="s">
        <v>404</v>
      </c>
      <c r="D1422" t="s">
        <v>14</v>
      </c>
      <c r="E1422">
        <v>1</v>
      </c>
      <c r="F1422" s="12">
        <v>120</v>
      </c>
      <c r="G1422" s="12">
        <v>4</v>
      </c>
      <c r="H1422" s="12">
        <v>0.35</v>
      </c>
      <c r="I1422" s="12">
        <v>0.35</v>
      </c>
      <c r="J1422">
        <v>20</v>
      </c>
      <c r="K1422">
        <v>32</v>
      </c>
      <c r="L1422" s="12">
        <v>0</v>
      </c>
      <c r="M1422" t="s">
        <v>400</v>
      </c>
    </row>
    <row r="1423" spans="1:13" x14ac:dyDescent="0.3">
      <c r="A1423" t="s">
        <v>40</v>
      </c>
      <c r="B1423" t="s">
        <v>47</v>
      </c>
      <c r="C1423" t="s">
        <v>404</v>
      </c>
      <c r="D1423" t="s">
        <v>114</v>
      </c>
      <c r="E1423">
        <v>1</v>
      </c>
      <c r="F1423" s="12">
        <v>108</v>
      </c>
      <c r="G1423" s="12">
        <v>3.6</v>
      </c>
      <c r="H1423" s="12">
        <v>0.38</v>
      </c>
      <c r="I1423" s="12">
        <v>0.38</v>
      </c>
      <c r="J1423">
        <v>18</v>
      </c>
      <c r="K1423">
        <v>32</v>
      </c>
      <c r="L1423" s="12">
        <v>0</v>
      </c>
      <c r="M1423" t="s">
        <v>400</v>
      </c>
    </row>
    <row r="1424" spans="1:13" x14ac:dyDescent="0.3">
      <c r="A1424" t="s">
        <v>40</v>
      </c>
      <c r="B1424" t="s">
        <v>47</v>
      </c>
      <c r="C1424" t="s">
        <v>405</v>
      </c>
      <c r="D1424" t="s">
        <v>9</v>
      </c>
      <c r="E1424">
        <v>1</v>
      </c>
      <c r="F1424" s="12">
        <v>174</v>
      </c>
      <c r="G1424" s="12">
        <v>5.8</v>
      </c>
      <c r="H1424" s="12">
        <v>0.35</v>
      </c>
      <c r="I1424" s="12">
        <v>0.35</v>
      </c>
      <c r="J1424">
        <v>29</v>
      </c>
      <c r="K1424">
        <v>32</v>
      </c>
      <c r="L1424" s="12">
        <v>0</v>
      </c>
      <c r="M1424" t="s">
        <v>400</v>
      </c>
    </row>
    <row r="1425" spans="1:13" x14ac:dyDescent="0.3">
      <c r="A1425" t="s">
        <v>40</v>
      </c>
      <c r="B1425" t="s">
        <v>47</v>
      </c>
      <c r="C1425" t="s">
        <v>405</v>
      </c>
      <c r="D1425" t="s">
        <v>11</v>
      </c>
      <c r="E1425">
        <v>1</v>
      </c>
      <c r="F1425" s="12">
        <v>108</v>
      </c>
      <c r="G1425" s="12">
        <v>3.6</v>
      </c>
      <c r="H1425" s="12">
        <v>0.35</v>
      </c>
      <c r="I1425" s="12">
        <v>0.32</v>
      </c>
      <c r="J1425">
        <v>18</v>
      </c>
      <c r="K1425">
        <v>32</v>
      </c>
      <c r="L1425" s="12">
        <v>0.03</v>
      </c>
      <c r="M1425" t="s">
        <v>400</v>
      </c>
    </row>
    <row r="1426" spans="1:13" x14ac:dyDescent="0.3">
      <c r="A1426" t="s">
        <v>40</v>
      </c>
      <c r="B1426" t="s">
        <v>47</v>
      </c>
      <c r="C1426" t="s">
        <v>405</v>
      </c>
      <c r="D1426" t="s">
        <v>13</v>
      </c>
      <c r="E1426">
        <v>1</v>
      </c>
      <c r="F1426" s="12">
        <v>114</v>
      </c>
      <c r="G1426" s="12">
        <v>3.8</v>
      </c>
      <c r="H1426" s="12">
        <v>0.35</v>
      </c>
      <c r="I1426" s="12">
        <v>0.35</v>
      </c>
      <c r="J1426">
        <v>19</v>
      </c>
      <c r="K1426">
        <v>32</v>
      </c>
      <c r="L1426" s="12">
        <v>0</v>
      </c>
      <c r="M1426" t="s">
        <v>400</v>
      </c>
    </row>
    <row r="1427" spans="1:13" x14ac:dyDescent="0.3">
      <c r="A1427" t="s">
        <v>40</v>
      </c>
      <c r="B1427" t="s">
        <v>47</v>
      </c>
      <c r="C1427" t="s">
        <v>405</v>
      </c>
      <c r="D1427" t="s">
        <v>12</v>
      </c>
      <c r="E1427">
        <v>1</v>
      </c>
      <c r="F1427" s="12">
        <v>90</v>
      </c>
      <c r="G1427" s="12">
        <v>3</v>
      </c>
      <c r="H1427" s="12">
        <v>0.35</v>
      </c>
      <c r="I1427" s="12">
        <v>0.35</v>
      </c>
      <c r="J1427">
        <v>15</v>
      </c>
      <c r="K1427">
        <v>32</v>
      </c>
      <c r="L1427" s="12">
        <v>0</v>
      </c>
      <c r="M1427" t="s">
        <v>400</v>
      </c>
    </row>
    <row r="1428" spans="1:13" x14ac:dyDescent="0.3">
      <c r="A1428" t="s">
        <v>40</v>
      </c>
      <c r="B1428" t="s">
        <v>47</v>
      </c>
      <c r="C1428" t="s">
        <v>405</v>
      </c>
      <c r="D1428" t="s">
        <v>15</v>
      </c>
      <c r="E1428">
        <v>1</v>
      </c>
      <c r="F1428" s="12">
        <v>138</v>
      </c>
      <c r="G1428" s="12">
        <v>4.5999999999999996</v>
      </c>
      <c r="H1428" s="12">
        <v>0.38</v>
      </c>
      <c r="I1428" s="12">
        <v>0.38</v>
      </c>
      <c r="J1428">
        <v>23</v>
      </c>
      <c r="K1428">
        <v>50</v>
      </c>
      <c r="L1428" s="12">
        <v>0</v>
      </c>
      <c r="M1428" t="s">
        <v>400</v>
      </c>
    </row>
    <row r="1429" spans="1:13" x14ac:dyDescent="0.3">
      <c r="A1429" t="s">
        <v>40</v>
      </c>
      <c r="B1429" t="s">
        <v>47</v>
      </c>
      <c r="C1429" t="s">
        <v>405</v>
      </c>
      <c r="D1429" t="s">
        <v>14</v>
      </c>
      <c r="E1429">
        <v>1</v>
      </c>
      <c r="F1429" s="12">
        <v>90</v>
      </c>
      <c r="G1429" s="12">
        <v>3</v>
      </c>
      <c r="H1429" s="12">
        <v>0.35</v>
      </c>
      <c r="I1429" s="12">
        <v>0.35</v>
      </c>
      <c r="J1429">
        <v>15</v>
      </c>
      <c r="K1429">
        <v>32</v>
      </c>
      <c r="L1429" s="12">
        <v>0</v>
      </c>
      <c r="M1429" t="s">
        <v>400</v>
      </c>
    </row>
    <row r="1430" spans="1:13" x14ac:dyDescent="0.3">
      <c r="A1430" t="s">
        <v>40</v>
      </c>
      <c r="B1430" t="s">
        <v>47</v>
      </c>
      <c r="C1430" t="s">
        <v>405</v>
      </c>
      <c r="D1430" t="s">
        <v>114</v>
      </c>
      <c r="E1430">
        <v>1</v>
      </c>
      <c r="F1430" s="12">
        <v>78</v>
      </c>
      <c r="G1430" s="12">
        <v>2.6</v>
      </c>
      <c r="H1430" s="12">
        <v>0.38</v>
      </c>
      <c r="I1430" s="12">
        <v>0.38</v>
      </c>
      <c r="J1430">
        <v>13</v>
      </c>
      <c r="K1430">
        <v>32</v>
      </c>
      <c r="L1430" s="12">
        <v>0</v>
      </c>
      <c r="M1430" t="s">
        <v>400</v>
      </c>
    </row>
    <row r="1431" spans="1:13" x14ac:dyDescent="0.3">
      <c r="A1431" t="s">
        <v>40</v>
      </c>
      <c r="B1431" t="s">
        <v>44</v>
      </c>
      <c r="C1431" t="s">
        <v>406</v>
      </c>
      <c r="D1431" t="s">
        <v>15</v>
      </c>
      <c r="E1431">
        <v>1</v>
      </c>
      <c r="F1431" s="12">
        <v>42</v>
      </c>
      <c r="G1431" s="12">
        <v>1.4</v>
      </c>
      <c r="H1431" s="12">
        <v>0.2</v>
      </c>
      <c r="I1431" s="12">
        <v>0.2</v>
      </c>
      <c r="J1431">
        <v>14</v>
      </c>
      <c r="K1431">
        <v>23</v>
      </c>
      <c r="L1431" s="12">
        <v>0</v>
      </c>
      <c r="M1431" t="s">
        <v>407</v>
      </c>
    </row>
    <row r="1432" spans="1:13" x14ac:dyDescent="0.3">
      <c r="A1432" t="s">
        <v>40</v>
      </c>
      <c r="B1432" t="s">
        <v>44</v>
      </c>
      <c r="C1432" t="s">
        <v>406</v>
      </c>
      <c r="D1432" t="s">
        <v>14</v>
      </c>
      <c r="E1432">
        <v>1</v>
      </c>
      <c r="F1432" s="12">
        <v>24.14</v>
      </c>
      <c r="G1432" s="12">
        <v>0.8</v>
      </c>
      <c r="H1432" s="12">
        <v>0.2</v>
      </c>
      <c r="I1432" s="12">
        <v>0.2</v>
      </c>
      <c r="J1432">
        <v>8</v>
      </c>
      <c r="K1432">
        <v>23</v>
      </c>
      <c r="L1432" s="12">
        <v>0</v>
      </c>
      <c r="M1432" t="s">
        <v>407</v>
      </c>
    </row>
    <row r="1433" spans="1:13" x14ac:dyDescent="0.3">
      <c r="A1433" t="s">
        <v>40</v>
      </c>
      <c r="B1433" t="s">
        <v>44</v>
      </c>
      <c r="C1433" t="s">
        <v>406</v>
      </c>
      <c r="D1433" t="s">
        <v>114</v>
      </c>
      <c r="E1433">
        <v>1</v>
      </c>
      <c r="F1433" s="12">
        <v>48</v>
      </c>
      <c r="G1433" s="12">
        <v>1.6</v>
      </c>
      <c r="H1433" s="12">
        <v>0.2</v>
      </c>
      <c r="I1433" s="12">
        <v>0.2</v>
      </c>
      <c r="J1433">
        <v>16</v>
      </c>
      <c r="K1433">
        <v>23</v>
      </c>
      <c r="L1433" s="12">
        <v>0</v>
      </c>
      <c r="M1433" t="s">
        <v>407</v>
      </c>
    </row>
    <row r="1434" spans="1:13" x14ac:dyDescent="0.3">
      <c r="A1434" t="s">
        <v>40</v>
      </c>
      <c r="B1434" t="s">
        <v>44</v>
      </c>
      <c r="C1434" t="s">
        <v>408</v>
      </c>
      <c r="D1434" t="s">
        <v>15</v>
      </c>
      <c r="E1434">
        <v>1</v>
      </c>
      <c r="F1434" s="12">
        <v>0</v>
      </c>
      <c r="G1434" s="12">
        <v>0</v>
      </c>
      <c r="H1434" s="12">
        <v>0.2</v>
      </c>
      <c r="I1434" s="12">
        <v>0</v>
      </c>
      <c r="J1434">
        <v>21</v>
      </c>
      <c r="K1434">
        <v>45</v>
      </c>
      <c r="L1434" s="12">
        <v>0.2</v>
      </c>
      <c r="M1434" t="s">
        <v>407</v>
      </c>
    </row>
    <row r="1435" spans="1:13" x14ac:dyDescent="0.3">
      <c r="A1435" t="s">
        <v>40</v>
      </c>
      <c r="B1435" t="s">
        <v>44</v>
      </c>
      <c r="C1435" t="s">
        <v>408</v>
      </c>
      <c r="D1435" t="s">
        <v>14</v>
      </c>
      <c r="E1435">
        <v>1</v>
      </c>
      <c r="F1435" s="12">
        <v>48</v>
      </c>
      <c r="G1435" s="12">
        <v>1.6</v>
      </c>
      <c r="H1435" s="12">
        <v>0.2</v>
      </c>
      <c r="I1435" s="12">
        <v>0</v>
      </c>
      <c r="J1435">
        <v>16</v>
      </c>
      <c r="K1435">
        <v>45</v>
      </c>
      <c r="L1435" s="12">
        <v>0.2</v>
      </c>
      <c r="M1435" t="s">
        <v>407</v>
      </c>
    </row>
    <row r="1436" spans="1:13" x14ac:dyDescent="0.3">
      <c r="A1436" t="s">
        <v>40</v>
      </c>
      <c r="B1436" t="s">
        <v>44</v>
      </c>
      <c r="C1436" t="s">
        <v>408</v>
      </c>
      <c r="D1436" t="s">
        <v>114</v>
      </c>
      <c r="E1436">
        <v>1</v>
      </c>
      <c r="F1436" s="12">
        <v>102</v>
      </c>
      <c r="G1436" s="12">
        <v>3.4</v>
      </c>
      <c r="H1436" s="12">
        <v>0.2</v>
      </c>
      <c r="I1436" s="12">
        <v>0</v>
      </c>
      <c r="J1436">
        <v>34</v>
      </c>
      <c r="K1436">
        <v>45</v>
      </c>
      <c r="L1436" s="12">
        <v>0.2</v>
      </c>
      <c r="M1436" t="s">
        <v>407</v>
      </c>
    </row>
    <row r="1437" spans="1:13" x14ac:dyDescent="0.3">
      <c r="A1437" t="s">
        <v>40</v>
      </c>
      <c r="B1437" t="s">
        <v>44</v>
      </c>
      <c r="C1437" t="s">
        <v>409</v>
      </c>
      <c r="D1437" t="s">
        <v>15</v>
      </c>
      <c r="E1437">
        <v>1</v>
      </c>
      <c r="F1437" s="12">
        <v>108.62</v>
      </c>
      <c r="G1437" s="12">
        <v>3.62</v>
      </c>
      <c r="H1437" s="12">
        <v>0.2</v>
      </c>
      <c r="I1437" s="12">
        <v>0</v>
      </c>
      <c r="J1437">
        <v>36</v>
      </c>
      <c r="K1437">
        <v>45</v>
      </c>
      <c r="L1437" s="12">
        <v>0.2</v>
      </c>
      <c r="M1437" t="s">
        <v>407</v>
      </c>
    </row>
    <row r="1438" spans="1:13" x14ac:dyDescent="0.3">
      <c r="A1438" t="s">
        <v>40</v>
      </c>
      <c r="B1438" t="s">
        <v>44</v>
      </c>
      <c r="C1438" t="s">
        <v>409</v>
      </c>
      <c r="D1438" t="s">
        <v>14</v>
      </c>
      <c r="E1438">
        <v>1</v>
      </c>
      <c r="F1438" s="12">
        <v>78.45</v>
      </c>
      <c r="G1438" s="12">
        <v>2.61</v>
      </c>
      <c r="H1438" s="12">
        <v>0.2</v>
      </c>
      <c r="I1438" s="12">
        <v>0</v>
      </c>
      <c r="J1438">
        <v>26</v>
      </c>
      <c r="K1438">
        <v>45</v>
      </c>
      <c r="L1438" s="12">
        <v>0.2</v>
      </c>
      <c r="M1438" t="s">
        <v>407</v>
      </c>
    </row>
    <row r="1439" spans="1:13" x14ac:dyDescent="0.3">
      <c r="A1439" t="s">
        <v>40</v>
      </c>
      <c r="B1439" t="s">
        <v>44</v>
      </c>
      <c r="C1439" t="s">
        <v>409</v>
      </c>
      <c r="D1439" t="s">
        <v>114</v>
      </c>
      <c r="E1439">
        <v>1</v>
      </c>
      <c r="F1439" s="12">
        <v>102.58</v>
      </c>
      <c r="G1439" s="12">
        <v>3.42</v>
      </c>
      <c r="H1439" s="12">
        <v>0.2</v>
      </c>
      <c r="I1439" s="12">
        <v>0</v>
      </c>
      <c r="J1439">
        <v>34</v>
      </c>
      <c r="K1439">
        <v>45</v>
      </c>
      <c r="L1439" s="12">
        <v>0.2</v>
      </c>
      <c r="M1439" t="s">
        <v>407</v>
      </c>
    </row>
    <row r="1440" spans="1:13" x14ac:dyDescent="0.3">
      <c r="A1440" t="s">
        <v>40</v>
      </c>
      <c r="B1440" t="s">
        <v>44</v>
      </c>
      <c r="C1440" t="s">
        <v>410</v>
      </c>
      <c r="D1440" t="s">
        <v>14</v>
      </c>
      <c r="E1440">
        <v>1</v>
      </c>
      <c r="F1440" s="12">
        <v>45.26</v>
      </c>
      <c r="G1440" s="12">
        <v>1.51</v>
      </c>
      <c r="H1440" s="12">
        <v>0.2</v>
      </c>
      <c r="I1440" s="12">
        <v>0.2</v>
      </c>
      <c r="J1440">
        <v>15</v>
      </c>
      <c r="K1440">
        <v>23</v>
      </c>
      <c r="L1440" s="12">
        <v>0</v>
      </c>
      <c r="M1440" t="s">
        <v>407</v>
      </c>
    </row>
    <row r="1441" spans="1:13" x14ac:dyDescent="0.3">
      <c r="A1441" t="s">
        <v>40</v>
      </c>
      <c r="B1441" t="s">
        <v>44</v>
      </c>
      <c r="C1441" t="s">
        <v>410</v>
      </c>
      <c r="D1441" t="s">
        <v>114</v>
      </c>
      <c r="E1441">
        <v>1</v>
      </c>
      <c r="F1441" s="12">
        <v>45</v>
      </c>
      <c r="G1441" s="12">
        <v>1.5</v>
      </c>
      <c r="H1441" s="12">
        <v>0.2</v>
      </c>
      <c r="I1441" s="12">
        <v>0.2</v>
      </c>
      <c r="J1441">
        <v>15</v>
      </c>
      <c r="K1441">
        <v>23</v>
      </c>
      <c r="L1441" s="12">
        <v>0</v>
      </c>
      <c r="M1441" t="s">
        <v>407</v>
      </c>
    </row>
    <row r="1442" spans="1:13" x14ac:dyDescent="0.3">
      <c r="A1442" t="s">
        <v>40</v>
      </c>
      <c r="B1442" t="s">
        <v>44</v>
      </c>
      <c r="C1442" t="s">
        <v>411</v>
      </c>
      <c r="D1442" t="s">
        <v>15</v>
      </c>
      <c r="E1442">
        <v>1</v>
      </c>
      <c r="F1442" s="12">
        <v>27.15</v>
      </c>
      <c r="G1442" s="12">
        <v>0.91</v>
      </c>
      <c r="H1442" s="12">
        <v>0.2</v>
      </c>
      <c r="I1442" s="12">
        <v>0.2</v>
      </c>
      <c r="J1442">
        <v>9</v>
      </c>
      <c r="K1442">
        <v>45</v>
      </c>
      <c r="L1442" s="12">
        <v>0</v>
      </c>
      <c r="M1442" t="s">
        <v>407</v>
      </c>
    </row>
    <row r="1443" spans="1:13" x14ac:dyDescent="0.3">
      <c r="A1443" t="s">
        <v>40</v>
      </c>
      <c r="B1443" t="s">
        <v>44</v>
      </c>
      <c r="C1443" t="s">
        <v>412</v>
      </c>
      <c r="D1443" t="s">
        <v>15</v>
      </c>
      <c r="E1443">
        <v>1</v>
      </c>
      <c r="F1443" s="12">
        <v>33.19</v>
      </c>
      <c r="G1443" s="12">
        <v>1.1100000000000001</v>
      </c>
      <c r="H1443" s="12">
        <v>0.2</v>
      </c>
      <c r="I1443" s="12">
        <v>0.2</v>
      </c>
      <c r="J1443">
        <v>11</v>
      </c>
      <c r="K1443">
        <v>23</v>
      </c>
      <c r="L1443" s="12">
        <v>0</v>
      </c>
      <c r="M1443" t="s">
        <v>407</v>
      </c>
    </row>
    <row r="1444" spans="1:13" x14ac:dyDescent="0.3">
      <c r="A1444" t="s">
        <v>40</v>
      </c>
      <c r="B1444" t="s">
        <v>44</v>
      </c>
      <c r="C1444" t="s">
        <v>412</v>
      </c>
      <c r="D1444" t="s">
        <v>14</v>
      </c>
      <c r="E1444">
        <v>1</v>
      </c>
      <c r="F1444" s="12">
        <v>21.12</v>
      </c>
      <c r="G1444" s="12">
        <v>0.7</v>
      </c>
      <c r="H1444" s="12">
        <v>0.2</v>
      </c>
      <c r="I1444" s="12">
        <v>0.2</v>
      </c>
      <c r="J1444">
        <v>7</v>
      </c>
      <c r="K1444">
        <v>45</v>
      </c>
      <c r="L1444" s="12">
        <v>0</v>
      </c>
      <c r="M1444" t="s">
        <v>407</v>
      </c>
    </row>
    <row r="1445" spans="1:13" x14ac:dyDescent="0.3">
      <c r="A1445" t="s">
        <v>40</v>
      </c>
      <c r="B1445" t="s">
        <v>44</v>
      </c>
      <c r="C1445" t="s">
        <v>412</v>
      </c>
      <c r="D1445" t="s">
        <v>114</v>
      </c>
      <c r="E1445">
        <v>1</v>
      </c>
      <c r="F1445" s="12">
        <v>36.21</v>
      </c>
      <c r="G1445" s="12">
        <v>1.21</v>
      </c>
      <c r="H1445" s="12">
        <v>0.2</v>
      </c>
      <c r="I1445" s="12">
        <v>0.2</v>
      </c>
      <c r="J1445">
        <v>12</v>
      </c>
      <c r="K1445">
        <v>23</v>
      </c>
      <c r="L1445" s="12">
        <v>0</v>
      </c>
      <c r="M1445" t="s">
        <v>407</v>
      </c>
    </row>
    <row r="1446" spans="1:13" x14ac:dyDescent="0.3">
      <c r="A1446" t="s">
        <v>40</v>
      </c>
      <c r="B1446" t="s">
        <v>44</v>
      </c>
      <c r="C1446" t="s">
        <v>413</v>
      </c>
      <c r="D1446" t="s">
        <v>15</v>
      </c>
      <c r="E1446">
        <v>1</v>
      </c>
      <c r="F1446" s="12">
        <v>66</v>
      </c>
      <c r="G1446" s="12">
        <v>2.2000000000000002</v>
      </c>
      <c r="H1446" s="12">
        <v>0.2</v>
      </c>
      <c r="I1446" s="12">
        <v>0.2</v>
      </c>
      <c r="J1446">
        <v>22</v>
      </c>
      <c r="K1446">
        <v>23</v>
      </c>
      <c r="L1446" s="12">
        <v>0</v>
      </c>
      <c r="M1446" t="s">
        <v>407</v>
      </c>
    </row>
    <row r="1447" spans="1:13" x14ac:dyDescent="0.3">
      <c r="A1447" t="s">
        <v>40</v>
      </c>
      <c r="B1447" t="s">
        <v>44</v>
      </c>
      <c r="C1447" t="s">
        <v>414</v>
      </c>
      <c r="D1447" t="s">
        <v>15</v>
      </c>
      <c r="E1447">
        <v>1</v>
      </c>
      <c r="F1447" s="12">
        <v>66</v>
      </c>
      <c r="G1447" s="12">
        <v>2.2000000000000002</v>
      </c>
      <c r="H1447" s="12">
        <v>0.2</v>
      </c>
      <c r="I1447" s="12">
        <v>0.2</v>
      </c>
      <c r="J1447">
        <v>22</v>
      </c>
      <c r="K1447">
        <v>45</v>
      </c>
      <c r="L1447" s="12">
        <v>0</v>
      </c>
      <c r="M1447" t="s">
        <v>407</v>
      </c>
    </row>
    <row r="1448" spans="1:13" x14ac:dyDescent="0.3">
      <c r="A1448" t="s">
        <v>40</v>
      </c>
      <c r="B1448" t="s">
        <v>44</v>
      </c>
      <c r="C1448" t="s">
        <v>415</v>
      </c>
      <c r="D1448" t="s">
        <v>15</v>
      </c>
      <c r="E1448">
        <v>1</v>
      </c>
      <c r="F1448" s="12">
        <v>51</v>
      </c>
      <c r="G1448" s="12">
        <v>1.7</v>
      </c>
      <c r="H1448" s="12">
        <v>0.2</v>
      </c>
      <c r="I1448" s="12">
        <v>0.2</v>
      </c>
      <c r="J1448">
        <v>17</v>
      </c>
      <c r="K1448">
        <v>45</v>
      </c>
      <c r="L1448" s="12">
        <v>0</v>
      </c>
      <c r="M1448" t="s">
        <v>407</v>
      </c>
    </row>
    <row r="1449" spans="1:13" x14ac:dyDescent="0.3">
      <c r="A1449" t="s">
        <v>40</v>
      </c>
      <c r="B1449" t="s">
        <v>44</v>
      </c>
      <c r="C1449" t="s">
        <v>416</v>
      </c>
      <c r="D1449" t="s">
        <v>15</v>
      </c>
      <c r="E1449">
        <v>1</v>
      </c>
      <c r="F1449" s="12">
        <v>15.09</v>
      </c>
      <c r="G1449" s="12">
        <v>0.5</v>
      </c>
      <c r="H1449" s="12">
        <v>0.2</v>
      </c>
      <c r="I1449" s="12">
        <v>0.2</v>
      </c>
      <c r="J1449">
        <v>5</v>
      </c>
      <c r="K1449">
        <v>23</v>
      </c>
      <c r="L1449" s="12">
        <v>0</v>
      </c>
      <c r="M1449" t="s">
        <v>407</v>
      </c>
    </row>
    <row r="1450" spans="1:13" x14ac:dyDescent="0.3">
      <c r="A1450" t="s">
        <v>40</v>
      </c>
      <c r="B1450" t="s">
        <v>44</v>
      </c>
      <c r="C1450" t="s">
        <v>416</v>
      </c>
      <c r="D1450" t="s">
        <v>14</v>
      </c>
      <c r="E1450">
        <v>1</v>
      </c>
      <c r="F1450" s="12">
        <v>57.33</v>
      </c>
      <c r="G1450" s="12">
        <v>1.91</v>
      </c>
      <c r="H1450" s="12">
        <v>0.2</v>
      </c>
      <c r="I1450" s="12">
        <v>0.2</v>
      </c>
      <c r="J1450">
        <v>19</v>
      </c>
      <c r="K1450">
        <v>45</v>
      </c>
      <c r="L1450" s="12">
        <v>0</v>
      </c>
      <c r="M1450" t="s">
        <v>407</v>
      </c>
    </row>
    <row r="1451" spans="1:13" x14ac:dyDescent="0.3">
      <c r="A1451" t="s">
        <v>40</v>
      </c>
      <c r="B1451" t="s">
        <v>44</v>
      </c>
      <c r="C1451" t="s">
        <v>417</v>
      </c>
      <c r="D1451" t="s">
        <v>15</v>
      </c>
      <c r="E1451">
        <v>1</v>
      </c>
      <c r="F1451" s="12">
        <v>96.55</v>
      </c>
      <c r="G1451" s="12">
        <v>3.22</v>
      </c>
      <c r="H1451" s="12">
        <v>0.2</v>
      </c>
      <c r="I1451" s="12">
        <v>0</v>
      </c>
      <c r="J1451">
        <v>32</v>
      </c>
      <c r="K1451">
        <v>45</v>
      </c>
      <c r="L1451" s="12">
        <v>0.2</v>
      </c>
      <c r="M1451" t="s">
        <v>407</v>
      </c>
    </row>
    <row r="1452" spans="1:13" x14ac:dyDescent="0.3">
      <c r="A1452" t="s">
        <v>40</v>
      </c>
      <c r="B1452" t="s">
        <v>44</v>
      </c>
      <c r="C1452" t="s">
        <v>417</v>
      </c>
      <c r="D1452" t="s">
        <v>14</v>
      </c>
      <c r="E1452">
        <v>1</v>
      </c>
      <c r="F1452" s="12">
        <v>84.48</v>
      </c>
      <c r="G1452" s="12">
        <v>2.82</v>
      </c>
      <c r="H1452" s="12">
        <v>0.2</v>
      </c>
      <c r="I1452" s="12">
        <v>0</v>
      </c>
      <c r="J1452">
        <v>28</v>
      </c>
      <c r="K1452">
        <v>45</v>
      </c>
      <c r="L1452" s="12">
        <v>0.2</v>
      </c>
      <c r="M1452" t="s">
        <v>407</v>
      </c>
    </row>
    <row r="1453" spans="1:13" x14ac:dyDescent="0.3">
      <c r="A1453" t="s">
        <v>40</v>
      </c>
      <c r="B1453" t="s">
        <v>44</v>
      </c>
      <c r="C1453" t="s">
        <v>417</v>
      </c>
      <c r="D1453" t="s">
        <v>114</v>
      </c>
      <c r="E1453">
        <v>1</v>
      </c>
      <c r="F1453" s="12">
        <v>66</v>
      </c>
      <c r="G1453" s="12">
        <v>2.2000000000000002</v>
      </c>
      <c r="H1453" s="12">
        <v>0.2</v>
      </c>
      <c r="I1453" s="12">
        <v>0</v>
      </c>
      <c r="J1453">
        <v>22</v>
      </c>
      <c r="K1453">
        <v>45</v>
      </c>
      <c r="L1453" s="12">
        <v>0.2</v>
      </c>
      <c r="M1453" t="s">
        <v>407</v>
      </c>
    </row>
    <row r="1454" spans="1:13" x14ac:dyDescent="0.3">
      <c r="A1454" t="s">
        <v>40</v>
      </c>
      <c r="B1454" t="s">
        <v>44</v>
      </c>
      <c r="C1454" t="s">
        <v>418</v>
      </c>
      <c r="D1454" t="s">
        <v>15</v>
      </c>
      <c r="E1454">
        <v>1</v>
      </c>
      <c r="F1454" s="12">
        <v>24.14</v>
      </c>
      <c r="G1454" s="12">
        <v>0.8</v>
      </c>
      <c r="H1454" s="12">
        <v>0.2</v>
      </c>
      <c r="I1454" s="12">
        <v>0.2</v>
      </c>
      <c r="J1454">
        <v>8</v>
      </c>
      <c r="K1454">
        <v>45</v>
      </c>
      <c r="L1454" s="12">
        <v>0</v>
      </c>
      <c r="M1454" t="s">
        <v>407</v>
      </c>
    </row>
    <row r="1455" spans="1:13" x14ac:dyDescent="0.3">
      <c r="A1455" t="s">
        <v>40</v>
      </c>
      <c r="B1455" t="s">
        <v>44</v>
      </c>
      <c r="C1455" t="s">
        <v>419</v>
      </c>
      <c r="D1455" t="s">
        <v>15</v>
      </c>
      <c r="E1455">
        <v>1</v>
      </c>
      <c r="F1455" s="12">
        <v>54.31</v>
      </c>
      <c r="G1455" s="12">
        <v>1.81</v>
      </c>
      <c r="H1455" s="12">
        <v>0.2</v>
      </c>
      <c r="I1455" s="12">
        <v>0.2</v>
      </c>
      <c r="J1455">
        <v>18</v>
      </c>
      <c r="K1455">
        <v>23</v>
      </c>
      <c r="L1455" s="12">
        <v>0</v>
      </c>
      <c r="M1455" t="s">
        <v>407</v>
      </c>
    </row>
    <row r="1456" spans="1:13" x14ac:dyDescent="0.3">
      <c r="A1456" t="s">
        <v>40</v>
      </c>
      <c r="B1456" t="s">
        <v>44</v>
      </c>
      <c r="C1456" t="s">
        <v>420</v>
      </c>
      <c r="D1456" t="s">
        <v>14</v>
      </c>
      <c r="E1456">
        <v>1</v>
      </c>
      <c r="F1456" s="12">
        <v>39.22</v>
      </c>
      <c r="G1456" s="12">
        <v>1.31</v>
      </c>
      <c r="H1456" s="12">
        <v>0.2</v>
      </c>
      <c r="I1456" s="12">
        <v>0</v>
      </c>
      <c r="J1456">
        <v>13</v>
      </c>
      <c r="K1456">
        <v>45</v>
      </c>
      <c r="L1456" s="12">
        <v>0.2</v>
      </c>
      <c r="M1456" t="s">
        <v>407</v>
      </c>
    </row>
    <row r="1457" spans="1:13" x14ac:dyDescent="0.3">
      <c r="A1457" t="s">
        <v>40</v>
      </c>
      <c r="B1457" t="s">
        <v>44</v>
      </c>
      <c r="C1457" t="s">
        <v>420</v>
      </c>
      <c r="D1457" t="s">
        <v>114</v>
      </c>
      <c r="E1457">
        <v>1</v>
      </c>
      <c r="F1457" s="12">
        <v>48</v>
      </c>
      <c r="G1457" s="12">
        <v>1.6</v>
      </c>
      <c r="H1457" s="12">
        <v>0.2</v>
      </c>
      <c r="I1457" s="12">
        <v>0</v>
      </c>
      <c r="J1457">
        <v>16</v>
      </c>
      <c r="K1457">
        <v>45</v>
      </c>
      <c r="L1457" s="12">
        <v>0.2</v>
      </c>
      <c r="M1457" t="s">
        <v>407</v>
      </c>
    </row>
    <row r="1458" spans="1:13" x14ac:dyDescent="0.3">
      <c r="A1458" t="s">
        <v>40</v>
      </c>
      <c r="B1458" t="s">
        <v>44</v>
      </c>
      <c r="C1458" t="s">
        <v>421</v>
      </c>
      <c r="D1458" t="s">
        <v>14</v>
      </c>
      <c r="E1458">
        <v>1</v>
      </c>
      <c r="F1458" s="12">
        <v>63</v>
      </c>
      <c r="G1458" s="12">
        <v>2.1</v>
      </c>
      <c r="H1458" s="12">
        <v>0.2</v>
      </c>
      <c r="I1458" s="12">
        <v>0.2</v>
      </c>
      <c r="J1458">
        <v>21</v>
      </c>
      <c r="K1458">
        <v>45</v>
      </c>
      <c r="L1458" s="12">
        <v>0</v>
      </c>
      <c r="M1458" t="s">
        <v>407</v>
      </c>
    </row>
    <row r="1459" spans="1:13" x14ac:dyDescent="0.3">
      <c r="A1459" t="s">
        <v>40</v>
      </c>
      <c r="B1459" t="s">
        <v>44</v>
      </c>
      <c r="C1459" t="s">
        <v>421</v>
      </c>
      <c r="D1459" t="s">
        <v>114</v>
      </c>
      <c r="E1459">
        <v>1</v>
      </c>
      <c r="F1459" s="12">
        <v>15</v>
      </c>
      <c r="G1459" s="12">
        <v>0.5</v>
      </c>
      <c r="H1459" s="12">
        <v>0.2</v>
      </c>
      <c r="I1459" s="12">
        <v>0.2</v>
      </c>
      <c r="J1459">
        <v>5</v>
      </c>
      <c r="K1459">
        <v>45</v>
      </c>
      <c r="L1459" s="12">
        <v>0</v>
      </c>
      <c r="M1459" t="s">
        <v>407</v>
      </c>
    </row>
    <row r="1460" spans="1:13" x14ac:dyDescent="0.3">
      <c r="A1460" t="s">
        <v>40</v>
      </c>
      <c r="B1460" t="s">
        <v>44</v>
      </c>
      <c r="C1460" t="s">
        <v>422</v>
      </c>
      <c r="D1460" t="s">
        <v>14</v>
      </c>
      <c r="E1460">
        <v>1</v>
      </c>
      <c r="F1460" s="12">
        <v>42.24</v>
      </c>
      <c r="G1460" s="12">
        <v>1.41</v>
      </c>
      <c r="H1460" s="12">
        <v>0.2</v>
      </c>
      <c r="I1460" s="12">
        <v>0.2</v>
      </c>
      <c r="J1460">
        <v>14</v>
      </c>
      <c r="K1460">
        <v>45</v>
      </c>
      <c r="L1460" s="12">
        <v>0</v>
      </c>
      <c r="M1460" t="s">
        <v>407</v>
      </c>
    </row>
    <row r="1461" spans="1:13" x14ac:dyDescent="0.3">
      <c r="A1461" t="s">
        <v>40</v>
      </c>
      <c r="B1461" t="s">
        <v>44</v>
      </c>
      <c r="C1461" t="s">
        <v>422</v>
      </c>
      <c r="D1461" t="s">
        <v>114</v>
      </c>
      <c r="E1461">
        <v>1</v>
      </c>
      <c r="F1461" s="12">
        <v>21</v>
      </c>
      <c r="G1461" s="12">
        <v>0.7</v>
      </c>
      <c r="H1461" s="12">
        <v>0.2</v>
      </c>
      <c r="I1461" s="12">
        <v>0.2</v>
      </c>
      <c r="J1461">
        <v>7</v>
      </c>
      <c r="K1461">
        <v>45</v>
      </c>
      <c r="L1461" s="12">
        <v>0</v>
      </c>
      <c r="M1461" t="s">
        <v>407</v>
      </c>
    </row>
    <row r="1462" spans="1:13" x14ac:dyDescent="0.3">
      <c r="A1462" t="s">
        <v>40</v>
      </c>
      <c r="B1462" t="s">
        <v>44</v>
      </c>
      <c r="C1462" t="s">
        <v>423</v>
      </c>
      <c r="D1462" t="s">
        <v>15</v>
      </c>
      <c r="E1462">
        <v>1</v>
      </c>
      <c r="F1462" s="12">
        <v>30</v>
      </c>
      <c r="G1462" s="12">
        <v>1</v>
      </c>
      <c r="H1462" s="12">
        <v>0.2</v>
      </c>
      <c r="I1462" s="12">
        <v>0</v>
      </c>
      <c r="J1462">
        <v>10</v>
      </c>
      <c r="K1462">
        <v>45</v>
      </c>
      <c r="L1462" s="12">
        <v>0.2</v>
      </c>
      <c r="M1462" t="s">
        <v>407</v>
      </c>
    </row>
    <row r="1463" spans="1:13" x14ac:dyDescent="0.3">
      <c r="A1463" t="s">
        <v>40</v>
      </c>
      <c r="B1463" t="s">
        <v>44</v>
      </c>
      <c r="C1463" t="s">
        <v>424</v>
      </c>
      <c r="D1463" t="s">
        <v>14</v>
      </c>
      <c r="E1463">
        <v>1</v>
      </c>
      <c r="F1463" s="12">
        <v>12.07</v>
      </c>
      <c r="G1463" s="12">
        <v>0.4</v>
      </c>
      <c r="H1463" s="12">
        <v>0.2</v>
      </c>
      <c r="I1463" s="12">
        <v>0.2</v>
      </c>
      <c r="J1463">
        <v>4</v>
      </c>
      <c r="K1463">
        <v>23</v>
      </c>
      <c r="L1463" s="12">
        <v>0</v>
      </c>
      <c r="M1463" t="s">
        <v>407</v>
      </c>
    </row>
    <row r="1464" spans="1:13" x14ac:dyDescent="0.3">
      <c r="A1464" t="s">
        <v>40</v>
      </c>
      <c r="B1464" t="s">
        <v>44</v>
      </c>
      <c r="C1464" t="s">
        <v>424</v>
      </c>
      <c r="D1464" t="s">
        <v>114</v>
      </c>
      <c r="E1464">
        <v>1</v>
      </c>
      <c r="F1464" s="12">
        <v>30.17</v>
      </c>
      <c r="G1464" s="12">
        <v>1.01</v>
      </c>
      <c r="H1464" s="12">
        <v>0.2</v>
      </c>
      <c r="I1464" s="12">
        <v>0.2</v>
      </c>
      <c r="J1464">
        <v>10</v>
      </c>
      <c r="K1464">
        <v>45</v>
      </c>
      <c r="L1464" s="12">
        <v>0</v>
      </c>
      <c r="M1464" t="s">
        <v>407</v>
      </c>
    </row>
    <row r="1465" spans="1:13" x14ac:dyDescent="0.3">
      <c r="A1465" t="s">
        <v>40</v>
      </c>
      <c r="B1465" t="s">
        <v>44</v>
      </c>
      <c r="C1465" t="s">
        <v>425</v>
      </c>
      <c r="D1465" t="s">
        <v>15</v>
      </c>
      <c r="E1465">
        <v>1</v>
      </c>
      <c r="F1465" s="12">
        <v>18.100000000000001</v>
      </c>
      <c r="G1465" s="12">
        <v>0.6</v>
      </c>
      <c r="H1465" s="12">
        <v>0.2</v>
      </c>
      <c r="I1465" s="12">
        <v>0.2</v>
      </c>
      <c r="J1465">
        <v>6</v>
      </c>
      <c r="K1465">
        <v>23</v>
      </c>
      <c r="L1465" s="12">
        <v>0</v>
      </c>
      <c r="M1465" t="s">
        <v>407</v>
      </c>
    </row>
    <row r="1466" spans="1:13" x14ac:dyDescent="0.3">
      <c r="A1466" t="s">
        <v>40</v>
      </c>
      <c r="B1466" t="s">
        <v>44</v>
      </c>
      <c r="C1466" t="s">
        <v>426</v>
      </c>
      <c r="D1466" t="s">
        <v>15</v>
      </c>
      <c r="E1466">
        <v>1</v>
      </c>
      <c r="F1466" s="12">
        <v>69</v>
      </c>
      <c r="G1466" s="12">
        <v>2.2999999999999998</v>
      </c>
      <c r="H1466" s="12">
        <v>0.19</v>
      </c>
      <c r="I1466" s="12">
        <v>0.19</v>
      </c>
      <c r="J1466">
        <v>23</v>
      </c>
      <c r="K1466">
        <v>23</v>
      </c>
      <c r="L1466" s="12">
        <v>0</v>
      </c>
      <c r="M1466" t="s">
        <v>407</v>
      </c>
    </row>
    <row r="1467" spans="1:13" x14ac:dyDescent="0.3">
      <c r="A1467" t="s">
        <v>40</v>
      </c>
      <c r="B1467" t="s">
        <v>44</v>
      </c>
      <c r="C1467" t="s">
        <v>426</v>
      </c>
      <c r="D1467" t="s">
        <v>14</v>
      </c>
      <c r="E1467">
        <v>1</v>
      </c>
      <c r="F1467" s="12">
        <v>78</v>
      </c>
      <c r="G1467" s="12">
        <v>2.6</v>
      </c>
      <c r="H1467" s="12">
        <v>0.18</v>
      </c>
      <c r="I1467" s="12">
        <v>0.18</v>
      </c>
      <c r="J1467">
        <v>26</v>
      </c>
      <c r="K1467">
        <v>23</v>
      </c>
      <c r="L1467" s="12">
        <v>0</v>
      </c>
      <c r="M1467" t="s">
        <v>407</v>
      </c>
    </row>
    <row r="1468" spans="1:13" x14ac:dyDescent="0.3">
      <c r="A1468" t="s">
        <v>40</v>
      </c>
      <c r="B1468" t="s">
        <v>44</v>
      </c>
      <c r="C1468" t="s">
        <v>426</v>
      </c>
      <c r="D1468" t="s">
        <v>114</v>
      </c>
      <c r="E1468">
        <v>1</v>
      </c>
      <c r="F1468" s="12">
        <v>69</v>
      </c>
      <c r="G1468" s="12">
        <v>2.2999999999999998</v>
      </c>
      <c r="H1468" s="12">
        <v>0.19</v>
      </c>
      <c r="I1468" s="12">
        <v>0.19</v>
      </c>
      <c r="J1468">
        <v>23</v>
      </c>
      <c r="K1468">
        <v>23</v>
      </c>
      <c r="L1468" s="12">
        <v>0</v>
      </c>
      <c r="M1468" t="s">
        <v>407</v>
      </c>
    </row>
    <row r="1469" spans="1:13" x14ac:dyDescent="0.3">
      <c r="A1469" t="s">
        <v>40</v>
      </c>
      <c r="B1469" t="s">
        <v>44</v>
      </c>
      <c r="C1469" t="s">
        <v>427</v>
      </c>
      <c r="D1469" t="s">
        <v>15</v>
      </c>
      <c r="E1469">
        <v>1</v>
      </c>
      <c r="F1469" s="12">
        <v>57</v>
      </c>
      <c r="G1469" s="12">
        <v>1.9</v>
      </c>
      <c r="H1469" s="12">
        <v>0.2</v>
      </c>
      <c r="I1469" s="12">
        <v>0.2</v>
      </c>
      <c r="J1469">
        <v>19</v>
      </c>
      <c r="K1469">
        <v>23</v>
      </c>
      <c r="L1469" s="12">
        <v>0</v>
      </c>
      <c r="M1469" t="s">
        <v>407</v>
      </c>
    </row>
    <row r="1470" spans="1:13" x14ac:dyDescent="0.3">
      <c r="A1470" t="s">
        <v>40</v>
      </c>
      <c r="B1470" t="s">
        <v>44</v>
      </c>
      <c r="C1470" t="s">
        <v>428</v>
      </c>
      <c r="D1470" t="s">
        <v>14</v>
      </c>
      <c r="E1470">
        <v>1</v>
      </c>
      <c r="F1470" s="12">
        <v>33.19</v>
      </c>
      <c r="G1470" s="12">
        <v>1.1100000000000001</v>
      </c>
      <c r="H1470" s="12">
        <v>0.2</v>
      </c>
      <c r="I1470" s="12">
        <v>0.2</v>
      </c>
      <c r="J1470">
        <v>11</v>
      </c>
      <c r="K1470">
        <v>23</v>
      </c>
      <c r="L1470" s="12">
        <v>0</v>
      </c>
      <c r="M1470" t="s">
        <v>407</v>
      </c>
    </row>
    <row r="1471" spans="1:13" x14ac:dyDescent="0.3">
      <c r="A1471" t="s">
        <v>40</v>
      </c>
      <c r="B1471" t="s">
        <v>44</v>
      </c>
      <c r="C1471" t="s">
        <v>428</v>
      </c>
      <c r="D1471" t="s">
        <v>114</v>
      </c>
      <c r="E1471">
        <v>1</v>
      </c>
      <c r="F1471" s="12">
        <v>15</v>
      </c>
      <c r="G1471" s="12">
        <v>0.5</v>
      </c>
      <c r="H1471" s="12">
        <v>0.2</v>
      </c>
      <c r="I1471" s="12">
        <v>0.2</v>
      </c>
      <c r="J1471">
        <v>5</v>
      </c>
      <c r="K1471">
        <v>23</v>
      </c>
      <c r="L1471" s="12">
        <v>0</v>
      </c>
      <c r="M1471" t="s">
        <v>407</v>
      </c>
    </row>
    <row r="1472" spans="1:13" x14ac:dyDescent="0.3">
      <c r="A1472" t="s">
        <v>40</v>
      </c>
      <c r="B1472" t="s">
        <v>44</v>
      </c>
      <c r="C1472" t="s">
        <v>429</v>
      </c>
      <c r="D1472" t="s">
        <v>14</v>
      </c>
      <c r="E1472">
        <v>1</v>
      </c>
      <c r="F1472" s="12">
        <v>1</v>
      </c>
      <c r="G1472" s="12">
        <v>0.03</v>
      </c>
      <c r="H1472" s="12">
        <v>0.01</v>
      </c>
      <c r="I1472" s="12">
        <v>0.01</v>
      </c>
      <c r="J1472">
        <v>1</v>
      </c>
      <c r="K1472">
        <v>20</v>
      </c>
      <c r="L1472" s="12">
        <v>0</v>
      </c>
      <c r="M1472" t="s">
        <v>407</v>
      </c>
    </row>
    <row r="1473" spans="1:13" x14ac:dyDescent="0.3">
      <c r="A1473" t="s">
        <v>40</v>
      </c>
      <c r="B1473" t="s">
        <v>44</v>
      </c>
      <c r="C1473" t="s">
        <v>429</v>
      </c>
      <c r="D1473" t="s">
        <v>114</v>
      </c>
      <c r="E1473">
        <v>1</v>
      </c>
      <c r="F1473" s="12">
        <v>2</v>
      </c>
      <c r="G1473" s="12">
        <v>7.0000000000000007E-2</v>
      </c>
      <c r="H1473" s="12">
        <v>0.04</v>
      </c>
      <c r="I1473" s="12">
        <v>0.04</v>
      </c>
      <c r="J1473">
        <v>2</v>
      </c>
      <c r="K1473">
        <v>20</v>
      </c>
      <c r="L1473" s="12">
        <v>0</v>
      </c>
      <c r="M1473" t="s">
        <v>407</v>
      </c>
    </row>
    <row r="1474" spans="1:13" x14ac:dyDescent="0.3">
      <c r="A1474" t="s">
        <v>40</v>
      </c>
      <c r="B1474" t="s">
        <v>48</v>
      </c>
      <c r="C1474" t="s">
        <v>430</v>
      </c>
      <c r="D1474" t="s">
        <v>8</v>
      </c>
      <c r="E1474">
        <v>1</v>
      </c>
      <c r="F1474" s="12">
        <v>111</v>
      </c>
      <c r="G1474" s="12">
        <v>3.7</v>
      </c>
      <c r="H1474" s="12">
        <v>0.2</v>
      </c>
      <c r="I1474" s="12">
        <v>0.2</v>
      </c>
      <c r="J1474">
        <v>37</v>
      </c>
      <c r="K1474">
        <v>50</v>
      </c>
      <c r="L1474" s="12">
        <v>0</v>
      </c>
      <c r="M1474" t="s">
        <v>431</v>
      </c>
    </row>
    <row r="1475" spans="1:13" x14ac:dyDescent="0.3">
      <c r="A1475" t="s">
        <v>40</v>
      </c>
      <c r="B1475" t="s">
        <v>48</v>
      </c>
      <c r="C1475" t="s">
        <v>430</v>
      </c>
      <c r="D1475" t="s">
        <v>10</v>
      </c>
      <c r="E1475">
        <v>1</v>
      </c>
      <c r="F1475" s="12">
        <v>81</v>
      </c>
      <c r="G1475" s="12">
        <v>2.7</v>
      </c>
      <c r="H1475" s="12">
        <v>0.2</v>
      </c>
      <c r="I1475" s="12">
        <v>0.2</v>
      </c>
      <c r="J1475">
        <v>27</v>
      </c>
      <c r="K1475">
        <v>50</v>
      </c>
      <c r="L1475" s="12">
        <v>0</v>
      </c>
      <c r="M1475" t="s">
        <v>431</v>
      </c>
    </row>
    <row r="1476" spans="1:13" x14ac:dyDescent="0.3">
      <c r="A1476" t="s">
        <v>40</v>
      </c>
      <c r="B1476" t="s">
        <v>48</v>
      </c>
      <c r="C1476" t="s">
        <v>430</v>
      </c>
      <c r="D1476" t="s">
        <v>12</v>
      </c>
      <c r="E1476">
        <v>1</v>
      </c>
      <c r="F1476" s="12">
        <v>102</v>
      </c>
      <c r="G1476" s="12">
        <v>3.4</v>
      </c>
      <c r="H1476" s="12">
        <v>0.2</v>
      </c>
      <c r="I1476" s="12">
        <v>0.2</v>
      </c>
      <c r="J1476">
        <v>34</v>
      </c>
      <c r="K1476">
        <v>50</v>
      </c>
      <c r="L1476" s="12">
        <v>0</v>
      </c>
      <c r="M1476" t="s">
        <v>431</v>
      </c>
    </row>
    <row r="1477" spans="1:13" x14ac:dyDescent="0.3">
      <c r="A1477" t="s">
        <v>40</v>
      </c>
      <c r="B1477" t="s">
        <v>48</v>
      </c>
      <c r="C1477" t="s">
        <v>430</v>
      </c>
      <c r="D1477" t="s">
        <v>14</v>
      </c>
      <c r="E1477">
        <v>1</v>
      </c>
      <c r="F1477" s="12">
        <v>69</v>
      </c>
      <c r="G1477" s="12">
        <v>2.2999999999999998</v>
      </c>
      <c r="H1477" s="12">
        <v>0</v>
      </c>
      <c r="I1477" s="12">
        <v>0</v>
      </c>
      <c r="J1477">
        <v>23</v>
      </c>
      <c r="K1477">
        <v>50</v>
      </c>
      <c r="L1477" s="12">
        <v>0</v>
      </c>
      <c r="M1477" t="s">
        <v>431</v>
      </c>
    </row>
    <row r="1478" spans="1:13" x14ac:dyDescent="0.3">
      <c r="A1478" t="s">
        <v>40</v>
      </c>
      <c r="B1478" t="s">
        <v>48</v>
      </c>
      <c r="C1478" t="s">
        <v>430</v>
      </c>
      <c r="D1478" t="s">
        <v>114</v>
      </c>
      <c r="E1478">
        <v>1</v>
      </c>
      <c r="F1478" s="12">
        <v>138</v>
      </c>
      <c r="G1478" s="12">
        <v>4.5999999999999996</v>
      </c>
      <c r="H1478" s="12">
        <v>0.2</v>
      </c>
      <c r="I1478" s="12">
        <v>0.2</v>
      </c>
      <c r="J1478">
        <v>46</v>
      </c>
      <c r="K1478">
        <v>50</v>
      </c>
      <c r="L1478" s="12">
        <v>0</v>
      </c>
      <c r="M1478" t="s">
        <v>431</v>
      </c>
    </row>
    <row r="1479" spans="1:13" x14ac:dyDescent="0.3">
      <c r="A1479" t="s">
        <v>40</v>
      </c>
      <c r="B1479" t="s">
        <v>48</v>
      </c>
      <c r="C1479" t="s">
        <v>432</v>
      </c>
      <c r="D1479" t="s">
        <v>7</v>
      </c>
      <c r="E1479">
        <v>3</v>
      </c>
      <c r="F1479" s="12">
        <v>366</v>
      </c>
      <c r="G1479" s="12">
        <v>12.2</v>
      </c>
      <c r="H1479" s="12">
        <v>0.6</v>
      </c>
      <c r="I1479" s="12">
        <v>0.2</v>
      </c>
      <c r="J1479">
        <v>122</v>
      </c>
      <c r="K1479">
        <v>159</v>
      </c>
      <c r="L1479" s="12">
        <v>0.4</v>
      </c>
      <c r="M1479" t="s">
        <v>431</v>
      </c>
    </row>
    <row r="1480" spans="1:13" x14ac:dyDescent="0.3">
      <c r="A1480" t="s">
        <v>40</v>
      </c>
      <c r="B1480" t="s">
        <v>48</v>
      </c>
      <c r="C1480" t="s">
        <v>432</v>
      </c>
      <c r="D1480" t="s">
        <v>9</v>
      </c>
      <c r="E1480">
        <v>4</v>
      </c>
      <c r="F1480" s="12">
        <v>690</v>
      </c>
      <c r="G1480" s="12">
        <v>23</v>
      </c>
      <c r="H1480" s="12">
        <v>0.8</v>
      </c>
      <c r="I1480" s="12">
        <v>0.4</v>
      </c>
      <c r="J1480">
        <v>230</v>
      </c>
      <c r="K1480">
        <v>247</v>
      </c>
      <c r="L1480" s="12">
        <v>0.4</v>
      </c>
      <c r="M1480" t="s">
        <v>431</v>
      </c>
    </row>
    <row r="1481" spans="1:13" x14ac:dyDescent="0.3">
      <c r="A1481" t="s">
        <v>40</v>
      </c>
      <c r="B1481" t="s">
        <v>48</v>
      </c>
      <c r="C1481" t="s">
        <v>432</v>
      </c>
      <c r="D1481" t="s">
        <v>8</v>
      </c>
      <c r="E1481">
        <v>3</v>
      </c>
      <c r="F1481" s="12">
        <v>477</v>
      </c>
      <c r="G1481" s="12">
        <v>15.9</v>
      </c>
      <c r="H1481" s="12">
        <v>0.6</v>
      </c>
      <c r="I1481" s="12">
        <v>0.2</v>
      </c>
      <c r="J1481">
        <v>159</v>
      </c>
      <c r="K1481">
        <v>159</v>
      </c>
      <c r="L1481" s="12">
        <v>0.4</v>
      </c>
      <c r="M1481" t="s">
        <v>431</v>
      </c>
    </row>
    <row r="1482" spans="1:13" x14ac:dyDescent="0.3">
      <c r="A1482" t="s">
        <v>40</v>
      </c>
      <c r="B1482" t="s">
        <v>48</v>
      </c>
      <c r="C1482" t="s">
        <v>432</v>
      </c>
      <c r="D1482" t="s">
        <v>11</v>
      </c>
      <c r="E1482">
        <v>4</v>
      </c>
      <c r="F1482" s="12">
        <v>711</v>
      </c>
      <c r="G1482" s="12">
        <v>23.7</v>
      </c>
      <c r="H1482" s="12">
        <v>0.8</v>
      </c>
      <c r="I1482" s="12">
        <v>0.4</v>
      </c>
      <c r="J1482">
        <v>237</v>
      </c>
      <c r="K1482">
        <v>260</v>
      </c>
      <c r="L1482" s="12">
        <v>0.4</v>
      </c>
      <c r="M1482" t="s">
        <v>431</v>
      </c>
    </row>
    <row r="1483" spans="1:13" x14ac:dyDescent="0.3">
      <c r="A1483" t="s">
        <v>40</v>
      </c>
      <c r="B1483" t="s">
        <v>48</v>
      </c>
      <c r="C1483" t="s">
        <v>432</v>
      </c>
      <c r="D1483" t="s">
        <v>10</v>
      </c>
      <c r="E1483">
        <v>5</v>
      </c>
      <c r="F1483" s="12">
        <v>657.7</v>
      </c>
      <c r="G1483" s="12">
        <v>21.92</v>
      </c>
      <c r="H1483" s="12">
        <v>0.8</v>
      </c>
      <c r="I1483" s="12">
        <v>0.6</v>
      </c>
      <c r="J1483">
        <v>225</v>
      </c>
      <c r="K1483">
        <v>270</v>
      </c>
      <c r="L1483" s="12">
        <v>0.2</v>
      </c>
      <c r="M1483" t="s">
        <v>431</v>
      </c>
    </row>
    <row r="1484" spans="1:13" x14ac:dyDescent="0.3">
      <c r="A1484" t="s">
        <v>40</v>
      </c>
      <c r="B1484" t="s">
        <v>48</v>
      </c>
      <c r="C1484" t="s">
        <v>432</v>
      </c>
      <c r="D1484" t="s">
        <v>13</v>
      </c>
      <c r="E1484">
        <v>5</v>
      </c>
      <c r="F1484" s="12">
        <v>592</v>
      </c>
      <c r="G1484" s="12">
        <v>19.73</v>
      </c>
      <c r="H1484" s="12">
        <v>1</v>
      </c>
      <c r="I1484" s="12">
        <v>0.4</v>
      </c>
      <c r="J1484">
        <v>194</v>
      </c>
      <c r="K1484">
        <v>250</v>
      </c>
      <c r="L1484" s="12">
        <v>0.6</v>
      </c>
      <c r="M1484" t="s">
        <v>431</v>
      </c>
    </row>
    <row r="1485" spans="1:13" x14ac:dyDescent="0.3">
      <c r="A1485" t="s">
        <v>40</v>
      </c>
      <c r="B1485" t="s">
        <v>48</v>
      </c>
      <c r="C1485" t="s">
        <v>432</v>
      </c>
      <c r="D1485" t="s">
        <v>12</v>
      </c>
      <c r="E1485">
        <v>3</v>
      </c>
      <c r="F1485" s="12">
        <v>510</v>
      </c>
      <c r="G1485" s="12">
        <v>17</v>
      </c>
      <c r="H1485" s="12">
        <v>0.6</v>
      </c>
      <c r="I1485" s="12">
        <v>0.2</v>
      </c>
      <c r="J1485">
        <v>170</v>
      </c>
      <c r="K1485">
        <v>185</v>
      </c>
      <c r="L1485" s="12">
        <v>0.4</v>
      </c>
      <c r="M1485" t="s">
        <v>431</v>
      </c>
    </row>
    <row r="1486" spans="1:13" x14ac:dyDescent="0.3">
      <c r="A1486" t="s">
        <v>40</v>
      </c>
      <c r="B1486" t="s">
        <v>48</v>
      </c>
      <c r="C1486" t="s">
        <v>432</v>
      </c>
      <c r="D1486" t="s">
        <v>15</v>
      </c>
      <c r="E1486">
        <v>5</v>
      </c>
      <c r="F1486" s="12">
        <v>585</v>
      </c>
      <c r="G1486" s="12">
        <v>19.5</v>
      </c>
      <c r="H1486" s="12">
        <v>1</v>
      </c>
      <c r="I1486" s="12">
        <v>0.4</v>
      </c>
      <c r="J1486">
        <v>195</v>
      </c>
      <c r="K1486">
        <v>240</v>
      </c>
      <c r="L1486" s="12">
        <v>0.6</v>
      </c>
      <c r="M1486" t="s">
        <v>431</v>
      </c>
    </row>
    <row r="1487" spans="1:13" x14ac:dyDescent="0.3">
      <c r="A1487" t="s">
        <v>40</v>
      </c>
      <c r="B1487" t="s">
        <v>48</v>
      </c>
      <c r="C1487" t="s">
        <v>432</v>
      </c>
      <c r="D1487" t="s">
        <v>14</v>
      </c>
      <c r="E1487">
        <v>4</v>
      </c>
      <c r="F1487" s="12">
        <v>612</v>
      </c>
      <c r="G1487" s="12">
        <v>20.399999999999999</v>
      </c>
      <c r="H1487" s="12">
        <v>0.8</v>
      </c>
      <c r="I1487" s="12">
        <v>0.6</v>
      </c>
      <c r="J1487">
        <v>204</v>
      </c>
      <c r="K1487">
        <v>209</v>
      </c>
      <c r="L1487" s="12">
        <v>0.2</v>
      </c>
      <c r="M1487" t="s">
        <v>431</v>
      </c>
    </row>
    <row r="1488" spans="1:13" x14ac:dyDescent="0.3">
      <c r="A1488" t="s">
        <v>40</v>
      </c>
      <c r="B1488" t="s">
        <v>48</v>
      </c>
      <c r="C1488" t="s">
        <v>432</v>
      </c>
      <c r="D1488" t="s">
        <v>114</v>
      </c>
      <c r="E1488">
        <v>5</v>
      </c>
      <c r="F1488" s="12">
        <v>753</v>
      </c>
      <c r="G1488" s="12">
        <v>25.1</v>
      </c>
      <c r="H1488" s="12">
        <v>1</v>
      </c>
      <c r="I1488" s="12">
        <v>0.4</v>
      </c>
      <c r="J1488">
        <v>251</v>
      </c>
      <c r="K1488">
        <v>260</v>
      </c>
      <c r="L1488" s="12">
        <v>0.6</v>
      </c>
      <c r="M1488" t="s">
        <v>431</v>
      </c>
    </row>
    <row r="1489" spans="1:13" x14ac:dyDescent="0.3">
      <c r="A1489" t="s">
        <v>40</v>
      </c>
      <c r="B1489" t="s">
        <v>48</v>
      </c>
      <c r="C1489" t="s">
        <v>433</v>
      </c>
      <c r="D1489" t="s">
        <v>7</v>
      </c>
      <c r="E1489">
        <v>3</v>
      </c>
      <c r="F1489" s="12">
        <v>459</v>
      </c>
      <c r="G1489" s="12">
        <v>15.3</v>
      </c>
      <c r="H1489" s="12">
        <v>0.8</v>
      </c>
      <c r="I1489" s="12">
        <v>0.8</v>
      </c>
      <c r="J1489">
        <v>153</v>
      </c>
      <c r="K1489">
        <v>170</v>
      </c>
      <c r="L1489" s="12">
        <v>0</v>
      </c>
      <c r="M1489" t="s">
        <v>431</v>
      </c>
    </row>
    <row r="1490" spans="1:13" x14ac:dyDescent="0.3">
      <c r="A1490" t="s">
        <v>40</v>
      </c>
      <c r="B1490" t="s">
        <v>48</v>
      </c>
      <c r="C1490" t="s">
        <v>433</v>
      </c>
      <c r="D1490" t="s">
        <v>9</v>
      </c>
      <c r="E1490">
        <v>4</v>
      </c>
      <c r="F1490" s="12">
        <v>454.71</v>
      </c>
      <c r="G1490" s="12">
        <v>15.16</v>
      </c>
      <c r="H1490" s="12">
        <v>0.8</v>
      </c>
      <c r="I1490" s="12">
        <v>0.6</v>
      </c>
      <c r="J1490">
        <v>181</v>
      </c>
      <c r="K1490">
        <v>173</v>
      </c>
      <c r="L1490" s="12">
        <v>0.2</v>
      </c>
      <c r="M1490" t="s">
        <v>431</v>
      </c>
    </row>
    <row r="1491" spans="1:13" x14ac:dyDescent="0.3">
      <c r="A1491" t="s">
        <v>40</v>
      </c>
      <c r="B1491" t="s">
        <v>48</v>
      </c>
      <c r="C1491" t="s">
        <v>433</v>
      </c>
      <c r="D1491" t="s">
        <v>8</v>
      </c>
      <c r="E1491">
        <v>3</v>
      </c>
      <c r="F1491" s="12">
        <v>288</v>
      </c>
      <c r="G1491" s="12">
        <v>9.6</v>
      </c>
      <c r="H1491" s="12">
        <v>0.6</v>
      </c>
      <c r="I1491" s="12">
        <v>0.4</v>
      </c>
      <c r="J1491">
        <v>96</v>
      </c>
      <c r="K1491">
        <v>140</v>
      </c>
      <c r="L1491" s="12">
        <v>0.2</v>
      </c>
      <c r="M1491" t="s">
        <v>431</v>
      </c>
    </row>
    <row r="1492" spans="1:13" x14ac:dyDescent="0.3">
      <c r="A1492" t="s">
        <v>40</v>
      </c>
      <c r="B1492" t="s">
        <v>48</v>
      </c>
      <c r="C1492" t="s">
        <v>433</v>
      </c>
      <c r="D1492" t="s">
        <v>11</v>
      </c>
      <c r="E1492">
        <v>3</v>
      </c>
      <c r="F1492" s="12">
        <v>417</v>
      </c>
      <c r="G1492" s="12">
        <v>13.9</v>
      </c>
      <c r="H1492" s="12">
        <v>0.6</v>
      </c>
      <c r="I1492" s="12">
        <v>0.4</v>
      </c>
      <c r="J1492">
        <v>139</v>
      </c>
      <c r="K1492">
        <v>165</v>
      </c>
      <c r="L1492" s="12">
        <v>0.2</v>
      </c>
      <c r="M1492" t="s">
        <v>431</v>
      </c>
    </row>
    <row r="1493" spans="1:13" x14ac:dyDescent="0.3">
      <c r="A1493" t="s">
        <v>40</v>
      </c>
      <c r="B1493" t="s">
        <v>48</v>
      </c>
      <c r="C1493" t="s">
        <v>433</v>
      </c>
      <c r="D1493" t="s">
        <v>10</v>
      </c>
      <c r="E1493">
        <v>3</v>
      </c>
      <c r="F1493" s="12">
        <v>435</v>
      </c>
      <c r="G1493" s="12">
        <v>14.5</v>
      </c>
      <c r="H1493" s="12">
        <v>0.6</v>
      </c>
      <c r="I1493" s="12">
        <v>0.4</v>
      </c>
      <c r="J1493">
        <v>145</v>
      </c>
      <c r="K1493">
        <v>170</v>
      </c>
      <c r="L1493" s="12">
        <v>0.2</v>
      </c>
      <c r="M1493" t="s">
        <v>431</v>
      </c>
    </row>
    <row r="1494" spans="1:13" x14ac:dyDescent="0.3">
      <c r="A1494" t="s">
        <v>40</v>
      </c>
      <c r="B1494" t="s">
        <v>48</v>
      </c>
      <c r="C1494" t="s">
        <v>433</v>
      </c>
      <c r="D1494" t="s">
        <v>13</v>
      </c>
      <c r="E1494">
        <v>3</v>
      </c>
      <c r="F1494" s="12">
        <v>429.4</v>
      </c>
      <c r="G1494" s="12">
        <v>14.31</v>
      </c>
      <c r="H1494" s="12">
        <v>0.6</v>
      </c>
      <c r="I1494" s="12">
        <v>0.4</v>
      </c>
      <c r="J1494">
        <v>140</v>
      </c>
      <c r="K1494">
        <v>150</v>
      </c>
      <c r="L1494" s="12">
        <v>0.2</v>
      </c>
      <c r="M1494" t="s">
        <v>431</v>
      </c>
    </row>
    <row r="1495" spans="1:13" x14ac:dyDescent="0.3">
      <c r="A1495" t="s">
        <v>40</v>
      </c>
      <c r="B1495" t="s">
        <v>48</v>
      </c>
      <c r="C1495" t="s">
        <v>433</v>
      </c>
      <c r="D1495" t="s">
        <v>12</v>
      </c>
      <c r="E1495">
        <v>3</v>
      </c>
      <c r="F1495" s="12">
        <v>315</v>
      </c>
      <c r="G1495" s="12">
        <v>10.5</v>
      </c>
      <c r="H1495" s="12">
        <v>0.6</v>
      </c>
      <c r="I1495" s="12">
        <v>0.4</v>
      </c>
      <c r="J1495">
        <v>105</v>
      </c>
      <c r="K1495">
        <v>160</v>
      </c>
      <c r="L1495" s="12">
        <v>0.2</v>
      </c>
      <c r="M1495" t="s">
        <v>431</v>
      </c>
    </row>
    <row r="1496" spans="1:13" x14ac:dyDescent="0.3">
      <c r="A1496" t="s">
        <v>40</v>
      </c>
      <c r="B1496" t="s">
        <v>48</v>
      </c>
      <c r="C1496" t="s">
        <v>433</v>
      </c>
      <c r="D1496" t="s">
        <v>15</v>
      </c>
      <c r="E1496">
        <v>3</v>
      </c>
      <c r="F1496" s="12">
        <v>375</v>
      </c>
      <c r="G1496" s="12">
        <v>12.5</v>
      </c>
      <c r="H1496" s="12">
        <v>0.6</v>
      </c>
      <c r="I1496" s="12">
        <v>0.2</v>
      </c>
      <c r="J1496">
        <v>125</v>
      </c>
      <c r="K1496">
        <v>150</v>
      </c>
      <c r="L1496" s="12">
        <v>0.4</v>
      </c>
      <c r="M1496" t="s">
        <v>431</v>
      </c>
    </row>
    <row r="1497" spans="1:13" x14ac:dyDescent="0.3">
      <c r="A1497" t="s">
        <v>40</v>
      </c>
      <c r="B1497" t="s">
        <v>48</v>
      </c>
      <c r="C1497" t="s">
        <v>433</v>
      </c>
      <c r="D1497" t="s">
        <v>14</v>
      </c>
      <c r="E1497">
        <v>3</v>
      </c>
      <c r="F1497" s="12">
        <v>402</v>
      </c>
      <c r="G1497" s="12">
        <v>13.4</v>
      </c>
      <c r="H1497" s="12">
        <v>0.6</v>
      </c>
      <c r="I1497" s="12">
        <v>0.6</v>
      </c>
      <c r="J1497">
        <v>134</v>
      </c>
      <c r="K1497">
        <v>150</v>
      </c>
      <c r="L1497" s="12">
        <v>0</v>
      </c>
      <c r="M1497" t="s">
        <v>431</v>
      </c>
    </row>
    <row r="1498" spans="1:13" x14ac:dyDescent="0.3">
      <c r="A1498" t="s">
        <v>40</v>
      </c>
      <c r="B1498" t="s">
        <v>48</v>
      </c>
      <c r="C1498" t="s">
        <v>433</v>
      </c>
      <c r="D1498" t="s">
        <v>114</v>
      </c>
      <c r="E1498">
        <v>5</v>
      </c>
      <c r="F1498" s="12">
        <v>534</v>
      </c>
      <c r="G1498" s="12">
        <v>17.8</v>
      </c>
      <c r="H1498" s="12">
        <v>1</v>
      </c>
      <c r="I1498" s="12">
        <v>0.6</v>
      </c>
      <c r="J1498">
        <v>178</v>
      </c>
      <c r="K1498">
        <v>250</v>
      </c>
      <c r="L1498" s="12">
        <v>0.4</v>
      </c>
      <c r="M1498" t="s">
        <v>431</v>
      </c>
    </row>
    <row r="1499" spans="1:13" x14ac:dyDescent="0.3">
      <c r="A1499" t="s">
        <v>40</v>
      </c>
      <c r="B1499" t="s">
        <v>49</v>
      </c>
      <c r="C1499" t="s">
        <v>434</v>
      </c>
      <c r="D1499" t="s">
        <v>7</v>
      </c>
      <c r="E1499">
        <v>1</v>
      </c>
      <c r="F1499" s="12">
        <v>22.87</v>
      </c>
      <c r="G1499" s="12">
        <v>0.76</v>
      </c>
      <c r="H1499" s="12">
        <v>7.0000000000000007E-2</v>
      </c>
      <c r="I1499" s="12">
        <v>0</v>
      </c>
      <c r="J1499">
        <v>23</v>
      </c>
      <c r="K1499">
        <v>35</v>
      </c>
      <c r="L1499" s="12">
        <v>7.0000000000000007E-2</v>
      </c>
      <c r="M1499" t="s">
        <v>435</v>
      </c>
    </row>
    <row r="1500" spans="1:13" x14ac:dyDescent="0.3">
      <c r="A1500" t="s">
        <v>40</v>
      </c>
      <c r="B1500" t="s">
        <v>49</v>
      </c>
      <c r="C1500" t="s">
        <v>434</v>
      </c>
      <c r="D1500" t="s">
        <v>9</v>
      </c>
      <c r="E1500">
        <v>1</v>
      </c>
      <c r="F1500" s="12">
        <v>6.96</v>
      </c>
      <c r="G1500" s="12">
        <v>0.23</v>
      </c>
      <c r="H1500" s="12">
        <v>7.0000000000000007E-2</v>
      </c>
      <c r="I1500" s="12">
        <v>0</v>
      </c>
      <c r="J1500">
        <v>7</v>
      </c>
      <c r="K1500">
        <v>48</v>
      </c>
      <c r="L1500" s="12">
        <v>7.0000000000000007E-2</v>
      </c>
      <c r="M1500" t="s">
        <v>435</v>
      </c>
    </row>
    <row r="1501" spans="1:13" x14ac:dyDescent="0.3">
      <c r="A1501" t="s">
        <v>40</v>
      </c>
      <c r="B1501" t="s">
        <v>49</v>
      </c>
      <c r="C1501" t="s">
        <v>434</v>
      </c>
      <c r="D1501" t="s">
        <v>8</v>
      </c>
      <c r="E1501">
        <v>1</v>
      </c>
      <c r="F1501" s="12">
        <v>12.93</v>
      </c>
      <c r="G1501" s="12">
        <v>0.43</v>
      </c>
      <c r="H1501" s="12">
        <v>7.0000000000000007E-2</v>
      </c>
      <c r="I1501" s="12">
        <v>0</v>
      </c>
      <c r="J1501">
        <v>13</v>
      </c>
      <c r="K1501">
        <v>48</v>
      </c>
      <c r="L1501" s="12">
        <v>7.0000000000000007E-2</v>
      </c>
      <c r="M1501" t="s">
        <v>435</v>
      </c>
    </row>
    <row r="1502" spans="1:13" x14ac:dyDescent="0.3">
      <c r="A1502" t="s">
        <v>40</v>
      </c>
      <c r="B1502" t="s">
        <v>49</v>
      </c>
      <c r="C1502" t="s">
        <v>436</v>
      </c>
      <c r="D1502" t="s">
        <v>7</v>
      </c>
      <c r="E1502">
        <v>1</v>
      </c>
      <c r="F1502" s="12">
        <v>84</v>
      </c>
      <c r="G1502" s="12">
        <v>2.8</v>
      </c>
      <c r="H1502" s="12">
        <v>0.2</v>
      </c>
      <c r="I1502" s="12">
        <v>0.2</v>
      </c>
      <c r="J1502">
        <v>28</v>
      </c>
      <c r="K1502">
        <v>50</v>
      </c>
      <c r="L1502" s="12">
        <v>0</v>
      </c>
      <c r="M1502" t="s">
        <v>435</v>
      </c>
    </row>
    <row r="1503" spans="1:13" x14ac:dyDescent="0.3">
      <c r="A1503" t="s">
        <v>40</v>
      </c>
      <c r="B1503" t="s">
        <v>49</v>
      </c>
      <c r="C1503" t="s">
        <v>436</v>
      </c>
      <c r="D1503" t="s">
        <v>9</v>
      </c>
      <c r="E1503">
        <v>2</v>
      </c>
      <c r="F1503" s="12">
        <v>216</v>
      </c>
      <c r="G1503" s="12">
        <v>7.2</v>
      </c>
      <c r="H1503" s="12">
        <v>0.4</v>
      </c>
      <c r="I1503" s="12">
        <v>0.4</v>
      </c>
      <c r="J1503">
        <v>72</v>
      </c>
      <c r="K1503">
        <v>100</v>
      </c>
      <c r="L1503" s="12">
        <v>0</v>
      </c>
      <c r="M1503" t="s">
        <v>435</v>
      </c>
    </row>
    <row r="1504" spans="1:13" x14ac:dyDescent="0.3">
      <c r="A1504" t="s">
        <v>40</v>
      </c>
      <c r="B1504" t="s">
        <v>49</v>
      </c>
      <c r="C1504" t="s">
        <v>436</v>
      </c>
      <c r="D1504" t="s">
        <v>11</v>
      </c>
      <c r="E1504">
        <v>2</v>
      </c>
      <c r="F1504" s="12">
        <v>129</v>
      </c>
      <c r="G1504" s="12">
        <v>4.3</v>
      </c>
      <c r="H1504" s="12">
        <v>0.4</v>
      </c>
      <c r="I1504" s="12">
        <v>0.4</v>
      </c>
      <c r="J1504">
        <v>43</v>
      </c>
      <c r="K1504">
        <v>100</v>
      </c>
      <c r="L1504" s="12">
        <v>0</v>
      </c>
      <c r="M1504" t="s">
        <v>435</v>
      </c>
    </row>
    <row r="1505" spans="1:13" x14ac:dyDescent="0.3">
      <c r="A1505" t="s">
        <v>40</v>
      </c>
      <c r="B1505" t="s">
        <v>49</v>
      </c>
      <c r="C1505" t="s">
        <v>436</v>
      </c>
      <c r="D1505" t="s">
        <v>13</v>
      </c>
      <c r="E1505">
        <v>2</v>
      </c>
      <c r="F1505" s="12">
        <v>159</v>
      </c>
      <c r="G1505" s="12">
        <v>5.3</v>
      </c>
      <c r="H1505" s="12">
        <v>0.4</v>
      </c>
      <c r="I1505" s="12">
        <v>0.4</v>
      </c>
      <c r="J1505">
        <v>53</v>
      </c>
      <c r="K1505">
        <v>100</v>
      </c>
      <c r="L1505" s="12">
        <v>0</v>
      </c>
      <c r="M1505" t="s">
        <v>435</v>
      </c>
    </row>
    <row r="1506" spans="1:13" x14ac:dyDescent="0.3">
      <c r="A1506" t="s">
        <v>40</v>
      </c>
      <c r="B1506" t="s">
        <v>49</v>
      </c>
      <c r="C1506" t="s">
        <v>436</v>
      </c>
      <c r="D1506" t="s">
        <v>15</v>
      </c>
      <c r="E1506">
        <v>2</v>
      </c>
      <c r="F1506" s="12">
        <v>144</v>
      </c>
      <c r="G1506" s="12">
        <v>4.8</v>
      </c>
      <c r="H1506" s="12">
        <v>0.4</v>
      </c>
      <c r="I1506" s="12">
        <v>0.4</v>
      </c>
      <c r="J1506">
        <v>48</v>
      </c>
      <c r="K1506">
        <v>100</v>
      </c>
      <c r="L1506" s="12">
        <v>0</v>
      </c>
      <c r="M1506" t="s">
        <v>435</v>
      </c>
    </row>
    <row r="1507" spans="1:13" x14ac:dyDescent="0.3">
      <c r="A1507" t="s">
        <v>40</v>
      </c>
      <c r="B1507" t="s">
        <v>51</v>
      </c>
      <c r="C1507" t="s">
        <v>437</v>
      </c>
      <c r="D1507" t="s">
        <v>7</v>
      </c>
      <c r="E1507">
        <v>1</v>
      </c>
      <c r="F1507" s="12">
        <v>55.9</v>
      </c>
      <c r="G1507" s="12">
        <v>1.86</v>
      </c>
      <c r="H1507" s="12">
        <v>0.27</v>
      </c>
      <c r="I1507" s="12">
        <v>0.27</v>
      </c>
      <c r="J1507">
        <v>13</v>
      </c>
      <c r="K1507">
        <v>50</v>
      </c>
      <c r="L1507" s="12">
        <v>0</v>
      </c>
      <c r="M1507" t="s">
        <v>438</v>
      </c>
    </row>
    <row r="1508" spans="1:13" x14ac:dyDescent="0.3">
      <c r="A1508" t="s">
        <v>40</v>
      </c>
      <c r="B1508" t="s">
        <v>51</v>
      </c>
      <c r="C1508" t="s">
        <v>437</v>
      </c>
      <c r="D1508" t="s">
        <v>9</v>
      </c>
      <c r="E1508">
        <v>1</v>
      </c>
      <c r="F1508" s="12">
        <v>46</v>
      </c>
      <c r="G1508" s="12">
        <v>1.53</v>
      </c>
      <c r="H1508" s="12">
        <v>0.27</v>
      </c>
      <c r="I1508" s="12">
        <v>0</v>
      </c>
      <c r="J1508">
        <v>10</v>
      </c>
      <c r="K1508">
        <v>36</v>
      </c>
      <c r="L1508" s="12">
        <v>0.27</v>
      </c>
      <c r="M1508" t="s">
        <v>438</v>
      </c>
    </row>
    <row r="1509" spans="1:13" x14ac:dyDescent="0.3">
      <c r="A1509" t="s">
        <v>40</v>
      </c>
      <c r="B1509" t="s">
        <v>51</v>
      </c>
      <c r="C1509" t="s">
        <v>437</v>
      </c>
      <c r="D1509" t="s">
        <v>8</v>
      </c>
      <c r="E1509">
        <v>1</v>
      </c>
      <c r="F1509" s="12">
        <v>68.8</v>
      </c>
      <c r="G1509" s="12">
        <v>2.29</v>
      </c>
      <c r="H1509" s="12">
        <v>0.27</v>
      </c>
      <c r="I1509" s="12">
        <v>0.27</v>
      </c>
      <c r="J1509">
        <v>16</v>
      </c>
      <c r="K1509">
        <v>50</v>
      </c>
      <c r="L1509" s="12">
        <v>0</v>
      </c>
      <c r="M1509" t="s">
        <v>438</v>
      </c>
    </row>
    <row r="1510" spans="1:13" x14ac:dyDescent="0.3">
      <c r="A1510" t="s">
        <v>40</v>
      </c>
      <c r="B1510" t="s">
        <v>51</v>
      </c>
      <c r="C1510" t="s">
        <v>437</v>
      </c>
      <c r="D1510" t="s">
        <v>11</v>
      </c>
      <c r="E1510">
        <v>1</v>
      </c>
      <c r="F1510" s="12">
        <v>51.6</v>
      </c>
      <c r="G1510" s="12">
        <v>1.72</v>
      </c>
      <c r="H1510" s="12">
        <v>0.27</v>
      </c>
      <c r="I1510" s="12">
        <v>0</v>
      </c>
      <c r="J1510">
        <v>12</v>
      </c>
      <c r="K1510">
        <v>32</v>
      </c>
      <c r="L1510" s="12">
        <v>0.27</v>
      </c>
      <c r="M1510" t="s">
        <v>438</v>
      </c>
    </row>
    <row r="1511" spans="1:13" x14ac:dyDescent="0.3">
      <c r="A1511" t="s">
        <v>40</v>
      </c>
      <c r="B1511" t="s">
        <v>51</v>
      </c>
      <c r="C1511" t="s">
        <v>437</v>
      </c>
      <c r="D1511" t="s">
        <v>10</v>
      </c>
      <c r="E1511">
        <v>2</v>
      </c>
      <c r="F1511" s="12">
        <v>68</v>
      </c>
      <c r="G1511" s="12">
        <v>2.27</v>
      </c>
      <c r="H1511" s="12">
        <v>0.53</v>
      </c>
      <c r="I1511" s="12">
        <v>0</v>
      </c>
      <c r="J1511">
        <v>17</v>
      </c>
      <c r="K1511">
        <v>98</v>
      </c>
      <c r="L1511" s="12">
        <v>0.53</v>
      </c>
      <c r="M1511" t="s">
        <v>438</v>
      </c>
    </row>
    <row r="1512" spans="1:13" x14ac:dyDescent="0.3">
      <c r="A1512" t="s">
        <v>40</v>
      </c>
      <c r="B1512" t="s">
        <v>51</v>
      </c>
      <c r="C1512" t="s">
        <v>437</v>
      </c>
      <c r="D1512" t="s">
        <v>13</v>
      </c>
      <c r="E1512">
        <v>1</v>
      </c>
      <c r="F1512" s="12">
        <v>72</v>
      </c>
      <c r="G1512" s="12">
        <v>2.4</v>
      </c>
      <c r="H1512" s="12">
        <v>0.27</v>
      </c>
      <c r="I1512" s="12">
        <v>0</v>
      </c>
      <c r="J1512">
        <v>18</v>
      </c>
      <c r="K1512">
        <v>32</v>
      </c>
      <c r="L1512" s="12">
        <v>0.27</v>
      </c>
      <c r="M1512" t="s">
        <v>438</v>
      </c>
    </row>
    <row r="1513" spans="1:13" x14ac:dyDescent="0.3">
      <c r="A1513" t="s">
        <v>40</v>
      </c>
      <c r="B1513" t="s">
        <v>51</v>
      </c>
      <c r="C1513" t="s">
        <v>437</v>
      </c>
      <c r="D1513" t="s">
        <v>12</v>
      </c>
      <c r="E1513">
        <v>1</v>
      </c>
      <c r="F1513" s="12">
        <v>34.4</v>
      </c>
      <c r="G1513" s="12">
        <v>1.1499999999999999</v>
      </c>
      <c r="H1513" s="12">
        <v>0.27</v>
      </c>
      <c r="I1513" s="12">
        <v>0</v>
      </c>
      <c r="J1513">
        <v>8</v>
      </c>
      <c r="K1513">
        <v>32</v>
      </c>
      <c r="L1513" s="12">
        <v>0.27</v>
      </c>
      <c r="M1513" t="s">
        <v>438</v>
      </c>
    </row>
    <row r="1514" spans="1:13" x14ac:dyDescent="0.3">
      <c r="A1514" t="s">
        <v>40</v>
      </c>
      <c r="B1514" t="s">
        <v>51</v>
      </c>
      <c r="C1514" t="s">
        <v>437</v>
      </c>
      <c r="D1514" t="s">
        <v>15</v>
      </c>
      <c r="E1514">
        <v>1</v>
      </c>
      <c r="F1514" s="12">
        <v>51.6</v>
      </c>
      <c r="G1514" s="12">
        <v>1.72</v>
      </c>
      <c r="H1514" s="12">
        <v>0.27</v>
      </c>
      <c r="I1514" s="12">
        <v>0</v>
      </c>
      <c r="J1514">
        <v>12</v>
      </c>
      <c r="K1514">
        <v>32</v>
      </c>
      <c r="L1514" s="12">
        <v>0.27</v>
      </c>
      <c r="M1514" t="s">
        <v>438</v>
      </c>
    </row>
    <row r="1515" spans="1:13" x14ac:dyDescent="0.3">
      <c r="A1515" t="s">
        <v>40</v>
      </c>
      <c r="B1515" t="s">
        <v>51</v>
      </c>
      <c r="C1515" t="s">
        <v>437</v>
      </c>
      <c r="D1515" t="s">
        <v>14</v>
      </c>
      <c r="E1515">
        <v>1</v>
      </c>
      <c r="F1515" s="12">
        <v>64.5</v>
      </c>
      <c r="G1515" s="12">
        <v>2.15</v>
      </c>
      <c r="H1515" s="12">
        <v>0.27</v>
      </c>
      <c r="I1515" s="12">
        <v>0</v>
      </c>
      <c r="J1515">
        <v>15</v>
      </c>
      <c r="K1515">
        <v>32</v>
      </c>
      <c r="L1515" s="12">
        <v>0.27</v>
      </c>
      <c r="M1515" t="s">
        <v>438</v>
      </c>
    </row>
    <row r="1516" spans="1:13" x14ac:dyDescent="0.3">
      <c r="A1516" t="s">
        <v>40</v>
      </c>
      <c r="B1516" t="s">
        <v>51</v>
      </c>
      <c r="C1516" t="s">
        <v>437</v>
      </c>
      <c r="D1516" t="s">
        <v>114</v>
      </c>
      <c r="E1516">
        <v>2</v>
      </c>
      <c r="F1516" s="12">
        <v>80</v>
      </c>
      <c r="G1516" s="12">
        <v>2.67</v>
      </c>
      <c r="H1516" s="12">
        <v>0.53</v>
      </c>
      <c r="I1516" s="12">
        <v>0.27</v>
      </c>
      <c r="J1516">
        <v>20</v>
      </c>
      <c r="K1516">
        <v>82</v>
      </c>
      <c r="L1516" s="12">
        <v>0.27</v>
      </c>
      <c r="M1516" t="s">
        <v>438</v>
      </c>
    </row>
    <row r="1517" spans="1:13" x14ac:dyDescent="0.3">
      <c r="A1517" t="s">
        <v>40</v>
      </c>
      <c r="B1517" t="s">
        <v>51</v>
      </c>
      <c r="C1517" t="s">
        <v>439</v>
      </c>
      <c r="D1517" t="s">
        <v>9</v>
      </c>
      <c r="E1517">
        <v>1</v>
      </c>
      <c r="F1517" s="12">
        <v>57</v>
      </c>
      <c r="G1517" s="12">
        <v>1.9</v>
      </c>
      <c r="H1517" s="12">
        <v>0.2</v>
      </c>
      <c r="I1517" s="12">
        <v>0</v>
      </c>
      <c r="J1517">
        <v>19</v>
      </c>
      <c r="K1517">
        <v>50</v>
      </c>
      <c r="L1517" s="12">
        <v>0.2</v>
      </c>
      <c r="M1517" t="s">
        <v>438</v>
      </c>
    </row>
    <row r="1518" spans="1:13" x14ac:dyDescent="0.3">
      <c r="A1518" t="s">
        <v>40</v>
      </c>
      <c r="B1518" t="s">
        <v>51</v>
      </c>
      <c r="C1518" t="s">
        <v>439</v>
      </c>
      <c r="D1518" t="s">
        <v>13</v>
      </c>
      <c r="E1518">
        <v>1</v>
      </c>
      <c r="F1518" s="12">
        <v>54</v>
      </c>
      <c r="G1518" s="12">
        <v>1.8</v>
      </c>
      <c r="H1518" s="12">
        <v>0.2</v>
      </c>
      <c r="I1518" s="12">
        <v>0.2</v>
      </c>
      <c r="J1518">
        <v>18</v>
      </c>
      <c r="K1518">
        <v>32</v>
      </c>
      <c r="L1518" s="12">
        <v>0</v>
      </c>
      <c r="M1518" t="s">
        <v>438</v>
      </c>
    </row>
    <row r="1519" spans="1:13" x14ac:dyDescent="0.3">
      <c r="A1519" t="s">
        <v>40</v>
      </c>
      <c r="B1519" t="s">
        <v>51</v>
      </c>
      <c r="C1519" t="s">
        <v>440</v>
      </c>
      <c r="D1519" t="s">
        <v>8</v>
      </c>
      <c r="E1519">
        <v>1</v>
      </c>
      <c r="F1519" s="12">
        <v>93</v>
      </c>
      <c r="G1519" s="12">
        <v>3.1</v>
      </c>
      <c r="H1519" s="12">
        <v>0.2</v>
      </c>
      <c r="I1519" s="12">
        <v>0.2</v>
      </c>
      <c r="J1519">
        <v>31</v>
      </c>
      <c r="K1519">
        <v>50</v>
      </c>
      <c r="L1519" s="12">
        <v>0</v>
      </c>
      <c r="M1519" t="s">
        <v>438</v>
      </c>
    </row>
    <row r="1520" spans="1:13" x14ac:dyDescent="0.3">
      <c r="A1520" t="s">
        <v>40</v>
      </c>
      <c r="B1520" t="s">
        <v>51</v>
      </c>
      <c r="C1520" t="s">
        <v>440</v>
      </c>
      <c r="D1520" t="s">
        <v>12</v>
      </c>
      <c r="E1520">
        <v>1</v>
      </c>
      <c r="F1520" s="12">
        <v>57</v>
      </c>
      <c r="G1520" s="12">
        <v>1.9</v>
      </c>
      <c r="H1520" s="12">
        <v>0.2</v>
      </c>
      <c r="I1520" s="12">
        <v>0</v>
      </c>
      <c r="J1520">
        <v>19</v>
      </c>
      <c r="K1520">
        <v>32</v>
      </c>
      <c r="L1520" s="12">
        <v>0.2</v>
      </c>
      <c r="M1520" t="s">
        <v>438</v>
      </c>
    </row>
    <row r="1521" spans="1:13" x14ac:dyDescent="0.3">
      <c r="A1521" t="s">
        <v>40</v>
      </c>
      <c r="B1521" t="s">
        <v>51</v>
      </c>
      <c r="C1521" t="s">
        <v>440</v>
      </c>
      <c r="D1521" t="s">
        <v>114</v>
      </c>
      <c r="E1521">
        <v>1</v>
      </c>
      <c r="F1521" s="12">
        <v>66</v>
      </c>
      <c r="G1521" s="12">
        <v>2.2000000000000002</v>
      </c>
      <c r="H1521" s="12">
        <v>0.2</v>
      </c>
      <c r="I1521" s="12">
        <v>0</v>
      </c>
      <c r="J1521">
        <v>22</v>
      </c>
      <c r="K1521">
        <v>32</v>
      </c>
      <c r="L1521" s="12">
        <v>0.2</v>
      </c>
      <c r="M1521" t="s">
        <v>438</v>
      </c>
    </row>
    <row r="1522" spans="1:13" x14ac:dyDescent="0.3">
      <c r="A1522" t="s">
        <v>40</v>
      </c>
      <c r="B1522" t="s">
        <v>51</v>
      </c>
      <c r="C1522" t="s">
        <v>441</v>
      </c>
      <c r="D1522" t="s">
        <v>9</v>
      </c>
      <c r="E1522">
        <v>1</v>
      </c>
      <c r="F1522" s="12">
        <v>95.7</v>
      </c>
      <c r="G1522" s="12">
        <v>3.19</v>
      </c>
      <c r="H1522" s="12">
        <v>0.2</v>
      </c>
      <c r="I1522" s="12">
        <v>0.2</v>
      </c>
      <c r="J1522">
        <v>29</v>
      </c>
      <c r="K1522">
        <v>50</v>
      </c>
      <c r="L1522" s="12">
        <v>0</v>
      </c>
      <c r="M1522" t="s">
        <v>438</v>
      </c>
    </row>
    <row r="1523" spans="1:13" x14ac:dyDescent="0.3">
      <c r="A1523" t="s">
        <v>40</v>
      </c>
      <c r="B1523" t="s">
        <v>51</v>
      </c>
      <c r="C1523" t="s">
        <v>441</v>
      </c>
      <c r="D1523" t="s">
        <v>13</v>
      </c>
      <c r="E1523">
        <v>1</v>
      </c>
      <c r="F1523" s="12">
        <v>78.2</v>
      </c>
      <c r="G1523" s="12">
        <v>2.61</v>
      </c>
      <c r="H1523" s="12">
        <v>0.2</v>
      </c>
      <c r="I1523" s="12">
        <v>0.2</v>
      </c>
      <c r="J1523">
        <v>23</v>
      </c>
      <c r="K1523">
        <v>50</v>
      </c>
      <c r="L1523" s="12">
        <v>0</v>
      </c>
      <c r="M1523" t="s">
        <v>438</v>
      </c>
    </row>
    <row r="1524" spans="1:13" x14ac:dyDescent="0.3">
      <c r="A1524" t="s">
        <v>40</v>
      </c>
      <c r="B1524" t="s">
        <v>51</v>
      </c>
      <c r="C1524" t="s">
        <v>442</v>
      </c>
      <c r="D1524" t="s">
        <v>10</v>
      </c>
      <c r="E1524">
        <v>1</v>
      </c>
      <c r="F1524" s="12">
        <v>72</v>
      </c>
      <c r="G1524" s="12">
        <v>2.4</v>
      </c>
      <c r="H1524" s="12">
        <v>0.2</v>
      </c>
      <c r="I1524" s="12">
        <v>0.2</v>
      </c>
      <c r="J1524">
        <v>24</v>
      </c>
      <c r="K1524">
        <v>50</v>
      </c>
      <c r="L1524" s="12">
        <v>0</v>
      </c>
      <c r="M1524" t="s">
        <v>438</v>
      </c>
    </row>
    <row r="1525" spans="1:13" x14ac:dyDescent="0.3">
      <c r="A1525" t="s">
        <v>40</v>
      </c>
      <c r="B1525" t="s">
        <v>51</v>
      </c>
      <c r="C1525" t="s">
        <v>442</v>
      </c>
      <c r="D1525" t="s">
        <v>15</v>
      </c>
      <c r="E1525">
        <v>1</v>
      </c>
      <c r="F1525" s="12">
        <v>33</v>
      </c>
      <c r="G1525" s="12">
        <v>1.1000000000000001</v>
      </c>
      <c r="H1525" s="12">
        <v>0.2</v>
      </c>
      <c r="I1525" s="12">
        <v>0.2</v>
      </c>
      <c r="J1525">
        <v>10</v>
      </c>
      <c r="K1525">
        <v>34</v>
      </c>
      <c r="L1525" s="12">
        <v>0</v>
      </c>
      <c r="M1525" t="s">
        <v>438</v>
      </c>
    </row>
    <row r="1526" spans="1:13" x14ac:dyDescent="0.3">
      <c r="A1526" t="s">
        <v>40</v>
      </c>
      <c r="B1526" t="s">
        <v>51</v>
      </c>
      <c r="C1526" t="s">
        <v>443</v>
      </c>
      <c r="D1526" t="s">
        <v>7</v>
      </c>
      <c r="E1526">
        <v>1</v>
      </c>
      <c r="F1526" s="12">
        <v>107.5</v>
      </c>
      <c r="G1526" s="12">
        <v>3.58</v>
      </c>
      <c r="H1526" s="12">
        <v>0.27</v>
      </c>
      <c r="I1526" s="12">
        <v>0.27</v>
      </c>
      <c r="J1526">
        <v>25</v>
      </c>
      <c r="K1526">
        <v>50</v>
      </c>
      <c r="L1526" s="12">
        <v>0</v>
      </c>
      <c r="M1526" t="s">
        <v>438</v>
      </c>
    </row>
    <row r="1527" spans="1:13" x14ac:dyDescent="0.3">
      <c r="A1527" t="s">
        <v>40</v>
      </c>
      <c r="B1527" t="s">
        <v>51</v>
      </c>
      <c r="C1527" t="s">
        <v>443</v>
      </c>
      <c r="D1527" t="s">
        <v>11</v>
      </c>
      <c r="E1527">
        <v>1</v>
      </c>
      <c r="F1527" s="12">
        <v>64</v>
      </c>
      <c r="G1527" s="12">
        <v>2.13</v>
      </c>
      <c r="H1527" s="12">
        <v>0.27</v>
      </c>
      <c r="I1527" s="12">
        <v>0</v>
      </c>
      <c r="J1527">
        <v>16</v>
      </c>
      <c r="K1527">
        <v>32</v>
      </c>
      <c r="L1527" s="12">
        <v>0.27</v>
      </c>
      <c r="M1527" t="s">
        <v>438</v>
      </c>
    </row>
    <row r="1528" spans="1:13" x14ac:dyDescent="0.3">
      <c r="A1528" t="s">
        <v>40</v>
      </c>
      <c r="B1528" t="s">
        <v>51</v>
      </c>
      <c r="C1528" t="s">
        <v>443</v>
      </c>
      <c r="D1528" t="s">
        <v>10</v>
      </c>
      <c r="E1528">
        <v>1</v>
      </c>
      <c r="F1528" s="12">
        <v>28</v>
      </c>
      <c r="G1528" s="12">
        <v>0.93</v>
      </c>
      <c r="H1528" s="12">
        <v>0.27</v>
      </c>
      <c r="I1528" s="12">
        <v>0</v>
      </c>
      <c r="J1528">
        <v>7</v>
      </c>
      <c r="K1528">
        <v>48</v>
      </c>
      <c r="L1528" s="12">
        <v>0.27</v>
      </c>
      <c r="M1528" t="s">
        <v>438</v>
      </c>
    </row>
    <row r="1529" spans="1:13" x14ac:dyDescent="0.3">
      <c r="A1529" t="s">
        <v>40</v>
      </c>
      <c r="B1529" t="s">
        <v>51</v>
      </c>
      <c r="C1529" t="s">
        <v>443</v>
      </c>
      <c r="D1529" t="s">
        <v>14</v>
      </c>
      <c r="E1529">
        <v>1</v>
      </c>
      <c r="F1529" s="12">
        <v>64</v>
      </c>
      <c r="G1529" s="12">
        <v>2.13</v>
      </c>
      <c r="H1529" s="12">
        <v>0.27</v>
      </c>
      <c r="I1529" s="12">
        <v>0</v>
      </c>
      <c r="J1529">
        <v>16</v>
      </c>
      <c r="K1529">
        <v>32</v>
      </c>
      <c r="L1529" s="12">
        <v>0.27</v>
      </c>
      <c r="M1529" t="s">
        <v>438</v>
      </c>
    </row>
    <row r="1530" spans="1:13" x14ac:dyDescent="0.3">
      <c r="A1530" t="s">
        <v>40</v>
      </c>
      <c r="B1530" t="s">
        <v>51</v>
      </c>
      <c r="C1530" t="s">
        <v>443</v>
      </c>
      <c r="D1530" t="s">
        <v>114</v>
      </c>
      <c r="E1530">
        <v>1</v>
      </c>
      <c r="F1530" s="12">
        <v>60</v>
      </c>
      <c r="G1530" s="12">
        <v>2</v>
      </c>
      <c r="H1530" s="12">
        <v>0.27</v>
      </c>
      <c r="I1530" s="12">
        <v>0</v>
      </c>
      <c r="J1530">
        <v>15</v>
      </c>
      <c r="K1530">
        <v>50</v>
      </c>
      <c r="L1530" s="12">
        <v>0.27</v>
      </c>
      <c r="M1530" t="s">
        <v>438</v>
      </c>
    </row>
    <row r="1531" spans="1:13" x14ac:dyDescent="0.3">
      <c r="A1531" t="s">
        <v>40</v>
      </c>
      <c r="B1531" t="s">
        <v>51</v>
      </c>
      <c r="C1531" t="s">
        <v>444</v>
      </c>
      <c r="D1531" t="s">
        <v>8</v>
      </c>
      <c r="E1531">
        <v>1</v>
      </c>
      <c r="F1531" s="12">
        <v>80</v>
      </c>
      <c r="G1531" s="12">
        <v>2.67</v>
      </c>
      <c r="H1531" s="12">
        <v>0.27</v>
      </c>
      <c r="I1531" s="12">
        <v>0.27</v>
      </c>
      <c r="J1531">
        <v>20</v>
      </c>
      <c r="K1531">
        <v>50</v>
      </c>
      <c r="L1531" s="12">
        <v>0</v>
      </c>
      <c r="M1531" t="s">
        <v>438</v>
      </c>
    </row>
    <row r="1532" spans="1:13" x14ac:dyDescent="0.3">
      <c r="A1532" t="s">
        <v>40</v>
      </c>
      <c r="B1532" t="s">
        <v>51</v>
      </c>
      <c r="C1532" t="s">
        <v>444</v>
      </c>
      <c r="D1532" t="s">
        <v>11</v>
      </c>
      <c r="E1532">
        <v>1</v>
      </c>
      <c r="F1532" s="12">
        <v>116</v>
      </c>
      <c r="G1532" s="12">
        <v>3.87</v>
      </c>
      <c r="H1532" s="12">
        <v>0.27</v>
      </c>
      <c r="I1532" s="12">
        <v>0</v>
      </c>
      <c r="J1532">
        <v>29</v>
      </c>
      <c r="K1532">
        <v>32</v>
      </c>
      <c r="L1532" s="12">
        <v>0.27</v>
      </c>
      <c r="M1532" t="s">
        <v>438</v>
      </c>
    </row>
    <row r="1533" spans="1:13" x14ac:dyDescent="0.3">
      <c r="A1533" t="s">
        <v>40</v>
      </c>
      <c r="B1533" t="s">
        <v>51</v>
      </c>
      <c r="C1533" t="s">
        <v>444</v>
      </c>
      <c r="D1533" t="s">
        <v>15</v>
      </c>
      <c r="E1533">
        <v>1</v>
      </c>
      <c r="F1533" s="12">
        <v>108</v>
      </c>
      <c r="G1533" s="12">
        <v>3.6</v>
      </c>
      <c r="H1533" s="12">
        <v>0.27</v>
      </c>
      <c r="I1533" s="12">
        <v>0</v>
      </c>
      <c r="J1533">
        <v>27</v>
      </c>
      <c r="K1533">
        <v>32</v>
      </c>
      <c r="L1533" s="12">
        <v>0.27</v>
      </c>
      <c r="M1533" t="s">
        <v>438</v>
      </c>
    </row>
    <row r="1534" spans="1:13" x14ac:dyDescent="0.3">
      <c r="A1534" t="s">
        <v>40</v>
      </c>
      <c r="B1534" t="s">
        <v>51</v>
      </c>
      <c r="C1534" t="s">
        <v>444</v>
      </c>
      <c r="D1534" t="s">
        <v>114</v>
      </c>
      <c r="E1534">
        <v>1</v>
      </c>
      <c r="F1534" s="12">
        <v>40</v>
      </c>
      <c r="G1534" s="12">
        <v>1.33</v>
      </c>
      <c r="H1534" s="12">
        <v>0.27</v>
      </c>
      <c r="I1534" s="12">
        <v>0</v>
      </c>
      <c r="J1534">
        <v>10</v>
      </c>
      <c r="K1534">
        <v>50</v>
      </c>
      <c r="L1534" s="12">
        <v>0.27</v>
      </c>
      <c r="M1534" t="s">
        <v>438</v>
      </c>
    </row>
    <row r="1535" spans="1:13" x14ac:dyDescent="0.3">
      <c r="A1535" t="s">
        <v>40</v>
      </c>
      <c r="B1535" t="s">
        <v>51</v>
      </c>
      <c r="C1535" t="s">
        <v>445</v>
      </c>
      <c r="D1535" t="s">
        <v>10</v>
      </c>
      <c r="E1535">
        <v>1</v>
      </c>
      <c r="F1535" s="12">
        <v>174</v>
      </c>
      <c r="G1535" s="12">
        <v>5.8</v>
      </c>
      <c r="H1535" s="12">
        <v>0.35</v>
      </c>
      <c r="I1535" s="12">
        <v>0.35</v>
      </c>
      <c r="J1535">
        <v>29</v>
      </c>
      <c r="K1535">
        <v>45</v>
      </c>
      <c r="L1535" s="12">
        <v>0</v>
      </c>
      <c r="M1535" t="s">
        <v>438</v>
      </c>
    </row>
    <row r="1536" spans="1:13" x14ac:dyDescent="0.3">
      <c r="A1536" t="s">
        <v>40</v>
      </c>
      <c r="B1536" t="s">
        <v>51</v>
      </c>
      <c r="C1536" t="s">
        <v>445</v>
      </c>
      <c r="D1536" t="s">
        <v>14</v>
      </c>
      <c r="E1536">
        <v>1</v>
      </c>
      <c r="F1536" s="12">
        <v>120</v>
      </c>
      <c r="G1536" s="12">
        <v>4</v>
      </c>
      <c r="H1536" s="12">
        <v>0.35</v>
      </c>
      <c r="I1536" s="12">
        <v>0.35</v>
      </c>
      <c r="J1536">
        <v>20</v>
      </c>
      <c r="K1536">
        <v>34</v>
      </c>
      <c r="L1536" s="12">
        <v>0</v>
      </c>
      <c r="M1536" t="s">
        <v>438</v>
      </c>
    </row>
    <row r="1537" spans="1:13" x14ac:dyDescent="0.3">
      <c r="A1537" t="s">
        <v>40</v>
      </c>
      <c r="B1537" t="s">
        <v>51</v>
      </c>
      <c r="C1537" t="s">
        <v>446</v>
      </c>
      <c r="D1537" t="s">
        <v>10</v>
      </c>
      <c r="E1537">
        <v>1</v>
      </c>
      <c r="F1537" s="12">
        <v>107.5</v>
      </c>
      <c r="G1537" s="12">
        <v>3.58</v>
      </c>
      <c r="H1537" s="12">
        <v>0.27</v>
      </c>
      <c r="I1537" s="12">
        <v>0.27</v>
      </c>
      <c r="J1537">
        <v>25</v>
      </c>
      <c r="K1537">
        <v>50</v>
      </c>
      <c r="L1537" s="12">
        <v>0</v>
      </c>
      <c r="M1537" t="s">
        <v>438</v>
      </c>
    </row>
    <row r="1538" spans="1:13" x14ac:dyDescent="0.3">
      <c r="A1538" t="s">
        <v>40</v>
      </c>
      <c r="B1538" t="s">
        <v>51</v>
      </c>
      <c r="C1538" t="s">
        <v>446</v>
      </c>
      <c r="D1538" t="s">
        <v>15</v>
      </c>
      <c r="E1538">
        <v>1</v>
      </c>
      <c r="F1538" s="12">
        <v>56</v>
      </c>
      <c r="G1538" s="12">
        <v>1.87</v>
      </c>
      <c r="H1538" s="12">
        <v>0.27</v>
      </c>
      <c r="I1538" s="12">
        <v>0.27</v>
      </c>
      <c r="J1538">
        <v>14</v>
      </c>
      <c r="K1538">
        <v>34</v>
      </c>
      <c r="L1538" s="12">
        <v>0</v>
      </c>
      <c r="M1538" t="s">
        <v>438</v>
      </c>
    </row>
    <row r="1539" spans="1:13" x14ac:dyDescent="0.3">
      <c r="A1539" t="s">
        <v>40</v>
      </c>
      <c r="B1539" t="s">
        <v>51</v>
      </c>
      <c r="C1539" t="s">
        <v>447</v>
      </c>
      <c r="D1539" t="s">
        <v>8</v>
      </c>
      <c r="E1539">
        <v>1</v>
      </c>
      <c r="F1539" s="12">
        <v>92</v>
      </c>
      <c r="G1539" s="12">
        <v>3.07</v>
      </c>
      <c r="H1539" s="12">
        <v>0.27</v>
      </c>
      <c r="I1539" s="12">
        <v>0.27</v>
      </c>
      <c r="J1539">
        <v>23</v>
      </c>
      <c r="K1539">
        <v>48</v>
      </c>
      <c r="L1539" s="12">
        <v>0</v>
      </c>
      <c r="M1539" t="s">
        <v>438</v>
      </c>
    </row>
    <row r="1540" spans="1:13" x14ac:dyDescent="0.3">
      <c r="A1540" t="s">
        <v>40</v>
      </c>
      <c r="B1540" t="s">
        <v>51</v>
      </c>
      <c r="C1540" t="s">
        <v>447</v>
      </c>
      <c r="D1540" t="s">
        <v>12</v>
      </c>
      <c r="E1540">
        <v>1</v>
      </c>
      <c r="F1540" s="12">
        <v>60</v>
      </c>
      <c r="G1540" s="12">
        <v>2</v>
      </c>
      <c r="H1540" s="12">
        <v>0.27</v>
      </c>
      <c r="I1540" s="12">
        <v>0</v>
      </c>
      <c r="J1540">
        <v>15</v>
      </c>
      <c r="K1540">
        <v>32</v>
      </c>
      <c r="L1540" s="12">
        <v>0.27</v>
      </c>
      <c r="M1540" t="s">
        <v>438</v>
      </c>
    </row>
    <row r="1541" spans="1:13" x14ac:dyDescent="0.3">
      <c r="A1541" t="s">
        <v>40</v>
      </c>
      <c r="B1541" t="s">
        <v>51</v>
      </c>
      <c r="C1541" t="s">
        <v>447</v>
      </c>
      <c r="D1541" t="s">
        <v>114</v>
      </c>
      <c r="E1541">
        <v>1</v>
      </c>
      <c r="F1541" s="12">
        <v>86</v>
      </c>
      <c r="G1541" s="12">
        <v>2.87</v>
      </c>
      <c r="H1541" s="12">
        <v>0.27</v>
      </c>
      <c r="I1541" s="12">
        <v>0.27</v>
      </c>
      <c r="J1541">
        <v>20</v>
      </c>
      <c r="K1541">
        <v>34</v>
      </c>
      <c r="L1541" s="12">
        <v>0</v>
      </c>
      <c r="M1541" t="s">
        <v>438</v>
      </c>
    </row>
    <row r="1542" spans="1:13" x14ac:dyDescent="0.3">
      <c r="A1542" t="s">
        <v>40</v>
      </c>
      <c r="B1542" t="s">
        <v>51</v>
      </c>
      <c r="C1542" t="s">
        <v>448</v>
      </c>
      <c r="D1542" t="s">
        <v>7</v>
      </c>
      <c r="E1542">
        <v>1</v>
      </c>
      <c r="F1542" s="12">
        <v>75.900000000000006</v>
      </c>
      <c r="G1542" s="12">
        <v>2.5299999999999998</v>
      </c>
      <c r="H1542" s="12">
        <v>0.2</v>
      </c>
      <c r="I1542" s="12">
        <v>0.2</v>
      </c>
      <c r="J1542">
        <v>23</v>
      </c>
      <c r="K1542">
        <v>50</v>
      </c>
      <c r="L1542" s="12">
        <v>0</v>
      </c>
      <c r="M1542" t="s">
        <v>438</v>
      </c>
    </row>
    <row r="1543" spans="1:13" x14ac:dyDescent="0.3">
      <c r="A1543" t="s">
        <v>40</v>
      </c>
      <c r="B1543" t="s">
        <v>51</v>
      </c>
      <c r="C1543" t="s">
        <v>448</v>
      </c>
      <c r="D1543" t="s">
        <v>12</v>
      </c>
      <c r="E1543">
        <v>1</v>
      </c>
      <c r="F1543" s="12">
        <v>57</v>
      </c>
      <c r="G1543" s="12">
        <v>1.9</v>
      </c>
      <c r="H1543" s="12">
        <v>0.2</v>
      </c>
      <c r="I1543" s="12">
        <v>0.2</v>
      </c>
      <c r="J1543">
        <v>19</v>
      </c>
      <c r="K1543">
        <v>48</v>
      </c>
      <c r="L1543" s="12">
        <v>0</v>
      </c>
      <c r="M1543" t="s">
        <v>438</v>
      </c>
    </row>
    <row r="1544" spans="1:13" x14ac:dyDescent="0.3">
      <c r="A1544" t="s">
        <v>40</v>
      </c>
      <c r="B1544" t="s">
        <v>51</v>
      </c>
      <c r="C1544" t="s">
        <v>448</v>
      </c>
      <c r="D1544" t="s">
        <v>114</v>
      </c>
      <c r="E1544">
        <v>1</v>
      </c>
      <c r="F1544" s="12">
        <v>48</v>
      </c>
      <c r="G1544" s="12">
        <v>1.6</v>
      </c>
      <c r="H1544" s="12">
        <v>0.2</v>
      </c>
      <c r="I1544" s="12">
        <v>0.2</v>
      </c>
      <c r="J1544">
        <v>16</v>
      </c>
      <c r="K1544">
        <v>34</v>
      </c>
      <c r="L1544" s="12">
        <v>0</v>
      </c>
      <c r="M1544" t="s">
        <v>438</v>
      </c>
    </row>
    <row r="1545" spans="1:13" x14ac:dyDescent="0.3">
      <c r="A1545" t="s">
        <v>40</v>
      </c>
      <c r="B1545" t="s">
        <v>51</v>
      </c>
      <c r="C1545" t="s">
        <v>449</v>
      </c>
      <c r="D1545" t="s">
        <v>7</v>
      </c>
      <c r="E1545">
        <v>1</v>
      </c>
      <c r="F1545" s="12">
        <v>192</v>
      </c>
      <c r="G1545" s="12">
        <v>6.4</v>
      </c>
      <c r="H1545" s="12">
        <v>0.35</v>
      </c>
      <c r="I1545" s="12">
        <v>0.35</v>
      </c>
      <c r="J1545">
        <v>32</v>
      </c>
      <c r="K1545">
        <v>48</v>
      </c>
      <c r="L1545" s="12">
        <v>0</v>
      </c>
      <c r="M1545" t="s">
        <v>438</v>
      </c>
    </row>
    <row r="1546" spans="1:13" x14ac:dyDescent="0.3">
      <c r="A1546" t="s">
        <v>40</v>
      </c>
      <c r="B1546" t="s">
        <v>51</v>
      </c>
      <c r="C1546" t="s">
        <v>449</v>
      </c>
      <c r="D1546" t="s">
        <v>9</v>
      </c>
      <c r="E1546">
        <v>1</v>
      </c>
      <c r="F1546" s="12">
        <v>84</v>
      </c>
      <c r="G1546" s="12">
        <v>2.8</v>
      </c>
      <c r="H1546" s="12">
        <v>0.35</v>
      </c>
      <c r="I1546" s="12">
        <v>0</v>
      </c>
      <c r="J1546">
        <v>14</v>
      </c>
      <c r="K1546">
        <v>48</v>
      </c>
      <c r="L1546" s="12">
        <v>0.35</v>
      </c>
      <c r="M1546" t="s">
        <v>438</v>
      </c>
    </row>
    <row r="1547" spans="1:13" x14ac:dyDescent="0.3">
      <c r="A1547" t="s">
        <v>40</v>
      </c>
      <c r="B1547" t="s">
        <v>51</v>
      </c>
      <c r="C1547" t="s">
        <v>449</v>
      </c>
      <c r="D1547" t="s">
        <v>11</v>
      </c>
      <c r="E1547">
        <v>1</v>
      </c>
      <c r="F1547" s="12">
        <v>54</v>
      </c>
      <c r="G1547" s="12">
        <v>1.8</v>
      </c>
      <c r="H1547" s="12">
        <v>0.35</v>
      </c>
      <c r="I1547" s="12">
        <v>0.35</v>
      </c>
      <c r="J1547">
        <v>9</v>
      </c>
      <c r="K1547">
        <v>48</v>
      </c>
      <c r="L1547" s="12">
        <v>0</v>
      </c>
      <c r="M1547" t="s">
        <v>438</v>
      </c>
    </row>
    <row r="1548" spans="1:13" x14ac:dyDescent="0.3">
      <c r="A1548" t="s">
        <v>40</v>
      </c>
      <c r="B1548" t="s">
        <v>51</v>
      </c>
      <c r="C1548" t="s">
        <v>449</v>
      </c>
      <c r="D1548" t="s">
        <v>13</v>
      </c>
      <c r="E1548">
        <v>3</v>
      </c>
      <c r="F1548" s="12">
        <v>126.81</v>
      </c>
      <c r="G1548" s="12">
        <v>4.2300000000000004</v>
      </c>
      <c r="H1548" s="12">
        <v>0.6</v>
      </c>
      <c r="I1548" s="12">
        <v>0</v>
      </c>
      <c r="J1548">
        <v>41</v>
      </c>
      <c r="K1548">
        <v>144</v>
      </c>
      <c r="L1548" s="12">
        <v>0.6</v>
      </c>
      <c r="M1548" t="s">
        <v>438</v>
      </c>
    </row>
    <row r="1549" spans="1:13" x14ac:dyDescent="0.3">
      <c r="A1549" t="s">
        <v>40</v>
      </c>
      <c r="B1549" t="s">
        <v>51</v>
      </c>
      <c r="C1549" t="s">
        <v>449</v>
      </c>
      <c r="D1549" t="s">
        <v>15</v>
      </c>
      <c r="E1549">
        <v>1</v>
      </c>
      <c r="F1549" s="12">
        <v>21.12</v>
      </c>
      <c r="G1549" s="12">
        <v>0.7</v>
      </c>
      <c r="H1549" s="12">
        <v>0.2</v>
      </c>
      <c r="I1549" s="12">
        <v>0</v>
      </c>
      <c r="J1549">
        <v>7</v>
      </c>
      <c r="K1549">
        <v>34</v>
      </c>
      <c r="L1549" s="12">
        <v>0.2</v>
      </c>
      <c r="M1549" t="s">
        <v>438</v>
      </c>
    </row>
    <row r="1550" spans="1:13" x14ac:dyDescent="0.3">
      <c r="A1550" t="s">
        <v>40</v>
      </c>
      <c r="B1550" t="s">
        <v>51</v>
      </c>
      <c r="C1550" t="s">
        <v>449</v>
      </c>
      <c r="D1550" t="s">
        <v>14</v>
      </c>
      <c r="E1550">
        <v>2</v>
      </c>
      <c r="F1550" s="12">
        <v>24.14</v>
      </c>
      <c r="G1550" s="12">
        <v>0.8</v>
      </c>
      <c r="H1550" s="12">
        <v>0.4</v>
      </c>
      <c r="I1550" s="12">
        <v>0</v>
      </c>
      <c r="J1550">
        <v>8</v>
      </c>
      <c r="K1550">
        <v>82</v>
      </c>
      <c r="L1550" s="12">
        <v>0.4</v>
      </c>
      <c r="M1550" t="s">
        <v>438</v>
      </c>
    </row>
    <row r="1551" spans="1:13" x14ac:dyDescent="0.3">
      <c r="A1551" t="s">
        <v>40</v>
      </c>
      <c r="B1551" t="s">
        <v>51</v>
      </c>
      <c r="C1551" t="s">
        <v>450</v>
      </c>
      <c r="D1551" t="s">
        <v>7</v>
      </c>
      <c r="E1551">
        <v>1</v>
      </c>
      <c r="F1551" s="12">
        <v>5</v>
      </c>
      <c r="G1551" s="12">
        <v>0.17</v>
      </c>
      <c r="H1551" s="12">
        <v>0.13</v>
      </c>
      <c r="I1551" s="12">
        <v>0.13</v>
      </c>
      <c r="J1551">
        <v>5</v>
      </c>
      <c r="K1551">
        <v>20</v>
      </c>
      <c r="L1551" s="12">
        <v>0</v>
      </c>
      <c r="M1551" t="s">
        <v>438</v>
      </c>
    </row>
    <row r="1552" spans="1:13" x14ac:dyDescent="0.3">
      <c r="A1552" t="s">
        <v>40</v>
      </c>
      <c r="B1552" t="s">
        <v>51</v>
      </c>
      <c r="C1552" t="s">
        <v>450</v>
      </c>
      <c r="D1552" t="s">
        <v>9</v>
      </c>
      <c r="E1552">
        <v>1</v>
      </c>
      <c r="F1552" s="12">
        <v>1</v>
      </c>
      <c r="G1552" s="12">
        <v>0.03</v>
      </c>
      <c r="H1552" s="12">
        <v>0.02</v>
      </c>
      <c r="I1552" s="12">
        <v>0.02</v>
      </c>
      <c r="J1552">
        <v>1</v>
      </c>
      <c r="K1552">
        <v>20</v>
      </c>
      <c r="L1552" s="12">
        <v>0</v>
      </c>
      <c r="M1552" t="s">
        <v>438</v>
      </c>
    </row>
    <row r="1553" spans="1:13" x14ac:dyDescent="0.3">
      <c r="A1553" t="s">
        <v>40</v>
      </c>
      <c r="B1553" t="s">
        <v>51</v>
      </c>
      <c r="C1553" t="s">
        <v>450</v>
      </c>
      <c r="D1553" t="s">
        <v>8</v>
      </c>
      <c r="E1553">
        <v>1</v>
      </c>
      <c r="F1553" s="12">
        <v>1</v>
      </c>
      <c r="G1553" s="12">
        <v>0.03</v>
      </c>
      <c r="H1553" s="12">
        <v>7.0000000000000007E-2</v>
      </c>
      <c r="I1553" s="12">
        <v>7.0000000000000007E-2</v>
      </c>
      <c r="J1553">
        <v>1</v>
      </c>
      <c r="K1553">
        <v>20</v>
      </c>
      <c r="L1553" s="12">
        <v>0</v>
      </c>
      <c r="M1553" t="s">
        <v>438</v>
      </c>
    </row>
    <row r="1554" spans="1:13" x14ac:dyDescent="0.3">
      <c r="A1554" t="s">
        <v>40</v>
      </c>
      <c r="B1554" t="s">
        <v>51</v>
      </c>
      <c r="C1554" t="s">
        <v>450</v>
      </c>
      <c r="D1554" t="s">
        <v>11</v>
      </c>
      <c r="E1554">
        <v>1</v>
      </c>
      <c r="F1554" s="12">
        <v>1</v>
      </c>
      <c r="G1554" s="12">
        <v>0.03</v>
      </c>
      <c r="H1554" s="12">
        <v>0.03</v>
      </c>
      <c r="I1554" s="12">
        <v>0.03</v>
      </c>
      <c r="J1554">
        <v>1</v>
      </c>
      <c r="K1554">
        <v>20</v>
      </c>
      <c r="L1554" s="12">
        <v>0</v>
      </c>
      <c r="M1554" t="s">
        <v>438</v>
      </c>
    </row>
    <row r="1555" spans="1:13" x14ac:dyDescent="0.3">
      <c r="A1555" t="s">
        <v>40</v>
      </c>
      <c r="B1555" t="s">
        <v>51</v>
      </c>
      <c r="C1555" t="s">
        <v>450</v>
      </c>
      <c r="D1555" t="s">
        <v>10</v>
      </c>
      <c r="E1555">
        <v>1</v>
      </c>
      <c r="F1555" s="12">
        <v>3</v>
      </c>
      <c r="G1555" s="12">
        <v>0.1</v>
      </c>
      <c r="H1555" s="12">
        <v>0.09</v>
      </c>
      <c r="I1555" s="12">
        <v>0.09</v>
      </c>
      <c r="J1555">
        <v>3</v>
      </c>
      <c r="K1555">
        <v>20</v>
      </c>
      <c r="L1555" s="12">
        <v>0</v>
      </c>
      <c r="M1555" t="s">
        <v>438</v>
      </c>
    </row>
    <row r="1556" spans="1:13" x14ac:dyDescent="0.3">
      <c r="A1556" t="s">
        <v>40</v>
      </c>
      <c r="B1556" t="s">
        <v>51</v>
      </c>
      <c r="C1556" t="s">
        <v>450</v>
      </c>
      <c r="D1556" t="s">
        <v>13</v>
      </c>
      <c r="E1556">
        <v>1</v>
      </c>
      <c r="F1556" s="12">
        <v>0</v>
      </c>
      <c r="G1556" s="12">
        <v>0</v>
      </c>
      <c r="H1556" s="12">
        <v>0.01</v>
      </c>
      <c r="I1556" s="12">
        <v>0.01</v>
      </c>
      <c r="J1556">
        <v>0</v>
      </c>
      <c r="K1556">
        <v>20</v>
      </c>
      <c r="L1556" s="12">
        <v>0</v>
      </c>
      <c r="M1556" t="s">
        <v>438</v>
      </c>
    </row>
    <row r="1557" spans="1:13" x14ac:dyDescent="0.3">
      <c r="A1557" t="s">
        <v>40</v>
      </c>
      <c r="B1557" t="s">
        <v>51</v>
      </c>
      <c r="C1557" t="s">
        <v>450</v>
      </c>
      <c r="D1557" t="s">
        <v>12</v>
      </c>
      <c r="E1557">
        <v>1</v>
      </c>
      <c r="F1557" s="12">
        <v>0</v>
      </c>
      <c r="G1557" s="12">
        <v>0</v>
      </c>
      <c r="H1557" s="12">
        <v>0.05</v>
      </c>
      <c r="I1557" s="12">
        <v>0.05</v>
      </c>
      <c r="J1557">
        <v>0</v>
      </c>
      <c r="K1557">
        <v>20</v>
      </c>
      <c r="L1557" s="12">
        <v>0</v>
      </c>
      <c r="M1557" t="s">
        <v>438</v>
      </c>
    </row>
    <row r="1558" spans="1:13" x14ac:dyDescent="0.3">
      <c r="A1558" t="s">
        <v>40</v>
      </c>
      <c r="B1558" t="s">
        <v>51</v>
      </c>
      <c r="C1558" t="s">
        <v>450</v>
      </c>
      <c r="D1558" t="s">
        <v>15</v>
      </c>
      <c r="E1558">
        <v>1</v>
      </c>
      <c r="F1558" s="12">
        <v>2</v>
      </c>
      <c r="G1558" s="12">
        <v>7.0000000000000007E-2</v>
      </c>
      <c r="H1558" s="12">
        <v>0.05</v>
      </c>
      <c r="I1558" s="12">
        <v>0.05</v>
      </c>
      <c r="J1558">
        <v>2</v>
      </c>
      <c r="K1558">
        <v>20</v>
      </c>
      <c r="L1558" s="12">
        <v>0</v>
      </c>
      <c r="M1558" t="s">
        <v>438</v>
      </c>
    </row>
    <row r="1559" spans="1:13" x14ac:dyDescent="0.3">
      <c r="A1559" t="s">
        <v>40</v>
      </c>
      <c r="B1559" t="s">
        <v>51</v>
      </c>
      <c r="C1559" t="s">
        <v>450</v>
      </c>
      <c r="D1559" t="s">
        <v>14</v>
      </c>
      <c r="E1559">
        <v>1</v>
      </c>
      <c r="F1559" s="12">
        <v>0</v>
      </c>
      <c r="G1559" s="12">
        <v>0</v>
      </c>
      <c r="H1559" s="12">
        <v>0.03</v>
      </c>
      <c r="I1559" s="12">
        <v>0.03</v>
      </c>
      <c r="J1559">
        <v>0</v>
      </c>
      <c r="K1559">
        <v>20</v>
      </c>
      <c r="L1559" s="12">
        <v>0</v>
      </c>
      <c r="M1559" t="s">
        <v>438</v>
      </c>
    </row>
    <row r="1560" spans="1:13" x14ac:dyDescent="0.3">
      <c r="A1560" t="s">
        <v>40</v>
      </c>
      <c r="B1560" t="s">
        <v>51</v>
      </c>
      <c r="C1560" t="s">
        <v>450</v>
      </c>
      <c r="D1560" t="s">
        <v>114</v>
      </c>
      <c r="E1560">
        <v>1</v>
      </c>
      <c r="F1560" s="12">
        <v>0</v>
      </c>
      <c r="G1560" s="12">
        <v>0</v>
      </c>
      <c r="H1560" s="12">
        <v>0.01</v>
      </c>
      <c r="I1560" s="12">
        <v>0.01</v>
      </c>
      <c r="J1560">
        <v>0</v>
      </c>
      <c r="K1560">
        <v>20</v>
      </c>
      <c r="L1560" s="12">
        <v>0</v>
      </c>
      <c r="M1560" t="s">
        <v>438</v>
      </c>
    </row>
    <row r="1561" spans="1:13" x14ac:dyDescent="0.3">
      <c r="A1561" t="s">
        <v>5</v>
      </c>
      <c r="B1561" t="s">
        <v>21</v>
      </c>
      <c r="C1561" t="s">
        <v>451</v>
      </c>
      <c r="D1561" t="s">
        <v>9</v>
      </c>
      <c r="E1561">
        <v>2</v>
      </c>
      <c r="F1561" s="12">
        <v>140</v>
      </c>
      <c r="G1561" s="12">
        <v>4.67</v>
      </c>
      <c r="H1561" s="12">
        <v>0.27</v>
      </c>
      <c r="I1561" s="12">
        <v>0.13</v>
      </c>
      <c r="J1561">
        <v>70</v>
      </c>
      <c r="K1561">
        <v>70</v>
      </c>
      <c r="L1561" s="12">
        <v>0.13</v>
      </c>
      <c r="M1561" t="s">
        <v>452</v>
      </c>
    </row>
    <row r="1562" spans="1:13" x14ac:dyDescent="0.3">
      <c r="A1562" t="s">
        <v>5</v>
      </c>
      <c r="B1562" t="s">
        <v>21</v>
      </c>
      <c r="C1562" t="s">
        <v>451</v>
      </c>
      <c r="D1562" t="s">
        <v>11</v>
      </c>
      <c r="E1562">
        <v>8</v>
      </c>
      <c r="F1562" s="12">
        <v>248.51</v>
      </c>
      <c r="G1562" s="12">
        <v>8.2799999999999994</v>
      </c>
      <c r="H1562" s="12">
        <v>0.53</v>
      </c>
      <c r="I1562" s="12">
        <v>0.4</v>
      </c>
      <c r="J1562">
        <v>251</v>
      </c>
      <c r="K1562">
        <v>280</v>
      </c>
      <c r="L1562" s="12">
        <v>0.13</v>
      </c>
      <c r="M1562" t="s">
        <v>452</v>
      </c>
    </row>
    <row r="1563" spans="1:13" x14ac:dyDescent="0.3">
      <c r="A1563" t="s">
        <v>5</v>
      </c>
      <c r="B1563" t="s">
        <v>21</v>
      </c>
      <c r="C1563" t="s">
        <v>451</v>
      </c>
      <c r="D1563" t="s">
        <v>10</v>
      </c>
      <c r="E1563">
        <v>8</v>
      </c>
      <c r="F1563" s="12">
        <v>251</v>
      </c>
      <c r="G1563" s="12">
        <v>8.3699999999999992</v>
      </c>
      <c r="H1563" s="12">
        <v>0.53</v>
      </c>
      <c r="I1563" s="12">
        <v>0.4</v>
      </c>
      <c r="J1563">
        <v>251</v>
      </c>
      <c r="K1563">
        <v>280</v>
      </c>
      <c r="L1563" s="12">
        <v>0.13</v>
      </c>
      <c r="M1563" t="s">
        <v>452</v>
      </c>
    </row>
    <row r="1564" spans="1:13" x14ac:dyDescent="0.3">
      <c r="A1564" t="s">
        <v>5</v>
      </c>
      <c r="B1564" t="s">
        <v>21</v>
      </c>
      <c r="C1564" t="s">
        <v>451</v>
      </c>
      <c r="D1564" t="s">
        <v>13</v>
      </c>
      <c r="E1564">
        <v>9</v>
      </c>
      <c r="F1564" s="12">
        <v>293</v>
      </c>
      <c r="G1564" s="12">
        <v>9.77</v>
      </c>
      <c r="H1564" s="12">
        <v>0.6</v>
      </c>
      <c r="I1564" s="12">
        <v>0.33</v>
      </c>
      <c r="J1564">
        <v>293</v>
      </c>
      <c r="K1564">
        <v>315</v>
      </c>
      <c r="L1564" s="12">
        <v>0.27</v>
      </c>
      <c r="M1564" t="s">
        <v>452</v>
      </c>
    </row>
    <row r="1565" spans="1:13" x14ac:dyDescent="0.3">
      <c r="A1565" t="s">
        <v>5</v>
      </c>
      <c r="B1565" t="s">
        <v>21</v>
      </c>
      <c r="C1565" t="s">
        <v>451</v>
      </c>
      <c r="D1565" t="s">
        <v>12</v>
      </c>
      <c r="E1565">
        <v>6</v>
      </c>
      <c r="F1565" s="12">
        <v>189</v>
      </c>
      <c r="G1565" s="12">
        <v>6.3</v>
      </c>
      <c r="H1565" s="12">
        <v>0.4</v>
      </c>
      <c r="I1565" s="12">
        <v>0.27</v>
      </c>
      <c r="J1565">
        <v>189</v>
      </c>
      <c r="K1565">
        <v>205</v>
      </c>
      <c r="L1565" s="12">
        <v>0.13</v>
      </c>
      <c r="M1565" t="s">
        <v>452</v>
      </c>
    </row>
    <row r="1566" spans="1:13" x14ac:dyDescent="0.3">
      <c r="A1566" t="s">
        <v>5</v>
      </c>
      <c r="B1566" t="s">
        <v>21</v>
      </c>
      <c r="C1566" t="s">
        <v>451</v>
      </c>
      <c r="D1566" t="s">
        <v>15</v>
      </c>
      <c r="E1566">
        <v>12</v>
      </c>
      <c r="F1566" s="12">
        <v>379</v>
      </c>
      <c r="G1566" s="12">
        <v>12.63</v>
      </c>
      <c r="H1566" s="12">
        <v>0.8</v>
      </c>
      <c r="I1566" s="12">
        <v>0.4</v>
      </c>
      <c r="J1566">
        <v>379</v>
      </c>
      <c r="K1566">
        <v>420</v>
      </c>
      <c r="L1566" s="12">
        <v>0.4</v>
      </c>
      <c r="M1566" t="s">
        <v>452</v>
      </c>
    </row>
    <row r="1567" spans="1:13" x14ac:dyDescent="0.3">
      <c r="A1567" t="s">
        <v>5</v>
      </c>
      <c r="B1567" t="s">
        <v>21</v>
      </c>
      <c r="C1567" t="s">
        <v>451</v>
      </c>
      <c r="D1567" t="s">
        <v>14</v>
      </c>
      <c r="E1567">
        <v>9</v>
      </c>
      <c r="F1567" s="12">
        <v>276</v>
      </c>
      <c r="G1567" s="12">
        <v>9.1999999999999993</v>
      </c>
      <c r="H1567" s="12">
        <v>0.6</v>
      </c>
      <c r="I1567" s="12">
        <v>0.33</v>
      </c>
      <c r="J1567">
        <v>276</v>
      </c>
      <c r="K1567">
        <v>315</v>
      </c>
      <c r="L1567" s="12">
        <v>0.27</v>
      </c>
      <c r="M1567" t="s">
        <v>452</v>
      </c>
    </row>
    <row r="1568" spans="1:13" x14ac:dyDescent="0.3">
      <c r="A1568" t="s">
        <v>5</v>
      </c>
      <c r="B1568" t="s">
        <v>21</v>
      </c>
      <c r="C1568" t="s">
        <v>451</v>
      </c>
      <c r="D1568" t="s">
        <v>114</v>
      </c>
      <c r="E1568">
        <v>9</v>
      </c>
      <c r="F1568" s="12">
        <v>282</v>
      </c>
      <c r="G1568" s="12">
        <v>9.4</v>
      </c>
      <c r="H1568" s="12">
        <v>0.6</v>
      </c>
      <c r="I1568" s="12">
        <v>0.4</v>
      </c>
      <c r="J1568">
        <v>282</v>
      </c>
      <c r="K1568">
        <v>315</v>
      </c>
      <c r="L1568" s="12">
        <v>0.2</v>
      </c>
      <c r="M1568" t="s">
        <v>452</v>
      </c>
    </row>
    <row r="1569" spans="1:13" x14ac:dyDescent="0.3">
      <c r="A1569" t="s">
        <v>5</v>
      </c>
      <c r="B1569" t="s">
        <v>21</v>
      </c>
      <c r="C1569" t="s">
        <v>453</v>
      </c>
      <c r="D1569" t="s">
        <v>7</v>
      </c>
      <c r="E1569">
        <v>3</v>
      </c>
      <c r="F1569" s="12">
        <v>376</v>
      </c>
      <c r="G1569" s="12">
        <v>12.53</v>
      </c>
      <c r="H1569" s="12">
        <v>0.75</v>
      </c>
      <c r="I1569" s="12">
        <v>0.75</v>
      </c>
      <c r="J1569">
        <v>94</v>
      </c>
      <c r="K1569">
        <v>105</v>
      </c>
      <c r="L1569" s="12">
        <v>0</v>
      </c>
      <c r="M1569" t="s">
        <v>452</v>
      </c>
    </row>
    <row r="1570" spans="1:13" x14ac:dyDescent="0.3">
      <c r="A1570" t="s">
        <v>5</v>
      </c>
      <c r="B1570" t="s">
        <v>21</v>
      </c>
      <c r="C1570" t="s">
        <v>453</v>
      </c>
      <c r="D1570" t="s">
        <v>9</v>
      </c>
      <c r="E1570">
        <v>3</v>
      </c>
      <c r="F1570" s="12">
        <v>348</v>
      </c>
      <c r="G1570" s="12">
        <v>11.6</v>
      </c>
      <c r="H1570" s="12">
        <v>0.75</v>
      </c>
      <c r="I1570" s="12">
        <v>0.75</v>
      </c>
      <c r="J1570">
        <v>87</v>
      </c>
      <c r="K1570">
        <v>105</v>
      </c>
      <c r="L1570" s="12">
        <v>0</v>
      </c>
      <c r="M1570" t="s">
        <v>452</v>
      </c>
    </row>
    <row r="1571" spans="1:13" x14ac:dyDescent="0.3">
      <c r="A1571" t="s">
        <v>5</v>
      </c>
      <c r="B1571" t="s">
        <v>21</v>
      </c>
      <c r="C1571" t="s">
        <v>453</v>
      </c>
      <c r="D1571" t="s">
        <v>8</v>
      </c>
      <c r="E1571">
        <v>2</v>
      </c>
      <c r="F1571" s="12">
        <v>228</v>
      </c>
      <c r="G1571" s="12">
        <v>7.6</v>
      </c>
      <c r="H1571" s="12">
        <v>0.5</v>
      </c>
      <c r="I1571" s="12">
        <v>0.25</v>
      </c>
      <c r="J1571">
        <v>57</v>
      </c>
      <c r="K1571">
        <v>70</v>
      </c>
      <c r="L1571" s="12">
        <v>0.25</v>
      </c>
      <c r="M1571" t="s">
        <v>452</v>
      </c>
    </row>
    <row r="1572" spans="1:13" x14ac:dyDescent="0.3">
      <c r="A1572" t="s">
        <v>5</v>
      </c>
      <c r="B1572" t="s">
        <v>21</v>
      </c>
      <c r="C1572" t="s">
        <v>453</v>
      </c>
      <c r="D1572" t="s">
        <v>11</v>
      </c>
      <c r="E1572">
        <v>1</v>
      </c>
      <c r="F1572" s="12">
        <v>132</v>
      </c>
      <c r="G1572" s="12">
        <v>4.4000000000000004</v>
      </c>
      <c r="H1572" s="12">
        <v>0.25</v>
      </c>
      <c r="I1572" s="12">
        <v>0.25</v>
      </c>
      <c r="J1572">
        <v>33</v>
      </c>
      <c r="K1572">
        <v>35</v>
      </c>
      <c r="L1572" s="12">
        <v>0</v>
      </c>
      <c r="M1572" t="s">
        <v>452</v>
      </c>
    </row>
    <row r="1573" spans="1:13" x14ac:dyDescent="0.3">
      <c r="A1573" t="s">
        <v>5</v>
      </c>
      <c r="B1573" t="s">
        <v>21</v>
      </c>
      <c r="C1573" t="s">
        <v>453</v>
      </c>
      <c r="D1573" t="s">
        <v>10</v>
      </c>
      <c r="E1573">
        <v>2</v>
      </c>
      <c r="F1573" s="12">
        <v>144</v>
      </c>
      <c r="G1573" s="12">
        <v>4.8</v>
      </c>
      <c r="H1573" s="12">
        <v>0.5</v>
      </c>
      <c r="I1573" s="12">
        <v>0.5</v>
      </c>
      <c r="J1573">
        <v>36</v>
      </c>
      <c r="K1573">
        <v>70</v>
      </c>
      <c r="L1573" s="12">
        <v>0</v>
      </c>
      <c r="M1573" t="s">
        <v>452</v>
      </c>
    </row>
    <row r="1574" spans="1:13" x14ac:dyDescent="0.3">
      <c r="A1574" t="s">
        <v>5</v>
      </c>
      <c r="B1574" t="s">
        <v>21</v>
      </c>
      <c r="C1574" t="s">
        <v>453</v>
      </c>
      <c r="D1574" t="s">
        <v>12</v>
      </c>
      <c r="E1574">
        <v>1</v>
      </c>
      <c r="F1574" s="12">
        <v>84</v>
      </c>
      <c r="G1574" s="12">
        <v>2.8</v>
      </c>
      <c r="H1574" s="12">
        <v>0.25</v>
      </c>
      <c r="I1574" s="12">
        <v>0.25</v>
      </c>
      <c r="J1574">
        <v>21</v>
      </c>
      <c r="K1574">
        <v>35</v>
      </c>
      <c r="L1574" s="12">
        <v>0</v>
      </c>
      <c r="M1574" t="s">
        <v>452</v>
      </c>
    </row>
    <row r="1575" spans="1:13" x14ac:dyDescent="0.3">
      <c r="A1575" t="s">
        <v>5</v>
      </c>
      <c r="B1575" t="s">
        <v>21</v>
      </c>
      <c r="C1575" t="s">
        <v>454</v>
      </c>
      <c r="D1575" t="s">
        <v>7</v>
      </c>
      <c r="E1575">
        <v>3</v>
      </c>
      <c r="F1575" s="12">
        <v>400.7</v>
      </c>
      <c r="G1575" s="12">
        <v>13.36</v>
      </c>
      <c r="H1575" s="12">
        <v>0.75</v>
      </c>
      <c r="I1575" s="12">
        <v>0.25</v>
      </c>
      <c r="J1575">
        <v>98</v>
      </c>
      <c r="K1575">
        <v>105</v>
      </c>
      <c r="L1575" s="12">
        <v>0.5</v>
      </c>
      <c r="M1575" t="s">
        <v>452</v>
      </c>
    </row>
    <row r="1576" spans="1:13" x14ac:dyDescent="0.3">
      <c r="A1576" t="s">
        <v>5</v>
      </c>
      <c r="B1576" t="s">
        <v>21</v>
      </c>
      <c r="C1576" t="s">
        <v>454</v>
      </c>
      <c r="D1576" t="s">
        <v>9</v>
      </c>
      <c r="E1576">
        <v>3</v>
      </c>
      <c r="F1576" s="12">
        <v>348.7</v>
      </c>
      <c r="G1576" s="12">
        <v>11.62</v>
      </c>
      <c r="H1576" s="12">
        <v>0.75</v>
      </c>
      <c r="I1576" s="12">
        <v>0.25</v>
      </c>
      <c r="J1576">
        <v>85</v>
      </c>
      <c r="K1576">
        <v>105</v>
      </c>
      <c r="L1576" s="12">
        <v>0.5</v>
      </c>
      <c r="M1576" t="s">
        <v>452</v>
      </c>
    </row>
    <row r="1577" spans="1:13" x14ac:dyDescent="0.3">
      <c r="A1577" t="s">
        <v>5</v>
      </c>
      <c r="B1577" t="s">
        <v>21</v>
      </c>
      <c r="C1577" t="s">
        <v>454</v>
      </c>
      <c r="D1577" t="s">
        <v>8</v>
      </c>
      <c r="E1577">
        <v>2</v>
      </c>
      <c r="F1577" s="12">
        <v>236</v>
      </c>
      <c r="G1577" s="12">
        <v>7.87</v>
      </c>
      <c r="H1577" s="12">
        <v>0.5</v>
      </c>
      <c r="I1577" s="12">
        <v>0</v>
      </c>
      <c r="J1577">
        <v>59</v>
      </c>
      <c r="K1577">
        <v>70</v>
      </c>
      <c r="L1577" s="12">
        <v>0.5</v>
      </c>
      <c r="M1577" t="s">
        <v>452</v>
      </c>
    </row>
    <row r="1578" spans="1:13" x14ac:dyDescent="0.3">
      <c r="A1578" t="s">
        <v>5</v>
      </c>
      <c r="B1578" t="s">
        <v>21</v>
      </c>
      <c r="C1578" t="s">
        <v>454</v>
      </c>
      <c r="D1578" t="s">
        <v>11</v>
      </c>
      <c r="E1578">
        <v>1</v>
      </c>
      <c r="F1578" s="12">
        <v>116</v>
      </c>
      <c r="G1578" s="12">
        <v>3.87</v>
      </c>
      <c r="H1578" s="12">
        <v>0.25</v>
      </c>
      <c r="I1578" s="12">
        <v>0</v>
      </c>
      <c r="J1578">
        <v>29</v>
      </c>
      <c r="K1578">
        <v>35</v>
      </c>
      <c r="L1578" s="12">
        <v>0.25</v>
      </c>
      <c r="M1578" t="s">
        <v>452</v>
      </c>
    </row>
    <row r="1579" spans="1:13" x14ac:dyDescent="0.3">
      <c r="A1579" t="s">
        <v>5</v>
      </c>
      <c r="B1579" t="s">
        <v>21</v>
      </c>
      <c r="C1579" t="s">
        <v>454</v>
      </c>
      <c r="D1579" t="s">
        <v>10</v>
      </c>
      <c r="E1579">
        <v>2</v>
      </c>
      <c r="F1579" s="12">
        <v>128</v>
      </c>
      <c r="G1579" s="12">
        <v>4.2699999999999996</v>
      </c>
      <c r="H1579" s="12">
        <v>0.5</v>
      </c>
      <c r="I1579" s="12">
        <v>0</v>
      </c>
      <c r="J1579">
        <v>32</v>
      </c>
      <c r="K1579">
        <v>70</v>
      </c>
      <c r="L1579" s="12">
        <v>0.5</v>
      </c>
      <c r="M1579" t="s">
        <v>452</v>
      </c>
    </row>
    <row r="1580" spans="1:13" x14ac:dyDescent="0.3">
      <c r="A1580" t="s">
        <v>5</v>
      </c>
      <c r="B1580" t="s">
        <v>21</v>
      </c>
      <c r="C1580" t="s">
        <v>454</v>
      </c>
      <c r="D1580" t="s">
        <v>12</v>
      </c>
      <c r="E1580">
        <v>1</v>
      </c>
      <c r="F1580" s="12">
        <v>88</v>
      </c>
      <c r="G1580" s="12">
        <v>2.93</v>
      </c>
      <c r="H1580" s="12">
        <v>0.2</v>
      </c>
      <c r="I1580" s="12">
        <v>0</v>
      </c>
      <c r="J1580">
        <v>22</v>
      </c>
      <c r="K1580">
        <v>35</v>
      </c>
      <c r="L1580" s="12">
        <v>0.2</v>
      </c>
      <c r="M1580" t="s">
        <v>452</v>
      </c>
    </row>
    <row r="1581" spans="1:13" x14ac:dyDescent="0.3">
      <c r="A1581" t="s">
        <v>5</v>
      </c>
      <c r="B1581" t="s">
        <v>21</v>
      </c>
      <c r="C1581" t="s">
        <v>455</v>
      </c>
      <c r="D1581" t="s">
        <v>7</v>
      </c>
      <c r="E1581">
        <v>5</v>
      </c>
      <c r="F1581" s="12">
        <v>670.5</v>
      </c>
      <c r="G1581" s="12">
        <v>22.35</v>
      </c>
      <c r="H1581" s="12">
        <v>1.58</v>
      </c>
      <c r="I1581" s="12">
        <v>0.32</v>
      </c>
      <c r="J1581">
        <v>165</v>
      </c>
      <c r="K1581">
        <v>175</v>
      </c>
      <c r="L1581" s="12">
        <v>1.27</v>
      </c>
      <c r="M1581" t="s">
        <v>452</v>
      </c>
    </row>
    <row r="1582" spans="1:13" x14ac:dyDescent="0.3">
      <c r="A1582" t="s">
        <v>5</v>
      </c>
      <c r="B1582" t="s">
        <v>21</v>
      </c>
      <c r="C1582" t="s">
        <v>455</v>
      </c>
      <c r="D1582" t="s">
        <v>9</v>
      </c>
      <c r="E1582">
        <v>1</v>
      </c>
      <c r="F1582" s="12">
        <v>116</v>
      </c>
      <c r="G1582" s="12">
        <v>3.87</v>
      </c>
      <c r="H1582" s="12">
        <v>0.32</v>
      </c>
      <c r="I1582" s="12">
        <v>0.32</v>
      </c>
      <c r="J1582">
        <v>29</v>
      </c>
      <c r="K1582">
        <v>35</v>
      </c>
      <c r="L1582" s="12">
        <v>0</v>
      </c>
      <c r="M1582" t="s">
        <v>452</v>
      </c>
    </row>
    <row r="1583" spans="1:13" x14ac:dyDescent="0.3">
      <c r="A1583" t="s">
        <v>5</v>
      </c>
      <c r="B1583" t="s">
        <v>21</v>
      </c>
      <c r="C1583" t="s">
        <v>455</v>
      </c>
      <c r="D1583" t="s">
        <v>8</v>
      </c>
      <c r="E1583">
        <v>3</v>
      </c>
      <c r="F1583" s="12">
        <v>348.4</v>
      </c>
      <c r="G1583" s="12">
        <v>11.61</v>
      </c>
      <c r="H1583" s="12">
        <v>0.95</v>
      </c>
      <c r="I1583" s="12">
        <v>0</v>
      </c>
      <c r="J1583">
        <v>85</v>
      </c>
      <c r="K1583">
        <v>105</v>
      </c>
      <c r="L1583" s="12">
        <v>0.95</v>
      </c>
      <c r="M1583" t="s">
        <v>452</v>
      </c>
    </row>
    <row r="1584" spans="1:13" x14ac:dyDescent="0.3">
      <c r="A1584" t="s">
        <v>5</v>
      </c>
      <c r="B1584" t="s">
        <v>21</v>
      </c>
      <c r="C1584" t="s">
        <v>455</v>
      </c>
      <c r="D1584" t="s">
        <v>11</v>
      </c>
      <c r="E1584">
        <v>1</v>
      </c>
      <c r="F1584" s="12">
        <v>120</v>
      </c>
      <c r="G1584" s="12">
        <v>4</v>
      </c>
      <c r="H1584" s="12">
        <v>0</v>
      </c>
      <c r="I1584" s="12">
        <v>0</v>
      </c>
      <c r="J1584">
        <v>30</v>
      </c>
      <c r="K1584">
        <v>35</v>
      </c>
      <c r="L1584" s="12">
        <v>0</v>
      </c>
      <c r="M1584" t="s">
        <v>452</v>
      </c>
    </row>
    <row r="1585" spans="1:13" x14ac:dyDescent="0.3">
      <c r="A1585" t="s">
        <v>5</v>
      </c>
      <c r="B1585" t="s">
        <v>21</v>
      </c>
      <c r="C1585" t="s">
        <v>455</v>
      </c>
      <c r="D1585" t="s">
        <v>10</v>
      </c>
      <c r="E1585">
        <v>1</v>
      </c>
      <c r="F1585" s="12">
        <v>112</v>
      </c>
      <c r="G1585" s="12">
        <v>3.73</v>
      </c>
      <c r="H1585" s="12">
        <v>0.32</v>
      </c>
      <c r="I1585" s="12">
        <v>0</v>
      </c>
      <c r="J1585">
        <v>28</v>
      </c>
      <c r="K1585">
        <v>35</v>
      </c>
      <c r="L1585" s="12">
        <v>0.32</v>
      </c>
      <c r="M1585" t="s">
        <v>452</v>
      </c>
    </row>
    <row r="1586" spans="1:13" x14ac:dyDescent="0.3">
      <c r="A1586" t="s">
        <v>5</v>
      </c>
      <c r="B1586" t="s">
        <v>21</v>
      </c>
      <c r="C1586" t="s">
        <v>455</v>
      </c>
      <c r="D1586" t="s">
        <v>12</v>
      </c>
      <c r="E1586">
        <v>1</v>
      </c>
      <c r="F1586" s="12">
        <v>96</v>
      </c>
      <c r="G1586" s="12">
        <v>3.2</v>
      </c>
      <c r="H1586" s="12">
        <v>0.32</v>
      </c>
      <c r="I1586" s="12">
        <v>0</v>
      </c>
      <c r="J1586">
        <v>24</v>
      </c>
      <c r="K1586">
        <v>35</v>
      </c>
      <c r="L1586" s="12">
        <v>0.32</v>
      </c>
      <c r="M1586" t="s">
        <v>452</v>
      </c>
    </row>
    <row r="1587" spans="1:13" x14ac:dyDescent="0.3">
      <c r="A1587" t="s">
        <v>5</v>
      </c>
      <c r="B1587" t="s">
        <v>21</v>
      </c>
      <c r="C1587" t="s">
        <v>456</v>
      </c>
      <c r="D1587" t="s">
        <v>7</v>
      </c>
      <c r="E1587">
        <v>2</v>
      </c>
      <c r="F1587" s="12">
        <v>244</v>
      </c>
      <c r="G1587" s="12">
        <v>8.1300000000000008</v>
      </c>
      <c r="H1587" s="12">
        <v>0.5</v>
      </c>
      <c r="I1587" s="12">
        <v>0</v>
      </c>
      <c r="J1587">
        <v>61</v>
      </c>
      <c r="K1587">
        <v>70</v>
      </c>
      <c r="L1587" s="12">
        <v>0.5</v>
      </c>
      <c r="M1587" t="s">
        <v>452</v>
      </c>
    </row>
    <row r="1588" spans="1:13" x14ac:dyDescent="0.3">
      <c r="A1588" t="s">
        <v>5</v>
      </c>
      <c r="B1588" t="s">
        <v>21</v>
      </c>
      <c r="C1588" t="s">
        <v>456</v>
      </c>
      <c r="D1588" t="s">
        <v>9</v>
      </c>
      <c r="E1588">
        <v>1</v>
      </c>
      <c r="F1588" s="12">
        <v>116</v>
      </c>
      <c r="G1588" s="12">
        <v>3.87</v>
      </c>
      <c r="H1588" s="12">
        <v>0.25</v>
      </c>
      <c r="I1588" s="12">
        <v>0</v>
      </c>
      <c r="J1588">
        <v>29</v>
      </c>
      <c r="K1588">
        <v>35</v>
      </c>
      <c r="L1588" s="12">
        <v>0.25</v>
      </c>
      <c r="M1588" t="s">
        <v>452</v>
      </c>
    </row>
    <row r="1589" spans="1:13" x14ac:dyDescent="0.3">
      <c r="A1589" t="s">
        <v>5</v>
      </c>
      <c r="B1589" t="s">
        <v>21</v>
      </c>
      <c r="C1589" t="s">
        <v>456</v>
      </c>
      <c r="D1589" t="s">
        <v>8</v>
      </c>
      <c r="E1589">
        <v>1</v>
      </c>
      <c r="F1589" s="12">
        <v>116</v>
      </c>
      <c r="G1589" s="12">
        <v>3.87</v>
      </c>
      <c r="H1589" s="12">
        <v>0.25</v>
      </c>
      <c r="I1589" s="12">
        <v>0</v>
      </c>
      <c r="J1589">
        <v>29</v>
      </c>
      <c r="K1589">
        <v>35</v>
      </c>
      <c r="L1589" s="12">
        <v>0.25</v>
      </c>
      <c r="M1589" t="s">
        <v>452</v>
      </c>
    </row>
    <row r="1590" spans="1:13" x14ac:dyDescent="0.3">
      <c r="A1590" t="s">
        <v>5</v>
      </c>
      <c r="B1590" t="s">
        <v>21</v>
      </c>
      <c r="C1590" t="s">
        <v>456</v>
      </c>
      <c r="D1590" t="s">
        <v>11</v>
      </c>
      <c r="E1590">
        <v>1</v>
      </c>
      <c r="F1590" s="12">
        <v>120</v>
      </c>
      <c r="G1590" s="12">
        <v>4</v>
      </c>
      <c r="H1590" s="12">
        <v>0.25</v>
      </c>
      <c r="I1590" s="12">
        <v>0.2</v>
      </c>
      <c r="J1590">
        <v>30</v>
      </c>
      <c r="K1590">
        <v>35</v>
      </c>
      <c r="L1590" s="12">
        <v>0.05</v>
      </c>
      <c r="M1590" t="s">
        <v>452</v>
      </c>
    </row>
    <row r="1591" spans="1:13" x14ac:dyDescent="0.3">
      <c r="A1591" t="s">
        <v>5</v>
      </c>
      <c r="B1591" t="s">
        <v>21</v>
      </c>
      <c r="C1591" t="s">
        <v>456</v>
      </c>
      <c r="D1591" t="s">
        <v>10</v>
      </c>
      <c r="E1591">
        <v>1</v>
      </c>
      <c r="F1591" s="12">
        <v>124</v>
      </c>
      <c r="G1591" s="12">
        <v>4.13</v>
      </c>
      <c r="H1591" s="12">
        <v>0.25</v>
      </c>
      <c r="I1591" s="12">
        <v>0</v>
      </c>
      <c r="J1591">
        <v>31</v>
      </c>
      <c r="K1591">
        <v>35</v>
      </c>
      <c r="L1591" s="12">
        <v>0.25</v>
      </c>
      <c r="M1591" t="s">
        <v>452</v>
      </c>
    </row>
    <row r="1592" spans="1:13" x14ac:dyDescent="0.3">
      <c r="A1592" t="s">
        <v>5</v>
      </c>
      <c r="B1592" t="s">
        <v>21</v>
      </c>
      <c r="C1592" t="s">
        <v>456</v>
      </c>
      <c r="D1592" t="s">
        <v>12</v>
      </c>
      <c r="E1592">
        <v>1</v>
      </c>
      <c r="F1592" s="12">
        <v>96</v>
      </c>
      <c r="G1592" s="12">
        <v>3.2</v>
      </c>
      <c r="H1592" s="12">
        <v>0.25</v>
      </c>
      <c r="I1592" s="12">
        <v>0.05</v>
      </c>
      <c r="J1592">
        <v>24</v>
      </c>
      <c r="K1592">
        <v>35</v>
      </c>
      <c r="L1592" s="12">
        <v>0.2</v>
      </c>
      <c r="M1592" t="s">
        <v>452</v>
      </c>
    </row>
    <row r="1593" spans="1:13" x14ac:dyDescent="0.3">
      <c r="A1593" t="s">
        <v>5</v>
      </c>
      <c r="B1593" t="s">
        <v>21</v>
      </c>
      <c r="C1593" t="s">
        <v>457</v>
      </c>
      <c r="D1593" t="s">
        <v>7</v>
      </c>
      <c r="E1593">
        <v>3</v>
      </c>
      <c r="F1593" s="12">
        <v>636</v>
      </c>
      <c r="G1593" s="12">
        <v>21.2</v>
      </c>
      <c r="H1593" s="12">
        <v>1.35</v>
      </c>
      <c r="I1593" s="12">
        <v>0</v>
      </c>
      <c r="J1593">
        <v>106</v>
      </c>
      <c r="K1593">
        <v>105</v>
      </c>
      <c r="L1593" s="12">
        <v>1.35</v>
      </c>
      <c r="M1593" t="s">
        <v>452</v>
      </c>
    </row>
    <row r="1594" spans="1:13" x14ac:dyDescent="0.3">
      <c r="A1594" t="s">
        <v>5</v>
      </c>
      <c r="B1594" t="s">
        <v>21</v>
      </c>
      <c r="C1594" t="s">
        <v>457</v>
      </c>
      <c r="D1594" t="s">
        <v>9</v>
      </c>
      <c r="E1594">
        <v>8</v>
      </c>
      <c r="F1594" s="12">
        <v>1340</v>
      </c>
      <c r="G1594" s="12">
        <v>44.67</v>
      </c>
      <c r="H1594" s="12">
        <v>3.07</v>
      </c>
      <c r="I1594" s="12">
        <v>1.1499999999999999</v>
      </c>
      <c r="J1594">
        <v>268</v>
      </c>
      <c r="K1594">
        <v>280</v>
      </c>
      <c r="L1594" s="12">
        <v>1.92</v>
      </c>
      <c r="M1594" t="s">
        <v>452</v>
      </c>
    </row>
    <row r="1595" spans="1:13" x14ac:dyDescent="0.3">
      <c r="A1595" t="s">
        <v>5</v>
      </c>
      <c r="B1595" t="s">
        <v>21</v>
      </c>
      <c r="C1595" t="s">
        <v>457</v>
      </c>
      <c r="D1595" t="s">
        <v>8</v>
      </c>
      <c r="E1595">
        <v>4</v>
      </c>
      <c r="F1595" s="12">
        <v>804</v>
      </c>
      <c r="G1595" s="12">
        <v>26.8</v>
      </c>
      <c r="H1595" s="12">
        <v>1.8</v>
      </c>
      <c r="I1595" s="12">
        <v>0</v>
      </c>
      <c r="J1595">
        <v>134</v>
      </c>
      <c r="K1595">
        <v>140</v>
      </c>
      <c r="L1595" s="12">
        <v>1.8</v>
      </c>
      <c r="M1595" t="s">
        <v>452</v>
      </c>
    </row>
    <row r="1596" spans="1:13" x14ac:dyDescent="0.3">
      <c r="A1596" t="s">
        <v>5</v>
      </c>
      <c r="B1596" t="s">
        <v>21</v>
      </c>
      <c r="C1596" t="s">
        <v>457</v>
      </c>
      <c r="D1596" t="s">
        <v>11</v>
      </c>
      <c r="E1596">
        <v>9</v>
      </c>
      <c r="F1596" s="12">
        <v>1496</v>
      </c>
      <c r="G1596" s="12">
        <v>49.87</v>
      </c>
      <c r="H1596" s="12">
        <v>3.45</v>
      </c>
      <c r="I1596" s="12">
        <v>2.68</v>
      </c>
      <c r="J1596">
        <v>306</v>
      </c>
      <c r="K1596">
        <v>315</v>
      </c>
      <c r="L1596" s="12">
        <v>0.77</v>
      </c>
      <c r="M1596" t="s">
        <v>452</v>
      </c>
    </row>
    <row r="1597" spans="1:13" x14ac:dyDescent="0.3">
      <c r="A1597" t="s">
        <v>5</v>
      </c>
      <c r="B1597" t="s">
        <v>21</v>
      </c>
      <c r="C1597" t="s">
        <v>457</v>
      </c>
      <c r="D1597" t="s">
        <v>10</v>
      </c>
      <c r="E1597">
        <v>6</v>
      </c>
      <c r="F1597" s="12">
        <v>810</v>
      </c>
      <c r="G1597" s="12">
        <v>27</v>
      </c>
      <c r="H1597" s="12">
        <v>2.2999999999999998</v>
      </c>
      <c r="I1597" s="12">
        <v>0.38</v>
      </c>
      <c r="J1597">
        <v>162</v>
      </c>
      <c r="K1597">
        <v>210</v>
      </c>
      <c r="L1597" s="12">
        <v>1.92</v>
      </c>
      <c r="M1597" t="s">
        <v>452</v>
      </c>
    </row>
    <row r="1598" spans="1:13" x14ac:dyDescent="0.3">
      <c r="A1598" t="s">
        <v>5</v>
      </c>
      <c r="B1598" t="s">
        <v>21</v>
      </c>
      <c r="C1598" t="s">
        <v>457</v>
      </c>
      <c r="D1598" t="s">
        <v>13</v>
      </c>
      <c r="E1598">
        <v>4</v>
      </c>
      <c r="F1598" s="12">
        <v>531.4</v>
      </c>
      <c r="G1598" s="12">
        <v>17.71</v>
      </c>
      <c r="H1598" s="12">
        <v>1.53</v>
      </c>
      <c r="I1598" s="12">
        <v>0.77</v>
      </c>
      <c r="J1598">
        <v>104</v>
      </c>
      <c r="K1598">
        <v>140</v>
      </c>
      <c r="L1598" s="12">
        <v>0.77</v>
      </c>
      <c r="M1598" t="s">
        <v>452</v>
      </c>
    </row>
    <row r="1599" spans="1:13" x14ac:dyDescent="0.3">
      <c r="A1599" t="s">
        <v>5</v>
      </c>
      <c r="B1599" t="s">
        <v>21</v>
      </c>
      <c r="C1599" t="s">
        <v>457</v>
      </c>
      <c r="D1599" t="s">
        <v>12</v>
      </c>
      <c r="E1599">
        <v>6</v>
      </c>
      <c r="F1599" s="12">
        <v>765</v>
      </c>
      <c r="G1599" s="12">
        <v>25.5</v>
      </c>
      <c r="H1599" s="12">
        <v>2.2999999999999998</v>
      </c>
      <c r="I1599" s="12">
        <v>1.1499999999999999</v>
      </c>
      <c r="J1599">
        <v>153</v>
      </c>
      <c r="K1599">
        <v>210</v>
      </c>
      <c r="L1599" s="12">
        <v>1.1499999999999999</v>
      </c>
      <c r="M1599" t="s">
        <v>452</v>
      </c>
    </row>
    <row r="1600" spans="1:13" x14ac:dyDescent="0.3">
      <c r="A1600" t="s">
        <v>5</v>
      </c>
      <c r="B1600" t="s">
        <v>21</v>
      </c>
      <c r="C1600" t="s">
        <v>457</v>
      </c>
      <c r="D1600" t="s">
        <v>14</v>
      </c>
      <c r="E1600">
        <v>2</v>
      </c>
      <c r="F1600" s="12">
        <v>185</v>
      </c>
      <c r="G1600" s="12">
        <v>6.17</v>
      </c>
      <c r="H1600" s="12">
        <v>0.77</v>
      </c>
      <c r="I1600" s="12">
        <v>0</v>
      </c>
      <c r="J1600">
        <v>37</v>
      </c>
      <c r="K1600">
        <v>70</v>
      </c>
      <c r="L1600" s="12">
        <v>0.77</v>
      </c>
      <c r="M1600" t="s">
        <v>452</v>
      </c>
    </row>
    <row r="1601" spans="1:13" x14ac:dyDescent="0.3">
      <c r="A1601" t="s">
        <v>5</v>
      </c>
      <c r="B1601" t="s">
        <v>21</v>
      </c>
      <c r="C1601" t="s">
        <v>458</v>
      </c>
      <c r="D1601" t="s">
        <v>7</v>
      </c>
      <c r="E1601">
        <v>10</v>
      </c>
      <c r="F1601" s="12">
        <v>1313.35</v>
      </c>
      <c r="G1601" s="12">
        <v>43.78</v>
      </c>
      <c r="H1601" s="12">
        <v>3.17</v>
      </c>
      <c r="I1601" s="12">
        <v>2.85</v>
      </c>
      <c r="J1601">
        <v>325</v>
      </c>
      <c r="K1601">
        <v>345</v>
      </c>
      <c r="L1601" s="12">
        <v>0.32</v>
      </c>
      <c r="M1601" t="s">
        <v>452</v>
      </c>
    </row>
    <row r="1602" spans="1:13" x14ac:dyDescent="0.3">
      <c r="A1602" t="s">
        <v>5</v>
      </c>
      <c r="B1602" t="s">
        <v>21</v>
      </c>
      <c r="C1602" t="s">
        <v>458</v>
      </c>
      <c r="D1602" t="s">
        <v>9</v>
      </c>
      <c r="E1602">
        <v>7</v>
      </c>
      <c r="F1602" s="12">
        <v>804.49</v>
      </c>
      <c r="G1602" s="12">
        <v>26.82</v>
      </c>
      <c r="H1602" s="12">
        <v>2.2200000000000002</v>
      </c>
      <c r="I1602" s="12">
        <v>1.9</v>
      </c>
      <c r="J1602">
        <v>201</v>
      </c>
      <c r="K1602">
        <v>232</v>
      </c>
      <c r="L1602" s="12">
        <v>0.32</v>
      </c>
      <c r="M1602" t="s">
        <v>452</v>
      </c>
    </row>
    <row r="1603" spans="1:13" x14ac:dyDescent="0.3">
      <c r="A1603" t="s">
        <v>5</v>
      </c>
      <c r="B1603" t="s">
        <v>21</v>
      </c>
      <c r="C1603" t="s">
        <v>458</v>
      </c>
      <c r="D1603" t="s">
        <v>8</v>
      </c>
      <c r="E1603">
        <v>10</v>
      </c>
      <c r="F1603" s="12">
        <v>1085.04</v>
      </c>
      <c r="G1603" s="12">
        <v>36.17</v>
      </c>
      <c r="H1603" s="12">
        <v>3.48</v>
      </c>
      <c r="I1603" s="12">
        <v>1.9</v>
      </c>
      <c r="J1603">
        <v>271</v>
      </c>
      <c r="K1603">
        <v>350</v>
      </c>
      <c r="L1603" s="12">
        <v>1.58</v>
      </c>
      <c r="M1603" t="s">
        <v>452</v>
      </c>
    </row>
    <row r="1604" spans="1:13" x14ac:dyDescent="0.3">
      <c r="A1604" t="s">
        <v>5</v>
      </c>
      <c r="B1604" t="s">
        <v>21</v>
      </c>
      <c r="C1604" t="s">
        <v>459</v>
      </c>
      <c r="D1604" t="s">
        <v>7</v>
      </c>
      <c r="E1604">
        <v>2</v>
      </c>
      <c r="F1604" s="12">
        <v>276</v>
      </c>
      <c r="G1604" s="12">
        <v>9.1999999999999993</v>
      </c>
      <c r="H1604" s="12">
        <v>0.5</v>
      </c>
      <c r="I1604" s="12">
        <v>0</v>
      </c>
      <c r="J1604">
        <v>69</v>
      </c>
      <c r="K1604">
        <v>70</v>
      </c>
      <c r="L1604" s="12">
        <v>0.5</v>
      </c>
      <c r="M1604" t="s">
        <v>452</v>
      </c>
    </row>
    <row r="1605" spans="1:13" x14ac:dyDescent="0.3">
      <c r="A1605" t="s">
        <v>5</v>
      </c>
      <c r="B1605" t="s">
        <v>21</v>
      </c>
      <c r="C1605" t="s">
        <v>459</v>
      </c>
      <c r="D1605" t="s">
        <v>9</v>
      </c>
      <c r="E1605">
        <v>1</v>
      </c>
      <c r="F1605" s="12">
        <v>96</v>
      </c>
      <c r="G1605" s="12">
        <v>3.2</v>
      </c>
      <c r="H1605" s="12">
        <v>0.25</v>
      </c>
      <c r="I1605" s="12">
        <v>0</v>
      </c>
      <c r="J1605">
        <v>24</v>
      </c>
      <c r="K1605">
        <v>35</v>
      </c>
      <c r="L1605" s="12">
        <v>0.25</v>
      </c>
      <c r="M1605" t="s">
        <v>452</v>
      </c>
    </row>
    <row r="1606" spans="1:13" x14ac:dyDescent="0.3">
      <c r="A1606" t="s">
        <v>5</v>
      </c>
      <c r="B1606" t="s">
        <v>21</v>
      </c>
      <c r="C1606" t="s">
        <v>459</v>
      </c>
      <c r="D1606" t="s">
        <v>8</v>
      </c>
      <c r="E1606">
        <v>1</v>
      </c>
      <c r="F1606" s="12">
        <v>80</v>
      </c>
      <c r="G1606" s="12">
        <v>2.67</v>
      </c>
      <c r="H1606" s="12">
        <v>0.25</v>
      </c>
      <c r="I1606" s="12">
        <v>0</v>
      </c>
      <c r="J1606">
        <v>20</v>
      </c>
      <c r="K1606">
        <v>35</v>
      </c>
      <c r="L1606" s="12">
        <v>0.25</v>
      </c>
      <c r="M1606" t="s">
        <v>452</v>
      </c>
    </row>
    <row r="1607" spans="1:13" x14ac:dyDescent="0.3">
      <c r="A1607" t="s">
        <v>5</v>
      </c>
      <c r="B1607" t="s">
        <v>21</v>
      </c>
      <c r="C1607" t="s">
        <v>460</v>
      </c>
      <c r="D1607" t="s">
        <v>7</v>
      </c>
      <c r="E1607">
        <v>17</v>
      </c>
      <c r="F1607" s="12">
        <v>2157.13</v>
      </c>
      <c r="G1607" s="12">
        <v>71.900000000000006</v>
      </c>
      <c r="H1607" s="12">
        <v>5.0999999999999996</v>
      </c>
      <c r="I1607" s="12">
        <v>4.2</v>
      </c>
      <c r="J1607">
        <v>528</v>
      </c>
      <c r="K1607">
        <v>595</v>
      </c>
      <c r="L1607" s="12">
        <v>0.9</v>
      </c>
      <c r="M1607" t="s">
        <v>452</v>
      </c>
    </row>
    <row r="1608" spans="1:13" x14ac:dyDescent="0.3">
      <c r="A1608" t="s">
        <v>5</v>
      </c>
      <c r="B1608" t="s">
        <v>21</v>
      </c>
      <c r="C1608" t="s">
        <v>460</v>
      </c>
      <c r="D1608" t="s">
        <v>9</v>
      </c>
      <c r="E1608">
        <v>19</v>
      </c>
      <c r="F1608" s="12">
        <v>2428</v>
      </c>
      <c r="G1608" s="12">
        <v>80.930000000000007</v>
      </c>
      <c r="H1608" s="12">
        <v>5.7</v>
      </c>
      <c r="I1608" s="12">
        <v>3.9</v>
      </c>
      <c r="J1608">
        <v>607</v>
      </c>
      <c r="K1608">
        <v>665</v>
      </c>
      <c r="L1608" s="12">
        <v>1.8</v>
      </c>
      <c r="M1608" t="s">
        <v>452</v>
      </c>
    </row>
    <row r="1609" spans="1:13" x14ac:dyDescent="0.3">
      <c r="A1609" t="s">
        <v>5</v>
      </c>
      <c r="B1609" t="s">
        <v>21</v>
      </c>
      <c r="C1609" t="s">
        <v>460</v>
      </c>
      <c r="D1609" t="s">
        <v>8</v>
      </c>
      <c r="E1609">
        <v>17</v>
      </c>
      <c r="F1609" s="12">
        <v>2013.54</v>
      </c>
      <c r="G1609" s="12">
        <v>67.12</v>
      </c>
      <c r="H1609" s="12">
        <v>5.4</v>
      </c>
      <c r="I1609" s="12">
        <v>4.8</v>
      </c>
      <c r="J1609">
        <v>497</v>
      </c>
      <c r="K1609">
        <v>580</v>
      </c>
      <c r="L1609" s="12">
        <v>0.6</v>
      </c>
      <c r="M1609" t="s">
        <v>452</v>
      </c>
    </row>
    <row r="1610" spans="1:13" x14ac:dyDescent="0.3">
      <c r="A1610" t="s">
        <v>5</v>
      </c>
      <c r="B1610" t="s">
        <v>21</v>
      </c>
      <c r="C1610" t="s">
        <v>460</v>
      </c>
      <c r="D1610" t="s">
        <v>11</v>
      </c>
      <c r="E1610">
        <v>22</v>
      </c>
      <c r="F1610" s="12">
        <v>2698.01</v>
      </c>
      <c r="G1610" s="12">
        <v>89.93</v>
      </c>
      <c r="H1610" s="12">
        <v>6.6</v>
      </c>
      <c r="I1610" s="12">
        <v>4.2</v>
      </c>
      <c r="J1610">
        <v>675</v>
      </c>
      <c r="K1610">
        <v>770</v>
      </c>
      <c r="L1610" s="12">
        <v>2.4</v>
      </c>
      <c r="M1610" t="s">
        <v>452</v>
      </c>
    </row>
    <row r="1611" spans="1:13" x14ac:dyDescent="0.3">
      <c r="A1611" t="s">
        <v>5</v>
      </c>
      <c r="B1611" t="s">
        <v>21</v>
      </c>
      <c r="C1611" t="s">
        <v>460</v>
      </c>
      <c r="D1611" t="s">
        <v>10</v>
      </c>
      <c r="E1611">
        <v>26</v>
      </c>
      <c r="F1611" s="12">
        <v>2990.35</v>
      </c>
      <c r="G1611" s="12">
        <v>99.68</v>
      </c>
      <c r="H1611" s="12">
        <v>8.1</v>
      </c>
      <c r="I1611" s="12">
        <v>6.35</v>
      </c>
      <c r="J1611">
        <v>754</v>
      </c>
      <c r="K1611">
        <v>906</v>
      </c>
      <c r="L1611" s="12">
        <v>1.75</v>
      </c>
      <c r="M1611" t="s">
        <v>452</v>
      </c>
    </row>
    <row r="1612" spans="1:13" x14ac:dyDescent="0.3">
      <c r="A1612" t="s">
        <v>5</v>
      </c>
      <c r="B1612" t="s">
        <v>21</v>
      </c>
      <c r="C1612" t="s">
        <v>460</v>
      </c>
      <c r="D1612" t="s">
        <v>13</v>
      </c>
      <c r="E1612">
        <v>24</v>
      </c>
      <c r="F1612" s="12">
        <v>3338.48</v>
      </c>
      <c r="G1612" s="12">
        <v>111.28</v>
      </c>
      <c r="H1612" s="12">
        <v>7.2</v>
      </c>
      <c r="I1612" s="12">
        <v>4.8</v>
      </c>
      <c r="J1612">
        <v>817</v>
      </c>
      <c r="K1612">
        <v>840</v>
      </c>
      <c r="L1612" s="12">
        <v>2.4</v>
      </c>
      <c r="M1612" t="s">
        <v>452</v>
      </c>
    </row>
    <row r="1613" spans="1:13" x14ac:dyDescent="0.3">
      <c r="A1613" t="s">
        <v>5</v>
      </c>
      <c r="B1613" t="s">
        <v>21</v>
      </c>
      <c r="C1613" t="s">
        <v>460</v>
      </c>
      <c r="D1613" t="s">
        <v>12</v>
      </c>
      <c r="E1613">
        <v>21</v>
      </c>
      <c r="F1613" s="12">
        <v>2371.66</v>
      </c>
      <c r="G1613" s="12">
        <v>79.06</v>
      </c>
      <c r="H1613" s="12">
        <v>6.2</v>
      </c>
      <c r="I1613" s="12">
        <v>4.2</v>
      </c>
      <c r="J1613">
        <v>594</v>
      </c>
      <c r="K1613">
        <v>730</v>
      </c>
      <c r="L1613" s="12">
        <v>2</v>
      </c>
      <c r="M1613" t="s">
        <v>452</v>
      </c>
    </row>
    <row r="1614" spans="1:13" x14ac:dyDescent="0.3">
      <c r="A1614" t="s">
        <v>5</v>
      </c>
      <c r="B1614" t="s">
        <v>21</v>
      </c>
      <c r="C1614" t="s">
        <v>460</v>
      </c>
      <c r="D1614" t="s">
        <v>15</v>
      </c>
      <c r="E1614">
        <v>29</v>
      </c>
      <c r="F1614" s="12">
        <v>3801</v>
      </c>
      <c r="G1614" s="12">
        <v>126.7</v>
      </c>
      <c r="H1614" s="12">
        <v>8.6999999999999993</v>
      </c>
      <c r="I1614" s="12">
        <v>4.8</v>
      </c>
      <c r="J1614">
        <v>952</v>
      </c>
      <c r="K1614">
        <v>1016</v>
      </c>
      <c r="L1614" s="12">
        <v>3.9</v>
      </c>
      <c r="M1614" t="s">
        <v>452</v>
      </c>
    </row>
    <row r="1615" spans="1:13" x14ac:dyDescent="0.3">
      <c r="A1615" t="s">
        <v>5</v>
      </c>
      <c r="B1615" t="s">
        <v>21</v>
      </c>
      <c r="C1615" t="s">
        <v>460</v>
      </c>
      <c r="D1615" t="s">
        <v>14</v>
      </c>
      <c r="E1615">
        <v>24</v>
      </c>
      <c r="F1615" s="12">
        <v>2752</v>
      </c>
      <c r="G1615" s="12">
        <v>91.73</v>
      </c>
      <c r="H1615" s="12">
        <v>7.15</v>
      </c>
      <c r="I1615" s="12">
        <v>4.5</v>
      </c>
      <c r="J1615">
        <v>703</v>
      </c>
      <c r="K1615">
        <v>840</v>
      </c>
      <c r="L1615" s="12">
        <v>2.65</v>
      </c>
      <c r="M1615" t="s">
        <v>452</v>
      </c>
    </row>
    <row r="1616" spans="1:13" x14ac:dyDescent="0.3">
      <c r="A1616" t="s">
        <v>5</v>
      </c>
      <c r="B1616" t="s">
        <v>21</v>
      </c>
      <c r="C1616" t="s">
        <v>460</v>
      </c>
      <c r="D1616" t="s">
        <v>114</v>
      </c>
      <c r="E1616">
        <v>19</v>
      </c>
      <c r="F1616" s="12">
        <v>2122.7399999999998</v>
      </c>
      <c r="G1616" s="12">
        <v>70.760000000000005</v>
      </c>
      <c r="H1616" s="12">
        <v>5.7</v>
      </c>
      <c r="I1616" s="12">
        <v>3</v>
      </c>
      <c r="J1616">
        <v>531</v>
      </c>
      <c r="K1616">
        <v>665</v>
      </c>
      <c r="L1616" s="12">
        <v>2.7</v>
      </c>
      <c r="M1616" t="s">
        <v>452</v>
      </c>
    </row>
    <row r="1617" spans="1:13" x14ac:dyDescent="0.3">
      <c r="A1617" t="s">
        <v>5</v>
      </c>
      <c r="B1617" t="s">
        <v>21</v>
      </c>
      <c r="C1617" t="s">
        <v>461</v>
      </c>
      <c r="D1617" t="s">
        <v>7</v>
      </c>
      <c r="E1617">
        <v>3</v>
      </c>
      <c r="F1617" s="12">
        <v>288</v>
      </c>
      <c r="G1617" s="12">
        <v>9.6</v>
      </c>
      <c r="H1617" s="12">
        <v>0.6</v>
      </c>
      <c r="I1617" s="12">
        <v>0.2</v>
      </c>
      <c r="J1617">
        <v>96</v>
      </c>
      <c r="K1617">
        <v>135</v>
      </c>
      <c r="L1617" s="12">
        <v>0.4</v>
      </c>
      <c r="M1617" t="s">
        <v>452</v>
      </c>
    </row>
    <row r="1618" spans="1:13" x14ac:dyDescent="0.3">
      <c r="A1618" t="s">
        <v>5</v>
      </c>
      <c r="B1618" t="s">
        <v>21</v>
      </c>
      <c r="C1618" t="s">
        <v>461</v>
      </c>
      <c r="D1618" t="s">
        <v>9</v>
      </c>
      <c r="E1618">
        <v>3</v>
      </c>
      <c r="F1618" s="12">
        <v>279</v>
      </c>
      <c r="G1618" s="12">
        <v>9.3000000000000007</v>
      </c>
      <c r="H1618" s="12">
        <v>0.8</v>
      </c>
      <c r="I1618" s="12">
        <v>0.8</v>
      </c>
      <c r="J1618">
        <v>93</v>
      </c>
      <c r="K1618">
        <v>135</v>
      </c>
      <c r="L1618" s="12">
        <v>0</v>
      </c>
      <c r="M1618" t="s">
        <v>452</v>
      </c>
    </row>
    <row r="1619" spans="1:13" x14ac:dyDescent="0.3">
      <c r="A1619" t="s">
        <v>5</v>
      </c>
      <c r="B1619" t="s">
        <v>21</v>
      </c>
      <c r="C1619" t="s">
        <v>461</v>
      </c>
      <c r="D1619" t="s">
        <v>8</v>
      </c>
      <c r="E1619">
        <v>3</v>
      </c>
      <c r="F1619" s="12">
        <v>273</v>
      </c>
      <c r="G1619" s="12">
        <v>9.1</v>
      </c>
      <c r="H1619" s="12">
        <v>0.8</v>
      </c>
      <c r="I1619" s="12">
        <v>0.8</v>
      </c>
      <c r="J1619">
        <v>91</v>
      </c>
      <c r="K1619">
        <v>132</v>
      </c>
      <c r="L1619" s="12">
        <v>0</v>
      </c>
      <c r="M1619" t="s">
        <v>452</v>
      </c>
    </row>
    <row r="1620" spans="1:13" x14ac:dyDescent="0.3">
      <c r="A1620" t="s">
        <v>5</v>
      </c>
      <c r="B1620" t="s">
        <v>21</v>
      </c>
      <c r="C1620" t="s">
        <v>461</v>
      </c>
      <c r="D1620" t="s">
        <v>11</v>
      </c>
      <c r="E1620">
        <v>3</v>
      </c>
      <c r="F1620" s="12">
        <v>204</v>
      </c>
      <c r="G1620" s="12">
        <v>6.8</v>
      </c>
      <c r="H1620" s="12">
        <v>0.6</v>
      </c>
      <c r="I1620" s="12">
        <v>0.6</v>
      </c>
      <c r="J1620">
        <v>68</v>
      </c>
      <c r="K1620">
        <v>130</v>
      </c>
      <c r="L1620" s="12">
        <v>0</v>
      </c>
      <c r="M1620" t="s">
        <v>452</v>
      </c>
    </row>
    <row r="1621" spans="1:13" x14ac:dyDescent="0.3">
      <c r="A1621" t="s">
        <v>5</v>
      </c>
      <c r="B1621" t="s">
        <v>21</v>
      </c>
      <c r="C1621" t="s">
        <v>461</v>
      </c>
      <c r="D1621" t="s">
        <v>10</v>
      </c>
      <c r="E1621">
        <v>3</v>
      </c>
      <c r="F1621" s="12">
        <v>288</v>
      </c>
      <c r="G1621" s="12">
        <v>9.6</v>
      </c>
      <c r="H1621" s="12">
        <v>0.6</v>
      </c>
      <c r="I1621" s="12">
        <v>0.6</v>
      </c>
      <c r="J1621">
        <v>96</v>
      </c>
      <c r="K1621">
        <v>125</v>
      </c>
      <c r="L1621" s="12">
        <v>0</v>
      </c>
      <c r="M1621" t="s">
        <v>452</v>
      </c>
    </row>
    <row r="1622" spans="1:13" x14ac:dyDescent="0.3">
      <c r="A1622" t="s">
        <v>5</v>
      </c>
      <c r="B1622" t="s">
        <v>21</v>
      </c>
      <c r="C1622" t="s">
        <v>461</v>
      </c>
      <c r="D1622" t="s">
        <v>13</v>
      </c>
      <c r="E1622">
        <v>2</v>
      </c>
      <c r="F1622" s="12">
        <v>194.6</v>
      </c>
      <c r="G1622" s="12">
        <v>6.49</v>
      </c>
      <c r="H1622" s="12">
        <v>0.4</v>
      </c>
      <c r="I1622" s="12">
        <v>0.4</v>
      </c>
      <c r="J1622">
        <v>63</v>
      </c>
      <c r="K1622">
        <v>70</v>
      </c>
      <c r="L1622" s="12">
        <v>0</v>
      </c>
      <c r="M1622" t="s">
        <v>452</v>
      </c>
    </row>
    <row r="1623" spans="1:13" x14ac:dyDescent="0.3">
      <c r="A1623" t="s">
        <v>5</v>
      </c>
      <c r="B1623" t="s">
        <v>21</v>
      </c>
      <c r="C1623" t="s">
        <v>461</v>
      </c>
      <c r="D1623" t="s">
        <v>12</v>
      </c>
      <c r="E1623">
        <v>2</v>
      </c>
      <c r="F1623" s="12">
        <v>225</v>
      </c>
      <c r="G1623" s="12">
        <v>7.5</v>
      </c>
      <c r="H1623" s="12">
        <v>0.4</v>
      </c>
      <c r="I1623" s="12">
        <v>0.4</v>
      </c>
      <c r="J1623">
        <v>75</v>
      </c>
      <c r="K1623">
        <v>90</v>
      </c>
      <c r="L1623" s="12">
        <v>0</v>
      </c>
      <c r="M1623" t="s">
        <v>452</v>
      </c>
    </row>
    <row r="1624" spans="1:13" x14ac:dyDescent="0.3">
      <c r="A1624" t="s">
        <v>5</v>
      </c>
      <c r="B1624" t="s">
        <v>21</v>
      </c>
      <c r="C1624" t="s">
        <v>461</v>
      </c>
      <c r="D1624" t="s">
        <v>15</v>
      </c>
      <c r="E1624">
        <v>2</v>
      </c>
      <c r="F1624" s="12">
        <v>186</v>
      </c>
      <c r="G1624" s="12">
        <v>6.2</v>
      </c>
      <c r="H1624" s="12">
        <v>0.4</v>
      </c>
      <c r="I1624" s="12">
        <v>0.2</v>
      </c>
      <c r="J1624">
        <v>62</v>
      </c>
      <c r="K1624">
        <v>70</v>
      </c>
      <c r="L1624" s="12">
        <v>0.2</v>
      </c>
      <c r="M1624" t="s">
        <v>452</v>
      </c>
    </row>
    <row r="1625" spans="1:13" x14ac:dyDescent="0.3">
      <c r="A1625" t="s">
        <v>5</v>
      </c>
      <c r="B1625" t="s">
        <v>21</v>
      </c>
      <c r="C1625" t="s">
        <v>461</v>
      </c>
      <c r="D1625" t="s">
        <v>14</v>
      </c>
      <c r="E1625">
        <v>2</v>
      </c>
      <c r="F1625" s="12">
        <v>213</v>
      </c>
      <c r="G1625" s="12">
        <v>7.1</v>
      </c>
      <c r="H1625" s="12">
        <v>0.4</v>
      </c>
      <c r="I1625" s="12">
        <v>0.2</v>
      </c>
      <c r="J1625">
        <v>71</v>
      </c>
      <c r="K1625">
        <v>80</v>
      </c>
      <c r="L1625" s="12">
        <v>0.2</v>
      </c>
      <c r="M1625" t="s">
        <v>452</v>
      </c>
    </row>
    <row r="1626" spans="1:13" x14ac:dyDescent="0.3">
      <c r="A1626" t="s">
        <v>5</v>
      </c>
      <c r="B1626" t="s">
        <v>21</v>
      </c>
      <c r="C1626" t="s">
        <v>461</v>
      </c>
      <c r="D1626" t="s">
        <v>114</v>
      </c>
      <c r="E1626">
        <v>2</v>
      </c>
      <c r="F1626" s="12">
        <v>216</v>
      </c>
      <c r="G1626" s="12">
        <v>7.2</v>
      </c>
      <c r="H1626" s="12">
        <v>0.4</v>
      </c>
      <c r="I1626" s="12">
        <v>0</v>
      </c>
      <c r="J1626">
        <v>72</v>
      </c>
      <c r="K1626">
        <v>80</v>
      </c>
      <c r="L1626" s="12">
        <v>0.4</v>
      </c>
      <c r="M1626" t="s">
        <v>452</v>
      </c>
    </row>
    <row r="1627" spans="1:13" x14ac:dyDescent="0.3">
      <c r="A1627" t="s">
        <v>5</v>
      </c>
      <c r="B1627" t="s">
        <v>21</v>
      </c>
      <c r="C1627" t="s">
        <v>462</v>
      </c>
      <c r="D1627" t="s">
        <v>7</v>
      </c>
      <c r="E1627">
        <v>8</v>
      </c>
      <c r="F1627" s="12">
        <v>1044</v>
      </c>
      <c r="G1627" s="12">
        <v>34.799999999999997</v>
      </c>
      <c r="H1627" s="12">
        <v>2.7</v>
      </c>
      <c r="I1627" s="12">
        <v>2.7</v>
      </c>
      <c r="J1627">
        <v>261</v>
      </c>
      <c r="K1627">
        <v>280</v>
      </c>
      <c r="L1627" s="12">
        <v>0</v>
      </c>
      <c r="M1627" t="s">
        <v>452</v>
      </c>
    </row>
    <row r="1628" spans="1:13" x14ac:dyDescent="0.3">
      <c r="A1628" t="s">
        <v>5</v>
      </c>
      <c r="B1628" t="s">
        <v>21</v>
      </c>
      <c r="C1628" t="s">
        <v>462</v>
      </c>
      <c r="D1628" t="s">
        <v>9</v>
      </c>
      <c r="E1628">
        <v>9</v>
      </c>
      <c r="F1628" s="12">
        <v>1104</v>
      </c>
      <c r="G1628" s="12">
        <v>36.799999999999997</v>
      </c>
      <c r="H1628" s="12">
        <v>2.7</v>
      </c>
      <c r="I1628" s="12">
        <v>2.7</v>
      </c>
      <c r="J1628">
        <v>276</v>
      </c>
      <c r="K1628">
        <v>315</v>
      </c>
      <c r="L1628" s="12">
        <v>0</v>
      </c>
      <c r="M1628" t="s">
        <v>452</v>
      </c>
    </row>
    <row r="1629" spans="1:13" x14ac:dyDescent="0.3">
      <c r="A1629" t="s">
        <v>5</v>
      </c>
      <c r="B1629" t="s">
        <v>21</v>
      </c>
      <c r="C1629" t="s">
        <v>462</v>
      </c>
      <c r="D1629" t="s">
        <v>8</v>
      </c>
      <c r="E1629">
        <v>10</v>
      </c>
      <c r="F1629" s="12">
        <v>1168</v>
      </c>
      <c r="G1629" s="12">
        <v>38.93</v>
      </c>
      <c r="H1629" s="12">
        <v>3</v>
      </c>
      <c r="I1629" s="12">
        <v>2.4</v>
      </c>
      <c r="J1629">
        <v>292</v>
      </c>
      <c r="K1629">
        <v>350</v>
      </c>
      <c r="L1629" s="12">
        <v>0.6</v>
      </c>
      <c r="M1629" t="s">
        <v>452</v>
      </c>
    </row>
    <row r="1630" spans="1:13" x14ac:dyDescent="0.3">
      <c r="A1630" t="s">
        <v>5</v>
      </c>
      <c r="B1630" t="s">
        <v>21</v>
      </c>
      <c r="C1630" t="s">
        <v>462</v>
      </c>
      <c r="D1630" t="s">
        <v>11</v>
      </c>
      <c r="E1630">
        <v>8</v>
      </c>
      <c r="F1630" s="12">
        <v>868</v>
      </c>
      <c r="G1630" s="12">
        <v>28.93</v>
      </c>
      <c r="H1630" s="12">
        <v>2.4</v>
      </c>
      <c r="I1630" s="12">
        <v>2.4</v>
      </c>
      <c r="J1630">
        <v>217</v>
      </c>
      <c r="K1630">
        <v>280</v>
      </c>
      <c r="L1630" s="12">
        <v>0</v>
      </c>
      <c r="M1630" t="s">
        <v>452</v>
      </c>
    </row>
    <row r="1631" spans="1:13" x14ac:dyDescent="0.3">
      <c r="A1631" t="s">
        <v>5</v>
      </c>
      <c r="B1631" t="s">
        <v>21</v>
      </c>
      <c r="C1631" t="s">
        <v>462</v>
      </c>
      <c r="D1631" t="s">
        <v>10</v>
      </c>
      <c r="E1631">
        <v>11</v>
      </c>
      <c r="F1631" s="12">
        <v>1312</v>
      </c>
      <c r="G1631" s="12">
        <v>43.73</v>
      </c>
      <c r="H1631" s="12">
        <v>3.6</v>
      </c>
      <c r="I1631" s="12">
        <v>3.3</v>
      </c>
      <c r="J1631">
        <v>328</v>
      </c>
      <c r="K1631">
        <v>385</v>
      </c>
      <c r="L1631" s="12">
        <v>0.3</v>
      </c>
      <c r="M1631" t="s">
        <v>452</v>
      </c>
    </row>
    <row r="1632" spans="1:13" x14ac:dyDescent="0.3">
      <c r="A1632" t="s">
        <v>5</v>
      </c>
      <c r="B1632" t="s">
        <v>21</v>
      </c>
      <c r="C1632" t="s">
        <v>462</v>
      </c>
      <c r="D1632" t="s">
        <v>13</v>
      </c>
      <c r="E1632">
        <v>8</v>
      </c>
      <c r="F1632" s="12">
        <v>975.9</v>
      </c>
      <c r="G1632" s="12">
        <v>32.53</v>
      </c>
      <c r="H1632" s="12">
        <v>2.4</v>
      </c>
      <c r="I1632" s="12">
        <v>2.1</v>
      </c>
      <c r="J1632">
        <v>237</v>
      </c>
      <c r="K1632">
        <v>280</v>
      </c>
      <c r="L1632" s="12">
        <v>0.3</v>
      </c>
      <c r="M1632" t="s">
        <v>452</v>
      </c>
    </row>
    <row r="1633" spans="1:13" x14ac:dyDescent="0.3">
      <c r="A1633" t="s">
        <v>5</v>
      </c>
      <c r="B1633" t="s">
        <v>21</v>
      </c>
      <c r="C1633" t="s">
        <v>462</v>
      </c>
      <c r="D1633" t="s">
        <v>12</v>
      </c>
      <c r="E1633">
        <v>10</v>
      </c>
      <c r="F1633" s="12">
        <v>1204</v>
      </c>
      <c r="G1633" s="12">
        <v>40.130000000000003</v>
      </c>
      <c r="H1633" s="12">
        <v>3</v>
      </c>
      <c r="I1633" s="12">
        <v>2.7</v>
      </c>
      <c r="J1633">
        <v>301</v>
      </c>
      <c r="K1633">
        <v>350</v>
      </c>
      <c r="L1633" s="12">
        <v>0.3</v>
      </c>
      <c r="M1633" t="s">
        <v>452</v>
      </c>
    </row>
    <row r="1634" spans="1:13" x14ac:dyDescent="0.3">
      <c r="A1634" t="s">
        <v>5</v>
      </c>
      <c r="B1634" t="s">
        <v>21</v>
      </c>
      <c r="C1634" t="s">
        <v>462</v>
      </c>
      <c r="D1634" t="s">
        <v>15</v>
      </c>
      <c r="E1634">
        <v>8</v>
      </c>
      <c r="F1634" s="12">
        <v>948</v>
      </c>
      <c r="G1634" s="12">
        <v>31.6</v>
      </c>
      <c r="H1634" s="12">
        <v>2.4</v>
      </c>
      <c r="I1634" s="12">
        <v>1.2</v>
      </c>
      <c r="J1634">
        <v>237</v>
      </c>
      <c r="K1634">
        <v>280</v>
      </c>
      <c r="L1634" s="12">
        <v>1.2</v>
      </c>
      <c r="M1634" t="s">
        <v>452</v>
      </c>
    </row>
    <row r="1635" spans="1:13" x14ac:dyDescent="0.3">
      <c r="A1635" t="s">
        <v>5</v>
      </c>
      <c r="B1635" t="s">
        <v>21</v>
      </c>
      <c r="C1635" t="s">
        <v>462</v>
      </c>
      <c r="D1635" t="s">
        <v>14</v>
      </c>
      <c r="E1635">
        <v>11</v>
      </c>
      <c r="F1635" s="12">
        <v>1364</v>
      </c>
      <c r="G1635" s="12">
        <v>45.47</v>
      </c>
      <c r="H1635" s="12">
        <v>3.3</v>
      </c>
      <c r="I1635" s="12">
        <v>2.7</v>
      </c>
      <c r="J1635">
        <v>341</v>
      </c>
      <c r="K1635">
        <v>385</v>
      </c>
      <c r="L1635" s="12">
        <v>0.6</v>
      </c>
      <c r="M1635" t="s">
        <v>452</v>
      </c>
    </row>
    <row r="1636" spans="1:13" x14ac:dyDescent="0.3">
      <c r="A1636" t="s">
        <v>5</v>
      </c>
      <c r="B1636" t="s">
        <v>21</v>
      </c>
      <c r="C1636" t="s">
        <v>462</v>
      </c>
      <c r="D1636" t="s">
        <v>114</v>
      </c>
      <c r="E1636">
        <v>13</v>
      </c>
      <c r="F1636" s="12">
        <v>1629.71</v>
      </c>
      <c r="G1636" s="12">
        <v>54.32</v>
      </c>
      <c r="H1636" s="12">
        <v>3.9</v>
      </c>
      <c r="I1636" s="12">
        <v>3</v>
      </c>
      <c r="J1636">
        <v>408</v>
      </c>
      <c r="K1636">
        <v>455</v>
      </c>
      <c r="L1636" s="12">
        <v>0.9</v>
      </c>
      <c r="M1636" t="s">
        <v>452</v>
      </c>
    </row>
    <row r="1637" spans="1:13" x14ac:dyDescent="0.3">
      <c r="A1637" t="s">
        <v>5</v>
      </c>
      <c r="B1637" t="s">
        <v>21</v>
      </c>
      <c r="C1637" t="s">
        <v>463</v>
      </c>
      <c r="D1637" t="s">
        <v>8</v>
      </c>
      <c r="E1637">
        <v>1</v>
      </c>
      <c r="F1637" s="12">
        <v>60</v>
      </c>
      <c r="G1637" s="12">
        <v>2</v>
      </c>
      <c r="H1637" s="12">
        <v>0.25</v>
      </c>
      <c r="I1637" s="12">
        <v>0.25</v>
      </c>
      <c r="J1637">
        <v>20</v>
      </c>
      <c r="K1637">
        <v>35</v>
      </c>
      <c r="L1637" s="12">
        <v>0</v>
      </c>
      <c r="M1637" t="s">
        <v>452</v>
      </c>
    </row>
    <row r="1638" spans="1:13" x14ac:dyDescent="0.3">
      <c r="A1638" t="s">
        <v>5</v>
      </c>
      <c r="B1638" t="s">
        <v>21</v>
      </c>
      <c r="C1638" t="s">
        <v>463</v>
      </c>
      <c r="D1638" t="s">
        <v>10</v>
      </c>
      <c r="E1638">
        <v>1</v>
      </c>
      <c r="F1638" s="12">
        <v>48</v>
      </c>
      <c r="G1638" s="12">
        <v>1.6</v>
      </c>
      <c r="H1638" s="12">
        <v>0.25</v>
      </c>
      <c r="I1638" s="12">
        <v>0.25</v>
      </c>
      <c r="J1638">
        <v>16</v>
      </c>
      <c r="K1638">
        <v>30</v>
      </c>
      <c r="L1638" s="12">
        <v>0</v>
      </c>
      <c r="M1638" t="s">
        <v>452</v>
      </c>
    </row>
    <row r="1639" spans="1:13" x14ac:dyDescent="0.3">
      <c r="A1639" t="s">
        <v>5</v>
      </c>
      <c r="B1639" t="s">
        <v>21</v>
      </c>
      <c r="C1639" t="s">
        <v>463</v>
      </c>
      <c r="D1639" t="s">
        <v>12</v>
      </c>
      <c r="E1639">
        <v>1</v>
      </c>
      <c r="F1639" s="12">
        <v>36</v>
      </c>
      <c r="G1639" s="12">
        <v>1.2</v>
      </c>
      <c r="H1639" s="12">
        <v>0.25</v>
      </c>
      <c r="I1639" s="12">
        <v>0.25</v>
      </c>
      <c r="J1639">
        <v>12</v>
      </c>
      <c r="K1639">
        <v>35</v>
      </c>
      <c r="L1639" s="12">
        <v>0</v>
      </c>
      <c r="M1639" t="s">
        <v>452</v>
      </c>
    </row>
    <row r="1640" spans="1:13" x14ac:dyDescent="0.3">
      <c r="A1640" t="s">
        <v>5</v>
      </c>
      <c r="B1640" t="s">
        <v>21</v>
      </c>
      <c r="C1640" t="s">
        <v>463</v>
      </c>
      <c r="D1640" t="s">
        <v>14</v>
      </c>
      <c r="E1640">
        <v>1</v>
      </c>
      <c r="F1640" s="12">
        <v>63</v>
      </c>
      <c r="G1640" s="12">
        <v>2.1</v>
      </c>
      <c r="H1640" s="12">
        <v>0.25</v>
      </c>
      <c r="I1640" s="12">
        <v>0</v>
      </c>
      <c r="J1640">
        <v>21</v>
      </c>
      <c r="K1640">
        <v>35</v>
      </c>
      <c r="L1640" s="12">
        <v>0.25</v>
      </c>
      <c r="M1640" t="s">
        <v>452</v>
      </c>
    </row>
    <row r="1641" spans="1:13" x14ac:dyDescent="0.3">
      <c r="A1641" t="s">
        <v>5</v>
      </c>
      <c r="B1641" t="s">
        <v>21</v>
      </c>
      <c r="C1641" t="s">
        <v>463</v>
      </c>
      <c r="D1641" t="s">
        <v>114</v>
      </c>
      <c r="E1641">
        <v>1</v>
      </c>
      <c r="F1641" s="12">
        <v>63</v>
      </c>
      <c r="G1641" s="12">
        <v>2.1</v>
      </c>
      <c r="H1641" s="12">
        <v>0.25</v>
      </c>
      <c r="I1641" s="12">
        <v>0</v>
      </c>
      <c r="J1641">
        <v>21</v>
      </c>
      <c r="K1641">
        <v>35</v>
      </c>
      <c r="L1641" s="12">
        <v>0.25</v>
      </c>
      <c r="M1641" t="s">
        <v>452</v>
      </c>
    </row>
    <row r="1642" spans="1:13" x14ac:dyDescent="0.3">
      <c r="A1642" t="s">
        <v>5</v>
      </c>
      <c r="B1642" t="s">
        <v>21</v>
      </c>
      <c r="C1642" t="s">
        <v>464</v>
      </c>
      <c r="D1642" t="s">
        <v>114</v>
      </c>
      <c r="E1642">
        <v>1</v>
      </c>
      <c r="F1642" s="12">
        <v>12</v>
      </c>
      <c r="G1642" s="12">
        <v>0.4</v>
      </c>
      <c r="H1642" s="12">
        <v>0.2</v>
      </c>
      <c r="I1642" s="12">
        <v>0.2</v>
      </c>
      <c r="J1642">
        <v>4</v>
      </c>
      <c r="K1642">
        <v>35</v>
      </c>
      <c r="L1642" s="12">
        <v>0</v>
      </c>
      <c r="M1642" t="s">
        <v>452</v>
      </c>
    </row>
    <row r="1643" spans="1:13" x14ac:dyDescent="0.3">
      <c r="A1643" t="s">
        <v>5</v>
      </c>
      <c r="B1643" t="s">
        <v>21</v>
      </c>
      <c r="C1643" t="s">
        <v>465</v>
      </c>
      <c r="D1643" t="s">
        <v>14</v>
      </c>
      <c r="E1643">
        <v>1</v>
      </c>
      <c r="F1643" s="12">
        <v>33</v>
      </c>
      <c r="G1643" s="12">
        <v>1.1000000000000001</v>
      </c>
      <c r="H1643" s="12">
        <v>0.2</v>
      </c>
      <c r="I1643" s="12">
        <v>0</v>
      </c>
      <c r="J1643">
        <v>11</v>
      </c>
      <c r="K1643">
        <v>35</v>
      </c>
      <c r="L1643" s="12">
        <v>0.2</v>
      </c>
      <c r="M1643" t="s">
        <v>452</v>
      </c>
    </row>
    <row r="1644" spans="1:13" x14ac:dyDescent="0.3">
      <c r="A1644" t="s">
        <v>5</v>
      </c>
      <c r="B1644" t="s">
        <v>21</v>
      </c>
      <c r="C1644" t="s">
        <v>466</v>
      </c>
      <c r="D1644" t="s">
        <v>9</v>
      </c>
      <c r="E1644">
        <v>1</v>
      </c>
      <c r="F1644" s="12">
        <v>63</v>
      </c>
      <c r="G1644" s="12">
        <v>2.1</v>
      </c>
      <c r="H1644" s="12">
        <v>0.2</v>
      </c>
      <c r="I1644" s="12">
        <v>0</v>
      </c>
      <c r="J1644">
        <v>21</v>
      </c>
      <c r="K1644">
        <v>40</v>
      </c>
      <c r="L1644" s="12">
        <v>0.2</v>
      </c>
      <c r="M1644" t="s">
        <v>452</v>
      </c>
    </row>
    <row r="1645" spans="1:13" x14ac:dyDescent="0.3">
      <c r="A1645" t="s">
        <v>5</v>
      </c>
      <c r="B1645" t="s">
        <v>21</v>
      </c>
      <c r="C1645" t="s">
        <v>466</v>
      </c>
      <c r="D1645" t="s">
        <v>15</v>
      </c>
      <c r="E1645">
        <v>1</v>
      </c>
      <c r="F1645" s="12">
        <v>27</v>
      </c>
      <c r="G1645" s="12">
        <v>0.9</v>
      </c>
      <c r="H1645" s="12">
        <v>0.2</v>
      </c>
      <c r="I1645" s="12">
        <v>0.2</v>
      </c>
      <c r="J1645">
        <v>9</v>
      </c>
      <c r="K1645">
        <v>35</v>
      </c>
      <c r="L1645" s="12">
        <v>0</v>
      </c>
      <c r="M1645" t="s">
        <v>452</v>
      </c>
    </row>
    <row r="1646" spans="1:13" x14ac:dyDescent="0.3">
      <c r="A1646" t="s">
        <v>5</v>
      </c>
      <c r="B1646" t="s">
        <v>21</v>
      </c>
      <c r="C1646" t="s">
        <v>467</v>
      </c>
      <c r="D1646" t="s">
        <v>10</v>
      </c>
      <c r="E1646">
        <v>1</v>
      </c>
      <c r="F1646" s="12">
        <v>39</v>
      </c>
      <c r="G1646" s="12">
        <v>1.3</v>
      </c>
      <c r="H1646" s="12">
        <v>0.2</v>
      </c>
      <c r="I1646" s="12">
        <v>0</v>
      </c>
      <c r="J1646">
        <v>13</v>
      </c>
      <c r="K1646">
        <v>45</v>
      </c>
      <c r="L1646" s="12">
        <v>0.2</v>
      </c>
      <c r="M1646" t="s">
        <v>452</v>
      </c>
    </row>
    <row r="1647" spans="1:13" x14ac:dyDescent="0.3">
      <c r="A1647" t="s">
        <v>5</v>
      </c>
      <c r="B1647" t="s">
        <v>21</v>
      </c>
      <c r="C1647" t="s">
        <v>467</v>
      </c>
      <c r="D1647" t="s">
        <v>114</v>
      </c>
      <c r="E1647">
        <v>1</v>
      </c>
      <c r="F1647" s="12">
        <v>39</v>
      </c>
      <c r="G1647" s="12">
        <v>1.3</v>
      </c>
      <c r="H1647" s="12">
        <v>0.2</v>
      </c>
      <c r="I1647" s="12">
        <v>0.2</v>
      </c>
      <c r="J1647">
        <v>13</v>
      </c>
      <c r="K1647">
        <v>35</v>
      </c>
      <c r="L1647" s="12">
        <v>0</v>
      </c>
      <c r="M1647" t="s">
        <v>452</v>
      </c>
    </row>
    <row r="1648" spans="1:13" x14ac:dyDescent="0.3">
      <c r="A1648" t="s">
        <v>5</v>
      </c>
      <c r="B1648" t="s">
        <v>21</v>
      </c>
      <c r="C1648" t="s">
        <v>468</v>
      </c>
      <c r="D1648" t="s">
        <v>7</v>
      </c>
      <c r="E1648">
        <v>1</v>
      </c>
      <c r="F1648" s="12">
        <v>45</v>
      </c>
      <c r="G1648" s="12">
        <v>1.5</v>
      </c>
      <c r="H1648" s="12">
        <v>0.2</v>
      </c>
      <c r="I1648" s="12">
        <v>0.2</v>
      </c>
      <c r="J1648">
        <v>15</v>
      </c>
      <c r="K1648">
        <v>42</v>
      </c>
      <c r="L1648" s="12">
        <v>0</v>
      </c>
      <c r="M1648" t="s">
        <v>452</v>
      </c>
    </row>
    <row r="1649" spans="1:13" x14ac:dyDescent="0.3">
      <c r="A1649" t="s">
        <v>5</v>
      </c>
      <c r="B1649" t="s">
        <v>21</v>
      </c>
      <c r="C1649" t="s">
        <v>468</v>
      </c>
      <c r="D1649" t="s">
        <v>11</v>
      </c>
      <c r="E1649">
        <v>1</v>
      </c>
      <c r="F1649" s="12">
        <v>27</v>
      </c>
      <c r="G1649" s="12">
        <v>0.9</v>
      </c>
      <c r="H1649" s="12">
        <v>0.2</v>
      </c>
      <c r="I1649" s="12">
        <v>0</v>
      </c>
      <c r="J1649">
        <v>9</v>
      </c>
      <c r="K1649">
        <v>45</v>
      </c>
      <c r="L1649" s="12">
        <v>0.2</v>
      </c>
      <c r="M1649" t="s">
        <v>452</v>
      </c>
    </row>
    <row r="1650" spans="1:13" x14ac:dyDescent="0.3">
      <c r="A1650" t="s">
        <v>5</v>
      </c>
      <c r="B1650" t="s">
        <v>21</v>
      </c>
      <c r="C1650" t="s">
        <v>469</v>
      </c>
      <c r="D1650" t="s">
        <v>8</v>
      </c>
      <c r="E1650">
        <v>1</v>
      </c>
      <c r="F1650" s="12">
        <v>45</v>
      </c>
      <c r="G1650" s="12">
        <v>1.5</v>
      </c>
      <c r="H1650" s="12">
        <v>0.2</v>
      </c>
      <c r="I1650" s="12">
        <v>0.2</v>
      </c>
      <c r="J1650">
        <v>15</v>
      </c>
      <c r="K1650">
        <v>24</v>
      </c>
      <c r="L1650" s="12">
        <v>0</v>
      </c>
      <c r="M1650" t="s">
        <v>452</v>
      </c>
    </row>
    <row r="1651" spans="1:13" x14ac:dyDescent="0.3">
      <c r="A1651" t="s">
        <v>5</v>
      </c>
      <c r="B1651" t="s">
        <v>21</v>
      </c>
      <c r="C1651" t="s">
        <v>469</v>
      </c>
      <c r="D1651" t="s">
        <v>12</v>
      </c>
      <c r="E1651">
        <v>1</v>
      </c>
      <c r="F1651" s="12">
        <v>48</v>
      </c>
      <c r="G1651" s="12">
        <v>1.6</v>
      </c>
      <c r="H1651" s="12">
        <v>0.2</v>
      </c>
      <c r="I1651" s="12">
        <v>0</v>
      </c>
      <c r="J1651">
        <v>16</v>
      </c>
      <c r="K1651">
        <v>35</v>
      </c>
      <c r="L1651" s="12">
        <v>0.2</v>
      </c>
      <c r="M1651" t="s">
        <v>452</v>
      </c>
    </row>
    <row r="1652" spans="1:13" x14ac:dyDescent="0.3">
      <c r="A1652" t="s">
        <v>5</v>
      </c>
      <c r="B1652" t="s">
        <v>21</v>
      </c>
      <c r="C1652" t="s">
        <v>470</v>
      </c>
      <c r="D1652" t="s">
        <v>15</v>
      </c>
      <c r="E1652">
        <v>1</v>
      </c>
      <c r="F1652" s="12">
        <v>30</v>
      </c>
      <c r="G1652" s="12">
        <v>1</v>
      </c>
      <c r="H1652" s="12">
        <v>0.2</v>
      </c>
      <c r="I1652" s="12">
        <v>0</v>
      </c>
      <c r="J1652">
        <v>10</v>
      </c>
      <c r="K1652">
        <v>35</v>
      </c>
      <c r="L1652" s="12">
        <v>0.2</v>
      </c>
      <c r="M1652" t="s">
        <v>452</v>
      </c>
    </row>
    <row r="1653" spans="1:13" x14ac:dyDescent="0.3">
      <c r="A1653" t="s">
        <v>5</v>
      </c>
      <c r="B1653" t="s">
        <v>21</v>
      </c>
      <c r="C1653" t="s">
        <v>471</v>
      </c>
      <c r="D1653" t="s">
        <v>13</v>
      </c>
      <c r="E1653">
        <v>1</v>
      </c>
      <c r="F1653" s="12">
        <v>25.6</v>
      </c>
      <c r="G1653" s="12">
        <v>0.85</v>
      </c>
      <c r="H1653" s="12">
        <v>0.2</v>
      </c>
      <c r="I1653" s="12">
        <v>0</v>
      </c>
      <c r="J1653">
        <v>8</v>
      </c>
      <c r="K1653">
        <v>36</v>
      </c>
      <c r="L1653" s="12">
        <v>0.2</v>
      </c>
      <c r="M1653" t="s">
        <v>452</v>
      </c>
    </row>
    <row r="1654" spans="1:13" x14ac:dyDescent="0.3">
      <c r="A1654" t="s">
        <v>5</v>
      </c>
      <c r="B1654" t="s">
        <v>21</v>
      </c>
      <c r="C1654" t="s">
        <v>472</v>
      </c>
      <c r="D1654" t="s">
        <v>14</v>
      </c>
      <c r="E1654">
        <v>1</v>
      </c>
      <c r="F1654" s="12">
        <v>24</v>
      </c>
      <c r="G1654" s="12">
        <v>0.8</v>
      </c>
      <c r="H1654" s="12">
        <v>0.2</v>
      </c>
      <c r="I1654" s="12">
        <v>0</v>
      </c>
      <c r="J1654">
        <v>8</v>
      </c>
      <c r="K1654">
        <v>35</v>
      </c>
      <c r="L1654" s="12">
        <v>0.2</v>
      </c>
      <c r="M1654" t="s">
        <v>452</v>
      </c>
    </row>
    <row r="1655" spans="1:13" x14ac:dyDescent="0.3">
      <c r="A1655" t="s">
        <v>63</v>
      </c>
      <c r="B1655" t="s">
        <v>67</v>
      </c>
      <c r="C1655" t="s">
        <v>473</v>
      </c>
      <c r="D1655" t="s">
        <v>7</v>
      </c>
      <c r="E1655">
        <v>2</v>
      </c>
      <c r="F1655" s="12">
        <v>366</v>
      </c>
      <c r="G1655" s="12">
        <v>12.2</v>
      </c>
      <c r="H1655" s="12">
        <v>0.7</v>
      </c>
      <c r="I1655" s="12">
        <v>0</v>
      </c>
      <c r="J1655">
        <v>61</v>
      </c>
      <c r="K1655">
        <v>60</v>
      </c>
      <c r="L1655" s="12">
        <v>0.7</v>
      </c>
      <c r="M1655" t="s">
        <v>474</v>
      </c>
    </row>
    <row r="1656" spans="1:13" x14ac:dyDescent="0.3">
      <c r="A1656" t="s">
        <v>63</v>
      </c>
      <c r="B1656" t="s">
        <v>67</v>
      </c>
      <c r="C1656" t="s">
        <v>473</v>
      </c>
      <c r="D1656" t="s">
        <v>9</v>
      </c>
      <c r="E1656">
        <v>3</v>
      </c>
      <c r="F1656" s="12">
        <v>534</v>
      </c>
      <c r="G1656" s="12">
        <v>17.8</v>
      </c>
      <c r="H1656" s="12">
        <v>1.05</v>
      </c>
      <c r="I1656" s="12">
        <v>0</v>
      </c>
      <c r="J1656">
        <v>89</v>
      </c>
      <c r="K1656">
        <v>90</v>
      </c>
      <c r="L1656" s="12">
        <v>1.05</v>
      </c>
      <c r="M1656" t="s">
        <v>474</v>
      </c>
    </row>
    <row r="1657" spans="1:13" x14ac:dyDescent="0.3">
      <c r="A1657" t="s">
        <v>63</v>
      </c>
      <c r="B1657" t="s">
        <v>67</v>
      </c>
      <c r="C1657" t="s">
        <v>473</v>
      </c>
      <c r="D1657" t="s">
        <v>8</v>
      </c>
      <c r="E1657">
        <v>2</v>
      </c>
      <c r="F1657" s="12">
        <v>378</v>
      </c>
      <c r="G1657" s="12">
        <v>12.6</v>
      </c>
      <c r="H1657" s="12">
        <v>0.7</v>
      </c>
      <c r="I1657" s="12">
        <v>0</v>
      </c>
      <c r="J1657">
        <v>63</v>
      </c>
      <c r="K1657">
        <v>60</v>
      </c>
      <c r="L1657" s="12">
        <v>0.7</v>
      </c>
      <c r="M1657" t="s">
        <v>474</v>
      </c>
    </row>
    <row r="1658" spans="1:13" x14ac:dyDescent="0.3">
      <c r="A1658" t="s">
        <v>63</v>
      </c>
      <c r="B1658" t="s">
        <v>67</v>
      </c>
      <c r="C1658" t="s">
        <v>473</v>
      </c>
      <c r="D1658" t="s">
        <v>11</v>
      </c>
      <c r="E1658">
        <v>2</v>
      </c>
      <c r="F1658" s="12">
        <v>384</v>
      </c>
      <c r="G1658" s="12">
        <v>12.8</v>
      </c>
      <c r="H1658" s="12">
        <v>0.7</v>
      </c>
      <c r="I1658" s="12">
        <v>0.7</v>
      </c>
      <c r="J1658">
        <v>64</v>
      </c>
      <c r="K1658">
        <v>60</v>
      </c>
      <c r="L1658" s="12">
        <v>0</v>
      </c>
      <c r="M1658" t="s">
        <v>474</v>
      </c>
    </row>
    <row r="1659" spans="1:13" x14ac:dyDescent="0.3">
      <c r="A1659" t="s">
        <v>63</v>
      </c>
      <c r="B1659" t="s">
        <v>67</v>
      </c>
      <c r="C1659" t="s">
        <v>473</v>
      </c>
      <c r="D1659" t="s">
        <v>10</v>
      </c>
      <c r="E1659">
        <v>2</v>
      </c>
      <c r="F1659" s="12">
        <v>366</v>
      </c>
      <c r="G1659" s="12">
        <v>12.2</v>
      </c>
      <c r="H1659" s="12">
        <v>0.7</v>
      </c>
      <c r="I1659" s="12">
        <v>0</v>
      </c>
      <c r="J1659">
        <v>61</v>
      </c>
      <c r="K1659">
        <v>60</v>
      </c>
      <c r="L1659" s="12">
        <v>0.7</v>
      </c>
      <c r="M1659" t="s">
        <v>474</v>
      </c>
    </row>
    <row r="1660" spans="1:13" x14ac:dyDescent="0.3">
      <c r="A1660" t="s">
        <v>63</v>
      </c>
      <c r="B1660" t="s">
        <v>67</v>
      </c>
      <c r="C1660" t="s">
        <v>473</v>
      </c>
      <c r="D1660" t="s">
        <v>13</v>
      </c>
      <c r="E1660">
        <v>2</v>
      </c>
      <c r="F1660" s="12">
        <v>426</v>
      </c>
      <c r="G1660" s="12">
        <v>14.2</v>
      </c>
      <c r="H1660" s="12">
        <v>0.7</v>
      </c>
      <c r="I1660" s="12">
        <v>0</v>
      </c>
      <c r="J1660">
        <v>71</v>
      </c>
      <c r="K1660">
        <v>60</v>
      </c>
      <c r="L1660" s="12">
        <v>0.7</v>
      </c>
      <c r="M1660" t="s">
        <v>474</v>
      </c>
    </row>
    <row r="1661" spans="1:13" x14ac:dyDescent="0.3">
      <c r="A1661" t="s">
        <v>63</v>
      </c>
      <c r="B1661" t="s">
        <v>67</v>
      </c>
      <c r="C1661" t="s">
        <v>473</v>
      </c>
      <c r="D1661" t="s">
        <v>12</v>
      </c>
      <c r="E1661">
        <v>3</v>
      </c>
      <c r="F1661" s="12">
        <v>594</v>
      </c>
      <c r="G1661" s="12">
        <v>19.8</v>
      </c>
      <c r="H1661" s="12">
        <v>1.05</v>
      </c>
      <c r="I1661" s="12">
        <v>0.35</v>
      </c>
      <c r="J1661">
        <v>99</v>
      </c>
      <c r="K1661">
        <v>90</v>
      </c>
      <c r="L1661" s="12">
        <v>0.7</v>
      </c>
      <c r="M1661" t="s">
        <v>474</v>
      </c>
    </row>
    <row r="1662" spans="1:13" x14ac:dyDescent="0.3">
      <c r="A1662" t="s">
        <v>63</v>
      </c>
      <c r="B1662" t="s">
        <v>67</v>
      </c>
      <c r="C1662" t="s">
        <v>473</v>
      </c>
      <c r="D1662" t="s">
        <v>15</v>
      </c>
      <c r="E1662">
        <v>3</v>
      </c>
      <c r="F1662" s="12">
        <v>540</v>
      </c>
      <c r="G1662" s="12">
        <v>18</v>
      </c>
      <c r="H1662" s="12">
        <v>1.1299999999999999</v>
      </c>
      <c r="I1662" s="12">
        <v>0</v>
      </c>
      <c r="J1662">
        <v>90</v>
      </c>
      <c r="K1662">
        <v>90</v>
      </c>
      <c r="L1662" s="12">
        <v>1.1299999999999999</v>
      </c>
      <c r="M1662" t="s">
        <v>474</v>
      </c>
    </row>
    <row r="1663" spans="1:13" x14ac:dyDescent="0.3">
      <c r="A1663" t="s">
        <v>63</v>
      </c>
      <c r="B1663" t="s">
        <v>67</v>
      </c>
      <c r="C1663" t="s">
        <v>473</v>
      </c>
      <c r="D1663" t="s">
        <v>14</v>
      </c>
      <c r="E1663">
        <v>3</v>
      </c>
      <c r="F1663" s="12">
        <v>522</v>
      </c>
      <c r="G1663" s="12">
        <v>17.399999999999999</v>
      </c>
      <c r="H1663" s="12">
        <v>1.05</v>
      </c>
      <c r="I1663" s="12">
        <v>0.55000000000000004</v>
      </c>
      <c r="J1663">
        <v>87</v>
      </c>
      <c r="K1663">
        <v>90</v>
      </c>
      <c r="L1663" s="12">
        <v>0.5</v>
      </c>
      <c r="M1663" t="s">
        <v>474</v>
      </c>
    </row>
    <row r="1664" spans="1:13" x14ac:dyDescent="0.3">
      <c r="A1664" t="s">
        <v>63</v>
      </c>
      <c r="B1664" t="s">
        <v>67</v>
      </c>
      <c r="C1664" t="s">
        <v>473</v>
      </c>
      <c r="D1664" t="s">
        <v>114</v>
      </c>
      <c r="E1664">
        <v>4</v>
      </c>
      <c r="F1664" s="12">
        <v>618</v>
      </c>
      <c r="G1664" s="12">
        <v>20.6</v>
      </c>
      <c r="H1664" s="12">
        <v>1.51</v>
      </c>
      <c r="I1664" s="12">
        <v>0.57999999999999996</v>
      </c>
      <c r="J1664">
        <v>103</v>
      </c>
      <c r="K1664">
        <v>120</v>
      </c>
      <c r="L1664" s="12">
        <v>0.93</v>
      </c>
      <c r="M1664" t="s">
        <v>474</v>
      </c>
    </row>
    <row r="1665" spans="1:13" x14ac:dyDescent="0.3">
      <c r="A1665" t="s">
        <v>63</v>
      </c>
      <c r="B1665" t="s">
        <v>67</v>
      </c>
      <c r="C1665" t="s">
        <v>475</v>
      </c>
      <c r="D1665" t="s">
        <v>8</v>
      </c>
      <c r="E1665">
        <v>1</v>
      </c>
      <c r="F1665" s="12">
        <v>175</v>
      </c>
      <c r="G1665" s="12">
        <v>5.83</v>
      </c>
      <c r="H1665" s="12">
        <v>0.28000000000000003</v>
      </c>
      <c r="I1665" s="12">
        <v>0.28000000000000003</v>
      </c>
      <c r="J1665">
        <v>35</v>
      </c>
      <c r="K1665">
        <v>32</v>
      </c>
      <c r="L1665" s="12">
        <v>0</v>
      </c>
      <c r="M1665" t="s">
        <v>474</v>
      </c>
    </row>
    <row r="1666" spans="1:13" x14ac:dyDescent="0.3">
      <c r="A1666" t="s">
        <v>63</v>
      </c>
      <c r="B1666" t="s">
        <v>67</v>
      </c>
      <c r="C1666" t="s">
        <v>475</v>
      </c>
      <c r="D1666" t="s">
        <v>10</v>
      </c>
      <c r="E1666">
        <v>1</v>
      </c>
      <c r="F1666" s="12">
        <v>145</v>
      </c>
      <c r="G1666" s="12">
        <v>4.83</v>
      </c>
      <c r="H1666" s="12">
        <v>0.28000000000000003</v>
      </c>
      <c r="I1666" s="12">
        <v>0.28000000000000003</v>
      </c>
      <c r="J1666">
        <v>29</v>
      </c>
      <c r="K1666">
        <v>30</v>
      </c>
      <c r="L1666" s="12">
        <v>0</v>
      </c>
      <c r="M1666" t="s">
        <v>474</v>
      </c>
    </row>
    <row r="1667" spans="1:13" x14ac:dyDescent="0.3">
      <c r="A1667" t="s">
        <v>63</v>
      </c>
      <c r="B1667" t="s">
        <v>67</v>
      </c>
      <c r="C1667" t="s">
        <v>475</v>
      </c>
      <c r="D1667" t="s">
        <v>13</v>
      </c>
      <c r="E1667">
        <v>1</v>
      </c>
      <c r="F1667" s="12">
        <v>153.69999999999999</v>
      </c>
      <c r="G1667" s="12">
        <v>5.12</v>
      </c>
      <c r="H1667" s="12">
        <v>0.28000000000000003</v>
      </c>
      <c r="I1667" s="12">
        <v>0</v>
      </c>
      <c r="J1667">
        <v>29</v>
      </c>
      <c r="K1667">
        <v>30</v>
      </c>
      <c r="L1667" s="12">
        <v>0.28000000000000003</v>
      </c>
      <c r="M1667" t="s">
        <v>474</v>
      </c>
    </row>
    <row r="1668" spans="1:13" x14ac:dyDescent="0.3">
      <c r="A1668" t="s">
        <v>63</v>
      </c>
      <c r="B1668" t="s">
        <v>67</v>
      </c>
      <c r="C1668" t="s">
        <v>475</v>
      </c>
      <c r="D1668" t="s">
        <v>12</v>
      </c>
      <c r="E1668">
        <v>2</v>
      </c>
      <c r="F1668" s="12">
        <v>320</v>
      </c>
      <c r="G1668" s="12">
        <v>10.67</v>
      </c>
      <c r="H1668" s="12">
        <v>0.56999999999999995</v>
      </c>
      <c r="I1668" s="12">
        <v>0</v>
      </c>
      <c r="J1668">
        <v>64</v>
      </c>
      <c r="K1668">
        <v>62</v>
      </c>
      <c r="L1668" s="12">
        <v>0.56999999999999995</v>
      </c>
      <c r="M1668" t="s">
        <v>474</v>
      </c>
    </row>
    <row r="1669" spans="1:13" x14ac:dyDescent="0.3">
      <c r="A1669" t="s">
        <v>63</v>
      </c>
      <c r="B1669" t="s">
        <v>67</v>
      </c>
      <c r="C1669" t="s">
        <v>475</v>
      </c>
      <c r="D1669" t="s">
        <v>15</v>
      </c>
      <c r="E1669">
        <v>1</v>
      </c>
      <c r="F1669" s="12">
        <v>105</v>
      </c>
      <c r="G1669" s="12">
        <v>3.5</v>
      </c>
      <c r="H1669" s="12">
        <v>0.31</v>
      </c>
      <c r="I1669" s="12">
        <v>0</v>
      </c>
      <c r="J1669">
        <v>21</v>
      </c>
      <c r="K1669">
        <v>30</v>
      </c>
      <c r="L1669" s="12">
        <v>0.31</v>
      </c>
      <c r="M1669" t="s">
        <v>474</v>
      </c>
    </row>
    <row r="1670" spans="1:13" x14ac:dyDescent="0.3">
      <c r="A1670" t="s">
        <v>63</v>
      </c>
      <c r="B1670" t="s">
        <v>67</v>
      </c>
      <c r="C1670" t="s">
        <v>475</v>
      </c>
      <c r="D1670" t="s">
        <v>14</v>
      </c>
      <c r="E1670">
        <v>1</v>
      </c>
      <c r="F1670" s="12">
        <v>125</v>
      </c>
      <c r="G1670" s="12">
        <v>4.17</v>
      </c>
      <c r="H1670" s="12">
        <v>0.28000000000000003</v>
      </c>
      <c r="I1670" s="12">
        <v>0.28000000000000003</v>
      </c>
      <c r="J1670">
        <v>25</v>
      </c>
      <c r="K1670">
        <v>30</v>
      </c>
      <c r="L1670" s="12">
        <v>0</v>
      </c>
      <c r="M1670" t="s">
        <v>474</v>
      </c>
    </row>
    <row r="1671" spans="1:13" x14ac:dyDescent="0.3">
      <c r="A1671" t="s">
        <v>63</v>
      </c>
      <c r="B1671" t="s">
        <v>67</v>
      </c>
      <c r="C1671" t="s">
        <v>475</v>
      </c>
      <c r="D1671" t="s">
        <v>114</v>
      </c>
      <c r="E1671">
        <v>1</v>
      </c>
      <c r="F1671" s="12">
        <v>120</v>
      </c>
      <c r="G1671" s="12">
        <v>4</v>
      </c>
      <c r="H1671" s="12">
        <v>0.31</v>
      </c>
      <c r="I1671" s="12">
        <v>0.18</v>
      </c>
      <c r="J1671">
        <v>24</v>
      </c>
      <c r="K1671">
        <v>30</v>
      </c>
      <c r="L1671" s="12">
        <v>0.13</v>
      </c>
      <c r="M1671" t="s">
        <v>474</v>
      </c>
    </row>
    <row r="1672" spans="1:13" x14ac:dyDescent="0.3">
      <c r="A1672" t="s">
        <v>63</v>
      </c>
      <c r="B1672" t="s">
        <v>67</v>
      </c>
      <c r="C1672" t="s">
        <v>476</v>
      </c>
      <c r="D1672" t="s">
        <v>8</v>
      </c>
      <c r="E1672">
        <v>1</v>
      </c>
      <c r="F1672" s="12">
        <v>84.8</v>
      </c>
      <c r="G1672" s="12">
        <v>2.83</v>
      </c>
      <c r="H1672" s="12">
        <v>0.28000000000000003</v>
      </c>
      <c r="I1672" s="12">
        <v>0</v>
      </c>
      <c r="J1672">
        <v>16</v>
      </c>
      <c r="K1672">
        <v>30</v>
      </c>
      <c r="L1672" s="12">
        <v>0.28000000000000003</v>
      </c>
      <c r="M1672" t="s">
        <v>474</v>
      </c>
    </row>
    <row r="1673" spans="1:13" x14ac:dyDescent="0.3">
      <c r="A1673" t="s">
        <v>63</v>
      </c>
      <c r="B1673" t="s">
        <v>67</v>
      </c>
      <c r="C1673" t="s">
        <v>477</v>
      </c>
      <c r="D1673" t="s">
        <v>10</v>
      </c>
      <c r="E1673">
        <v>1</v>
      </c>
      <c r="F1673" s="12">
        <v>63.6</v>
      </c>
      <c r="G1673" s="12">
        <v>2.12</v>
      </c>
      <c r="H1673" s="12">
        <v>0.28000000000000003</v>
      </c>
      <c r="I1673" s="12">
        <v>0.08</v>
      </c>
      <c r="J1673">
        <v>12</v>
      </c>
      <c r="K1673">
        <v>30</v>
      </c>
      <c r="L1673" s="12">
        <v>0.2</v>
      </c>
      <c r="M1673" t="s">
        <v>474</v>
      </c>
    </row>
    <row r="1674" spans="1:13" x14ac:dyDescent="0.3">
      <c r="A1674" t="s">
        <v>63</v>
      </c>
      <c r="B1674" t="s">
        <v>67</v>
      </c>
      <c r="C1674" t="s">
        <v>478</v>
      </c>
      <c r="D1674" t="s">
        <v>7</v>
      </c>
      <c r="E1674">
        <v>1</v>
      </c>
      <c r="F1674" s="12">
        <v>113.35</v>
      </c>
      <c r="G1674" s="12">
        <v>3.78</v>
      </c>
      <c r="H1674" s="12">
        <v>0.2</v>
      </c>
      <c r="I1674" s="12">
        <v>0</v>
      </c>
      <c r="J1674">
        <v>38</v>
      </c>
      <c r="K1674">
        <v>30</v>
      </c>
      <c r="L1674" s="12">
        <v>0.2</v>
      </c>
      <c r="M1674" t="s">
        <v>474</v>
      </c>
    </row>
    <row r="1675" spans="1:13" x14ac:dyDescent="0.3">
      <c r="A1675" t="s">
        <v>63</v>
      </c>
      <c r="B1675" t="s">
        <v>67</v>
      </c>
      <c r="C1675" t="s">
        <v>478</v>
      </c>
      <c r="D1675" t="s">
        <v>9</v>
      </c>
      <c r="E1675">
        <v>2</v>
      </c>
      <c r="F1675" s="12">
        <v>149.13999999999999</v>
      </c>
      <c r="G1675" s="12">
        <v>4.97</v>
      </c>
      <c r="H1675" s="12">
        <v>0.4</v>
      </c>
      <c r="I1675" s="12">
        <v>0</v>
      </c>
      <c r="J1675">
        <v>50</v>
      </c>
      <c r="K1675">
        <v>60</v>
      </c>
      <c r="L1675" s="12">
        <v>0.4</v>
      </c>
      <c r="M1675" t="s">
        <v>474</v>
      </c>
    </row>
    <row r="1676" spans="1:13" x14ac:dyDescent="0.3">
      <c r="A1676" t="s">
        <v>63</v>
      </c>
      <c r="B1676" t="s">
        <v>67</v>
      </c>
      <c r="C1676" t="s">
        <v>478</v>
      </c>
      <c r="D1676" t="s">
        <v>11</v>
      </c>
      <c r="E1676">
        <v>2</v>
      </c>
      <c r="F1676" s="12">
        <v>214.76</v>
      </c>
      <c r="G1676" s="12">
        <v>7.16</v>
      </c>
      <c r="H1676" s="12">
        <v>0.4</v>
      </c>
      <c r="I1676" s="12">
        <v>0.4</v>
      </c>
      <c r="J1676">
        <v>72</v>
      </c>
      <c r="K1676">
        <v>68</v>
      </c>
      <c r="L1676" s="12">
        <v>0</v>
      </c>
      <c r="M1676" t="s">
        <v>474</v>
      </c>
    </row>
    <row r="1677" spans="1:13" x14ac:dyDescent="0.3">
      <c r="A1677" t="s">
        <v>63</v>
      </c>
      <c r="B1677" t="s">
        <v>67</v>
      </c>
      <c r="C1677" t="s">
        <v>478</v>
      </c>
      <c r="D1677" t="s">
        <v>10</v>
      </c>
      <c r="E1677">
        <v>1</v>
      </c>
      <c r="F1677" s="12">
        <v>102.39</v>
      </c>
      <c r="G1677" s="12">
        <v>3.41</v>
      </c>
      <c r="H1677" s="12">
        <v>0.2</v>
      </c>
      <c r="I1677" s="12">
        <v>0.2</v>
      </c>
      <c r="J1677">
        <v>34</v>
      </c>
      <c r="K1677">
        <v>30</v>
      </c>
      <c r="L1677" s="12">
        <v>0</v>
      </c>
      <c r="M1677" t="s">
        <v>474</v>
      </c>
    </row>
    <row r="1678" spans="1:13" x14ac:dyDescent="0.3">
      <c r="A1678" t="s">
        <v>63</v>
      </c>
      <c r="B1678" t="s">
        <v>67</v>
      </c>
      <c r="C1678" t="s">
        <v>478</v>
      </c>
      <c r="D1678" t="s">
        <v>13</v>
      </c>
      <c r="E1678">
        <v>2</v>
      </c>
      <c r="F1678" s="12">
        <v>218.88</v>
      </c>
      <c r="G1678" s="12">
        <v>7.3</v>
      </c>
      <c r="H1678" s="12">
        <v>0.4</v>
      </c>
      <c r="I1678" s="12">
        <v>0.4</v>
      </c>
      <c r="J1678">
        <v>72</v>
      </c>
      <c r="K1678">
        <v>68</v>
      </c>
      <c r="L1678" s="12">
        <v>0</v>
      </c>
      <c r="M1678" t="s">
        <v>474</v>
      </c>
    </row>
    <row r="1679" spans="1:13" x14ac:dyDescent="0.3">
      <c r="A1679" t="s">
        <v>63</v>
      </c>
      <c r="B1679" t="s">
        <v>67</v>
      </c>
      <c r="C1679" t="s">
        <v>478</v>
      </c>
      <c r="D1679" t="s">
        <v>12</v>
      </c>
      <c r="E1679">
        <v>1</v>
      </c>
      <c r="F1679" s="12">
        <v>102.39</v>
      </c>
      <c r="G1679" s="12">
        <v>3.41</v>
      </c>
      <c r="H1679" s="12">
        <v>0.2</v>
      </c>
      <c r="I1679" s="12">
        <v>0.2</v>
      </c>
      <c r="J1679">
        <v>34</v>
      </c>
      <c r="K1679">
        <v>34</v>
      </c>
      <c r="L1679" s="12">
        <v>0</v>
      </c>
      <c r="M1679" t="s">
        <v>474</v>
      </c>
    </row>
    <row r="1680" spans="1:13" x14ac:dyDescent="0.3">
      <c r="A1680" t="s">
        <v>63</v>
      </c>
      <c r="B1680" t="s">
        <v>67</v>
      </c>
      <c r="C1680" t="s">
        <v>478</v>
      </c>
      <c r="D1680" t="s">
        <v>15</v>
      </c>
      <c r="E1680">
        <v>2</v>
      </c>
      <c r="F1680" s="12">
        <v>222</v>
      </c>
      <c r="G1680" s="12">
        <v>7.4</v>
      </c>
      <c r="H1680" s="12">
        <v>0.4</v>
      </c>
      <c r="I1680" s="12">
        <v>0.4</v>
      </c>
      <c r="J1680">
        <v>74</v>
      </c>
      <c r="K1680">
        <v>76</v>
      </c>
      <c r="L1680" s="12">
        <v>0</v>
      </c>
      <c r="M1680" t="s">
        <v>474</v>
      </c>
    </row>
    <row r="1681" spans="1:13" x14ac:dyDescent="0.3">
      <c r="A1681" t="s">
        <v>63</v>
      </c>
      <c r="B1681" t="s">
        <v>67</v>
      </c>
      <c r="C1681" t="s">
        <v>478</v>
      </c>
      <c r="D1681" t="s">
        <v>14</v>
      </c>
      <c r="E1681">
        <v>1</v>
      </c>
      <c r="F1681" s="12">
        <v>111.42</v>
      </c>
      <c r="G1681" s="12">
        <v>3.71</v>
      </c>
      <c r="H1681" s="12">
        <v>0.2</v>
      </c>
      <c r="I1681" s="12">
        <v>0.2</v>
      </c>
      <c r="J1681">
        <v>37</v>
      </c>
      <c r="K1681">
        <v>34</v>
      </c>
      <c r="L1681" s="12">
        <v>0</v>
      </c>
      <c r="M1681" t="s">
        <v>474</v>
      </c>
    </row>
    <row r="1682" spans="1:13" x14ac:dyDescent="0.3">
      <c r="A1682" t="s">
        <v>63</v>
      </c>
      <c r="B1682" t="s">
        <v>67</v>
      </c>
      <c r="C1682" t="s">
        <v>478</v>
      </c>
      <c r="D1682" t="s">
        <v>114</v>
      </c>
      <c r="E1682">
        <v>2</v>
      </c>
      <c r="F1682" s="12">
        <v>117</v>
      </c>
      <c r="G1682" s="12">
        <v>3.9</v>
      </c>
      <c r="H1682" s="12">
        <v>0.4</v>
      </c>
      <c r="I1682" s="12">
        <v>0.4</v>
      </c>
      <c r="J1682">
        <v>39</v>
      </c>
      <c r="K1682">
        <v>72</v>
      </c>
      <c r="L1682" s="12">
        <v>0</v>
      </c>
      <c r="M1682" t="s">
        <v>474</v>
      </c>
    </row>
    <row r="1683" spans="1:13" x14ac:dyDescent="0.3">
      <c r="A1683" t="s">
        <v>63</v>
      </c>
      <c r="B1683" t="s">
        <v>67</v>
      </c>
      <c r="C1683" t="s">
        <v>479</v>
      </c>
      <c r="D1683" t="s">
        <v>9</v>
      </c>
      <c r="E1683">
        <v>1</v>
      </c>
      <c r="F1683" s="12">
        <v>96</v>
      </c>
      <c r="G1683" s="12">
        <v>3.2</v>
      </c>
      <c r="H1683" s="12">
        <v>0.35</v>
      </c>
      <c r="I1683" s="12">
        <v>0.35</v>
      </c>
      <c r="J1683">
        <v>16</v>
      </c>
      <c r="K1683">
        <v>20</v>
      </c>
      <c r="L1683" s="12">
        <v>0</v>
      </c>
      <c r="M1683" t="s">
        <v>474</v>
      </c>
    </row>
    <row r="1684" spans="1:13" x14ac:dyDescent="0.3">
      <c r="A1684" t="s">
        <v>63</v>
      </c>
      <c r="B1684" t="s">
        <v>67</v>
      </c>
      <c r="C1684" t="s">
        <v>479</v>
      </c>
      <c r="D1684" t="s">
        <v>8</v>
      </c>
      <c r="E1684">
        <v>1</v>
      </c>
      <c r="F1684" s="12">
        <v>120</v>
      </c>
      <c r="G1684" s="12">
        <v>4</v>
      </c>
      <c r="H1684" s="12">
        <v>0.35</v>
      </c>
      <c r="I1684" s="12">
        <v>0.2</v>
      </c>
      <c r="J1684">
        <v>20</v>
      </c>
      <c r="K1684">
        <v>20</v>
      </c>
      <c r="L1684" s="12">
        <v>0.15</v>
      </c>
      <c r="M1684" t="s">
        <v>474</v>
      </c>
    </row>
    <row r="1685" spans="1:13" x14ac:dyDescent="0.3">
      <c r="A1685" t="s">
        <v>63</v>
      </c>
      <c r="B1685" t="s">
        <v>67</v>
      </c>
      <c r="C1685" t="s">
        <v>479</v>
      </c>
      <c r="D1685" t="s">
        <v>11</v>
      </c>
      <c r="E1685">
        <v>1</v>
      </c>
      <c r="F1685" s="12">
        <v>192</v>
      </c>
      <c r="G1685" s="12">
        <v>6.4</v>
      </c>
      <c r="H1685" s="12">
        <v>0.35</v>
      </c>
      <c r="I1685" s="12">
        <v>0.35</v>
      </c>
      <c r="J1685">
        <v>32</v>
      </c>
      <c r="K1685">
        <v>30</v>
      </c>
      <c r="L1685" s="12">
        <v>0</v>
      </c>
      <c r="M1685" t="s">
        <v>474</v>
      </c>
    </row>
    <row r="1686" spans="1:13" x14ac:dyDescent="0.3">
      <c r="A1686" t="s">
        <v>63</v>
      </c>
      <c r="B1686" t="s">
        <v>67</v>
      </c>
      <c r="C1686" t="s">
        <v>479</v>
      </c>
      <c r="D1686" t="s">
        <v>10</v>
      </c>
      <c r="E1686">
        <v>1</v>
      </c>
      <c r="F1686" s="12">
        <v>174</v>
      </c>
      <c r="G1686" s="12">
        <v>5.8</v>
      </c>
      <c r="H1686" s="12">
        <v>0.35</v>
      </c>
      <c r="I1686" s="12">
        <v>0.35</v>
      </c>
      <c r="J1686">
        <v>29</v>
      </c>
      <c r="K1686">
        <v>30</v>
      </c>
      <c r="L1686" s="12">
        <v>0</v>
      </c>
      <c r="M1686" t="s">
        <v>474</v>
      </c>
    </row>
    <row r="1687" spans="1:13" x14ac:dyDescent="0.3">
      <c r="A1687" t="s">
        <v>63</v>
      </c>
      <c r="B1687" t="s">
        <v>67</v>
      </c>
      <c r="C1687" t="s">
        <v>479</v>
      </c>
      <c r="D1687" t="s">
        <v>13</v>
      </c>
      <c r="E1687">
        <v>1</v>
      </c>
      <c r="F1687" s="12">
        <v>186</v>
      </c>
      <c r="G1687" s="12">
        <v>6.2</v>
      </c>
      <c r="H1687" s="12">
        <v>0.35</v>
      </c>
      <c r="I1687" s="12">
        <v>0.35</v>
      </c>
      <c r="J1687">
        <v>30</v>
      </c>
      <c r="K1687">
        <v>30</v>
      </c>
      <c r="L1687" s="12">
        <v>0</v>
      </c>
      <c r="M1687" t="s">
        <v>474</v>
      </c>
    </row>
    <row r="1688" spans="1:13" x14ac:dyDescent="0.3">
      <c r="A1688" t="s">
        <v>63</v>
      </c>
      <c r="B1688" t="s">
        <v>67</v>
      </c>
      <c r="C1688" t="s">
        <v>479</v>
      </c>
      <c r="D1688" t="s">
        <v>12</v>
      </c>
      <c r="E1688">
        <v>1</v>
      </c>
      <c r="F1688" s="12">
        <v>174</v>
      </c>
      <c r="G1688" s="12">
        <v>5.8</v>
      </c>
      <c r="H1688" s="12">
        <v>0.35</v>
      </c>
      <c r="I1688" s="12">
        <v>0.35</v>
      </c>
      <c r="J1688">
        <v>29</v>
      </c>
      <c r="K1688">
        <v>25</v>
      </c>
      <c r="L1688" s="12">
        <v>0</v>
      </c>
      <c r="M1688" t="s">
        <v>474</v>
      </c>
    </row>
    <row r="1689" spans="1:13" x14ac:dyDescent="0.3">
      <c r="A1689" t="s">
        <v>63</v>
      </c>
      <c r="B1689" t="s">
        <v>67</v>
      </c>
      <c r="C1689" t="s">
        <v>479</v>
      </c>
      <c r="D1689" t="s">
        <v>15</v>
      </c>
      <c r="E1689">
        <v>1</v>
      </c>
      <c r="F1689" s="12">
        <v>180</v>
      </c>
      <c r="G1689" s="12">
        <v>6</v>
      </c>
      <c r="H1689" s="12">
        <v>0.38</v>
      </c>
      <c r="I1689" s="12">
        <v>0</v>
      </c>
      <c r="J1689">
        <v>30</v>
      </c>
      <c r="K1689">
        <v>30</v>
      </c>
      <c r="L1689" s="12">
        <v>0.38</v>
      </c>
      <c r="M1689" t="s">
        <v>474</v>
      </c>
    </row>
    <row r="1690" spans="1:13" x14ac:dyDescent="0.3">
      <c r="A1690" t="s">
        <v>63</v>
      </c>
      <c r="B1690" t="s">
        <v>67</v>
      </c>
      <c r="C1690" t="s">
        <v>479</v>
      </c>
      <c r="D1690" t="s">
        <v>14</v>
      </c>
      <c r="E1690">
        <v>1</v>
      </c>
      <c r="F1690" s="12">
        <v>168</v>
      </c>
      <c r="G1690" s="12">
        <v>5.6</v>
      </c>
      <c r="H1690" s="12">
        <v>0.35</v>
      </c>
      <c r="I1690" s="12">
        <v>0.35</v>
      </c>
      <c r="J1690">
        <v>28</v>
      </c>
      <c r="K1690">
        <v>25</v>
      </c>
      <c r="L1690" s="12">
        <v>0</v>
      </c>
      <c r="M1690" t="s">
        <v>474</v>
      </c>
    </row>
    <row r="1691" spans="1:13" x14ac:dyDescent="0.3">
      <c r="A1691" t="s">
        <v>63</v>
      </c>
      <c r="B1691" t="s">
        <v>67</v>
      </c>
      <c r="C1691" t="s">
        <v>479</v>
      </c>
      <c r="D1691" t="s">
        <v>114</v>
      </c>
      <c r="E1691">
        <v>1</v>
      </c>
      <c r="F1691" s="12">
        <v>180</v>
      </c>
      <c r="G1691" s="12">
        <v>6</v>
      </c>
      <c r="H1691" s="12">
        <v>0.38</v>
      </c>
      <c r="I1691" s="12">
        <v>0</v>
      </c>
      <c r="J1691">
        <v>30</v>
      </c>
      <c r="K1691">
        <v>30</v>
      </c>
      <c r="L1691" s="12">
        <v>0.38</v>
      </c>
      <c r="M1691" t="s">
        <v>474</v>
      </c>
    </row>
    <row r="1692" spans="1:13" x14ac:dyDescent="0.3">
      <c r="A1692" t="s">
        <v>63</v>
      </c>
      <c r="B1692" t="s">
        <v>67</v>
      </c>
      <c r="C1692" t="s">
        <v>480</v>
      </c>
      <c r="D1692" t="s">
        <v>8</v>
      </c>
      <c r="E1692">
        <v>1</v>
      </c>
      <c r="F1692" s="12">
        <v>66.25</v>
      </c>
      <c r="G1692" s="12">
        <v>2.21</v>
      </c>
      <c r="H1692" s="12">
        <v>0.2</v>
      </c>
      <c r="I1692" s="12">
        <v>0.2</v>
      </c>
      <c r="J1692">
        <v>22</v>
      </c>
      <c r="K1692">
        <v>30</v>
      </c>
      <c r="L1692" s="12">
        <v>0</v>
      </c>
      <c r="M1692" t="s">
        <v>474</v>
      </c>
    </row>
    <row r="1693" spans="1:13" x14ac:dyDescent="0.3">
      <c r="A1693" t="s">
        <v>63</v>
      </c>
      <c r="B1693" t="s">
        <v>67</v>
      </c>
      <c r="C1693" t="s">
        <v>480</v>
      </c>
      <c r="D1693" t="s">
        <v>10</v>
      </c>
      <c r="E1693">
        <v>1</v>
      </c>
      <c r="F1693" s="12">
        <v>72.27</v>
      </c>
      <c r="G1693" s="12">
        <v>2.41</v>
      </c>
      <c r="H1693" s="12">
        <v>0.2</v>
      </c>
      <c r="I1693" s="12">
        <v>0.2</v>
      </c>
      <c r="J1693">
        <v>24</v>
      </c>
      <c r="K1693">
        <v>30</v>
      </c>
      <c r="L1693" s="12">
        <v>0</v>
      </c>
      <c r="M1693" t="s">
        <v>474</v>
      </c>
    </row>
    <row r="1694" spans="1:13" x14ac:dyDescent="0.3">
      <c r="A1694" t="s">
        <v>63</v>
      </c>
      <c r="B1694" t="s">
        <v>67</v>
      </c>
      <c r="C1694" t="s">
        <v>480</v>
      </c>
      <c r="D1694" t="s">
        <v>12</v>
      </c>
      <c r="E1694">
        <v>2</v>
      </c>
      <c r="F1694" s="12">
        <v>156.59</v>
      </c>
      <c r="G1694" s="12">
        <v>5.22</v>
      </c>
      <c r="H1694" s="12">
        <v>0.4</v>
      </c>
      <c r="I1694" s="12">
        <v>0.4</v>
      </c>
      <c r="J1694">
        <v>52</v>
      </c>
      <c r="K1694">
        <v>64</v>
      </c>
      <c r="L1694" s="12">
        <v>0</v>
      </c>
      <c r="M1694" t="s">
        <v>474</v>
      </c>
    </row>
    <row r="1695" spans="1:13" x14ac:dyDescent="0.3">
      <c r="A1695" t="s">
        <v>63</v>
      </c>
      <c r="B1695" t="s">
        <v>67</v>
      </c>
      <c r="C1695" t="s">
        <v>480</v>
      </c>
      <c r="D1695" t="s">
        <v>15</v>
      </c>
      <c r="E1695">
        <v>1</v>
      </c>
      <c r="F1695" s="12">
        <v>51</v>
      </c>
      <c r="G1695" s="12">
        <v>1.7</v>
      </c>
      <c r="H1695" s="12">
        <v>0.2</v>
      </c>
      <c r="I1695" s="12">
        <v>0.2</v>
      </c>
      <c r="J1695">
        <v>17</v>
      </c>
      <c r="K1695">
        <v>40</v>
      </c>
      <c r="L1695" s="12">
        <v>0</v>
      </c>
      <c r="M1695" t="s">
        <v>474</v>
      </c>
    </row>
    <row r="1696" spans="1:13" x14ac:dyDescent="0.3">
      <c r="A1696" t="s">
        <v>63</v>
      </c>
      <c r="B1696" t="s">
        <v>67</v>
      </c>
      <c r="C1696" t="s">
        <v>480</v>
      </c>
      <c r="D1696" t="s">
        <v>14</v>
      </c>
      <c r="E1696">
        <v>2</v>
      </c>
      <c r="F1696" s="12">
        <v>228.87</v>
      </c>
      <c r="G1696" s="12">
        <v>7.63</v>
      </c>
      <c r="H1696" s="12">
        <v>0.4</v>
      </c>
      <c r="I1696" s="12">
        <v>0</v>
      </c>
      <c r="J1696">
        <v>76</v>
      </c>
      <c r="K1696">
        <v>77</v>
      </c>
      <c r="L1696" s="12">
        <v>0.4</v>
      </c>
      <c r="M1696" t="s">
        <v>474</v>
      </c>
    </row>
    <row r="1697" spans="1:13" x14ac:dyDescent="0.3">
      <c r="A1697" t="s">
        <v>63</v>
      </c>
      <c r="B1697" t="s">
        <v>67</v>
      </c>
      <c r="C1697" t="s">
        <v>480</v>
      </c>
      <c r="D1697" t="s">
        <v>114</v>
      </c>
      <c r="E1697">
        <v>2</v>
      </c>
      <c r="F1697" s="12">
        <v>156</v>
      </c>
      <c r="G1697" s="12">
        <v>5.2</v>
      </c>
      <c r="H1697" s="12">
        <v>0.4</v>
      </c>
      <c r="I1697" s="12">
        <v>0.4</v>
      </c>
      <c r="J1697">
        <v>52</v>
      </c>
      <c r="K1697">
        <v>78</v>
      </c>
      <c r="L1697" s="12">
        <v>0</v>
      </c>
      <c r="M1697" t="s">
        <v>474</v>
      </c>
    </row>
    <row r="1698" spans="1:13" x14ac:dyDescent="0.3">
      <c r="A1698" t="s">
        <v>63</v>
      </c>
      <c r="B1698" t="s">
        <v>67</v>
      </c>
      <c r="C1698" t="s">
        <v>481</v>
      </c>
      <c r="D1698" t="s">
        <v>7</v>
      </c>
      <c r="E1698">
        <v>1</v>
      </c>
      <c r="F1698" s="12">
        <v>56.67</v>
      </c>
      <c r="G1698" s="12">
        <v>1.89</v>
      </c>
      <c r="H1698" s="12">
        <v>0.2</v>
      </c>
      <c r="I1698" s="12">
        <v>0.2</v>
      </c>
      <c r="J1698">
        <v>19</v>
      </c>
      <c r="K1698">
        <v>30</v>
      </c>
      <c r="L1698" s="12">
        <v>0</v>
      </c>
      <c r="M1698" t="s">
        <v>474</v>
      </c>
    </row>
    <row r="1699" spans="1:13" x14ac:dyDescent="0.3">
      <c r="A1699" t="s">
        <v>63</v>
      </c>
      <c r="B1699" t="s">
        <v>67</v>
      </c>
      <c r="C1699" t="s">
        <v>481</v>
      </c>
      <c r="D1699" t="s">
        <v>9</v>
      </c>
      <c r="E1699">
        <v>1</v>
      </c>
      <c r="F1699" s="12">
        <v>104.4</v>
      </c>
      <c r="G1699" s="12">
        <v>3.48</v>
      </c>
      <c r="H1699" s="12">
        <v>0.2</v>
      </c>
      <c r="I1699" s="12">
        <v>0.2</v>
      </c>
      <c r="J1699">
        <v>35</v>
      </c>
      <c r="K1699">
        <v>30</v>
      </c>
      <c r="L1699" s="12">
        <v>0</v>
      </c>
      <c r="M1699" t="s">
        <v>474</v>
      </c>
    </row>
    <row r="1700" spans="1:13" x14ac:dyDescent="0.3">
      <c r="A1700" t="s">
        <v>63</v>
      </c>
      <c r="B1700" t="s">
        <v>67</v>
      </c>
      <c r="C1700" t="s">
        <v>481</v>
      </c>
      <c r="D1700" t="s">
        <v>11</v>
      </c>
      <c r="E1700">
        <v>1</v>
      </c>
      <c r="F1700" s="12">
        <v>107.38</v>
      </c>
      <c r="G1700" s="12">
        <v>3.58</v>
      </c>
      <c r="H1700" s="12">
        <v>0.2</v>
      </c>
      <c r="I1700" s="12">
        <v>0.2</v>
      </c>
      <c r="J1700">
        <v>36</v>
      </c>
      <c r="K1700">
        <v>34</v>
      </c>
      <c r="L1700" s="12">
        <v>0</v>
      </c>
      <c r="M1700" t="s">
        <v>474</v>
      </c>
    </row>
    <row r="1701" spans="1:13" x14ac:dyDescent="0.3">
      <c r="A1701" t="s">
        <v>63</v>
      </c>
      <c r="B1701" t="s">
        <v>67</v>
      </c>
      <c r="C1701" t="s">
        <v>481</v>
      </c>
      <c r="D1701" t="s">
        <v>13</v>
      </c>
      <c r="E1701">
        <v>1</v>
      </c>
      <c r="F1701" s="12">
        <v>115.52</v>
      </c>
      <c r="G1701" s="12">
        <v>3.85</v>
      </c>
      <c r="H1701" s="12">
        <v>0.2</v>
      </c>
      <c r="I1701" s="12">
        <v>0.18</v>
      </c>
      <c r="J1701">
        <v>38</v>
      </c>
      <c r="K1701">
        <v>34</v>
      </c>
      <c r="L1701" s="12">
        <v>0.02</v>
      </c>
      <c r="M1701" t="s">
        <v>474</v>
      </c>
    </row>
    <row r="1702" spans="1:13" x14ac:dyDescent="0.3">
      <c r="A1702" t="s">
        <v>63</v>
      </c>
      <c r="B1702" t="s">
        <v>67</v>
      </c>
      <c r="C1702" t="s">
        <v>481</v>
      </c>
      <c r="D1702" t="s">
        <v>15</v>
      </c>
      <c r="E1702">
        <v>1</v>
      </c>
      <c r="F1702" s="12">
        <v>90</v>
      </c>
      <c r="G1702" s="12">
        <v>3</v>
      </c>
      <c r="H1702" s="12">
        <v>0.2</v>
      </c>
      <c r="I1702" s="12">
        <v>0.2</v>
      </c>
      <c r="J1702">
        <v>30</v>
      </c>
      <c r="K1702">
        <v>40</v>
      </c>
      <c r="L1702" s="12">
        <v>0</v>
      </c>
      <c r="M1702" t="s">
        <v>474</v>
      </c>
    </row>
    <row r="1703" spans="1:13" x14ac:dyDescent="0.3">
      <c r="A1703" t="s">
        <v>63</v>
      </c>
      <c r="B1703" t="s">
        <v>67</v>
      </c>
      <c r="C1703" t="s">
        <v>481</v>
      </c>
      <c r="D1703" t="s">
        <v>14</v>
      </c>
      <c r="E1703">
        <v>1</v>
      </c>
      <c r="F1703" s="12">
        <v>93.35</v>
      </c>
      <c r="G1703" s="12">
        <v>3.11</v>
      </c>
      <c r="H1703" s="12">
        <v>0.2</v>
      </c>
      <c r="I1703" s="12">
        <v>0.2</v>
      </c>
      <c r="J1703">
        <v>31</v>
      </c>
      <c r="K1703">
        <v>30</v>
      </c>
      <c r="L1703" s="12">
        <v>0</v>
      </c>
      <c r="M1703" t="s">
        <v>474</v>
      </c>
    </row>
    <row r="1704" spans="1:13" x14ac:dyDescent="0.3">
      <c r="A1704" t="s">
        <v>63</v>
      </c>
      <c r="B1704" t="s">
        <v>67</v>
      </c>
      <c r="C1704" t="s">
        <v>481</v>
      </c>
      <c r="D1704" t="s">
        <v>114</v>
      </c>
      <c r="E1704">
        <v>1</v>
      </c>
      <c r="F1704" s="12">
        <v>57</v>
      </c>
      <c r="G1704" s="12">
        <v>1.9</v>
      </c>
      <c r="H1704" s="12">
        <v>0.2</v>
      </c>
      <c r="I1704" s="12">
        <v>0.2</v>
      </c>
      <c r="J1704">
        <v>19</v>
      </c>
      <c r="K1704">
        <v>32</v>
      </c>
      <c r="L1704" s="12">
        <v>0</v>
      </c>
      <c r="M1704" t="s">
        <v>474</v>
      </c>
    </row>
    <row r="1705" spans="1:13" x14ac:dyDescent="0.3">
      <c r="A1705" t="s">
        <v>63</v>
      </c>
      <c r="B1705" t="s">
        <v>67</v>
      </c>
      <c r="C1705" t="s">
        <v>482</v>
      </c>
      <c r="D1705" t="s">
        <v>7</v>
      </c>
      <c r="E1705">
        <v>1</v>
      </c>
      <c r="F1705" s="12">
        <v>178.97</v>
      </c>
      <c r="G1705" s="12">
        <v>5.97</v>
      </c>
      <c r="H1705" s="12">
        <v>0.35</v>
      </c>
      <c r="I1705" s="12">
        <v>0</v>
      </c>
      <c r="J1705">
        <v>30</v>
      </c>
      <c r="K1705">
        <v>30</v>
      </c>
      <c r="L1705" s="12">
        <v>0.35</v>
      </c>
      <c r="M1705" t="s">
        <v>474</v>
      </c>
    </row>
    <row r="1706" spans="1:13" x14ac:dyDescent="0.3">
      <c r="A1706" t="s">
        <v>63</v>
      </c>
      <c r="B1706" t="s">
        <v>67</v>
      </c>
      <c r="C1706" t="s">
        <v>482</v>
      </c>
      <c r="D1706" t="s">
        <v>9</v>
      </c>
      <c r="E1706">
        <v>1</v>
      </c>
      <c r="F1706" s="12">
        <v>202.83</v>
      </c>
      <c r="G1706" s="12">
        <v>6.76</v>
      </c>
      <c r="H1706" s="12">
        <v>0.35</v>
      </c>
      <c r="I1706" s="12">
        <v>0.35</v>
      </c>
      <c r="J1706">
        <v>34</v>
      </c>
      <c r="K1706">
        <v>30</v>
      </c>
      <c r="L1706" s="12">
        <v>0</v>
      </c>
      <c r="M1706" t="s">
        <v>474</v>
      </c>
    </row>
    <row r="1707" spans="1:13" x14ac:dyDescent="0.3">
      <c r="A1707" t="s">
        <v>63</v>
      </c>
      <c r="B1707" t="s">
        <v>67</v>
      </c>
      <c r="C1707" t="s">
        <v>482</v>
      </c>
      <c r="D1707" t="s">
        <v>11</v>
      </c>
      <c r="E1707">
        <v>1</v>
      </c>
      <c r="F1707" s="12">
        <v>184.94</v>
      </c>
      <c r="G1707" s="12">
        <v>6.16</v>
      </c>
      <c r="H1707" s="12">
        <v>0.35</v>
      </c>
      <c r="I1707" s="12">
        <v>0.35</v>
      </c>
      <c r="J1707">
        <v>31</v>
      </c>
      <c r="K1707">
        <v>30</v>
      </c>
      <c r="L1707" s="12">
        <v>0</v>
      </c>
      <c r="M1707" t="s">
        <v>474</v>
      </c>
    </row>
    <row r="1708" spans="1:13" x14ac:dyDescent="0.3">
      <c r="A1708" t="s">
        <v>63</v>
      </c>
      <c r="B1708" t="s">
        <v>67</v>
      </c>
      <c r="C1708" t="s">
        <v>482</v>
      </c>
      <c r="D1708" t="s">
        <v>13</v>
      </c>
      <c r="E1708">
        <v>1</v>
      </c>
      <c r="F1708" s="12">
        <v>171.68</v>
      </c>
      <c r="G1708" s="12">
        <v>5.72</v>
      </c>
      <c r="H1708" s="12">
        <v>0.35</v>
      </c>
      <c r="I1708" s="12">
        <v>0.31</v>
      </c>
      <c r="J1708">
        <v>29</v>
      </c>
      <c r="K1708">
        <v>30</v>
      </c>
      <c r="L1708" s="12">
        <v>0.04</v>
      </c>
      <c r="M1708" t="s">
        <v>474</v>
      </c>
    </row>
    <row r="1709" spans="1:13" x14ac:dyDescent="0.3">
      <c r="A1709" t="s">
        <v>63</v>
      </c>
      <c r="B1709" t="s">
        <v>67</v>
      </c>
      <c r="C1709" t="s">
        <v>482</v>
      </c>
      <c r="D1709" t="s">
        <v>12</v>
      </c>
      <c r="E1709">
        <v>1</v>
      </c>
      <c r="F1709" s="12">
        <v>186.71</v>
      </c>
      <c r="G1709" s="12">
        <v>6.22</v>
      </c>
      <c r="H1709" s="12">
        <v>0.35</v>
      </c>
      <c r="I1709" s="12">
        <v>0.35</v>
      </c>
      <c r="J1709">
        <v>31</v>
      </c>
      <c r="K1709">
        <v>30</v>
      </c>
      <c r="L1709" s="12">
        <v>0</v>
      </c>
      <c r="M1709" t="s">
        <v>474</v>
      </c>
    </row>
    <row r="1710" spans="1:13" x14ac:dyDescent="0.3">
      <c r="A1710" t="s">
        <v>63</v>
      </c>
      <c r="B1710" t="s">
        <v>67</v>
      </c>
      <c r="C1710" t="s">
        <v>482</v>
      </c>
      <c r="D1710" t="s">
        <v>15</v>
      </c>
      <c r="E1710">
        <v>1</v>
      </c>
      <c r="F1710" s="12">
        <v>174</v>
      </c>
      <c r="G1710" s="12">
        <v>5.8</v>
      </c>
      <c r="H1710" s="12">
        <v>0.38</v>
      </c>
      <c r="I1710" s="12">
        <v>0</v>
      </c>
      <c r="J1710">
        <v>29</v>
      </c>
      <c r="K1710">
        <v>30</v>
      </c>
      <c r="L1710" s="12">
        <v>0.38</v>
      </c>
      <c r="M1710" t="s">
        <v>474</v>
      </c>
    </row>
    <row r="1711" spans="1:13" x14ac:dyDescent="0.3">
      <c r="A1711" t="s">
        <v>63</v>
      </c>
      <c r="B1711" t="s">
        <v>67</v>
      </c>
      <c r="C1711" t="s">
        <v>482</v>
      </c>
      <c r="D1711" t="s">
        <v>14</v>
      </c>
      <c r="E1711">
        <v>1</v>
      </c>
      <c r="F1711" s="12">
        <v>192.73</v>
      </c>
      <c r="G1711" s="12">
        <v>6.42</v>
      </c>
      <c r="H1711" s="12">
        <v>0.35</v>
      </c>
      <c r="I1711" s="12">
        <v>0.35</v>
      </c>
      <c r="J1711">
        <v>32</v>
      </c>
      <c r="K1711">
        <v>30</v>
      </c>
      <c r="L1711" s="12">
        <v>0</v>
      </c>
      <c r="M1711" t="s">
        <v>474</v>
      </c>
    </row>
    <row r="1712" spans="1:13" x14ac:dyDescent="0.3">
      <c r="A1712" t="s">
        <v>63</v>
      </c>
      <c r="B1712" t="s">
        <v>67</v>
      </c>
      <c r="C1712" t="s">
        <v>482</v>
      </c>
      <c r="D1712" t="s">
        <v>114</v>
      </c>
      <c r="E1712">
        <v>1</v>
      </c>
      <c r="F1712" s="12">
        <v>174</v>
      </c>
      <c r="G1712" s="12">
        <v>5.8</v>
      </c>
      <c r="H1712" s="12">
        <v>0.38</v>
      </c>
      <c r="I1712" s="12">
        <v>0</v>
      </c>
      <c r="J1712">
        <v>29</v>
      </c>
      <c r="K1712">
        <v>30</v>
      </c>
      <c r="L1712" s="12">
        <v>0.38</v>
      </c>
      <c r="M1712" t="s">
        <v>474</v>
      </c>
    </row>
    <row r="1713" spans="1:13" x14ac:dyDescent="0.3">
      <c r="A1713" t="s">
        <v>36</v>
      </c>
      <c r="B1713" t="s">
        <v>37</v>
      </c>
      <c r="C1713" t="s">
        <v>483</v>
      </c>
      <c r="D1713" t="s">
        <v>7</v>
      </c>
      <c r="E1713">
        <v>1</v>
      </c>
      <c r="F1713" s="12">
        <v>42</v>
      </c>
      <c r="G1713" s="12">
        <v>1.4</v>
      </c>
      <c r="H1713" s="12">
        <v>0.12</v>
      </c>
      <c r="I1713" s="12">
        <v>0.12</v>
      </c>
      <c r="J1713">
        <v>21</v>
      </c>
      <c r="K1713">
        <v>30</v>
      </c>
      <c r="L1713" s="12">
        <v>0</v>
      </c>
      <c r="M1713" t="s">
        <v>484</v>
      </c>
    </row>
    <row r="1714" spans="1:13" x14ac:dyDescent="0.3">
      <c r="A1714" t="s">
        <v>36</v>
      </c>
      <c r="B1714" t="s">
        <v>37</v>
      </c>
      <c r="C1714" t="s">
        <v>483</v>
      </c>
      <c r="D1714" t="s">
        <v>9</v>
      </c>
      <c r="E1714">
        <v>1</v>
      </c>
      <c r="F1714" s="12">
        <v>130</v>
      </c>
      <c r="G1714" s="12">
        <v>4.33</v>
      </c>
      <c r="H1714" s="12">
        <v>0.12</v>
      </c>
      <c r="I1714" s="12">
        <v>0.12</v>
      </c>
      <c r="J1714">
        <v>65</v>
      </c>
      <c r="K1714">
        <v>50</v>
      </c>
      <c r="L1714" s="12">
        <v>0</v>
      </c>
      <c r="M1714" t="s">
        <v>484</v>
      </c>
    </row>
    <row r="1715" spans="1:13" x14ac:dyDescent="0.3">
      <c r="A1715" t="s">
        <v>36</v>
      </c>
      <c r="B1715" t="s">
        <v>37</v>
      </c>
      <c r="C1715" t="s">
        <v>483</v>
      </c>
      <c r="D1715" t="s">
        <v>8</v>
      </c>
      <c r="E1715">
        <v>1</v>
      </c>
      <c r="F1715" s="12">
        <v>90</v>
      </c>
      <c r="G1715" s="12">
        <v>3</v>
      </c>
      <c r="H1715" s="12">
        <v>0.12</v>
      </c>
      <c r="I1715" s="12">
        <v>0.12</v>
      </c>
      <c r="J1715">
        <v>45</v>
      </c>
      <c r="K1715">
        <v>50</v>
      </c>
      <c r="L1715" s="12">
        <v>0</v>
      </c>
      <c r="M1715" t="s">
        <v>484</v>
      </c>
    </row>
    <row r="1716" spans="1:13" x14ac:dyDescent="0.3">
      <c r="A1716" t="s">
        <v>36</v>
      </c>
      <c r="B1716" t="s">
        <v>37</v>
      </c>
      <c r="C1716" t="s">
        <v>483</v>
      </c>
      <c r="D1716" t="s">
        <v>11</v>
      </c>
      <c r="E1716">
        <v>1</v>
      </c>
      <c r="F1716" s="12">
        <v>62</v>
      </c>
      <c r="G1716" s="12">
        <v>2.0699999999999998</v>
      </c>
      <c r="H1716" s="12">
        <v>0.12</v>
      </c>
      <c r="I1716" s="12">
        <v>0.12</v>
      </c>
      <c r="J1716">
        <v>31</v>
      </c>
      <c r="K1716">
        <v>20</v>
      </c>
      <c r="L1716" s="12">
        <v>0</v>
      </c>
      <c r="M1716" t="s">
        <v>484</v>
      </c>
    </row>
    <row r="1717" spans="1:13" x14ac:dyDescent="0.3">
      <c r="A1717" t="s">
        <v>36</v>
      </c>
      <c r="B1717" t="s">
        <v>37</v>
      </c>
      <c r="C1717" t="s">
        <v>483</v>
      </c>
      <c r="D1717" t="s">
        <v>10</v>
      </c>
      <c r="E1717">
        <v>2</v>
      </c>
      <c r="F1717" s="12">
        <v>96</v>
      </c>
      <c r="G1717" s="12">
        <v>3.2</v>
      </c>
      <c r="H1717" s="12">
        <v>0.23</v>
      </c>
      <c r="I1717" s="12">
        <v>0.12</v>
      </c>
      <c r="J1717">
        <v>48</v>
      </c>
      <c r="K1717">
        <v>70</v>
      </c>
      <c r="L1717" s="12">
        <v>0.12</v>
      </c>
      <c r="M1717" t="s">
        <v>484</v>
      </c>
    </row>
    <row r="1718" spans="1:13" x14ac:dyDescent="0.3">
      <c r="A1718" t="s">
        <v>36</v>
      </c>
      <c r="B1718" t="s">
        <v>37</v>
      </c>
      <c r="C1718" t="s">
        <v>483</v>
      </c>
      <c r="D1718" t="s">
        <v>13</v>
      </c>
      <c r="E1718">
        <v>2</v>
      </c>
      <c r="F1718" s="12">
        <v>82</v>
      </c>
      <c r="G1718" s="12">
        <v>2.73</v>
      </c>
      <c r="H1718" s="12">
        <v>0.23</v>
      </c>
      <c r="I1718" s="12">
        <v>0</v>
      </c>
      <c r="J1718">
        <v>41</v>
      </c>
      <c r="K1718">
        <v>40</v>
      </c>
      <c r="L1718" s="12">
        <v>0.23</v>
      </c>
      <c r="M1718" t="s">
        <v>484</v>
      </c>
    </row>
    <row r="1719" spans="1:13" x14ac:dyDescent="0.3">
      <c r="A1719" t="s">
        <v>36</v>
      </c>
      <c r="B1719" t="s">
        <v>37</v>
      </c>
      <c r="C1719" t="s">
        <v>483</v>
      </c>
      <c r="D1719" t="s">
        <v>12</v>
      </c>
      <c r="E1719">
        <v>1</v>
      </c>
      <c r="F1719" s="12">
        <v>54</v>
      </c>
      <c r="G1719" s="12">
        <v>1.8</v>
      </c>
      <c r="H1719" s="12">
        <v>0.12</v>
      </c>
      <c r="I1719" s="12">
        <v>0</v>
      </c>
      <c r="J1719">
        <v>27</v>
      </c>
      <c r="K1719">
        <v>20</v>
      </c>
      <c r="L1719" s="12">
        <v>0.12</v>
      </c>
      <c r="M1719" t="s">
        <v>484</v>
      </c>
    </row>
    <row r="1720" spans="1:13" x14ac:dyDescent="0.3">
      <c r="A1720" t="s">
        <v>36</v>
      </c>
      <c r="B1720" t="s">
        <v>37</v>
      </c>
      <c r="C1720" t="s">
        <v>483</v>
      </c>
      <c r="D1720" t="s">
        <v>15</v>
      </c>
      <c r="E1720">
        <v>2</v>
      </c>
      <c r="F1720" s="12">
        <v>76</v>
      </c>
      <c r="G1720" s="12">
        <v>2.5299999999999998</v>
      </c>
      <c r="H1720" s="12">
        <v>0.25</v>
      </c>
      <c r="I1720" s="12">
        <v>0</v>
      </c>
      <c r="J1720">
        <v>38</v>
      </c>
      <c r="K1720">
        <v>40</v>
      </c>
      <c r="L1720" s="12">
        <v>0.25</v>
      </c>
      <c r="M1720" t="s">
        <v>484</v>
      </c>
    </row>
    <row r="1721" spans="1:13" x14ac:dyDescent="0.3">
      <c r="A1721" t="s">
        <v>36</v>
      </c>
      <c r="B1721" t="s">
        <v>37</v>
      </c>
      <c r="C1721" t="s">
        <v>483</v>
      </c>
      <c r="D1721" t="s">
        <v>14</v>
      </c>
      <c r="E1721">
        <v>2</v>
      </c>
      <c r="F1721" s="12">
        <v>70</v>
      </c>
      <c r="G1721" s="12">
        <v>2.33</v>
      </c>
      <c r="H1721" s="12">
        <v>0.23</v>
      </c>
      <c r="I1721" s="12">
        <v>0.23</v>
      </c>
      <c r="J1721">
        <v>35</v>
      </c>
      <c r="K1721">
        <v>40</v>
      </c>
      <c r="L1721" s="12">
        <v>0</v>
      </c>
      <c r="M1721" t="s">
        <v>484</v>
      </c>
    </row>
    <row r="1722" spans="1:13" x14ac:dyDescent="0.3">
      <c r="A1722" t="s">
        <v>36</v>
      </c>
      <c r="B1722" t="s">
        <v>37</v>
      </c>
      <c r="C1722" t="s">
        <v>483</v>
      </c>
      <c r="D1722" t="s">
        <v>114</v>
      </c>
      <c r="E1722">
        <v>2</v>
      </c>
      <c r="F1722" s="12">
        <v>76</v>
      </c>
      <c r="G1722" s="12">
        <v>2.5299999999999998</v>
      </c>
      <c r="H1722" s="12">
        <v>0.25</v>
      </c>
      <c r="I1722" s="12">
        <v>0.13</v>
      </c>
      <c r="J1722">
        <v>38</v>
      </c>
      <c r="K1722">
        <v>40</v>
      </c>
      <c r="L1722" s="12">
        <v>0.13</v>
      </c>
      <c r="M1722" t="s">
        <v>484</v>
      </c>
    </row>
    <row r="1723" spans="1:13" x14ac:dyDescent="0.3">
      <c r="A1723" t="s">
        <v>36</v>
      </c>
      <c r="B1723" t="s">
        <v>37</v>
      </c>
      <c r="C1723" t="s">
        <v>485</v>
      </c>
      <c r="D1723" t="s">
        <v>9</v>
      </c>
      <c r="E1723">
        <v>1</v>
      </c>
      <c r="F1723" s="12">
        <v>40</v>
      </c>
      <c r="G1723" s="12">
        <v>1.33</v>
      </c>
      <c r="H1723" s="12">
        <v>0.12</v>
      </c>
      <c r="I1723" s="12">
        <v>0.12</v>
      </c>
      <c r="J1723">
        <v>20</v>
      </c>
      <c r="K1723">
        <v>30</v>
      </c>
      <c r="L1723" s="12">
        <v>0</v>
      </c>
      <c r="M1723" t="s">
        <v>484</v>
      </c>
    </row>
    <row r="1724" spans="1:13" x14ac:dyDescent="0.3">
      <c r="A1724" t="s">
        <v>36</v>
      </c>
      <c r="B1724" t="s">
        <v>37</v>
      </c>
      <c r="C1724" t="s">
        <v>485</v>
      </c>
      <c r="D1724" t="s">
        <v>8</v>
      </c>
      <c r="E1724">
        <v>2</v>
      </c>
      <c r="F1724" s="12">
        <v>94</v>
      </c>
      <c r="G1724" s="12">
        <v>3.13</v>
      </c>
      <c r="H1724" s="12">
        <v>0.23</v>
      </c>
      <c r="I1724" s="12">
        <v>0.23</v>
      </c>
      <c r="J1724">
        <v>47</v>
      </c>
      <c r="K1724">
        <v>60</v>
      </c>
      <c r="L1724" s="12">
        <v>0</v>
      </c>
      <c r="M1724" t="s">
        <v>484</v>
      </c>
    </row>
    <row r="1725" spans="1:13" x14ac:dyDescent="0.3">
      <c r="A1725" t="s">
        <v>36</v>
      </c>
      <c r="B1725" t="s">
        <v>37</v>
      </c>
      <c r="C1725" t="s">
        <v>485</v>
      </c>
      <c r="D1725" t="s">
        <v>11</v>
      </c>
      <c r="E1725">
        <v>1</v>
      </c>
      <c r="F1725" s="12">
        <v>48</v>
      </c>
      <c r="G1725" s="12">
        <v>1.6</v>
      </c>
      <c r="H1725" s="12">
        <v>0.12</v>
      </c>
      <c r="I1725" s="12">
        <v>0.12</v>
      </c>
      <c r="J1725">
        <v>24</v>
      </c>
      <c r="K1725">
        <v>30</v>
      </c>
      <c r="L1725" s="12">
        <v>0</v>
      </c>
      <c r="M1725" t="s">
        <v>484</v>
      </c>
    </row>
    <row r="1726" spans="1:13" x14ac:dyDescent="0.3">
      <c r="A1726" t="s">
        <v>36</v>
      </c>
      <c r="B1726" t="s">
        <v>37</v>
      </c>
      <c r="C1726" t="s">
        <v>485</v>
      </c>
      <c r="D1726" t="s">
        <v>10</v>
      </c>
      <c r="E1726">
        <v>2</v>
      </c>
      <c r="F1726" s="12">
        <v>104</v>
      </c>
      <c r="G1726" s="12">
        <v>3.47</v>
      </c>
      <c r="H1726" s="12">
        <v>0.23</v>
      </c>
      <c r="I1726" s="12">
        <v>0.23</v>
      </c>
      <c r="J1726">
        <v>52</v>
      </c>
      <c r="K1726">
        <v>60</v>
      </c>
      <c r="L1726" s="12">
        <v>0</v>
      </c>
      <c r="M1726" t="s">
        <v>484</v>
      </c>
    </row>
    <row r="1727" spans="1:13" x14ac:dyDescent="0.3">
      <c r="A1727" t="s">
        <v>36</v>
      </c>
      <c r="B1727" t="s">
        <v>37</v>
      </c>
      <c r="C1727" t="s">
        <v>485</v>
      </c>
      <c r="D1727" t="s">
        <v>13</v>
      </c>
      <c r="E1727">
        <v>2</v>
      </c>
      <c r="F1727" s="12">
        <v>92.5</v>
      </c>
      <c r="G1727" s="12">
        <v>3.08</v>
      </c>
      <c r="H1727" s="12">
        <v>0.23</v>
      </c>
      <c r="I1727" s="12">
        <v>0.23</v>
      </c>
      <c r="J1727">
        <v>44</v>
      </c>
      <c r="K1727">
        <v>60</v>
      </c>
      <c r="L1727" s="12">
        <v>0</v>
      </c>
      <c r="M1727" t="s">
        <v>484</v>
      </c>
    </row>
    <row r="1728" spans="1:13" x14ac:dyDescent="0.3">
      <c r="A1728" t="s">
        <v>36</v>
      </c>
      <c r="B1728" t="s">
        <v>37</v>
      </c>
      <c r="C1728" t="s">
        <v>485</v>
      </c>
      <c r="D1728" t="s">
        <v>12</v>
      </c>
      <c r="E1728">
        <v>2</v>
      </c>
      <c r="F1728" s="12">
        <v>96</v>
      </c>
      <c r="G1728" s="12">
        <v>3.2</v>
      </c>
      <c r="H1728" s="12">
        <v>0.23</v>
      </c>
      <c r="I1728" s="12">
        <v>0.23</v>
      </c>
      <c r="J1728">
        <v>48</v>
      </c>
      <c r="K1728">
        <v>60</v>
      </c>
      <c r="L1728" s="12">
        <v>0</v>
      </c>
      <c r="M1728" t="s">
        <v>484</v>
      </c>
    </row>
    <row r="1729" spans="1:13" x14ac:dyDescent="0.3">
      <c r="A1729" t="s">
        <v>36</v>
      </c>
      <c r="B1729" t="s">
        <v>37</v>
      </c>
      <c r="C1729" t="s">
        <v>485</v>
      </c>
      <c r="D1729" t="s">
        <v>15</v>
      </c>
      <c r="E1729">
        <v>3</v>
      </c>
      <c r="F1729" s="12">
        <v>86</v>
      </c>
      <c r="G1729" s="12">
        <v>2.87</v>
      </c>
      <c r="H1729" s="12">
        <v>0.38</v>
      </c>
      <c r="I1729" s="12">
        <v>0.38</v>
      </c>
      <c r="J1729">
        <v>43</v>
      </c>
      <c r="K1729">
        <v>90</v>
      </c>
      <c r="L1729" s="12">
        <v>0</v>
      </c>
      <c r="M1729" t="s">
        <v>484</v>
      </c>
    </row>
    <row r="1730" spans="1:13" x14ac:dyDescent="0.3">
      <c r="A1730" t="s">
        <v>36</v>
      </c>
      <c r="B1730" t="s">
        <v>37</v>
      </c>
      <c r="C1730" t="s">
        <v>485</v>
      </c>
      <c r="D1730" t="s">
        <v>14</v>
      </c>
      <c r="E1730">
        <v>3</v>
      </c>
      <c r="F1730" s="12">
        <v>100</v>
      </c>
      <c r="G1730" s="12">
        <v>3.33</v>
      </c>
      <c r="H1730" s="12">
        <v>0.35</v>
      </c>
      <c r="I1730" s="12">
        <v>0.35</v>
      </c>
      <c r="J1730">
        <v>50</v>
      </c>
      <c r="K1730">
        <v>90</v>
      </c>
      <c r="L1730" s="12">
        <v>0</v>
      </c>
      <c r="M1730" t="s">
        <v>484</v>
      </c>
    </row>
    <row r="1731" spans="1:13" x14ac:dyDescent="0.3">
      <c r="A1731" t="s">
        <v>36</v>
      </c>
      <c r="B1731" t="s">
        <v>37</v>
      </c>
      <c r="C1731" t="s">
        <v>485</v>
      </c>
      <c r="D1731" t="s">
        <v>114</v>
      </c>
      <c r="E1731">
        <v>3</v>
      </c>
      <c r="F1731" s="12">
        <v>76</v>
      </c>
      <c r="G1731" s="12">
        <v>2.5299999999999998</v>
      </c>
      <c r="H1731" s="12">
        <v>0.38</v>
      </c>
      <c r="I1731" s="12">
        <v>0.38</v>
      </c>
      <c r="J1731">
        <v>38</v>
      </c>
      <c r="K1731">
        <v>90</v>
      </c>
      <c r="L1731" s="12">
        <v>0</v>
      </c>
      <c r="M1731" t="s">
        <v>484</v>
      </c>
    </row>
    <row r="1732" spans="1:13" x14ac:dyDescent="0.3">
      <c r="A1732" t="s">
        <v>36</v>
      </c>
      <c r="B1732" t="s">
        <v>37</v>
      </c>
      <c r="C1732" t="s">
        <v>486</v>
      </c>
      <c r="D1732" t="s">
        <v>7</v>
      </c>
      <c r="E1732">
        <v>2</v>
      </c>
      <c r="F1732" s="12">
        <v>70</v>
      </c>
      <c r="G1732" s="12">
        <v>2.33</v>
      </c>
      <c r="H1732" s="12">
        <v>0.23</v>
      </c>
      <c r="I1732" s="12">
        <v>0.23</v>
      </c>
      <c r="J1732">
        <v>35</v>
      </c>
      <c r="K1732">
        <v>60</v>
      </c>
      <c r="L1732" s="12">
        <v>0</v>
      </c>
      <c r="M1732" t="s">
        <v>484</v>
      </c>
    </row>
    <row r="1733" spans="1:13" x14ac:dyDescent="0.3">
      <c r="A1733" t="s">
        <v>36</v>
      </c>
      <c r="B1733" t="s">
        <v>37</v>
      </c>
      <c r="C1733" t="s">
        <v>487</v>
      </c>
      <c r="D1733" t="s">
        <v>7</v>
      </c>
      <c r="E1733">
        <v>1</v>
      </c>
      <c r="F1733" s="12">
        <v>430.65</v>
      </c>
      <c r="G1733" s="12">
        <v>14.35</v>
      </c>
      <c r="H1733" s="12">
        <v>0.45</v>
      </c>
      <c r="I1733" s="12">
        <v>0.45</v>
      </c>
      <c r="J1733">
        <v>328</v>
      </c>
      <c r="K1733">
        <v>350</v>
      </c>
      <c r="L1733" s="12">
        <v>0</v>
      </c>
      <c r="M1733" t="s">
        <v>484</v>
      </c>
    </row>
    <row r="1734" spans="1:13" x14ac:dyDescent="0.3">
      <c r="A1734" t="s">
        <v>36</v>
      </c>
      <c r="B1734" t="s">
        <v>37</v>
      </c>
      <c r="C1734" t="s">
        <v>487</v>
      </c>
      <c r="D1734" t="s">
        <v>9</v>
      </c>
      <c r="E1734">
        <v>1</v>
      </c>
      <c r="F1734" s="12">
        <v>129</v>
      </c>
      <c r="G1734" s="12">
        <v>4.3</v>
      </c>
      <c r="H1734" s="12">
        <v>0.15</v>
      </c>
      <c r="I1734" s="12">
        <v>0.15</v>
      </c>
      <c r="J1734">
        <v>43</v>
      </c>
      <c r="K1734">
        <v>50</v>
      </c>
      <c r="L1734" s="12">
        <v>0</v>
      </c>
      <c r="M1734" t="s">
        <v>484</v>
      </c>
    </row>
    <row r="1735" spans="1:13" x14ac:dyDescent="0.3">
      <c r="A1735" t="s">
        <v>36</v>
      </c>
      <c r="B1735" t="s">
        <v>37</v>
      </c>
      <c r="C1735" t="s">
        <v>487</v>
      </c>
      <c r="D1735" t="s">
        <v>8</v>
      </c>
      <c r="E1735">
        <v>2</v>
      </c>
      <c r="F1735" s="12">
        <v>174</v>
      </c>
      <c r="G1735" s="12">
        <v>5.8</v>
      </c>
      <c r="H1735" s="12">
        <v>0.3</v>
      </c>
      <c r="I1735" s="12">
        <v>0.15</v>
      </c>
      <c r="J1735">
        <v>58</v>
      </c>
      <c r="K1735">
        <v>100</v>
      </c>
      <c r="L1735" s="12">
        <v>0.15</v>
      </c>
      <c r="M1735" t="s">
        <v>484</v>
      </c>
    </row>
    <row r="1736" spans="1:13" x14ac:dyDescent="0.3">
      <c r="A1736" t="s">
        <v>36</v>
      </c>
      <c r="B1736" t="s">
        <v>37</v>
      </c>
      <c r="C1736" t="s">
        <v>487</v>
      </c>
      <c r="D1736" t="s">
        <v>11</v>
      </c>
      <c r="E1736">
        <v>1</v>
      </c>
      <c r="F1736" s="12">
        <v>102</v>
      </c>
      <c r="G1736" s="12">
        <v>3.4</v>
      </c>
      <c r="H1736" s="12">
        <v>0.15</v>
      </c>
      <c r="I1736" s="12">
        <v>0.15</v>
      </c>
      <c r="J1736">
        <v>34</v>
      </c>
      <c r="K1736">
        <v>50</v>
      </c>
      <c r="L1736" s="12">
        <v>0</v>
      </c>
      <c r="M1736" t="s">
        <v>484</v>
      </c>
    </row>
    <row r="1737" spans="1:13" x14ac:dyDescent="0.3">
      <c r="A1737" t="s">
        <v>36</v>
      </c>
      <c r="B1737" t="s">
        <v>37</v>
      </c>
      <c r="C1737" t="s">
        <v>487</v>
      </c>
      <c r="D1737" t="s">
        <v>10</v>
      </c>
      <c r="E1737">
        <v>2</v>
      </c>
      <c r="F1737" s="12">
        <v>192</v>
      </c>
      <c r="G1737" s="12">
        <v>6.4</v>
      </c>
      <c r="H1737" s="12">
        <v>0.3</v>
      </c>
      <c r="I1737" s="12">
        <v>0.3</v>
      </c>
      <c r="J1737">
        <v>64</v>
      </c>
      <c r="K1737">
        <v>100</v>
      </c>
      <c r="L1737" s="12">
        <v>0</v>
      </c>
      <c r="M1737" t="s">
        <v>484</v>
      </c>
    </row>
    <row r="1738" spans="1:13" x14ac:dyDescent="0.3">
      <c r="A1738" t="s">
        <v>36</v>
      </c>
      <c r="B1738" t="s">
        <v>37</v>
      </c>
      <c r="C1738" t="s">
        <v>487</v>
      </c>
      <c r="D1738" t="s">
        <v>13</v>
      </c>
      <c r="E1738">
        <v>2</v>
      </c>
      <c r="F1738" s="12">
        <v>150.4</v>
      </c>
      <c r="G1738" s="12">
        <v>5.01</v>
      </c>
      <c r="H1738" s="12">
        <v>0.3</v>
      </c>
      <c r="I1738" s="12">
        <v>0.3</v>
      </c>
      <c r="J1738">
        <v>47</v>
      </c>
      <c r="K1738">
        <v>100</v>
      </c>
      <c r="L1738" s="12">
        <v>0</v>
      </c>
      <c r="M1738" t="s">
        <v>484</v>
      </c>
    </row>
    <row r="1739" spans="1:13" x14ac:dyDescent="0.3">
      <c r="A1739" t="s">
        <v>36</v>
      </c>
      <c r="B1739" t="s">
        <v>37</v>
      </c>
      <c r="C1739" t="s">
        <v>487</v>
      </c>
      <c r="D1739" t="s">
        <v>12</v>
      </c>
      <c r="E1739">
        <v>2</v>
      </c>
      <c r="F1739" s="12">
        <v>181.5</v>
      </c>
      <c r="G1739" s="12">
        <v>6.05</v>
      </c>
      <c r="H1739" s="12">
        <v>0.3</v>
      </c>
      <c r="I1739" s="12">
        <v>0.3</v>
      </c>
      <c r="J1739">
        <v>57</v>
      </c>
      <c r="K1739">
        <v>100</v>
      </c>
      <c r="L1739" s="12">
        <v>0</v>
      </c>
      <c r="M1739" t="s">
        <v>484</v>
      </c>
    </row>
    <row r="1740" spans="1:13" x14ac:dyDescent="0.3">
      <c r="A1740" t="s">
        <v>36</v>
      </c>
      <c r="B1740" t="s">
        <v>37</v>
      </c>
      <c r="C1740" t="s">
        <v>487</v>
      </c>
      <c r="D1740" t="s">
        <v>15</v>
      </c>
      <c r="E1740">
        <v>2</v>
      </c>
      <c r="F1740" s="12">
        <v>123</v>
      </c>
      <c r="G1740" s="12">
        <v>4.0999999999999996</v>
      </c>
      <c r="H1740" s="12">
        <v>0.35</v>
      </c>
      <c r="I1740" s="12">
        <v>0.35</v>
      </c>
      <c r="J1740">
        <v>41</v>
      </c>
      <c r="K1740">
        <v>100</v>
      </c>
      <c r="L1740" s="12">
        <v>0</v>
      </c>
      <c r="M1740" t="s">
        <v>484</v>
      </c>
    </row>
    <row r="1741" spans="1:13" x14ac:dyDescent="0.3">
      <c r="A1741" t="s">
        <v>36</v>
      </c>
      <c r="B1741" t="s">
        <v>37</v>
      </c>
      <c r="C1741" t="s">
        <v>487</v>
      </c>
      <c r="D1741" t="s">
        <v>14</v>
      </c>
      <c r="E1741">
        <v>1</v>
      </c>
      <c r="F1741" s="12">
        <v>63</v>
      </c>
      <c r="G1741" s="12">
        <v>2.1</v>
      </c>
      <c r="H1741" s="12">
        <v>0.15</v>
      </c>
      <c r="I1741" s="12">
        <v>0.15</v>
      </c>
      <c r="J1741">
        <v>21</v>
      </c>
      <c r="K1741">
        <v>50</v>
      </c>
      <c r="L1741" s="12">
        <v>0</v>
      </c>
      <c r="M1741" t="s">
        <v>484</v>
      </c>
    </row>
    <row r="1742" spans="1:13" x14ac:dyDescent="0.3">
      <c r="A1742" t="s">
        <v>36</v>
      </c>
      <c r="B1742" t="s">
        <v>37</v>
      </c>
      <c r="C1742" t="s">
        <v>487</v>
      </c>
      <c r="D1742" t="s">
        <v>114</v>
      </c>
      <c r="E1742">
        <v>2</v>
      </c>
      <c r="F1742" s="12">
        <v>108.6</v>
      </c>
      <c r="G1742" s="12">
        <v>3.62</v>
      </c>
      <c r="H1742" s="12">
        <v>0.35</v>
      </c>
      <c r="I1742" s="12">
        <v>0.35</v>
      </c>
      <c r="J1742">
        <v>34</v>
      </c>
      <c r="K1742">
        <v>100</v>
      </c>
      <c r="L1742" s="12">
        <v>0</v>
      </c>
      <c r="M1742" t="s">
        <v>484</v>
      </c>
    </row>
    <row r="1743" spans="1:13" x14ac:dyDescent="0.3">
      <c r="A1743" t="s">
        <v>36</v>
      </c>
      <c r="B1743" t="s">
        <v>37</v>
      </c>
      <c r="C1743" t="s">
        <v>488</v>
      </c>
      <c r="D1743" t="s">
        <v>7</v>
      </c>
      <c r="E1743">
        <v>1</v>
      </c>
      <c r="F1743" s="12">
        <v>241.97</v>
      </c>
      <c r="G1743" s="12">
        <v>8.07</v>
      </c>
      <c r="H1743" s="12">
        <v>0.3</v>
      </c>
      <c r="I1743" s="12">
        <v>0.3</v>
      </c>
      <c r="J1743">
        <v>207</v>
      </c>
      <c r="K1743">
        <v>350</v>
      </c>
      <c r="L1743" s="12">
        <v>0</v>
      </c>
      <c r="M1743" t="s">
        <v>484</v>
      </c>
    </row>
    <row r="1744" spans="1:13" x14ac:dyDescent="0.3">
      <c r="A1744" t="s">
        <v>36</v>
      </c>
      <c r="B1744" t="s">
        <v>37</v>
      </c>
      <c r="C1744" t="s">
        <v>488</v>
      </c>
      <c r="D1744" t="s">
        <v>9</v>
      </c>
      <c r="E1744">
        <v>2</v>
      </c>
      <c r="F1744" s="12">
        <v>225</v>
      </c>
      <c r="G1744" s="12">
        <v>7.5</v>
      </c>
      <c r="H1744" s="12">
        <v>0.3</v>
      </c>
      <c r="I1744" s="12">
        <v>0.15</v>
      </c>
      <c r="J1744">
        <v>75</v>
      </c>
      <c r="K1744">
        <v>100</v>
      </c>
      <c r="L1744" s="12">
        <v>0.15</v>
      </c>
      <c r="M1744" t="s">
        <v>484</v>
      </c>
    </row>
    <row r="1745" spans="1:13" x14ac:dyDescent="0.3">
      <c r="A1745" t="s">
        <v>36</v>
      </c>
      <c r="B1745" t="s">
        <v>37</v>
      </c>
      <c r="C1745" t="s">
        <v>488</v>
      </c>
      <c r="D1745" t="s">
        <v>8</v>
      </c>
      <c r="E1745">
        <v>2</v>
      </c>
      <c r="F1745" s="12">
        <v>213</v>
      </c>
      <c r="G1745" s="12">
        <v>7.1</v>
      </c>
      <c r="H1745" s="12">
        <v>0.3</v>
      </c>
      <c r="I1745" s="12">
        <v>0.15</v>
      </c>
      <c r="J1745">
        <v>71</v>
      </c>
      <c r="K1745">
        <v>100</v>
      </c>
      <c r="L1745" s="12">
        <v>0.15</v>
      </c>
      <c r="M1745" t="s">
        <v>484</v>
      </c>
    </row>
    <row r="1746" spans="1:13" x14ac:dyDescent="0.3">
      <c r="A1746" t="s">
        <v>36</v>
      </c>
      <c r="B1746" t="s">
        <v>37</v>
      </c>
      <c r="C1746" t="s">
        <v>488</v>
      </c>
      <c r="D1746" t="s">
        <v>11</v>
      </c>
      <c r="E1746">
        <v>3</v>
      </c>
      <c r="F1746" s="12">
        <v>222</v>
      </c>
      <c r="G1746" s="12">
        <v>7.4</v>
      </c>
      <c r="H1746" s="12">
        <v>0.45</v>
      </c>
      <c r="I1746" s="12">
        <v>0.3</v>
      </c>
      <c r="J1746">
        <v>74</v>
      </c>
      <c r="K1746">
        <v>150</v>
      </c>
      <c r="L1746" s="12">
        <v>0.15</v>
      </c>
      <c r="M1746" t="s">
        <v>484</v>
      </c>
    </row>
    <row r="1747" spans="1:13" x14ac:dyDescent="0.3">
      <c r="A1747" t="s">
        <v>36</v>
      </c>
      <c r="B1747" t="s">
        <v>37</v>
      </c>
      <c r="C1747" t="s">
        <v>488</v>
      </c>
      <c r="D1747" t="s">
        <v>10</v>
      </c>
      <c r="E1747">
        <v>2</v>
      </c>
      <c r="F1747" s="12">
        <v>234</v>
      </c>
      <c r="G1747" s="12">
        <v>7.8</v>
      </c>
      <c r="H1747" s="12">
        <v>0.3</v>
      </c>
      <c r="I1747" s="12">
        <v>0</v>
      </c>
      <c r="J1747">
        <v>78</v>
      </c>
      <c r="K1747">
        <v>100</v>
      </c>
      <c r="L1747" s="12">
        <v>0.3</v>
      </c>
      <c r="M1747" t="s">
        <v>484</v>
      </c>
    </row>
    <row r="1748" spans="1:13" x14ac:dyDescent="0.3">
      <c r="A1748" t="s">
        <v>36</v>
      </c>
      <c r="B1748" t="s">
        <v>37</v>
      </c>
      <c r="C1748" t="s">
        <v>488</v>
      </c>
      <c r="D1748" t="s">
        <v>13</v>
      </c>
      <c r="E1748">
        <v>1</v>
      </c>
      <c r="F1748" s="12">
        <v>168.3</v>
      </c>
      <c r="G1748" s="12">
        <v>5.61</v>
      </c>
      <c r="H1748" s="12">
        <v>0.15</v>
      </c>
      <c r="I1748" s="12">
        <v>0.15</v>
      </c>
      <c r="J1748">
        <v>51</v>
      </c>
      <c r="K1748">
        <v>50</v>
      </c>
      <c r="L1748" s="12">
        <v>0</v>
      </c>
      <c r="M1748" t="s">
        <v>484</v>
      </c>
    </row>
    <row r="1749" spans="1:13" x14ac:dyDescent="0.3">
      <c r="A1749" t="s">
        <v>36</v>
      </c>
      <c r="B1749" t="s">
        <v>37</v>
      </c>
      <c r="C1749" t="s">
        <v>488</v>
      </c>
      <c r="D1749" t="s">
        <v>12</v>
      </c>
      <c r="E1749">
        <v>3</v>
      </c>
      <c r="F1749" s="12">
        <v>200.7</v>
      </c>
      <c r="G1749" s="12">
        <v>6.69</v>
      </c>
      <c r="H1749" s="12">
        <v>0.45</v>
      </c>
      <c r="I1749" s="12">
        <v>0.15</v>
      </c>
      <c r="J1749">
        <v>65</v>
      </c>
      <c r="K1749">
        <v>140</v>
      </c>
      <c r="L1749" s="12">
        <v>0.3</v>
      </c>
      <c r="M1749" t="s">
        <v>484</v>
      </c>
    </row>
    <row r="1750" spans="1:13" x14ac:dyDescent="0.3">
      <c r="A1750" t="s">
        <v>36</v>
      </c>
      <c r="B1750" t="s">
        <v>37</v>
      </c>
      <c r="C1750" t="s">
        <v>488</v>
      </c>
      <c r="D1750" t="s">
        <v>15</v>
      </c>
      <c r="E1750">
        <v>2</v>
      </c>
      <c r="F1750" s="12">
        <v>113.7</v>
      </c>
      <c r="G1750" s="12">
        <v>3.79</v>
      </c>
      <c r="H1750" s="12">
        <v>0.35</v>
      </c>
      <c r="I1750" s="12">
        <v>0.18</v>
      </c>
      <c r="J1750">
        <v>36</v>
      </c>
      <c r="K1750">
        <v>85</v>
      </c>
      <c r="L1750" s="12">
        <v>0.18</v>
      </c>
      <c r="M1750" t="s">
        <v>484</v>
      </c>
    </row>
    <row r="1751" spans="1:13" x14ac:dyDescent="0.3">
      <c r="A1751" t="s">
        <v>36</v>
      </c>
      <c r="B1751" t="s">
        <v>37</v>
      </c>
      <c r="C1751" t="s">
        <v>488</v>
      </c>
      <c r="D1751" t="s">
        <v>14</v>
      </c>
      <c r="E1751">
        <v>1</v>
      </c>
      <c r="F1751" s="12">
        <v>63</v>
      </c>
      <c r="G1751" s="12">
        <v>2.1</v>
      </c>
      <c r="H1751" s="12">
        <v>0.15</v>
      </c>
      <c r="I1751" s="12">
        <v>0</v>
      </c>
      <c r="J1751">
        <v>21</v>
      </c>
      <c r="K1751">
        <v>50</v>
      </c>
      <c r="L1751" s="12">
        <v>0.15</v>
      </c>
      <c r="M1751" t="s">
        <v>484</v>
      </c>
    </row>
    <row r="1752" spans="1:13" x14ac:dyDescent="0.3">
      <c r="A1752" t="s">
        <v>36</v>
      </c>
      <c r="B1752" t="s">
        <v>37</v>
      </c>
      <c r="C1752" t="s">
        <v>488</v>
      </c>
      <c r="D1752" t="s">
        <v>114</v>
      </c>
      <c r="E1752">
        <v>1</v>
      </c>
      <c r="F1752" s="12">
        <v>48</v>
      </c>
      <c r="G1752" s="12">
        <v>1.6</v>
      </c>
      <c r="H1752" s="12">
        <v>0.18</v>
      </c>
      <c r="I1752" s="12">
        <v>0.18</v>
      </c>
      <c r="J1752">
        <v>16</v>
      </c>
      <c r="K1752">
        <v>50</v>
      </c>
      <c r="L1752" s="12">
        <v>0</v>
      </c>
      <c r="M1752" t="s">
        <v>484</v>
      </c>
    </row>
    <row r="1753" spans="1:13" x14ac:dyDescent="0.3">
      <c r="A1753" t="s">
        <v>36</v>
      </c>
      <c r="B1753" t="s">
        <v>37</v>
      </c>
      <c r="C1753" t="s">
        <v>489</v>
      </c>
      <c r="D1753" t="s">
        <v>7</v>
      </c>
      <c r="E1753">
        <v>1</v>
      </c>
      <c r="F1753" s="12">
        <v>147.5</v>
      </c>
      <c r="G1753" s="12">
        <v>4.92</v>
      </c>
      <c r="H1753" s="12">
        <v>0.15</v>
      </c>
      <c r="I1753" s="12">
        <v>0.15</v>
      </c>
      <c r="J1753">
        <v>99</v>
      </c>
      <c r="K1753">
        <v>150</v>
      </c>
      <c r="L1753" s="12">
        <v>0</v>
      </c>
      <c r="M1753" t="s">
        <v>484</v>
      </c>
    </row>
    <row r="1754" spans="1:13" x14ac:dyDescent="0.3">
      <c r="A1754" t="s">
        <v>36</v>
      </c>
      <c r="B1754" t="s">
        <v>37</v>
      </c>
      <c r="C1754" t="s">
        <v>489</v>
      </c>
      <c r="D1754" t="s">
        <v>9</v>
      </c>
      <c r="E1754">
        <v>1</v>
      </c>
      <c r="F1754" s="12">
        <v>72</v>
      </c>
      <c r="G1754" s="12">
        <v>2.4</v>
      </c>
      <c r="H1754" s="12">
        <v>0.15</v>
      </c>
      <c r="I1754" s="12">
        <v>0</v>
      </c>
      <c r="J1754">
        <v>24</v>
      </c>
      <c r="K1754">
        <v>50</v>
      </c>
      <c r="L1754" s="12">
        <v>0.15</v>
      </c>
      <c r="M1754" t="s">
        <v>484</v>
      </c>
    </row>
    <row r="1755" spans="1:13" x14ac:dyDescent="0.3">
      <c r="A1755" t="s">
        <v>36</v>
      </c>
      <c r="B1755" t="s">
        <v>37</v>
      </c>
      <c r="C1755" t="s">
        <v>489</v>
      </c>
      <c r="D1755" t="s">
        <v>8</v>
      </c>
      <c r="E1755">
        <v>1</v>
      </c>
      <c r="F1755" s="12">
        <v>60</v>
      </c>
      <c r="G1755" s="12">
        <v>2</v>
      </c>
      <c r="H1755" s="12">
        <v>0.15</v>
      </c>
      <c r="I1755" s="12">
        <v>0</v>
      </c>
      <c r="J1755">
        <v>20</v>
      </c>
      <c r="K1755">
        <v>28</v>
      </c>
      <c r="L1755" s="12">
        <v>0.15</v>
      </c>
      <c r="M1755" t="s">
        <v>484</v>
      </c>
    </row>
    <row r="1756" spans="1:13" x14ac:dyDescent="0.3">
      <c r="A1756" t="s">
        <v>36</v>
      </c>
      <c r="B1756" t="s">
        <v>37</v>
      </c>
      <c r="C1756" t="s">
        <v>489</v>
      </c>
      <c r="D1756" t="s">
        <v>11</v>
      </c>
      <c r="E1756">
        <v>1</v>
      </c>
      <c r="F1756" s="12">
        <v>57</v>
      </c>
      <c r="G1756" s="12">
        <v>1.9</v>
      </c>
      <c r="H1756" s="12">
        <v>0.15</v>
      </c>
      <c r="I1756" s="12">
        <v>0</v>
      </c>
      <c r="J1756">
        <v>19</v>
      </c>
      <c r="K1756">
        <v>50</v>
      </c>
      <c r="L1756" s="12">
        <v>0.15</v>
      </c>
      <c r="M1756" t="s">
        <v>484</v>
      </c>
    </row>
    <row r="1757" spans="1:13" x14ac:dyDescent="0.3">
      <c r="A1757" t="s">
        <v>36</v>
      </c>
      <c r="B1757" t="s">
        <v>37</v>
      </c>
      <c r="C1757" t="s">
        <v>489</v>
      </c>
      <c r="D1757" t="s">
        <v>10</v>
      </c>
      <c r="E1757">
        <v>1</v>
      </c>
      <c r="F1757" s="12">
        <v>60</v>
      </c>
      <c r="G1757" s="12">
        <v>2</v>
      </c>
      <c r="H1757" s="12">
        <v>0.15</v>
      </c>
      <c r="I1757" s="12">
        <v>0</v>
      </c>
      <c r="J1757">
        <v>20</v>
      </c>
      <c r="K1757">
        <v>50</v>
      </c>
      <c r="L1757" s="12">
        <v>0.15</v>
      </c>
      <c r="M1757" t="s">
        <v>484</v>
      </c>
    </row>
    <row r="1758" spans="1:13" x14ac:dyDescent="0.3">
      <c r="A1758" t="s">
        <v>36</v>
      </c>
      <c r="B1758" t="s">
        <v>37</v>
      </c>
      <c r="C1758" t="s">
        <v>489</v>
      </c>
      <c r="D1758" t="s">
        <v>14</v>
      </c>
      <c r="E1758">
        <v>1</v>
      </c>
      <c r="F1758" s="12">
        <v>79.2</v>
      </c>
      <c r="G1758" s="12">
        <v>2.64</v>
      </c>
      <c r="H1758" s="12">
        <v>0.15</v>
      </c>
      <c r="I1758" s="12">
        <v>0.15</v>
      </c>
      <c r="J1758">
        <v>24</v>
      </c>
      <c r="K1758">
        <v>50</v>
      </c>
      <c r="L1758" s="12">
        <v>0</v>
      </c>
      <c r="M1758" t="s">
        <v>484</v>
      </c>
    </row>
    <row r="1759" spans="1:13" x14ac:dyDescent="0.3">
      <c r="A1759" t="s">
        <v>36</v>
      </c>
      <c r="B1759" t="s">
        <v>37</v>
      </c>
      <c r="C1759" t="s">
        <v>490</v>
      </c>
      <c r="D1759" t="s">
        <v>13</v>
      </c>
      <c r="E1759">
        <v>1</v>
      </c>
      <c r="F1759" s="12">
        <v>69</v>
      </c>
      <c r="G1759" s="12">
        <v>2.2999999999999998</v>
      </c>
      <c r="H1759" s="12">
        <v>0.2</v>
      </c>
      <c r="I1759" s="12">
        <v>0</v>
      </c>
      <c r="J1759">
        <v>23</v>
      </c>
      <c r="K1759">
        <v>30</v>
      </c>
      <c r="L1759" s="12">
        <v>0.2</v>
      </c>
      <c r="M1759" t="s">
        <v>484</v>
      </c>
    </row>
    <row r="1760" spans="1:13" x14ac:dyDescent="0.3">
      <c r="A1760" t="s">
        <v>36</v>
      </c>
      <c r="B1760" t="s">
        <v>37</v>
      </c>
      <c r="C1760" t="s">
        <v>490</v>
      </c>
      <c r="D1760" t="s">
        <v>12</v>
      </c>
      <c r="E1760">
        <v>1</v>
      </c>
      <c r="F1760" s="12">
        <v>69</v>
      </c>
      <c r="G1760" s="12">
        <v>2.2999999999999998</v>
      </c>
      <c r="H1760" s="12">
        <v>0.17</v>
      </c>
      <c r="I1760" s="12">
        <v>0.17</v>
      </c>
      <c r="J1760">
        <v>23</v>
      </c>
      <c r="K1760">
        <v>30</v>
      </c>
      <c r="L1760" s="12">
        <v>0</v>
      </c>
      <c r="M1760" t="s">
        <v>484</v>
      </c>
    </row>
    <row r="1761" spans="1:13" x14ac:dyDescent="0.3">
      <c r="A1761" t="s">
        <v>36</v>
      </c>
      <c r="B1761" t="s">
        <v>37</v>
      </c>
      <c r="C1761" t="s">
        <v>490</v>
      </c>
      <c r="D1761" t="s">
        <v>15</v>
      </c>
      <c r="E1761">
        <v>1</v>
      </c>
      <c r="F1761" s="12">
        <v>78</v>
      </c>
      <c r="G1761" s="12">
        <v>2.6</v>
      </c>
      <c r="H1761" s="12">
        <v>0.18</v>
      </c>
      <c r="I1761" s="12">
        <v>0</v>
      </c>
      <c r="J1761">
        <v>26</v>
      </c>
      <c r="K1761">
        <v>30</v>
      </c>
      <c r="L1761" s="12">
        <v>0.18</v>
      </c>
      <c r="M1761" t="s">
        <v>484</v>
      </c>
    </row>
    <row r="1762" spans="1:13" x14ac:dyDescent="0.3">
      <c r="A1762" t="s">
        <v>36</v>
      </c>
      <c r="B1762" t="s">
        <v>37</v>
      </c>
      <c r="C1762" t="s">
        <v>490</v>
      </c>
      <c r="D1762" t="s">
        <v>14</v>
      </c>
      <c r="E1762">
        <v>1</v>
      </c>
      <c r="F1762" s="12">
        <v>36</v>
      </c>
      <c r="G1762" s="12">
        <v>1.2</v>
      </c>
      <c r="H1762" s="12">
        <v>0.17</v>
      </c>
      <c r="I1762" s="12">
        <v>0</v>
      </c>
      <c r="J1762">
        <v>12</v>
      </c>
      <c r="K1762">
        <v>30</v>
      </c>
      <c r="L1762" s="12">
        <v>0.17</v>
      </c>
      <c r="M1762" t="s">
        <v>484</v>
      </c>
    </row>
    <row r="1763" spans="1:13" x14ac:dyDescent="0.3">
      <c r="A1763" t="s">
        <v>36</v>
      </c>
      <c r="B1763" t="s">
        <v>37</v>
      </c>
      <c r="C1763" t="s">
        <v>490</v>
      </c>
      <c r="D1763" t="s">
        <v>114</v>
      </c>
      <c r="E1763">
        <v>1</v>
      </c>
      <c r="F1763" s="12">
        <v>48</v>
      </c>
      <c r="G1763" s="12">
        <v>1.6</v>
      </c>
      <c r="H1763" s="12">
        <v>0.18</v>
      </c>
      <c r="I1763" s="12">
        <v>0</v>
      </c>
      <c r="J1763">
        <v>16</v>
      </c>
      <c r="K1763">
        <v>30</v>
      </c>
      <c r="L1763" s="12">
        <v>0.18</v>
      </c>
      <c r="M1763" t="s">
        <v>484</v>
      </c>
    </row>
    <row r="1764" spans="1:13" x14ac:dyDescent="0.3">
      <c r="A1764" t="s">
        <v>36</v>
      </c>
      <c r="B1764" t="s">
        <v>37</v>
      </c>
      <c r="C1764" t="s">
        <v>491</v>
      </c>
      <c r="D1764" t="s">
        <v>7</v>
      </c>
      <c r="E1764">
        <v>2</v>
      </c>
      <c r="F1764" s="12">
        <v>123</v>
      </c>
      <c r="G1764" s="12">
        <v>4.0999999999999996</v>
      </c>
      <c r="H1764" s="12">
        <v>0.33</v>
      </c>
      <c r="I1764" s="12">
        <v>0.27</v>
      </c>
      <c r="J1764">
        <v>41</v>
      </c>
      <c r="K1764">
        <v>58</v>
      </c>
      <c r="L1764" s="12">
        <v>7.0000000000000007E-2</v>
      </c>
      <c r="M1764" t="s">
        <v>484</v>
      </c>
    </row>
    <row r="1765" spans="1:13" x14ac:dyDescent="0.3">
      <c r="A1765" t="s">
        <v>36</v>
      </c>
      <c r="B1765" t="s">
        <v>37</v>
      </c>
      <c r="C1765" t="s">
        <v>491</v>
      </c>
      <c r="D1765" t="s">
        <v>9</v>
      </c>
      <c r="E1765">
        <v>2</v>
      </c>
      <c r="F1765" s="12">
        <v>114</v>
      </c>
      <c r="G1765" s="12">
        <v>3.8</v>
      </c>
      <c r="H1765" s="12">
        <v>0.33</v>
      </c>
      <c r="I1765" s="12">
        <v>0</v>
      </c>
      <c r="J1765">
        <v>38</v>
      </c>
      <c r="K1765">
        <v>56</v>
      </c>
      <c r="L1765" s="12">
        <v>0.33</v>
      </c>
      <c r="M1765" t="s">
        <v>484</v>
      </c>
    </row>
    <row r="1766" spans="1:13" x14ac:dyDescent="0.3">
      <c r="A1766" t="s">
        <v>36</v>
      </c>
      <c r="B1766" t="s">
        <v>37</v>
      </c>
      <c r="C1766" t="s">
        <v>491</v>
      </c>
      <c r="D1766" t="s">
        <v>8</v>
      </c>
      <c r="E1766">
        <v>2</v>
      </c>
      <c r="F1766" s="12">
        <v>102</v>
      </c>
      <c r="G1766" s="12">
        <v>3.4</v>
      </c>
      <c r="H1766" s="12">
        <v>0.33</v>
      </c>
      <c r="I1766" s="12">
        <v>0</v>
      </c>
      <c r="J1766">
        <v>34</v>
      </c>
      <c r="K1766">
        <v>56</v>
      </c>
      <c r="L1766" s="12">
        <v>0.33</v>
      </c>
      <c r="M1766" t="s">
        <v>484</v>
      </c>
    </row>
    <row r="1767" spans="1:13" x14ac:dyDescent="0.3">
      <c r="A1767" t="s">
        <v>36</v>
      </c>
      <c r="B1767" t="s">
        <v>37</v>
      </c>
      <c r="C1767" t="s">
        <v>491</v>
      </c>
      <c r="D1767" t="s">
        <v>11</v>
      </c>
      <c r="E1767">
        <v>2</v>
      </c>
      <c r="F1767" s="12">
        <v>117</v>
      </c>
      <c r="G1767" s="12">
        <v>3.9</v>
      </c>
      <c r="H1767" s="12">
        <v>0.33</v>
      </c>
      <c r="I1767" s="12">
        <v>0.04</v>
      </c>
      <c r="J1767">
        <v>39</v>
      </c>
      <c r="K1767">
        <v>56</v>
      </c>
      <c r="L1767" s="12">
        <v>0.3</v>
      </c>
      <c r="M1767" t="s">
        <v>484</v>
      </c>
    </row>
    <row r="1768" spans="1:13" x14ac:dyDescent="0.3">
      <c r="A1768" t="s">
        <v>36</v>
      </c>
      <c r="B1768" t="s">
        <v>37</v>
      </c>
      <c r="C1768" t="s">
        <v>491</v>
      </c>
      <c r="D1768" t="s">
        <v>10</v>
      </c>
      <c r="E1768">
        <v>2</v>
      </c>
      <c r="F1768" s="12">
        <v>87</v>
      </c>
      <c r="G1768" s="12">
        <v>2.9</v>
      </c>
      <c r="H1768" s="12">
        <v>0.33</v>
      </c>
      <c r="I1768" s="12">
        <v>0</v>
      </c>
      <c r="J1768">
        <v>29</v>
      </c>
      <c r="K1768">
        <v>56</v>
      </c>
      <c r="L1768" s="12">
        <v>0.33</v>
      </c>
      <c r="M1768" t="s">
        <v>484</v>
      </c>
    </row>
    <row r="1769" spans="1:13" x14ac:dyDescent="0.3">
      <c r="A1769" t="s">
        <v>36</v>
      </c>
      <c r="B1769" t="s">
        <v>37</v>
      </c>
      <c r="C1769" t="s">
        <v>491</v>
      </c>
      <c r="D1769" t="s">
        <v>13</v>
      </c>
      <c r="E1769">
        <v>3</v>
      </c>
      <c r="F1769" s="12">
        <v>225.9</v>
      </c>
      <c r="G1769" s="12">
        <v>7.53</v>
      </c>
      <c r="H1769" s="12">
        <v>0.5</v>
      </c>
      <c r="I1769" s="12">
        <v>0.28000000000000003</v>
      </c>
      <c r="J1769">
        <v>73</v>
      </c>
      <c r="K1769">
        <v>106</v>
      </c>
      <c r="L1769" s="12">
        <v>0.22</v>
      </c>
      <c r="M1769" t="s">
        <v>484</v>
      </c>
    </row>
    <row r="1770" spans="1:13" x14ac:dyDescent="0.3">
      <c r="A1770" t="s">
        <v>36</v>
      </c>
      <c r="B1770" t="s">
        <v>37</v>
      </c>
      <c r="C1770" t="s">
        <v>491</v>
      </c>
      <c r="D1770" t="s">
        <v>12</v>
      </c>
      <c r="E1770">
        <v>2</v>
      </c>
      <c r="F1770" s="12">
        <v>108</v>
      </c>
      <c r="G1770" s="12">
        <v>3.6</v>
      </c>
      <c r="H1770" s="12">
        <v>0.33</v>
      </c>
      <c r="I1770" s="12">
        <v>0.27</v>
      </c>
      <c r="J1770">
        <v>36</v>
      </c>
      <c r="K1770">
        <v>56</v>
      </c>
      <c r="L1770" s="12">
        <v>7.0000000000000007E-2</v>
      </c>
      <c r="M1770" t="s">
        <v>484</v>
      </c>
    </row>
    <row r="1771" spans="1:13" x14ac:dyDescent="0.3">
      <c r="A1771" t="s">
        <v>36</v>
      </c>
      <c r="B1771" t="s">
        <v>37</v>
      </c>
      <c r="C1771" t="s">
        <v>491</v>
      </c>
      <c r="D1771" t="s">
        <v>15</v>
      </c>
      <c r="E1771">
        <v>2</v>
      </c>
      <c r="F1771" s="12">
        <v>69</v>
      </c>
      <c r="G1771" s="12">
        <v>2.2999999999999998</v>
      </c>
      <c r="H1771" s="12">
        <v>0.37</v>
      </c>
      <c r="I1771" s="12">
        <v>0.18</v>
      </c>
      <c r="J1771">
        <v>23</v>
      </c>
      <c r="K1771">
        <v>78</v>
      </c>
      <c r="L1771" s="12">
        <v>0.18</v>
      </c>
      <c r="M1771" t="s">
        <v>484</v>
      </c>
    </row>
    <row r="1772" spans="1:13" x14ac:dyDescent="0.3">
      <c r="A1772" t="s">
        <v>36</v>
      </c>
      <c r="B1772" t="s">
        <v>37</v>
      </c>
      <c r="C1772" t="s">
        <v>491</v>
      </c>
      <c r="D1772" t="s">
        <v>14</v>
      </c>
      <c r="E1772">
        <v>3</v>
      </c>
      <c r="F1772" s="12">
        <v>105</v>
      </c>
      <c r="G1772" s="12">
        <v>3.5</v>
      </c>
      <c r="H1772" s="12">
        <v>0.5</v>
      </c>
      <c r="I1772" s="12">
        <v>0.27</v>
      </c>
      <c r="J1772">
        <v>35</v>
      </c>
      <c r="K1772">
        <v>106</v>
      </c>
      <c r="L1772" s="12">
        <v>0.23</v>
      </c>
      <c r="M1772" t="s">
        <v>484</v>
      </c>
    </row>
    <row r="1773" spans="1:13" x14ac:dyDescent="0.3">
      <c r="A1773" t="s">
        <v>36</v>
      </c>
      <c r="B1773" t="s">
        <v>37</v>
      </c>
      <c r="C1773" t="s">
        <v>491</v>
      </c>
      <c r="D1773" t="s">
        <v>114</v>
      </c>
      <c r="E1773">
        <v>2</v>
      </c>
      <c r="F1773" s="12">
        <v>75</v>
      </c>
      <c r="G1773" s="12">
        <v>2.5</v>
      </c>
      <c r="H1773" s="12">
        <v>0.37</v>
      </c>
      <c r="I1773" s="12">
        <v>0</v>
      </c>
      <c r="J1773">
        <v>25</v>
      </c>
      <c r="K1773">
        <v>56</v>
      </c>
      <c r="L1773" s="12">
        <v>0.37</v>
      </c>
      <c r="M1773" t="s">
        <v>484</v>
      </c>
    </row>
    <row r="1774" spans="1:13" x14ac:dyDescent="0.3">
      <c r="A1774" t="s">
        <v>36</v>
      </c>
      <c r="B1774" t="s">
        <v>37</v>
      </c>
      <c r="C1774" t="s">
        <v>492</v>
      </c>
      <c r="D1774" t="s">
        <v>7</v>
      </c>
      <c r="E1774">
        <v>1</v>
      </c>
      <c r="F1774" s="12">
        <v>45</v>
      </c>
      <c r="G1774" s="12">
        <v>1.5</v>
      </c>
      <c r="H1774" s="12">
        <v>0.17</v>
      </c>
      <c r="I1774" s="12">
        <v>0</v>
      </c>
      <c r="J1774">
        <v>15</v>
      </c>
      <c r="K1774">
        <v>30</v>
      </c>
      <c r="L1774" s="12">
        <v>0.17</v>
      </c>
      <c r="M1774" t="s">
        <v>484</v>
      </c>
    </row>
    <row r="1775" spans="1:13" x14ac:dyDescent="0.3">
      <c r="A1775" t="s">
        <v>36</v>
      </c>
      <c r="B1775" t="s">
        <v>37</v>
      </c>
      <c r="C1775" t="s">
        <v>492</v>
      </c>
      <c r="D1775" t="s">
        <v>9</v>
      </c>
      <c r="E1775">
        <v>1</v>
      </c>
      <c r="F1775" s="12">
        <v>69</v>
      </c>
      <c r="G1775" s="12">
        <v>2.2999999999999998</v>
      </c>
      <c r="H1775" s="12">
        <v>0.17</v>
      </c>
      <c r="I1775" s="12">
        <v>0</v>
      </c>
      <c r="J1775">
        <v>23</v>
      </c>
      <c r="K1775">
        <v>30</v>
      </c>
      <c r="L1775" s="12">
        <v>0.17</v>
      </c>
      <c r="M1775" t="s">
        <v>484</v>
      </c>
    </row>
    <row r="1776" spans="1:13" x14ac:dyDescent="0.3">
      <c r="A1776" t="s">
        <v>36</v>
      </c>
      <c r="B1776" t="s">
        <v>37</v>
      </c>
      <c r="C1776" t="s">
        <v>492</v>
      </c>
      <c r="D1776" t="s">
        <v>8</v>
      </c>
      <c r="E1776">
        <v>1</v>
      </c>
      <c r="F1776" s="12">
        <v>42</v>
      </c>
      <c r="G1776" s="12">
        <v>1.4</v>
      </c>
      <c r="H1776" s="12">
        <v>0.17</v>
      </c>
      <c r="I1776" s="12">
        <v>7.0000000000000007E-2</v>
      </c>
      <c r="J1776">
        <v>14</v>
      </c>
      <c r="K1776">
        <v>30</v>
      </c>
      <c r="L1776" s="12">
        <v>0.1</v>
      </c>
      <c r="M1776" t="s">
        <v>484</v>
      </c>
    </row>
    <row r="1777" spans="1:13" x14ac:dyDescent="0.3">
      <c r="A1777" t="s">
        <v>36</v>
      </c>
      <c r="B1777" t="s">
        <v>37</v>
      </c>
      <c r="C1777" t="s">
        <v>492</v>
      </c>
      <c r="D1777" t="s">
        <v>11</v>
      </c>
      <c r="E1777">
        <v>1</v>
      </c>
      <c r="F1777" s="12">
        <v>0</v>
      </c>
      <c r="G1777" s="12">
        <v>0</v>
      </c>
      <c r="H1777" s="12">
        <v>0.17</v>
      </c>
      <c r="I1777" s="12">
        <v>0</v>
      </c>
      <c r="J1777">
        <v>0</v>
      </c>
      <c r="K1777">
        <v>30</v>
      </c>
      <c r="L1777" s="12">
        <v>0.17</v>
      </c>
      <c r="M1777" t="s">
        <v>484</v>
      </c>
    </row>
    <row r="1778" spans="1:13" x14ac:dyDescent="0.3">
      <c r="A1778" t="s">
        <v>36</v>
      </c>
      <c r="B1778" t="s">
        <v>37</v>
      </c>
      <c r="C1778" t="s">
        <v>492</v>
      </c>
      <c r="D1778" t="s">
        <v>10</v>
      </c>
      <c r="E1778">
        <v>1</v>
      </c>
      <c r="F1778" s="12">
        <v>36</v>
      </c>
      <c r="G1778" s="12">
        <v>1.2</v>
      </c>
      <c r="H1778" s="12">
        <v>0.17</v>
      </c>
      <c r="I1778" s="12">
        <v>0</v>
      </c>
      <c r="J1778">
        <v>12</v>
      </c>
      <c r="K1778">
        <v>30</v>
      </c>
      <c r="L1778" s="12">
        <v>0.17</v>
      </c>
      <c r="M1778" t="s">
        <v>484</v>
      </c>
    </row>
    <row r="1779" spans="1:13" x14ac:dyDescent="0.3">
      <c r="A1779" t="s">
        <v>36</v>
      </c>
      <c r="B1779" t="s">
        <v>37</v>
      </c>
      <c r="C1779" t="s">
        <v>492</v>
      </c>
      <c r="D1779" t="s">
        <v>13</v>
      </c>
      <c r="E1779">
        <v>2</v>
      </c>
      <c r="F1779" s="12">
        <v>145.80000000000001</v>
      </c>
      <c r="G1779" s="12">
        <v>4.8600000000000003</v>
      </c>
      <c r="H1779" s="12">
        <v>0.33</v>
      </c>
      <c r="I1779" s="12">
        <v>0.17</v>
      </c>
      <c r="J1779">
        <v>46</v>
      </c>
      <c r="K1779">
        <v>80</v>
      </c>
      <c r="L1779" s="12">
        <v>0.17</v>
      </c>
      <c r="M1779" t="s">
        <v>484</v>
      </c>
    </row>
    <row r="1780" spans="1:13" x14ac:dyDescent="0.3">
      <c r="A1780" t="s">
        <v>36</v>
      </c>
      <c r="B1780" t="s">
        <v>37</v>
      </c>
      <c r="C1780" t="s">
        <v>492</v>
      </c>
      <c r="D1780" t="s">
        <v>12</v>
      </c>
      <c r="E1780">
        <v>2</v>
      </c>
      <c r="F1780" s="12">
        <v>99</v>
      </c>
      <c r="G1780" s="12">
        <v>3.3</v>
      </c>
      <c r="H1780" s="12">
        <v>0.33</v>
      </c>
      <c r="I1780" s="12">
        <v>0.17</v>
      </c>
      <c r="J1780">
        <v>33</v>
      </c>
      <c r="K1780">
        <v>80</v>
      </c>
      <c r="L1780" s="12">
        <v>0.17</v>
      </c>
      <c r="M1780" t="s">
        <v>484</v>
      </c>
    </row>
    <row r="1781" spans="1:13" x14ac:dyDescent="0.3">
      <c r="A1781" t="s">
        <v>36</v>
      </c>
      <c r="B1781" t="s">
        <v>37</v>
      </c>
      <c r="C1781" t="s">
        <v>492</v>
      </c>
      <c r="D1781" t="s">
        <v>15</v>
      </c>
      <c r="E1781">
        <v>2</v>
      </c>
      <c r="F1781" s="12">
        <v>87</v>
      </c>
      <c r="G1781" s="12">
        <v>2.9</v>
      </c>
      <c r="H1781" s="12">
        <v>0.37</v>
      </c>
      <c r="I1781" s="12">
        <v>0.18</v>
      </c>
      <c r="J1781">
        <v>29</v>
      </c>
      <c r="K1781">
        <v>80</v>
      </c>
      <c r="L1781" s="12">
        <v>0.18</v>
      </c>
      <c r="M1781" t="s">
        <v>484</v>
      </c>
    </row>
    <row r="1782" spans="1:13" x14ac:dyDescent="0.3">
      <c r="A1782" t="s">
        <v>36</v>
      </c>
      <c r="B1782" t="s">
        <v>37</v>
      </c>
      <c r="C1782" t="s">
        <v>492</v>
      </c>
      <c r="D1782" t="s">
        <v>14</v>
      </c>
      <c r="E1782">
        <v>2</v>
      </c>
      <c r="F1782" s="12">
        <v>99.26</v>
      </c>
      <c r="G1782" s="12">
        <v>3.31</v>
      </c>
      <c r="H1782" s="12">
        <v>0.33</v>
      </c>
      <c r="I1782" s="12">
        <v>0</v>
      </c>
      <c r="J1782">
        <v>33</v>
      </c>
      <c r="K1782">
        <v>80</v>
      </c>
      <c r="L1782" s="12">
        <v>0.33</v>
      </c>
      <c r="M1782" t="s">
        <v>484</v>
      </c>
    </row>
    <row r="1783" spans="1:13" x14ac:dyDescent="0.3">
      <c r="A1783" t="s">
        <v>36</v>
      </c>
      <c r="B1783" t="s">
        <v>37</v>
      </c>
      <c r="C1783" t="s">
        <v>492</v>
      </c>
      <c r="D1783" t="s">
        <v>114</v>
      </c>
      <c r="E1783">
        <v>2</v>
      </c>
      <c r="F1783" s="12">
        <v>117</v>
      </c>
      <c r="G1783" s="12">
        <v>3.9</v>
      </c>
      <c r="H1783" s="12">
        <v>0.37</v>
      </c>
      <c r="I1783" s="12">
        <v>0.37</v>
      </c>
      <c r="J1783">
        <v>39</v>
      </c>
      <c r="K1783">
        <v>80</v>
      </c>
      <c r="L1783" s="12">
        <v>0</v>
      </c>
      <c r="M1783" t="s">
        <v>484</v>
      </c>
    </row>
    <row r="1784" spans="1:13" x14ac:dyDescent="0.3">
      <c r="A1784" t="s">
        <v>36</v>
      </c>
      <c r="B1784" t="s">
        <v>37</v>
      </c>
      <c r="C1784" t="s">
        <v>493</v>
      </c>
      <c r="D1784" t="s">
        <v>15</v>
      </c>
      <c r="E1784">
        <v>1</v>
      </c>
      <c r="F1784" s="12">
        <v>45</v>
      </c>
      <c r="G1784" s="12">
        <v>1.5</v>
      </c>
      <c r="H1784" s="12">
        <v>0.18</v>
      </c>
      <c r="I1784" s="12">
        <v>0</v>
      </c>
      <c r="J1784">
        <v>15</v>
      </c>
      <c r="K1784">
        <v>30</v>
      </c>
      <c r="L1784" s="12">
        <v>0.18</v>
      </c>
      <c r="M1784" t="s">
        <v>484</v>
      </c>
    </row>
    <row r="1785" spans="1:13" x14ac:dyDescent="0.3">
      <c r="A1785" t="s">
        <v>36</v>
      </c>
      <c r="B1785" t="s">
        <v>37</v>
      </c>
      <c r="C1785" t="s">
        <v>493</v>
      </c>
      <c r="D1785" t="s">
        <v>114</v>
      </c>
      <c r="E1785">
        <v>2</v>
      </c>
      <c r="F1785" s="12">
        <v>150</v>
      </c>
      <c r="G1785" s="12">
        <v>5</v>
      </c>
      <c r="H1785" s="12">
        <v>0.37</v>
      </c>
      <c r="I1785" s="12">
        <v>0</v>
      </c>
      <c r="J1785">
        <v>50</v>
      </c>
      <c r="K1785">
        <v>60</v>
      </c>
      <c r="L1785" s="12">
        <v>0.37</v>
      </c>
      <c r="M1785" t="s">
        <v>484</v>
      </c>
    </row>
    <row r="1786" spans="1:13" x14ac:dyDescent="0.3">
      <c r="A1786" t="s">
        <v>36</v>
      </c>
      <c r="B1786" t="s">
        <v>37</v>
      </c>
      <c r="C1786" t="s">
        <v>494</v>
      </c>
      <c r="D1786" t="s">
        <v>7</v>
      </c>
      <c r="E1786">
        <v>1</v>
      </c>
      <c r="F1786" s="12">
        <v>54</v>
      </c>
      <c r="G1786" s="12">
        <v>1.8</v>
      </c>
      <c r="H1786" s="12">
        <v>0.12</v>
      </c>
      <c r="I1786" s="12">
        <v>0.12</v>
      </c>
      <c r="J1786">
        <v>27</v>
      </c>
      <c r="K1786">
        <v>50</v>
      </c>
      <c r="L1786" s="12">
        <v>0</v>
      </c>
      <c r="M1786" t="s">
        <v>484</v>
      </c>
    </row>
    <row r="1787" spans="1:13" x14ac:dyDescent="0.3">
      <c r="A1787" t="s">
        <v>36</v>
      </c>
      <c r="B1787" t="s">
        <v>37</v>
      </c>
      <c r="C1787" t="s">
        <v>494</v>
      </c>
      <c r="D1787" t="s">
        <v>9</v>
      </c>
      <c r="E1787">
        <v>1</v>
      </c>
      <c r="F1787" s="12">
        <v>52</v>
      </c>
      <c r="G1787" s="12">
        <v>1.73</v>
      </c>
      <c r="H1787" s="12">
        <v>0.12</v>
      </c>
      <c r="I1787" s="12">
        <v>0.12</v>
      </c>
      <c r="J1787">
        <v>26</v>
      </c>
      <c r="K1787">
        <v>50</v>
      </c>
      <c r="L1787" s="12">
        <v>0</v>
      </c>
      <c r="M1787" t="s">
        <v>484</v>
      </c>
    </row>
    <row r="1788" spans="1:13" x14ac:dyDescent="0.3">
      <c r="A1788" t="s">
        <v>36</v>
      </c>
      <c r="B1788" t="s">
        <v>37</v>
      </c>
      <c r="C1788" t="s">
        <v>494</v>
      </c>
      <c r="D1788" t="s">
        <v>8</v>
      </c>
      <c r="E1788">
        <v>1</v>
      </c>
      <c r="F1788" s="12">
        <v>54</v>
      </c>
      <c r="G1788" s="12">
        <v>1.8</v>
      </c>
      <c r="H1788" s="12">
        <v>0.12</v>
      </c>
      <c r="I1788" s="12">
        <v>0.12</v>
      </c>
      <c r="J1788">
        <v>27</v>
      </c>
      <c r="K1788">
        <v>50</v>
      </c>
      <c r="L1788" s="12">
        <v>0</v>
      </c>
      <c r="M1788" t="s">
        <v>484</v>
      </c>
    </row>
    <row r="1789" spans="1:13" x14ac:dyDescent="0.3">
      <c r="A1789" t="s">
        <v>36</v>
      </c>
      <c r="B1789" t="s">
        <v>37</v>
      </c>
      <c r="C1789" t="s">
        <v>494</v>
      </c>
      <c r="D1789" t="s">
        <v>11</v>
      </c>
      <c r="E1789">
        <v>1</v>
      </c>
      <c r="F1789" s="12">
        <v>32</v>
      </c>
      <c r="G1789" s="12">
        <v>1.07</v>
      </c>
      <c r="H1789" s="12">
        <v>0.12</v>
      </c>
      <c r="I1789" s="12">
        <v>0.12</v>
      </c>
      <c r="J1789">
        <v>16</v>
      </c>
      <c r="K1789">
        <v>50</v>
      </c>
      <c r="L1789" s="12">
        <v>0</v>
      </c>
      <c r="M1789" t="s">
        <v>484</v>
      </c>
    </row>
    <row r="1790" spans="1:13" x14ac:dyDescent="0.3">
      <c r="A1790" t="s">
        <v>36</v>
      </c>
      <c r="B1790" t="s">
        <v>37</v>
      </c>
      <c r="C1790" t="s">
        <v>494</v>
      </c>
      <c r="D1790" t="s">
        <v>10</v>
      </c>
      <c r="E1790">
        <v>1</v>
      </c>
      <c r="F1790" s="12">
        <v>30</v>
      </c>
      <c r="G1790" s="12">
        <v>1</v>
      </c>
      <c r="H1790" s="12">
        <v>0.12</v>
      </c>
      <c r="I1790" s="12">
        <v>0.12</v>
      </c>
      <c r="J1790">
        <v>15</v>
      </c>
      <c r="K1790">
        <v>50</v>
      </c>
      <c r="L1790" s="12">
        <v>0</v>
      </c>
      <c r="M1790" t="s">
        <v>484</v>
      </c>
    </row>
    <row r="1791" spans="1:13" x14ac:dyDescent="0.3">
      <c r="A1791" t="s">
        <v>36</v>
      </c>
      <c r="B1791" t="s">
        <v>37</v>
      </c>
      <c r="C1791" t="s">
        <v>494</v>
      </c>
      <c r="D1791" t="s">
        <v>15</v>
      </c>
      <c r="E1791">
        <v>1</v>
      </c>
      <c r="F1791" s="12">
        <v>30</v>
      </c>
      <c r="G1791" s="12">
        <v>1</v>
      </c>
      <c r="H1791" s="12">
        <v>0.13</v>
      </c>
      <c r="I1791" s="12">
        <v>0.13</v>
      </c>
      <c r="J1791">
        <v>15</v>
      </c>
      <c r="K1791">
        <v>50</v>
      </c>
      <c r="L1791" s="12">
        <v>0</v>
      </c>
      <c r="M1791" t="s">
        <v>484</v>
      </c>
    </row>
    <row r="1792" spans="1:13" x14ac:dyDescent="0.3">
      <c r="A1792" t="s">
        <v>36</v>
      </c>
      <c r="B1792" t="s">
        <v>37</v>
      </c>
      <c r="C1792" t="s">
        <v>494</v>
      </c>
      <c r="D1792" t="s">
        <v>14</v>
      </c>
      <c r="E1792">
        <v>1</v>
      </c>
      <c r="F1792" s="12">
        <v>76</v>
      </c>
      <c r="G1792" s="12">
        <v>2.5299999999999998</v>
      </c>
      <c r="H1792" s="12">
        <v>0.12</v>
      </c>
      <c r="I1792" s="12">
        <v>0.12</v>
      </c>
      <c r="J1792">
        <v>38</v>
      </c>
      <c r="K1792">
        <v>50</v>
      </c>
      <c r="L1792" s="12">
        <v>0</v>
      </c>
      <c r="M1792" t="s">
        <v>484</v>
      </c>
    </row>
    <row r="1793" spans="1:13" x14ac:dyDescent="0.3">
      <c r="A1793" t="s">
        <v>36</v>
      </c>
      <c r="B1793" t="s">
        <v>37</v>
      </c>
      <c r="C1793" t="s">
        <v>494</v>
      </c>
      <c r="D1793" t="s">
        <v>114</v>
      </c>
      <c r="E1793">
        <v>1</v>
      </c>
      <c r="F1793" s="12">
        <v>48</v>
      </c>
      <c r="G1793" s="12">
        <v>1.6</v>
      </c>
      <c r="H1793" s="12">
        <v>0.13</v>
      </c>
      <c r="I1793" s="12">
        <v>0.13</v>
      </c>
      <c r="J1793">
        <v>24</v>
      </c>
      <c r="K1793">
        <v>50</v>
      </c>
      <c r="L1793" s="12">
        <v>0</v>
      </c>
      <c r="M1793" t="s">
        <v>484</v>
      </c>
    </row>
    <row r="1794" spans="1:13" x14ac:dyDescent="0.3">
      <c r="A1794" t="s">
        <v>36</v>
      </c>
      <c r="B1794" t="s">
        <v>37</v>
      </c>
      <c r="C1794" t="s">
        <v>495</v>
      </c>
      <c r="D1794" t="s">
        <v>7</v>
      </c>
      <c r="E1794">
        <v>1</v>
      </c>
      <c r="F1794" s="12">
        <v>32</v>
      </c>
      <c r="G1794" s="12">
        <v>1.07</v>
      </c>
      <c r="H1794" s="12">
        <v>0.12</v>
      </c>
      <c r="I1794" s="12">
        <v>0</v>
      </c>
      <c r="J1794">
        <v>16</v>
      </c>
      <c r="K1794">
        <v>50</v>
      </c>
      <c r="L1794" s="12">
        <v>0.12</v>
      </c>
      <c r="M1794" t="s">
        <v>484</v>
      </c>
    </row>
    <row r="1795" spans="1:13" x14ac:dyDescent="0.3">
      <c r="A1795" t="s">
        <v>36</v>
      </c>
      <c r="B1795" t="s">
        <v>37</v>
      </c>
      <c r="C1795" t="s">
        <v>495</v>
      </c>
      <c r="D1795" t="s">
        <v>9</v>
      </c>
      <c r="E1795">
        <v>1</v>
      </c>
      <c r="F1795" s="12">
        <v>48.3</v>
      </c>
      <c r="G1795" s="12">
        <v>1.61</v>
      </c>
      <c r="H1795" s="12">
        <v>0.12</v>
      </c>
      <c r="I1795" s="12">
        <v>0</v>
      </c>
      <c r="J1795">
        <v>21</v>
      </c>
      <c r="K1795">
        <v>50</v>
      </c>
      <c r="L1795" s="12">
        <v>0.12</v>
      </c>
      <c r="M1795" t="s">
        <v>484</v>
      </c>
    </row>
    <row r="1796" spans="1:13" x14ac:dyDescent="0.3">
      <c r="A1796" t="s">
        <v>36</v>
      </c>
      <c r="B1796" t="s">
        <v>37</v>
      </c>
      <c r="C1796" t="s">
        <v>495</v>
      </c>
      <c r="D1796" t="s">
        <v>8</v>
      </c>
      <c r="E1796">
        <v>1</v>
      </c>
      <c r="F1796" s="12">
        <v>38</v>
      </c>
      <c r="G1796" s="12">
        <v>1.27</v>
      </c>
      <c r="H1796" s="12">
        <v>0.12</v>
      </c>
      <c r="I1796" s="12">
        <v>0</v>
      </c>
      <c r="J1796">
        <v>19</v>
      </c>
      <c r="K1796">
        <v>50</v>
      </c>
      <c r="L1796" s="12">
        <v>0.12</v>
      </c>
      <c r="M1796" t="s">
        <v>484</v>
      </c>
    </row>
    <row r="1797" spans="1:13" x14ac:dyDescent="0.3">
      <c r="A1797" t="s">
        <v>36</v>
      </c>
      <c r="B1797" t="s">
        <v>37</v>
      </c>
      <c r="C1797" t="s">
        <v>495</v>
      </c>
      <c r="D1797" t="s">
        <v>11</v>
      </c>
      <c r="E1797">
        <v>1</v>
      </c>
      <c r="F1797" s="12">
        <v>27.6</v>
      </c>
      <c r="G1797" s="12">
        <v>0.92</v>
      </c>
      <c r="H1797" s="12">
        <v>0.12</v>
      </c>
      <c r="I1797" s="12">
        <v>0.12</v>
      </c>
      <c r="J1797">
        <v>12</v>
      </c>
      <c r="K1797">
        <v>50</v>
      </c>
      <c r="L1797" s="12">
        <v>0</v>
      </c>
      <c r="M1797" t="s">
        <v>484</v>
      </c>
    </row>
    <row r="1798" spans="1:13" x14ac:dyDescent="0.3">
      <c r="A1798" t="s">
        <v>36</v>
      </c>
      <c r="B1798" t="s">
        <v>37</v>
      </c>
      <c r="C1798" t="s">
        <v>495</v>
      </c>
      <c r="D1798" t="s">
        <v>10</v>
      </c>
      <c r="E1798">
        <v>1</v>
      </c>
      <c r="F1798" s="12">
        <v>34</v>
      </c>
      <c r="G1798" s="12">
        <v>1.1299999999999999</v>
      </c>
      <c r="H1798" s="12">
        <v>0.12</v>
      </c>
      <c r="I1798" s="12">
        <v>0.12</v>
      </c>
      <c r="J1798">
        <v>17</v>
      </c>
      <c r="K1798">
        <v>50</v>
      </c>
      <c r="L1798" s="12">
        <v>0</v>
      </c>
      <c r="M1798" t="s">
        <v>484</v>
      </c>
    </row>
    <row r="1799" spans="1:13" x14ac:dyDescent="0.3">
      <c r="A1799" t="s">
        <v>36</v>
      </c>
      <c r="B1799" t="s">
        <v>37</v>
      </c>
      <c r="C1799" t="s">
        <v>495</v>
      </c>
      <c r="D1799" t="s">
        <v>12</v>
      </c>
      <c r="E1799">
        <v>1</v>
      </c>
      <c r="F1799" s="12">
        <v>48</v>
      </c>
      <c r="G1799" s="12">
        <v>1.6</v>
      </c>
      <c r="H1799" s="12">
        <v>0.12</v>
      </c>
      <c r="I1799" s="12">
        <v>0.12</v>
      </c>
      <c r="J1799">
        <v>24</v>
      </c>
      <c r="K1799">
        <v>50</v>
      </c>
      <c r="L1799" s="12">
        <v>0</v>
      </c>
      <c r="M1799" t="s">
        <v>484</v>
      </c>
    </row>
    <row r="1800" spans="1:13" x14ac:dyDescent="0.3">
      <c r="A1800" t="s">
        <v>36</v>
      </c>
      <c r="B1800" t="s">
        <v>37</v>
      </c>
      <c r="C1800" t="s">
        <v>495</v>
      </c>
      <c r="D1800" t="s">
        <v>15</v>
      </c>
      <c r="E1800">
        <v>1</v>
      </c>
      <c r="F1800" s="12">
        <v>30</v>
      </c>
      <c r="G1800" s="12">
        <v>1</v>
      </c>
      <c r="H1800" s="12">
        <v>0.13</v>
      </c>
      <c r="I1800" s="12">
        <v>0.13</v>
      </c>
      <c r="J1800">
        <v>15</v>
      </c>
      <c r="K1800">
        <v>50</v>
      </c>
      <c r="L1800" s="12">
        <v>0</v>
      </c>
      <c r="M1800" t="s">
        <v>484</v>
      </c>
    </row>
    <row r="1801" spans="1:13" x14ac:dyDescent="0.3">
      <c r="A1801" t="s">
        <v>36</v>
      </c>
      <c r="B1801" t="s">
        <v>37</v>
      </c>
      <c r="C1801" t="s">
        <v>495</v>
      </c>
      <c r="D1801" t="s">
        <v>14</v>
      </c>
      <c r="E1801">
        <v>1</v>
      </c>
      <c r="F1801" s="12">
        <v>34</v>
      </c>
      <c r="G1801" s="12">
        <v>1.1299999999999999</v>
      </c>
      <c r="H1801" s="12">
        <v>0.12</v>
      </c>
      <c r="I1801" s="12">
        <v>0.12</v>
      </c>
      <c r="J1801">
        <v>17</v>
      </c>
      <c r="K1801">
        <v>50</v>
      </c>
      <c r="L1801" s="12">
        <v>0</v>
      </c>
      <c r="M1801" t="s">
        <v>484</v>
      </c>
    </row>
    <row r="1802" spans="1:13" x14ac:dyDescent="0.3">
      <c r="A1802" t="s">
        <v>36</v>
      </c>
      <c r="B1802" t="s">
        <v>37</v>
      </c>
      <c r="C1802" t="s">
        <v>495</v>
      </c>
      <c r="D1802" t="s">
        <v>114</v>
      </c>
      <c r="E1802">
        <v>1</v>
      </c>
      <c r="F1802" s="12">
        <v>26</v>
      </c>
      <c r="G1802" s="12">
        <v>0.87</v>
      </c>
      <c r="H1802" s="12">
        <v>0.13</v>
      </c>
      <c r="I1802" s="12">
        <v>0.13</v>
      </c>
      <c r="J1802">
        <v>13</v>
      </c>
      <c r="K1802">
        <v>50</v>
      </c>
      <c r="L1802" s="12">
        <v>0</v>
      </c>
      <c r="M1802" t="s">
        <v>484</v>
      </c>
    </row>
    <row r="1803" spans="1:13" x14ac:dyDescent="0.3">
      <c r="A1803" t="s">
        <v>36</v>
      </c>
      <c r="B1803" t="s">
        <v>37</v>
      </c>
      <c r="C1803" t="s">
        <v>496</v>
      </c>
      <c r="D1803" t="s">
        <v>7</v>
      </c>
      <c r="E1803">
        <v>1</v>
      </c>
      <c r="F1803" s="12">
        <v>56</v>
      </c>
      <c r="G1803" s="12">
        <v>1.87</v>
      </c>
      <c r="H1803" s="12">
        <v>0.12</v>
      </c>
      <c r="I1803" s="12">
        <v>0</v>
      </c>
      <c r="J1803">
        <v>28</v>
      </c>
      <c r="K1803">
        <v>50</v>
      </c>
      <c r="L1803" s="12">
        <v>0.12</v>
      </c>
      <c r="M1803" t="s">
        <v>484</v>
      </c>
    </row>
    <row r="1804" spans="1:13" x14ac:dyDescent="0.3">
      <c r="A1804" t="s">
        <v>36</v>
      </c>
      <c r="B1804" t="s">
        <v>37</v>
      </c>
      <c r="C1804" t="s">
        <v>496</v>
      </c>
      <c r="D1804" t="s">
        <v>9</v>
      </c>
      <c r="E1804">
        <v>2</v>
      </c>
      <c r="F1804" s="12">
        <v>124.79</v>
      </c>
      <c r="G1804" s="12">
        <v>4.16</v>
      </c>
      <c r="H1804" s="12">
        <v>0.23</v>
      </c>
      <c r="I1804" s="12">
        <v>0</v>
      </c>
      <c r="J1804">
        <v>63</v>
      </c>
      <c r="K1804">
        <v>100</v>
      </c>
      <c r="L1804" s="12">
        <v>0.23</v>
      </c>
      <c r="M1804" t="s">
        <v>484</v>
      </c>
    </row>
    <row r="1805" spans="1:13" x14ac:dyDescent="0.3">
      <c r="A1805" t="s">
        <v>36</v>
      </c>
      <c r="B1805" t="s">
        <v>37</v>
      </c>
      <c r="C1805" t="s">
        <v>496</v>
      </c>
      <c r="D1805" t="s">
        <v>8</v>
      </c>
      <c r="E1805">
        <v>2</v>
      </c>
      <c r="F1805" s="12">
        <v>90</v>
      </c>
      <c r="G1805" s="12">
        <v>3</v>
      </c>
      <c r="H1805" s="12">
        <v>0.23</v>
      </c>
      <c r="I1805" s="12">
        <v>0</v>
      </c>
      <c r="J1805">
        <v>45</v>
      </c>
      <c r="K1805">
        <v>100</v>
      </c>
      <c r="L1805" s="12">
        <v>0.23</v>
      </c>
      <c r="M1805" t="s">
        <v>484</v>
      </c>
    </row>
    <row r="1806" spans="1:13" x14ac:dyDescent="0.3">
      <c r="A1806" t="s">
        <v>36</v>
      </c>
      <c r="B1806" t="s">
        <v>37</v>
      </c>
      <c r="C1806" t="s">
        <v>496</v>
      </c>
      <c r="D1806" t="s">
        <v>11</v>
      </c>
      <c r="E1806">
        <v>2</v>
      </c>
      <c r="F1806" s="12">
        <v>89.37</v>
      </c>
      <c r="G1806" s="12">
        <v>2.98</v>
      </c>
      <c r="H1806" s="12">
        <v>0.23</v>
      </c>
      <c r="I1806" s="12">
        <v>0.12</v>
      </c>
      <c r="J1806">
        <v>44</v>
      </c>
      <c r="K1806">
        <v>100</v>
      </c>
      <c r="L1806" s="12">
        <v>0.12</v>
      </c>
      <c r="M1806" t="s">
        <v>484</v>
      </c>
    </row>
    <row r="1807" spans="1:13" x14ac:dyDescent="0.3">
      <c r="A1807" t="s">
        <v>36</v>
      </c>
      <c r="B1807" t="s">
        <v>37</v>
      </c>
      <c r="C1807" t="s">
        <v>496</v>
      </c>
      <c r="D1807" t="s">
        <v>10</v>
      </c>
      <c r="E1807">
        <v>2</v>
      </c>
      <c r="F1807" s="12">
        <v>78</v>
      </c>
      <c r="G1807" s="12">
        <v>2.6</v>
      </c>
      <c r="H1807" s="12">
        <v>0.23</v>
      </c>
      <c r="I1807" s="12">
        <v>0</v>
      </c>
      <c r="J1807">
        <v>39</v>
      </c>
      <c r="K1807">
        <v>100</v>
      </c>
      <c r="L1807" s="12">
        <v>0.23</v>
      </c>
      <c r="M1807" t="s">
        <v>484</v>
      </c>
    </row>
    <row r="1808" spans="1:13" x14ac:dyDescent="0.3">
      <c r="A1808" t="s">
        <v>36</v>
      </c>
      <c r="B1808" t="s">
        <v>37</v>
      </c>
      <c r="C1808" t="s">
        <v>496</v>
      </c>
      <c r="D1808" t="s">
        <v>13</v>
      </c>
      <c r="E1808">
        <v>1</v>
      </c>
      <c r="F1808" s="12">
        <v>36.799999999999997</v>
      </c>
      <c r="G1808" s="12">
        <v>1.23</v>
      </c>
      <c r="H1808" s="12">
        <v>0.12</v>
      </c>
      <c r="I1808" s="12">
        <v>0</v>
      </c>
      <c r="J1808">
        <v>16</v>
      </c>
      <c r="K1808">
        <v>50</v>
      </c>
      <c r="L1808" s="12">
        <v>0.12</v>
      </c>
      <c r="M1808" t="s">
        <v>484</v>
      </c>
    </row>
    <row r="1809" spans="1:13" x14ac:dyDescent="0.3">
      <c r="A1809" t="s">
        <v>36</v>
      </c>
      <c r="B1809" t="s">
        <v>37</v>
      </c>
      <c r="C1809" t="s">
        <v>496</v>
      </c>
      <c r="D1809" t="s">
        <v>12</v>
      </c>
      <c r="E1809">
        <v>1</v>
      </c>
      <c r="F1809" s="12">
        <v>54</v>
      </c>
      <c r="G1809" s="12">
        <v>1.8</v>
      </c>
      <c r="H1809" s="12">
        <v>0.12</v>
      </c>
      <c r="I1809" s="12">
        <v>0.12</v>
      </c>
      <c r="J1809">
        <v>27</v>
      </c>
      <c r="K1809">
        <v>50</v>
      </c>
      <c r="L1809" s="12">
        <v>0</v>
      </c>
      <c r="M1809" t="s">
        <v>484</v>
      </c>
    </row>
    <row r="1810" spans="1:13" x14ac:dyDescent="0.3">
      <c r="A1810" t="s">
        <v>36</v>
      </c>
      <c r="B1810" t="s">
        <v>37</v>
      </c>
      <c r="C1810" t="s">
        <v>496</v>
      </c>
      <c r="D1810" t="s">
        <v>15</v>
      </c>
      <c r="E1810">
        <v>1</v>
      </c>
      <c r="F1810" s="12">
        <v>22</v>
      </c>
      <c r="G1810" s="12">
        <v>0.73</v>
      </c>
      <c r="H1810" s="12">
        <v>0.13</v>
      </c>
      <c r="I1810" s="12">
        <v>0</v>
      </c>
      <c r="J1810">
        <v>11</v>
      </c>
      <c r="K1810">
        <v>50</v>
      </c>
      <c r="L1810" s="12">
        <v>0.13</v>
      </c>
      <c r="M1810" t="s">
        <v>484</v>
      </c>
    </row>
    <row r="1811" spans="1:13" x14ac:dyDescent="0.3">
      <c r="A1811" t="s">
        <v>36</v>
      </c>
      <c r="B1811" t="s">
        <v>37</v>
      </c>
      <c r="C1811" t="s">
        <v>496</v>
      </c>
      <c r="D1811" t="s">
        <v>14</v>
      </c>
      <c r="E1811">
        <v>1</v>
      </c>
      <c r="F1811" s="12">
        <v>16</v>
      </c>
      <c r="G1811" s="12">
        <v>0.53</v>
      </c>
      <c r="H1811" s="12">
        <v>0.12</v>
      </c>
      <c r="I1811" s="12">
        <v>0.05</v>
      </c>
      <c r="J1811">
        <v>8</v>
      </c>
      <c r="K1811">
        <v>50</v>
      </c>
      <c r="L1811" s="12">
        <v>7.0000000000000007E-2</v>
      </c>
      <c r="M1811" t="s">
        <v>484</v>
      </c>
    </row>
    <row r="1812" spans="1:13" x14ac:dyDescent="0.3">
      <c r="A1812" t="s">
        <v>36</v>
      </c>
      <c r="B1812" t="s">
        <v>37</v>
      </c>
      <c r="C1812" t="s">
        <v>496</v>
      </c>
      <c r="D1812" t="s">
        <v>114</v>
      </c>
      <c r="E1812">
        <v>1</v>
      </c>
      <c r="F1812" s="12">
        <v>22</v>
      </c>
      <c r="G1812" s="12">
        <v>0.73</v>
      </c>
      <c r="H1812" s="12">
        <v>0.13</v>
      </c>
      <c r="I1812" s="12">
        <v>0</v>
      </c>
      <c r="J1812">
        <v>11</v>
      </c>
      <c r="K1812">
        <v>50</v>
      </c>
      <c r="L1812" s="12">
        <v>0.13</v>
      </c>
      <c r="M1812" t="s">
        <v>484</v>
      </c>
    </row>
    <row r="1813" spans="1:13" x14ac:dyDescent="0.3">
      <c r="A1813" t="s">
        <v>36</v>
      </c>
      <c r="B1813" t="s">
        <v>37</v>
      </c>
      <c r="C1813" t="s">
        <v>497</v>
      </c>
      <c r="D1813" t="s">
        <v>12</v>
      </c>
      <c r="E1813">
        <v>1</v>
      </c>
      <c r="F1813" s="12">
        <v>14.63</v>
      </c>
      <c r="G1813" s="12">
        <v>0.49</v>
      </c>
      <c r="H1813" s="12">
        <v>0.12</v>
      </c>
      <c r="I1813" s="12">
        <v>0.12</v>
      </c>
      <c r="J1813">
        <v>8</v>
      </c>
      <c r="K1813">
        <v>50</v>
      </c>
      <c r="L1813" s="12">
        <v>0</v>
      </c>
      <c r="M1813" t="s">
        <v>484</v>
      </c>
    </row>
    <row r="1814" spans="1:13" x14ac:dyDescent="0.3">
      <c r="A1814" t="s">
        <v>36</v>
      </c>
      <c r="B1814" t="s">
        <v>37</v>
      </c>
      <c r="C1814" t="s">
        <v>497</v>
      </c>
      <c r="D1814" t="s">
        <v>14</v>
      </c>
      <c r="E1814">
        <v>1</v>
      </c>
      <c r="F1814" s="12">
        <v>10.97</v>
      </c>
      <c r="G1814" s="12">
        <v>0.37</v>
      </c>
      <c r="H1814" s="12">
        <v>0.12</v>
      </c>
      <c r="I1814" s="12">
        <v>0</v>
      </c>
      <c r="J1814">
        <v>6</v>
      </c>
      <c r="K1814">
        <v>50</v>
      </c>
      <c r="L1814" s="12">
        <v>0.12</v>
      </c>
      <c r="M1814" t="s">
        <v>484</v>
      </c>
    </row>
    <row r="1815" spans="1:13" x14ac:dyDescent="0.3">
      <c r="A1815" t="s">
        <v>36</v>
      </c>
      <c r="B1815" t="s">
        <v>37</v>
      </c>
      <c r="C1815" t="s">
        <v>498</v>
      </c>
      <c r="D1815" t="s">
        <v>10</v>
      </c>
      <c r="E1815">
        <v>1</v>
      </c>
      <c r="F1815" s="12">
        <v>12.34</v>
      </c>
      <c r="G1815" s="12">
        <v>0.41</v>
      </c>
      <c r="H1815" s="12">
        <v>0</v>
      </c>
      <c r="I1815" s="12">
        <v>0</v>
      </c>
      <c r="J1815">
        <v>6</v>
      </c>
      <c r="K1815">
        <v>50</v>
      </c>
      <c r="L1815" s="12">
        <v>0</v>
      </c>
      <c r="M1815" t="s">
        <v>484</v>
      </c>
    </row>
    <row r="1816" spans="1:13" x14ac:dyDescent="0.3">
      <c r="A1816" t="s">
        <v>36</v>
      </c>
      <c r="B1816" t="s">
        <v>37</v>
      </c>
      <c r="C1816" t="s">
        <v>499</v>
      </c>
      <c r="D1816" t="s">
        <v>7</v>
      </c>
      <c r="E1816">
        <v>2</v>
      </c>
      <c r="F1816" s="12">
        <v>66</v>
      </c>
      <c r="G1816" s="12">
        <v>2.2000000000000002</v>
      </c>
      <c r="H1816" s="12">
        <v>0.23</v>
      </c>
      <c r="I1816" s="12">
        <v>0.12</v>
      </c>
      <c r="J1816">
        <v>33</v>
      </c>
      <c r="K1816">
        <v>100</v>
      </c>
      <c r="L1816" s="12">
        <v>0.12</v>
      </c>
      <c r="M1816" t="s">
        <v>484</v>
      </c>
    </row>
    <row r="1817" spans="1:13" x14ac:dyDescent="0.3">
      <c r="A1817" t="s">
        <v>36</v>
      </c>
      <c r="B1817" t="s">
        <v>37</v>
      </c>
      <c r="C1817" t="s">
        <v>499</v>
      </c>
      <c r="D1817" t="s">
        <v>9</v>
      </c>
      <c r="E1817">
        <v>2</v>
      </c>
      <c r="F1817" s="12">
        <v>96.6</v>
      </c>
      <c r="G1817" s="12">
        <v>3.22</v>
      </c>
      <c r="H1817" s="12">
        <v>0.23</v>
      </c>
      <c r="I1817" s="12">
        <v>0.12</v>
      </c>
      <c r="J1817">
        <v>42</v>
      </c>
      <c r="K1817">
        <v>100</v>
      </c>
      <c r="L1817" s="12">
        <v>0.12</v>
      </c>
      <c r="M1817" t="s">
        <v>484</v>
      </c>
    </row>
    <row r="1818" spans="1:13" x14ac:dyDescent="0.3">
      <c r="A1818" t="s">
        <v>36</v>
      </c>
      <c r="B1818" t="s">
        <v>37</v>
      </c>
      <c r="C1818" t="s">
        <v>499</v>
      </c>
      <c r="D1818" t="s">
        <v>8</v>
      </c>
      <c r="E1818">
        <v>2</v>
      </c>
      <c r="F1818" s="12">
        <v>124</v>
      </c>
      <c r="G1818" s="12">
        <v>4.13</v>
      </c>
      <c r="H1818" s="12">
        <v>0.23</v>
      </c>
      <c r="I1818" s="12">
        <v>0.23</v>
      </c>
      <c r="J1818">
        <v>62</v>
      </c>
      <c r="K1818">
        <v>100</v>
      </c>
      <c r="L1818" s="12">
        <v>0</v>
      </c>
      <c r="M1818" t="s">
        <v>484</v>
      </c>
    </row>
    <row r="1819" spans="1:13" x14ac:dyDescent="0.3">
      <c r="A1819" t="s">
        <v>36</v>
      </c>
      <c r="B1819" t="s">
        <v>37</v>
      </c>
      <c r="C1819" t="s">
        <v>499</v>
      </c>
      <c r="D1819" t="s">
        <v>11</v>
      </c>
      <c r="E1819">
        <v>2</v>
      </c>
      <c r="F1819" s="12">
        <v>133.4</v>
      </c>
      <c r="G1819" s="12">
        <v>4.45</v>
      </c>
      <c r="H1819" s="12">
        <v>0.23</v>
      </c>
      <c r="I1819" s="12">
        <v>0.12</v>
      </c>
      <c r="J1819">
        <v>58</v>
      </c>
      <c r="K1819">
        <v>100</v>
      </c>
      <c r="L1819" s="12">
        <v>0.12</v>
      </c>
      <c r="M1819" t="s">
        <v>484</v>
      </c>
    </row>
    <row r="1820" spans="1:13" x14ac:dyDescent="0.3">
      <c r="A1820" t="s">
        <v>36</v>
      </c>
      <c r="B1820" t="s">
        <v>37</v>
      </c>
      <c r="C1820" t="s">
        <v>499</v>
      </c>
      <c r="D1820" t="s">
        <v>10</v>
      </c>
      <c r="E1820">
        <v>2</v>
      </c>
      <c r="F1820" s="12">
        <v>112</v>
      </c>
      <c r="G1820" s="12">
        <v>3.73</v>
      </c>
      <c r="H1820" s="12">
        <v>0.23</v>
      </c>
      <c r="I1820" s="12">
        <v>0.12</v>
      </c>
      <c r="J1820">
        <v>56</v>
      </c>
      <c r="K1820">
        <v>100</v>
      </c>
      <c r="L1820" s="12">
        <v>0.12</v>
      </c>
      <c r="M1820" t="s">
        <v>484</v>
      </c>
    </row>
    <row r="1821" spans="1:13" x14ac:dyDescent="0.3">
      <c r="A1821" t="s">
        <v>36</v>
      </c>
      <c r="B1821" t="s">
        <v>37</v>
      </c>
      <c r="C1821" t="s">
        <v>499</v>
      </c>
      <c r="D1821" t="s">
        <v>13</v>
      </c>
      <c r="E1821">
        <v>3</v>
      </c>
      <c r="F1821" s="12">
        <v>135.69999999999999</v>
      </c>
      <c r="G1821" s="12">
        <v>4.5199999999999996</v>
      </c>
      <c r="H1821" s="12">
        <v>0.35</v>
      </c>
      <c r="I1821" s="12">
        <v>0.12</v>
      </c>
      <c r="J1821">
        <v>59</v>
      </c>
      <c r="K1821">
        <v>150</v>
      </c>
      <c r="L1821" s="12">
        <v>0.23</v>
      </c>
      <c r="M1821" t="s">
        <v>484</v>
      </c>
    </row>
    <row r="1822" spans="1:13" x14ac:dyDescent="0.3">
      <c r="A1822" t="s">
        <v>36</v>
      </c>
      <c r="B1822" t="s">
        <v>37</v>
      </c>
      <c r="C1822" t="s">
        <v>499</v>
      </c>
      <c r="D1822" t="s">
        <v>12</v>
      </c>
      <c r="E1822">
        <v>3</v>
      </c>
      <c r="F1822" s="12">
        <v>106</v>
      </c>
      <c r="G1822" s="12">
        <v>3.53</v>
      </c>
      <c r="H1822" s="12">
        <v>0.35</v>
      </c>
      <c r="I1822" s="12">
        <v>0.23</v>
      </c>
      <c r="J1822">
        <v>53</v>
      </c>
      <c r="K1822">
        <v>150</v>
      </c>
      <c r="L1822" s="12">
        <v>0.12</v>
      </c>
      <c r="M1822" t="s">
        <v>484</v>
      </c>
    </row>
    <row r="1823" spans="1:13" x14ac:dyDescent="0.3">
      <c r="A1823" t="s">
        <v>36</v>
      </c>
      <c r="B1823" t="s">
        <v>37</v>
      </c>
      <c r="C1823" t="s">
        <v>499</v>
      </c>
      <c r="D1823" t="s">
        <v>15</v>
      </c>
      <c r="E1823">
        <v>2</v>
      </c>
      <c r="F1823" s="12">
        <v>88</v>
      </c>
      <c r="G1823" s="12">
        <v>2.93</v>
      </c>
      <c r="H1823" s="12">
        <v>0.25</v>
      </c>
      <c r="I1823" s="12">
        <v>0.13</v>
      </c>
      <c r="J1823">
        <v>44</v>
      </c>
      <c r="K1823">
        <v>100</v>
      </c>
      <c r="L1823" s="12">
        <v>0.13</v>
      </c>
      <c r="M1823" t="s">
        <v>484</v>
      </c>
    </row>
    <row r="1824" spans="1:13" x14ac:dyDescent="0.3">
      <c r="A1824" t="s">
        <v>36</v>
      </c>
      <c r="B1824" t="s">
        <v>37</v>
      </c>
      <c r="C1824" t="s">
        <v>499</v>
      </c>
      <c r="D1824" t="s">
        <v>14</v>
      </c>
      <c r="E1824">
        <v>2</v>
      </c>
      <c r="F1824" s="12">
        <v>106</v>
      </c>
      <c r="G1824" s="12">
        <v>3.53</v>
      </c>
      <c r="H1824" s="12">
        <v>0.23</v>
      </c>
      <c r="I1824" s="12">
        <v>0.12</v>
      </c>
      <c r="J1824">
        <v>53</v>
      </c>
      <c r="K1824">
        <v>100</v>
      </c>
      <c r="L1824" s="12">
        <v>0.12</v>
      </c>
      <c r="M1824" t="s">
        <v>484</v>
      </c>
    </row>
    <row r="1825" spans="1:13" x14ac:dyDescent="0.3">
      <c r="A1825" t="s">
        <v>36</v>
      </c>
      <c r="B1825" t="s">
        <v>37</v>
      </c>
      <c r="C1825" t="s">
        <v>499</v>
      </c>
      <c r="D1825" t="s">
        <v>114</v>
      </c>
      <c r="E1825">
        <v>3</v>
      </c>
      <c r="F1825" s="12">
        <v>110</v>
      </c>
      <c r="G1825" s="12">
        <v>3.67</v>
      </c>
      <c r="H1825" s="12">
        <v>0.38</v>
      </c>
      <c r="I1825" s="12">
        <v>0.25</v>
      </c>
      <c r="J1825">
        <v>55</v>
      </c>
      <c r="K1825">
        <v>150</v>
      </c>
      <c r="L1825" s="12">
        <v>0.13</v>
      </c>
      <c r="M1825" t="s">
        <v>484</v>
      </c>
    </row>
    <row r="1826" spans="1:13" x14ac:dyDescent="0.3">
      <c r="A1826" t="s">
        <v>36</v>
      </c>
      <c r="B1826" t="s">
        <v>37</v>
      </c>
      <c r="C1826" t="s">
        <v>500</v>
      </c>
      <c r="D1826" t="s">
        <v>8</v>
      </c>
      <c r="E1826">
        <v>1</v>
      </c>
      <c r="F1826" s="12">
        <v>20</v>
      </c>
      <c r="G1826" s="12">
        <v>0.67</v>
      </c>
      <c r="H1826" s="12">
        <v>0.12</v>
      </c>
      <c r="I1826" s="12">
        <v>0.12</v>
      </c>
      <c r="J1826">
        <v>10</v>
      </c>
      <c r="K1826">
        <v>50</v>
      </c>
      <c r="L1826" s="12">
        <v>0</v>
      </c>
      <c r="M1826" t="s">
        <v>484</v>
      </c>
    </row>
    <row r="1827" spans="1:13" x14ac:dyDescent="0.3">
      <c r="A1827" t="s">
        <v>36</v>
      </c>
      <c r="B1827" t="s">
        <v>37</v>
      </c>
      <c r="C1827" t="s">
        <v>501</v>
      </c>
      <c r="D1827" t="s">
        <v>7</v>
      </c>
      <c r="E1827">
        <v>1</v>
      </c>
      <c r="F1827" s="12">
        <v>50</v>
      </c>
      <c r="G1827" s="12">
        <v>1.67</v>
      </c>
      <c r="H1827" s="12">
        <v>0.12</v>
      </c>
      <c r="I1827" s="12">
        <v>0.12</v>
      </c>
      <c r="J1827">
        <v>25</v>
      </c>
      <c r="K1827">
        <v>50</v>
      </c>
      <c r="L1827" s="12">
        <v>0</v>
      </c>
      <c r="M1827" t="s">
        <v>484</v>
      </c>
    </row>
    <row r="1828" spans="1:13" x14ac:dyDescent="0.3">
      <c r="A1828" t="s">
        <v>36</v>
      </c>
      <c r="B1828" t="s">
        <v>37</v>
      </c>
      <c r="C1828" t="s">
        <v>501</v>
      </c>
      <c r="D1828" t="s">
        <v>9</v>
      </c>
      <c r="E1828">
        <v>1</v>
      </c>
      <c r="F1828" s="12">
        <v>54</v>
      </c>
      <c r="G1828" s="12">
        <v>1.8</v>
      </c>
      <c r="H1828" s="12">
        <v>0.12</v>
      </c>
      <c r="I1828" s="12">
        <v>0.12</v>
      </c>
      <c r="J1828">
        <v>27</v>
      </c>
      <c r="K1828">
        <v>50</v>
      </c>
      <c r="L1828" s="12">
        <v>0</v>
      </c>
      <c r="M1828" t="s">
        <v>484</v>
      </c>
    </row>
    <row r="1829" spans="1:13" x14ac:dyDescent="0.3">
      <c r="A1829" t="s">
        <v>36</v>
      </c>
      <c r="B1829" t="s">
        <v>37</v>
      </c>
      <c r="C1829" t="s">
        <v>501</v>
      </c>
      <c r="D1829" t="s">
        <v>8</v>
      </c>
      <c r="E1829">
        <v>1</v>
      </c>
      <c r="F1829" s="12">
        <v>48</v>
      </c>
      <c r="G1829" s="12">
        <v>1.6</v>
      </c>
      <c r="H1829" s="12">
        <v>0.12</v>
      </c>
      <c r="I1829" s="12">
        <v>0.12</v>
      </c>
      <c r="J1829">
        <v>24</v>
      </c>
      <c r="K1829">
        <v>50</v>
      </c>
      <c r="L1829" s="12">
        <v>0</v>
      </c>
      <c r="M1829" t="s">
        <v>484</v>
      </c>
    </row>
    <row r="1830" spans="1:13" x14ac:dyDescent="0.3">
      <c r="A1830" t="s">
        <v>36</v>
      </c>
      <c r="B1830" t="s">
        <v>37</v>
      </c>
      <c r="C1830" t="s">
        <v>501</v>
      </c>
      <c r="D1830" t="s">
        <v>11</v>
      </c>
      <c r="E1830">
        <v>1</v>
      </c>
      <c r="F1830" s="12">
        <v>36</v>
      </c>
      <c r="G1830" s="12">
        <v>1.2</v>
      </c>
      <c r="H1830" s="12">
        <v>0.12</v>
      </c>
      <c r="I1830" s="12">
        <v>0.12</v>
      </c>
      <c r="J1830">
        <v>18</v>
      </c>
      <c r="K1830">
        <v>50</v>
      </c>
      <c r="L1830" s="12">
        <v>0</v>
      </c>
      <c r="M1830" t="s">
        <v>484</v>
      </c>
    </row>
    <row r="1831" spans="1:13" x14ac:dyDescent="0.3">
      <c r="A1831" t="s">
        <v>36</v>
      </c>
      <c r="B1831" t="s">
        <v>37</v>
      </c>
      <c r="C1831" t="s">
        <v>501</v>
      </c>
      <c r="D1831" t="s">
        <v>10</v>
      </c>
      <c r="E1831">
        <v>1</v>
      </c>
      <c r="F1831" s="12">
        <v>60</v>
      </c>
      <c r="G1831" s="12">
        <v>2</v>
      </c>
      <c r="H1831" s="12">
        <v>0.12</v>
      </c>
      <c r="I1831" s="12">
        <v>0.12</v>
      </c>
      <c r="J1831">
        <v>30</v>
      </c>
      <c r="K1831">
        <v>50</v>
      </c>
      <c r="L1831" s="12">
        <v>0</v>
      </c>
      <c r="M1831" t="s">
        <v>484</v>
      </c>
    </row>
    <row r="1832" spans="1:13" x14ac:dyDescent="0.3">
      <c r="A1832" t="s">
        <v>36</v>
      </c>
      <c r="B1832" t="s">
        <v>37</v>
      </c>
      <c r="C1832" t="s">
        <v>501</v>
      </c>
      <c r="D1832" t="s">
        <v>13</v>
      </c>
      <c r="E1832">
        <v>1</v>
      </c>
      <c r="F1832" s="12">
        <v>58</v>
      </c>
      <c r="G1832" s="12">
        <v>1.93</v>
      </c>
      <c r="H1832" s="12">
        <v>0.12</v>
      </c>
      <c r="I1832" s="12">
        <v>0.12</v>
      </c>
      <c r="J1832">
        <v>29</v>
      </c>
      <c r="K1832">
        <v>50</v>
      </c>
      <c r="L1832" s="12">
        <v>0</v>
      </c>
      <c r="M1832" t="s">
        <v>484</v>
      </c>
    </row>
    <row r="1833" spans="1:13" x14ac:dyDescent="0.3">
      <c r="A1833" t="s">
        <v>36</v>
      </c>
      <c r="B1833" t="s">
        <v>37</v>
      </c>
      <c r="C1833" t="s">
        <v>501</v>
      </c>
      <c r="D1833" t="s">
        <v>12</v>
      </c>
      <c r="E1833">
        <v>1</v>
      </c>
      <c r="F1833" s="12">
        <v>62</v>
      </c>
      <c r="G1833" s="12">
        <v>2.0699999999999998</v>
      </c>
      <c r="H1833" s="12">
        <v>0.12</v>
      </c>
      <c r="I1833" s="12">
        <v>0.12</v>
      </c>
      <c r="J1833">
        <v>31</v>
      </c>
      <c r="K1833">
        <v>50</v>
      </c>
      <c r="L1833" s="12">
        <v>0</v>
      </c>
      <c r="M1833" t="s">
        <v>484</v>
      </c>
    </row>
    <row r="1834" spans="1:13" x14ac:dyDescent="0.3">
      <c r="A1834" t="s">
        <v>36</v>
      </c>
      <c r="B1834" t="s">
        <v>37</v>
      </c>
      <c r="C1834" t="s">
        <v>501</v>
      </c>
      <c r="D1834" t="s">
        <v>15</v>
      </c>
      <c r="E1834">
        <v>1</v>
      </c>
      <c r="F1834" s="12">
        <v>26</v>
      </c>
      <c r="G1834" s="12">
        <v>0.87</v>
      </c>
      <c r="H1834" s="12">
        <v>0.13</v>
      </c>
      <c r="I1834" s="12">
        <v>0.13</v>
      </c>
      <c r="J1834">
        <v>13</v>
      </c>
      <c r="K1834">
        <v>50</v>
      </c>
      <c r="L1834" s="12">
        <v>0</v>
      </c>
      <c r="M1834" t="s">
        <v>484</v>
      </c>
    </row>
    <row r="1835" spans="1:13" x14ac:dyDescent="0.3">
      <c r="A1835" t="s">
        <v>36</v>
      </c>
      <c r="B1835" t="s">
        <v>37</v>
      </c>
      <c r="C1835" t="s">
        <v>501</v>
      </c>
      <c r="D1835" t="s">
        <v>14</v>
      </c>
      <c r="E1835">
        <v>1</v>
      </c>
      <c r="F1835" s="12">
        <v>36</v>
      </c>
      <c r="G1835" s="12">
        <v>1.2</v>
      </c>
      <c r="H1835" s="12">
        <v>0.12</v>
      </c>
      <c r="I1835" s="12">
        <v>0.12</v>
      </c>
      <c r="J1835">
        <v>18</v>
      </c>
      <c r="K1835">
        <v>50</v>
      </c>
      <c r="L1835" s="12">
        <v>0</v>
      </c>
      <c r="M1835" t="s">
        <v>484</v>
      </c>
    </row>
    <row r="1836" spans="1:13" x14ac:dyDescent="0.3">
      <c r="A1836" t="s">
        <v>36</v>
      </c>
      <c r="B1836" t="s">
        <v>37</v>
      </c>
      <c r="C1836" t="s">
        <v>501</v>
      </c>
      <c r="D1836" t="s">
        <v>114</v>
      </c>
      <c r="E1836">
        <v>1</v>
      </c>
      <c r="F1836" s="12">
        <v>34</v>
      </c>
      <c r="G1836" s="12">
        <v>1.1299999999999999</v>
      </c>
      <c r="H1836" s="12">
        <v>0.13</v>
      </c>
      <c r="I1836" s="12">
        <v>0.13</v>
      </c>
      <c r="J1836">
        <v>17</v>
      </c>
      <c r="K1836">
        <v>50</v>
      </c>
      <c r="L1836" s="12">
        <v>0</v>
      </c>
      <c r="M1836" t="s">
        <v>484</v>
      </c>
    </row>
    <row r="1837" spans="1:13" x14ac:dyDescent="0.3">
      <c r="A1837" t="s">
        <v>36</v>
      </c>
      <c r="B1837" t="s">
        <v>37</v>
      </c>
      <c r="C1837" t="s">
        <v>502</v>
      </c>
      <c r="D1837" t="s">
        <v>15</v>
      </c>
      <c r="E1837">
        <v>1</v>
      </c>
      <c r="F1837" s="12">
        <v>32</v>
      </c>
      <c r="G1837" s="12">
        <v>1.07</v>
      </c>
      <c r="H1837" s="12">
        <v>0.13</v>
      </c>
      <c r="I1837" s="12">
        <v>0.13</v>
      </c>
      <c r="J1837">
        <v>16</v>
      </c>
      <c r="K1837">
        <v>30</v>
      </c>
      <c r="L1837" s="12">
        <v>0</v>
      </c>
      <c r="M1837" t="s">
        <v>484</v>
      </c>
    </row>
    <row r="1838" spans="1:13" x14ac:dyDescent="0.3">
      <c r="A1838" t="s">
        <v>36</v>
      </c>
      <c r="B1838" t="s">
        <v>37</v>
      </c>
      <c r="C1838" t="s">
        <v>502</v>
      </c>
      <c r="D1838" t="s">
        <v>14</v>
      </c>
      <c r="E1838">
        <v>1</v>
      </c>
      <c r="F1838" s="12">
        <v>58</v>
      </c>
      <c r="G1838" s="12">
        <v>1.93</v>
      </c>
      <c r="H1838" s="12">
        <v>0.12</v>
      </c>
      <c r="I1838" s="12">
        <v>0.12</v>
      </c>
      <c r="J1838">
        <v>29</v>
      </c>
      <c r="K1838">
        <v>30</v>
      </c>
      <c r="L1838" s="12">
        <v>0</v>
      </c>
      <c r="M1838" t="s">
        <v>484</v>
      </c>
    </row>
    <row r="1839" spans="1:13" x14ac:dyDescent="0.3">
      <c r="A1839" t="s">
        <v>36</v>
      </c>
      <c r="B1839" t="s">
        <v>37</v>
      </c>
      <c r="C1839" t="s">
        <v>502</v>
      </c>
      <c r="D1839" t="s">
        <v>114</v>
      </c>
      <c r="E1839">
        <v>1</v>
      </c>
      <c r="F1839" s="12">
        <v>20</v>
      </c>
      <c r="G1839" s="12">
        <v>0.67</v>
      </c>
      <c r="H1839" s="12">
        <v>0.13</v>
      </c>
      <c r="I1839" s="12">
        <v>0.13</v>
      </c>
      <c r="J1839">
        <v>10</v>
      </c>
      <c r="K1839">
        <v>30</v>
      </c>
      <c r="L1839" s="12">
        <v>0</v>
      </c>
      <c r="M1839" t="s">
        <v>484</v>
      </c>
    </row>
    <row r="1840" spans="1:13" x14ac:dyDescent="0.3">
      <c r="A1840" t="s">
        <v>36</v>
      </c>
      <c r="B1840" t="s">
        <v>37</v>
      </c>
      <c r="C1840" t="s">
        <v>503</v>
      </c>
      <c r="D1840" t="s">
        <v>8</v>
      </c>
      <c r="E1840">
        <v>1</v>
      </c>
      <c r="F1840" s="12">
        <v>115.71</v>
      </c>
      <c r="G1840" s="12">
        <v>3.86</v>
      </c>
      <c r="H1840" s="12">
        <v>0.57999999999999996</v>
      </c>
      <c r="I1840" s="12">
        <v>0</v>
      </c>
      <c r="J1840">
        <v>13</v>
      </c>
      <c r="K1840">
        <v>50</v>
      </c>
      <c r="L1840" s="12">
        <v>0.57999999999999996</v>
      </c>
      <c r="M1840" t="s">
        <v>484</v>
      </c>
    </row>
    <row r="1841" spans="1:13" x14ac:dyDescent="0.3">
      <c r="A1841" t="s">
        <v>36</v>
      </c>
      <c r="B1841" t="s">
        <v>37</v>
      </c>
      <c r="C1841" t="s">
        <v>503</v>
      </c>
      <c r="D1841" t="s">
        <v>10</v>
      </c>
      <c r="E1841">
        <v>1</v>
      </c>
      <c r="F1841" s="12">
        <v>120</v>
      </c>
      <c r="G1841" s="12">
        <v>4</v>
      </c>
      <c r="H1841" s="12">
        <v>0.57999999999999996</v>
      </c>
      <c r="I1841" s="12">
        <v>0</v>
      </c>
      <c r="J1841">
        <v>12</v>
      </c>
      <c r="K1841">
        <v>50</v>
      </c>
      <c r="L1841" s="12">
        <v>0.57999999999999996</v>
      </c>
      <c r="M1841" t="s">
        <v>484</v>
      </c>
    </row>
    <row r="1842" spans="1:13" x14ac:dyDescent="0.3">
      <c r="A1842" t="s">
        <v>36</v>
      </c>
      <c r="B1842" t="s">
        <v>37</v>
      </c>
      <c r="C1842" t="s">
        <v>503</v>
      </c>
      <c r="D1842" t="s">
        <v>12</v>
      </c>
      <c r="E1842">
        <v>1</v>
      </c>
      <c r="F1842" s="12">
        <v>140</v>
      </c>
      <c r="G1842" s="12">
        <v>4.67</v>
      </c>
      <c r="H1842" s="12">
        <v>0.57999999999999996</v>
      </c>
      <c r="I1842" s="12">
        <v>0</v>
      </c>
      <c r="J1842">
        <v>15</v>
      </c>
      <c r="K1842">
        <v>50</v>
      </c>
      <c r="L1842" s="12">
        <v>0.57999999999999996</v>
      </c>
      <c r="M1842" t="s">
        <v>484</v>
      </c>
    </row>
    <row r="1843" spans="1:13" x14ac:dyDescent="0.3">
      <c r="A1843" t="s">
        <v>36</v>
      </c>
      <c r="B1843" t="s">
        <v>37</v>
      </c>
      <c r="C1843" t="s">
        <v>503</v>
      </c>
      <c r="D1843" t="s">
        <v>14</v>
      </c>
      <c r="E1843">
        <v>1</v>
      </c>
      <c r="F1843" s="12">
        <v>120</v>
      </c>
      <c r="G1843" s="12">
        <v>4</v>
      </c>
      <c r="H1843" s="12">
        <v>0.57999999999999996</v>
      </c>
      <c r="I1843" s="12">
        <v>0.33</v>
      </c>
      <c r="J1843">
        <v>14</v>
      </c>
      <c r="K1843">
        <v>50</v>
      </c>
      <c r="L1843" s="12">
        <v>0.25</v>
      </c>
      <c r="M1843" t="s">
        <v>484</v>
      </c>
    </row>
    <row r="1844" spans="1:13" x14ac:dyDescent="0.3">
      <c r="A1844" t="s">
        <v>36</v>
      </c>
      <c r="B1844" t="s">
        <v>37</v>
      </c>
      <c r="C1844" t="s">
        <v>503</v>
      </c>
      <c r="D1844" t="s">
        <v>114</v>
      </c>
      <c r="E1844">
        <v>1</v>
      </c>
      <c r="F1844" s="12">
        <v>49.76</v>
      </c>
      <c r="G1844" s="12">
        <v>1.66</v>
      </c>
      <c r="H1844" s="12">
        <v>0.57999999999999996</v>
      </c>
      <c r="I1844" s="12">
        <v>0</v>
      </c>
      <c r="J1844">
        <v>10</v>
      </c>
      <c r="K1844">
        <v>50</v>
      </c>
      <c r="L1844" s="12">
        <v>0.57999999999999996</v>
      </c>
      <c r="M1844" t="s">
        <v>484</v>
      </c>
    </row>
    <row r="1845" spans="1:13" x14ac:dyDescent="0.3">
      <c r="A1845" t="s">
        <v>36</v>
      </c>
      <c r="B1845" t="s">
        <v>37</v>
      </c>
      <c r="C1845" t="s">
        <v>504</v>
      </c>
      <c r="D1845" t="s">
        <v>7</v>
      </c>
      <c r="E1845">
        <v>2</v>
      </c>
      <c r="F1845" s="12">
        <v>340</v>
      </c>
      <c r="G1845" s="12">
        <v>11.33</v>
      </c>
      <c r="H1845" s="12">
        <v>1.17</v>
      </c>
      <c r="I1845" s="12">
        <v>1.17</v>
      </c>
      <c r="J1845">
        <v>34</v>
      </c>
      <c r="K1845">
        <v>100</v>
      </c>
      <c r="L1845" s="12">
        <v>0</v>
      </c>
      <c r="M1845" t="s">
        <v>484</v>
      </c>
    </row>
    <row r="1846" spans="1:13" x14ac:dyDescent="0.3">
      <c r="A1846" t="s">
        <v>36</v>
      </c>
      <c r="B1846" t="s">
        <v>37</v>
      </c>
      <c r="C1846" t="s">
        <v>504</v>
      </c>
      <c r="D1846" t="s">
        <v>9</v>
      </c>
      <c r="E1846">
        <v>2</v>
      </c>
      <c r="F1846" s="12">
        <v>260</v>
      </c>
      <c r="G1846" s="12">
        <v>8.67</v>
      </c>
      <c r="H1846" s="12">
        <v>1.17</v>
      </c>
      <c r="I1846" s="12">
        <v>1.17</v>
      </c>
      <c r="J1846">
        <v>26</v>
      </c>
      <c r="K1846">
        <v>100</v>
      </c>
      <c r="L1846" s="12">
        <v>0</v>
      </c>
      <c r="M1846" t="s">
        <v>484</v>
      </c>
    </row>
    <row r="1847" spans="1:13" x14ac:dyDescent="0.3">
      <c r="A1847" t="s">
        <v>36</v>
      </c>
      <c r="B1847" t="s">
        <v>37</v>
      </c>
      <c r="C1847" t="s">
        <v>504</v>
      </c>
      <c r="D1847" t="s">
        <v>11</v>
      </c>
      <c r="E1847">
        <v>2</v>
      </c>
      <c r="F1847" s="12">
        <v>250</v>
      </c>
      <c r="G1847" s="12">
        <v>8.33</v>
      </c>
      <c r="H1847" s="12">
        <v>1.17</v>
      </c>
      <c r="I1847" s="12">
        <v>1.17</v>
      </c>
      <c r="J1847">
        <v>25</v>
      </c>
      <c r="K1847">
        <v>100</v>
      </c>
      <c r="L1847" s="12">
        <v>0</v>
      </c>
      <c r="M1847" t="s">
        <v>484</v>
      </c>
    </row>
    <row r="1848" spans="1:13" x14ac:dyDescent="0.3">
      <c r="A1848" t="s">
        <v>36</v>
      </c>
      <c r="B1848" t="s">
        <v>37</v>
      </c>
      <c r="C1848" t="s">
        <v>504</v>
      </c>
      <c r="D1848" t="s">
        <v>13</v>
      </c>
      <c r="E1848">
        <v>2</v>
      </c>
      <c r="F1848" s="12">
        <v>240</v>
      </c>
      <c r="G1848" s="12">
        <v>8</v>
      </c>
      <c r="H1848" s="12">
        <v>1.17</v>
      </c>
      <c r="I1848" s="12">
        <v>1.17</v>
      </c>
      <c r="J1848">
        <v>24</v>
      </c>
      <c r="K1848">
        <v>100</v>
      </c>
      <c r="L1848" s="12">
        <v>0</v>
      </c>
      <c r="M1848" t="s">
        <v>484</v>
      </c>
    </row>
    <row r="1849" spans="1:13" x14ac:dyDescent="0.3">
      <c r="A1849" t="s">
        <v>36</v>
      </c>
      <c r="B1849" t="s">
        <v>37</v>
      </c>
      <c r="C1849" t="s">
        <v>504</v>
      </c>
      <c r="D1849" t="s">
        <v>15</v>
      </c>
      <c r="E1849">
        <v>2</v>
      </c>
      <c r="F1849" s="12">
        <v>240</v>
      </c>
      <c r="G1849" s="12">
        <v>8</v>
      </c>
      <c r="H1849" s="12">
        <v>1.17</v>
      </c>
      <c r="I1849" s="12">
        <v>1.17</v>
      </c>
      <c r="J1849">
        <v>24</v>
      </c>
      <c r="K1849">
        <v>100</v>
      </c>
      <c r="L1849" s="12">
        <v>0</v>
      </c>
      <c r="M1849" t="s">
        <v>484</v>
      </c>
    </row>
    <row r="1850" spans="1:13" x14ac:dyDescent="0.3">
      <c r="A1850" t="s">
        <v>36</v>
      </c>
      <c r="B1850" t="s">
        <v>37</v>
      </c>
      <c r="C1850" t="s">
        <v>505</v>
      </c>
      <c r="D1850" t="s">
        <v>7</v>
      </c>
      <c r="E1850">
        <v>1</v>
      </c>
      <c r="F1850" s="12">
        <v>120</v>
      </c>
      <c r="G1850" s="12">
        <v>4</v>
      </c>
      <c r="H1850" s="12">
        <v>0.57999999999999996</v>
      </c>
      <c r="I1850" s="12">
        <v>0.57999999999999996</v>
      </c>
      <c r="J1850">
        <v>12</v>
      </c>
      <c r="K1850">
        <v>50</v>
      </c>
      <c r="L1850" s="12">
        <v>0</v>
      </c>
      <c r="M1850" t="s">
        <v>484</v>
      </c>
    </row>
    <row r="1851" spans="1:13" x14ac:dyDescent="0.3">
      <c r="A1851" t="s">
        <v>36</v>
      </c>
      <c r="B1851" t="s">
        <v>37</v>
      </c>
      <c r="C1851" t="s">
        <v>505</v>
      </c>
      <c r="D1851" t="s">
        <v>9</v>
      </c>
      <c r="E1851">
        <v>1</v>
      </c>
      <c r="F1851" s="12">
        <v>170</v>
      </c>
      <c r="G1851" s="12">
        <v>5.67</v>
      </c>
      <c r="H1851" s="12">
        <v>0.57999999999999996</v>
      </c>
      <c r="I1851" s="12">
        <v>0.57999999999999996</v>
      </c>
      <c r="J1851">
        <v>17</v>
      </c>
      <c r="K1851">
        <v>50</v>
      </c>
      <c r="L1851" s="12">
        <v>0</v>
      </c>
      <c r="M1851" t="s">
        <v>484</v>
      </c>
    </row>
    <row r="1852" spans="1:13" x14ac:dyDescent="0.3">
      <c r="A1852" t="s">
        <v>36</v>
      </c>
      <c r="B1852" t="s">
        <v>37</v>
      </c>
      <c r="C1852" t="s">
        <v>505</v>
      </c>
      <c r="D1852" t="s">
        <v>8</v>
      </c>
      <c r="E1852">
        <v>1</v>
      </c>
      <c r="F1852" s="12">
        <v>170</v>
      </c>
      <c r="G1852" s="12">
        <v>5.67</v>
      </c>
      <c r="H1852" s="12">
        <v>0.57999999999999996</v>
      </c>
      <c r="I1852" s="12">
        <v>0.57999999999999996</v>
      </c>
      <c r="J1852">
        <v>17</v>
      </c>
      <c r="K1852">
        <v>50</v>
      </c>
      <c r="L1852" s="12">
        <v>0</v>
      </c>
      <c r="M1852" t="s">
        <v>484</v>
      </c>
    </row>
    <row r="1853" spans="1:13" x14ac:dyDescent="0.3">
      <c r="A1853" t="s">
        <v>36</v>
      </c>
      <c r="B1853" t="s">
        <v>37</v>
      </c>
      <c r="C1853" t="s">
        <v>505</v>
      </c>
      <c r="D1853" t="s">
        <v>11</v>
      </c>
      <c r="E1853">
        <v>1</v>
      </c>
      <c r="F1853" s="12">
        <v>140</v>
      </c>
      <c r="G1853" s="12">
        <v>4.67</v>
      </c>
      <c r="H1853" s="12">
        <v>0.57999999999999996</v>
      </c>
      <c r="I1853" s="12">
        <v>0.57999999999999996</v>
      </c>
      <c r="J1853">
        <v>14</v>
      </c>
      <c r="K1853">
        <v>50</v>
      </c>
      <c r="L1853" s="12">
        <v>0</v>
      </c>
      <c r="M1853" t="s">
        <v>484</v>
      </c>
    </row>
    <row r="1854" spans="1:13" x14ac:dyDescent="0.3">
      <c r="A1854" t="s">
        <v>36</v>
      </c>
      <c r="B1854" t="s">
        <v>37</v>
      </c>
      <c r="C1854" t="s">
        <v>505</v>
      </c>
      <c r="D1854" t="s">
        <v>10</v>
      </c>
      <c r="E1854">
        <v>1</v>
      </c>
      <c r="F1854" s="12">
        <v>130</v>
      </c>
      <c r="G1854" s="12">
        <v>4.33</v>
      </c>
      <c r="H1854" s="12">
        <v>0.57999999999999996</v>
      </c>
      <c r="I1854" s="12">
        <v>0.57999999999999996</v>
      </c>
      <c r="J1854">
        <v>13</v>
      </c>
      <c r="K1854">
        <v>50</v>
      </c>
      <c r="L1854" s="12">
        <v>0</v>
      </c>
      <c r="M1854" t="s">
        <v>484</v>
      </c>
    </row>
    <row r="1855" spans="1:13" x14ac:dyDescent="0.3">
      <c r="A1855" t="s">
        <v>36</v>
      </c>
      <c r="B1855" t="s">
        <v>37</v>
      </c>
      <c r="C1855" t="s">
        <v>505</v>
      </c>
      <c r="D1855" t="s">
        <v>13</v>
      </c>
      <c r="E1855">
        <v>1</v>
      </c>
      <c r="F1855" s="12">
        <v>117.7</v>
      </c>
      <c r="G1855" s="12">
        <v>3.92</v>
      </c>
      <c r="H1855" s="12">
        <v>0.57999999999999996</v>
      </c>
      <c r="I1855" s="12">
        <v>0.57999999999999996</v>
      </c>
      <c r="J1855">
        <v>11</v>
      </c>
      <c r="K1855">
        <v>50</v>
      </c>
      <c r="L1855" s="12">
        <v>0</v>
      </c>
      <c r="M1855" t="s">
        <v>484</v>
      </c>
    </row>
    <row r="1856" spans="1:13" x14ac:dyDescent="0.3">
      <c r="A1856" t="s">
        <v>36</v>
      </c>
      <c r="B1856" t="s">
        <v>37</v>
      </c>
      <c r="C1856" t="s">
        <v>505</v>
      </c>
      <c r="D1856" t="s">
        <v>12</v>
      </c>
      <c r="E1856">
        <v>1</v>
      </c>
      <c r="F1856" s="12">
        <v>120</v>
      </c>
      <c r="G1856" s="12">
        <v>4</v>
      </c>
      <c r="H1856" s="12">
        <v>0.57999999999999996</v>
      </c>
      <c r="I1856" s="12">
        <v>0.57999999999999996</v>
      </c>
      <c r="J1856">
        <v>12</v>
      </c>
      <c r="K1856">
        <v>50</v>
      </c>
      <c r="L1856" s="12">
        <v>0</v>
      </c>
      <c r="M1856" t="s">
        <v>484</v>
      </c>
    </row>
    <row r="1857" spans="1:13" x14ac:dyDescent="0.3">
      <c r="A1857" t="s">
        <v>36</v>
      </c>
      <c r="B1857" t="s">
        <v>37</v>
      </c>
      <c r="C1857" t="s">
        <v>505</v>
      </c>
      <c r="D1857" t="s">
        <v>15</v>
      </c>
      <c r="E1857">
        <v>1</v>
      </c>
      <c r="F1857" s="12">
        <v>80</v>
      </c>
      <c r="G1857" s="12">
        <v>2.67</v>
      </c>
      <c r="H1857" s="12">
        <v>0.57999999999999996</v>
      </c>
      <c r="I1857" s="12">
        <v>0.57999999999999996</v>
      </c>
      <c r="J1857">
        <v>8</v>
      </c>
      <c r="K1857">
        <v>50</v>
      </c>
      <c r="L1857" s="12">
        <v>0</v>
      </c>
      <c r="M1857" t="s">
        <v>484</v>
      </c>
    </row>
    <row r="1858" spans="1:13" x14ac:dyDescent="0.3">
      <c r="A1858" t="s">
        <v>36</v>
      </c>
      <c r="B1858" t="s">
        <v>37</v>
      </c>
      <c r="C1858" t="s">
        <v>505</v>
      </c>
      <c r="D1858" t="s">
        <v>14</v>
      </c>
      <c r="E1858">
        <v>1</v>
      </c>
      <c r="F1858" s="12">
        <v>60</v>
      </c>
      <c r="G1858" s="12">
        <v>2</v>
      </c>
      <c r="H1858" s="12">
        <v>0.57999999999999996</v>
      </c>
      <c r="I1858" s="12">
        <v>0.57999999999999996</v>
      </c>
      <c r="J1858">
        <v>6</v>
      </c>
      <c r="K1858">
        <v>50</v>
      </c>
      <c r="L1858" s="12">
        <v>0</v>
      </c>
      <c r="M1858" t="s">
        <v>484</v>
      </c>
    </row>
    <row r="1859" spans="1:13" x14ac:dyDescent="0.3">
      <c r="A1859" t="s">
        <v>36</v>
      </c>
      <c r="B1859" t="s">
        <v>37</v>
      </c>
      <c r="C1859" t="s">
        <v>505</v>
      </c>
      <c r="D1859" t="s">
        <v>114</v>
      </c>
      <c r="E1859">
        <v>1</v>
      </c>
      <c r="F1859" s="12">
        <v>90</v>
      </c>
      <c r="G1859" s="12">
        <v>3</v>
      </c>
      <c r="H1859" s="12">
        <v>0.57999999999999996</v>
      </c>
      <c r="I1859" s="12">
        <v>0.57999999999999996</v>
      </c>
      <c r="J1859">
        <v>9</v>
      </c>
      <c r="K1859">
        <v>50</v>
      </c>
      <c r="L1859" s="12">
        <v>0</v>
      </c>
      <c r="M1859" t="s">
        <v>484</v>
      </c>
    </row>
    <row r="1860" spans="1:13" x14ac:dyDescent="0.3">
      <c r="A1860" t="s">
        <v>36</v>
      </c>
      <c r="B1860" t="s">
        <v>37</v>
      </c>
      <c r="C1860" t="s">
        <v>506</v>
      </c>
      <c r="D1860" t="s">
        <v>7</v>
      </c>
      <c r="E1860">
        <v>2</v>
      </c>
      <c r="F1860" s="12">
        <v>450</v>
      </c>
      <c r="G1860" s="12">
        <v>15</v>
      </c>
      <c r="H1860" s="12">
        <v>1.17</v>
      </c>
      <c r="I1860" s="12">
        <v>1.17</v>
      </c>
      <c r="J1860">
        <v>45</v>
      </c>
      <c r="K1860">
        <v>100</v>
      </c>
      <c r="L1860" s="12">
        <v>0</v>
      </c>
      <c r="M1860" t="s">
        <v>484</v>
      </c>
    </row>
    <row r="1861" spans="1:13" x14ac:dyDescent="0.3">
      <c r="A1861" t="s">
        <v>36</v>
      </c>
      <c r="B1861" t="s">
        <v>37</v>
      </c>
      <c r="C1861" t="s">
        <v>506</v>
      </c>
      <c r="D1861" t="s">
        <v>9</v>
      </c>
      <c r="E1861">
        <v>2</v>
      </c>
      <c r="F1861" s="12">
        <v>510</v>
      </c>
      <c r="G1861" s="12">
        <v>17</v>
      </c>
      <c r="H1861" s="12">
        <v>1.17</v>
      </c>
      <c r="I1861" s="12">
        <v>0.57999999999999996</v>
      </c>
      <c r="J1861">
        <v>51</v>
      </c>
      <c r="K1861">
        <v>100</v>
      </c>
      <c r="L1861" s="12">
        <v>0.57999999999999996</v>
      </c>
      <c r="M1861" t="s">
        <v>484</v>
      </c>
    </row>
    <row r="1862" spans="1:13" x14ac:dyDescent="0.3">
      <c r="A1862" t="s">
        <v>36</v>
      </c>
      <c r="B1862" t="s">
        <v>37</v>
      </c>
      <c r="C1862" t="s">
        <v>506</v>
      </c>
      <c r="D1862" t="s">
        <v>11</v>
      </c>
      <c r="E1862">
        <v>2</v>
      </c>
      <c r="F1862" s="12">
        <v>450</v>
      </c>
      <c r="G1862" s="12">
        <v>15</v>
      </c>
      <c r="H1862" s="12">
        <v>1.17</v>
      </c>
      <c r="I1862" s="12">
        <v>0.57999999999999996</v>
      </c>
      <c r="J1862">
        <v>45</v>
      </c>
      <c r="K1862">
        <v>100</v>
      </c>
      <c r="L1862" s="12">
        <v>0.57999999999999996</v>
      </c>
      <c r="M1862" t="s">
        <v>484</v>
      </c>
    </row>
    <row r="1863" spans="1:13" x14ac:dyDescent="0.3">
      <c r="A1863" t="s">
        <v>36</v>
      </c>
      <c r="B1863" t="s">
        <v>37</v>
      </c>
      <c r="C1863" t="s">
        <v>506</v>
      </c>
      <c r="D1863" t="s">
        <v>13</v>
      </c>
      <c r="E1863">
        <v>1</v>
      </c>
      <c r="F1863" s="12">
        <v>280</v>
      </c>
      <c r="G1863" s="12">
        <v>9.33</v>
      </c>
      <c r="H1863" s="12">
        <v>0.57999999999999996</v>
      </c>
      <c r="I1863" s="12">
        <v>0.57999999999999996</v>
      </c>
      <c r="J1863">
        <v>28</v>
      </c>
      <c r="K1863">
        <v>50</v>
      </c>
      <c r="L1863" s="12">
        <v>0</v>
      </c>
      <c r="M1863" t="s">
        <v>484</v>
      </c>
    </row>
    <row r="1864" spans="1:13" x14ac:dyDescent="0.3">
      <c r="A1864" t="s">
        <v>36</v>
      </c>
      <c r="B1864" t="s">
        <v>37</v>
      </c>
      <c r="C1864" t="s">
        <v>506</v>
      </c>
      <c r="D1864" t="s">
        <v>15</v>
      </c>
      <c r="E1864">
        <v>2</v>
      </c>
      <c r="F1864" s="12">
        <v>510</v>
      </c>
      <c r="G1864" s="12">
        <v>17</v>
      </c>
      <c r="H1864" s="12">
        <v>1.17</v>
      </c>
      <c r="I1864" s="12">
        <v>0.57999999999999996</v>
      </c>
      <c r="J1864">
        <v>51</v>
      </c>
      <c r="K1864">
        <v>100</v>
      </c>
      <c r="L1864" s="12">
        <v>0.57999999999999996</v>
      </c>
      <c r="M1864" t="s">
        <v>484</v>
      </c>
    </row>
    <row r="1865" spans="1:13" x14ac:dyDescent="0.3">
      <c r="A1865" t="s">
        <v>36</v>
      </c>
      <c r="B1865" t="s">
        <v>37</v>
      </c>
      <c r="C1865" t="s">
        <v>507</v>
      </c>
      <c r="D1865" t="s">
        <v>8</v>
      </c>
      <c r="E1865">
        <v>1</v>
      </c>
      <c r="F1865" s="12">
        <v>110</v>
      </c>
      <c r="G1865" s="12">
        <v>3.67</v>
      </c>
      <c r="H1865" s="12">
        <v>0.57999999999999996</v>
      </c>
      <c r="I1865" s="12">
        <v>0</v>
      </c>
      <c r="J1865">
        <v>11</v>
      </c>
      <c r="K1865">
        <v>50</v>
      </c>
      <c r="L1865" s="12">
        <v>0.57999999999999996</v>
      </c>
      <c r="M1865" t="s">
        <v>484</v>
      </c>
    </row>
    <row r="1866" spans="1:13" x14ac:dyDescent="0.3">
      <c r="A1866" t="s">
        <v>36</v>
      </c>
      <c r="B1866" t="s">
        <v>37</v>
      </c>
      <c r="C1866" t="s">
        <v>507</v>
      </c>
      <c r="D1866" t="s">
        <v>10</v>
      </c>
      <c r="E1866">
        <v>1</v>
      </c>
      <c r="F1866" s="12">
        <v>110</v>
      </c>
      <c r="G1866" s="12">
        <v>3.67</v>
      </c>
      <c r="H1866" s="12">
        <v>0.57999999999999996</v>
      </c>
      <c r="I1866" s="12">
        <v>0</v>
      </c>
      <c r="J1866">
        <v>11</v>
      </c>
      <c r="K1866">
        <v>50</v>
      </c>
      <c r="L1866" s="12">
        <v>0.57999999999999996</v>
      </c>
      <c r="M1866" t="s">
        <v>484</v>
      </c>
    </row>
    <row r="1867" spans="1:13" x14ac:dyDescent="0.3">
      <c r="A1867" t="s">
        <v>36</v>
      </c>
      <c r="B1867" t="s">
        <v>37</v>
      </c>
      <c r="C1867" t="s">
        <v>508</v>
      </c>
      <c r="D1867" t="s">
        <v>8</v>
      </c>
      <c r="E1867">
        <v>2</v>
      </c>
      <c r="F1867" s="12">
        <v>650</v>
      </c>
      <c r="G1867" s="12">
        <v>21.67</v>
      </c>
      <c r="H1867" s="12">
        <v>1.17</v>
      </c>
      <c r="I1867" s="12">
        <v>0.92</v>
      </c>
      <c r="J1867">
        <v>65</v>
      </c>
      <c r="K1867">
        <v>100</v>
      </c>
      <c r="L1867" s="12">
        <v>0.25</v>
      </c>
      <c r="M1867" t="s">
        <v>484</v>
      </c>
    </row>
    <row r="1868" spans="1:13" x14ac:dyDescent="0.3">
      <c r="A1868" t="s">
        <v>36</v>
      </c>
      <c r="B1868" t="s">
        <v>37</v>
      </c>
      <c r="C1868" t="s">
        <v>508</v>
      </c>
      <c r="D1868" t="s">
        <v>10</v>
      </c>
      <c r="E1868">
        <v>2</v>
      </c>
      <c r="F1868" s="12">
        <v>440</v>
      </c>
      <c r="G1868" s="12">
        <v>14.67</v>
      </c>
      <c r="H1868" s="12">
        <v>1.17</v>
      </c>
      <c r="I1868" s="12">
        <v>0.57999999999999996</v>
      </c>
      <c r="J1868">
        <v>44</v>
      </c>
      <c r="K1868">
        <v>100</v>
      </c>
      <c r="L1868" s="12">
        <v>0.57999999999999996</v>
      </c>
      <c r="M1868" t="s">
        <v>484</v>
      </c>
    </row>
    <row r="1869" spans="1:13" x14ac:dyDescent="0.3">
      <c r="A1869" t="s">
        <v>36</v>
      </c>
      <c r="B1869" t="s">
        <v>37</v>
      </c>
      <c r="C1869" t="s">
        <v>508</v>
      </c>
      <c r="D1869" t="s">
        <v>12</v>
      </c>
      <c r="E1869">
        <v>2</v>
      </c>
      <c r="F1869" s="12">
        <v>440</v>
      </c>
      <c r="G1869" s="12">
        <v>14.67</v>
      </c>
      <c r="H1869" s="12">
        <v>1.17</v>
      </c>
      <c r="I1869" s="12">
        <v>0.65</v>
      </c>
      <c r="J1869">
        <v>44</v>
      </c>
      <c r="K1869">
        <v>100</v>
      </c>
      <c r="L1869" s="12">
        <v>0.52</v>
      </c>
      <c r="M1869" t="s">
        <v>484</v>
      </c>
    </row>
    <row r="1870" spans="1:13" x14ac:dyDescent="0.3">
      <c r="A1870" t="s">
        <v>36</v>
      </c>
      <c r="B1870" t="s">
        <v>37</v>
      </c>
      <c r="C1870" t="s">
        <v>508</v>
      </c>
      <c r="D1870" t="s">
        <v>14</v>
      </c>
      <c r="E1870">
        <v>2</v>
      </c>
      <c r="F1870" s="12">
        <v>440</v>
      </c>
      <c r="G1870" s="12">
        <v>14.67</v>
      </c>
      <c r="H1870" s="12">
        <v>1.17</v>
      </c>
      <c r="I1870" s="12">
        <v>0.57999999999999996</v>
      </c>
      <c r="J1870">
        <v>44</v>
      </c>
      <c r="K1870">
        <v>100</v>
      </c>
      <c r="L1870" s="12">
        <v>0.57999999999999996</v>
      </c>
      <c r="M1870" t="s">
        <v>484</v>
      </c>
    </row>
    <row r="1871" spans="1:13" x14ac:dyDescent="0.3">
      <c r="A1871" t="s">
        <v>36</v>
      </c>
      <c r="B1871" t="s">
        <v>37</v>
      </c>
      <c r="C1871" t="s">
        <v>508</v>
      </c>
      <c r="D1871" t="s">
        <v>114</v>
      </c>
      <c r="E1871">
        <v>2</v>
      </c>
      <c r="F1871" s="12">
        <v>420</v>
      </c>
      <c r="G1871" s="12">
        <v>14</v>
      </c>
      <c r="H1871" s="12">
        <v>1.17</v>
      </c>
      <c r="I1871" s="12">
        <v>0.57999999999999996</v>
      </c>
      <c r="J1871">
        <v>42</v>
      </c>
      <c r="K1871">
        <v>100</v>
      </c>
      <c r="L1871" s="12">
        <v>0.57999999999999996</v>
      </c>
      <c r="M1871" t="s">
        <v>484</v>
      </c>
    </row>
    <row r="1872" spans="1:13" x14ac:dyDescent="0.3">
      <c r="A1872" t="s">
        <v>36</v>
      </c>
      <c r="B1872" t="s">
        <v>37</v>
      </c>
      <c r="C1872" t="s">
        <v>509</v>
      </c>
      <c r="D1872" t="s">
        <v>7</v>
      </c>
      <c r="E1872">
        <v>1</v>
      </c>
      <c r="F1872" s="12">
        <v>150</v>
      </c>
      <c r="G1872" s="12">
        <v>5</v>
      </c>
      <c r="H1872" s="12">
        <v>0.57999999999999996</v>
      </c>
      <c r="I1872" s="12">
        <v>0.57999999999999996</v>
      </c>
      <c r="J1872">
        <v>15</v>
      </c>
      <c r="K1872">
        <v>50</v>
      </c>
      <c r="L1872" s="12">
        <v>0</v>
      </c>
      <c r="M1872" t="s">
        <v>484</v>
      </c>
    </row>
    <row r="1873" spans="1:13" x14ac:dyDescent="0.3">
      <c r="A1873" t="s">
        <v>36</v>
      </c>
      <c r="B1873" t="s">
        <v>37</v>
      </c>
      <c r="C1873" t="s">
        <v>509</v>
      </c>
      <c r="D1873" t="s">
        <v>9</v>
      </c>
      <c r="E1873">
        <v>1</v>
      </c>
      <c r="F1873" s="12">
        <v>150</v>
      </c>
      <c r="G1873" s="12">
        <v>5</v>
      </c>
      <c r="H1873" s="12">
        <v>0.57999999999999996</v>
      </c>
      <c r="I1873" s="12">
        <v>0.57999999999999996</v>
      </c>
      <c r="J1873">
        <v>15</v>
      </c>
      <c r="K1873">
        <v>50</v>
      </c>
      <c r="L1873" s="12">
        <v>0</v>
      </c>
      <c r="M1873" t="s">
        <v>484</v>
      </c>
    </row>
    <row r="1874" spans="1:13" x14ac:dyDescent="0.3">
      <c r="A1874" t="s">
        <v>36</v>
      </c>
      <c r="B1874" t="s">
        <v>37</v>
      </c>
      <c r="C1874" t="s">
        <v>509</v>
      </c>
      <c r="D1874" t="s">
        <v>11</v>
      </c>
      <c r="E1874">
        <v>1</v>
      </c>
      <c r="F1874" s="12">
        <v>120</v>
      </c>
      <c r="G1874" s="12">
        <v>4</v>
      </c>
      <c r="H1874" s="12">
        <v>0.57999999999999996</v>
      </c>
      <c r="I1874" s="12">
        <v>0.57999999999999996</v>
      </c>
      <c r="J1874">
        <v>12</v>
      </c>
      <c r="K1874">
        <v>50</v>
      </c>
      <c r="L1874" s="12">
        <v>0</v>
      </c>
      <c r="M1874" t="s">
        <v>484</v>
      </c>
    </row>
    <row r="1875" spans="1:13" x14ac:dyDescent="0.3">
      <c r="A1875" t="s">
        <v>36</v>
      </c>
      <c r="B1875" t="s">
        <v>37</v>
      </c>
      <c r="C1875" t="s">
        <v>509</v>
      </c>
      <c r="D1875" t="s">
        <v>13</v>
      </c>
      <c r="E1875">
        <v>1</v>
      </c>
      <c r="F1875" s="12">
        <v>170</v>
      </c>
      <c r="G1875" s="12">
        <v>5.67</v>
      </c>
      <c r="H1875" s="12">
        <v>0.57999999999999996</v>
      </c>
      <c r="I1875" s="12">
        <v>0.57999999999999996</v>
      </c>
      <c r="J1875">
        <v>17</v>
      </c>
      <c r="K1875">
        <v>50</v>
      </c>
      <c r="L1875" s="12">
        <v>0</v>
      </c>
      <c r="M1875" t="s">
        <v>484</v>
      </c>
    </row>
    <row r="1876" spans="1:13" x14ac:dyDescent="0.3">
      <c r="A1876" t="s">
        <v>36</v>
      </c>
      <c r="B1876" t="s">
        <v>37</v>
      </c>
      <c r="C1876" t="s">
        <v>509</v>
      </c>
      <c r="D1876" t="s">
        <v>15</v>
      </c>
      <c r="E1876">
        <v>1</v>
      </c>
      <c r="F1876" s="12">
        <v>100</v>
      </c>
      <c r="G1876" s="12">
        <v>3.33</v>
      </c>
      <c r="H1876" s="12">
        <v>0.57999999999999996</v>
      </c>
      <c r="I1876" s="12">
        <v>0.57999999999999996</v>
      </c>
      <c r="J1876">
        <v>10</v>
      </c>
      <c r="K1876">
        <v>50</v>
      </c>
      <c r="L1876" s="12">
        <v>0</v>
      </c>
      <c r="M1876" t="s">
        <v>484</v>
      </c>
    </row>
    <row r="1877" spans="1:13" x14ac:dyDescent="0.3">
      <c r="A1877" t="s">
        <v>36</v>
      </c>
      <c r="B1877" t="s">
        <v>37</v>
      </c>
      <c r="C1877" t="s">
        <v>510</v>
      </c>
      <c r="D1877" t="s">
        <v>7</v>
      </c>
      <c r="E1877">
        <v>2</v>
      </c>
      <c r="F1877" s="12">
        <v>90.08</v>
      </c>
      <c r="G1877" s="12">
        <v>3</v>
      </c>
      <c r="H1877" s="12">
        <v>0.23</v>
      </c>
      <c r="I1877" s="12">
        <v>0</v>
      </c>
      <c r="J1877">
        <v>27</v>
      </c>
      <c r="K1877">
        <v>100</v>
      </c>
      <c r="L1877" s="12">
        <v>0.23</v>
      </c>
      <c r="M1877" t="s">
        <v>484</v>
      </c>
    </row>
    <row r="1878" spans="1:13" x14ac:dyDescent="0.3">
      <c r="A1878" t="s">
        <v>36</v>
      </c>
      <c r="B1878" t="s">
        <v>37</v>
      </c>
      <c r="C1878" t="s">
        <v>510</v>
      </c>
      <c r="D1878" t="s">
        <v>9</v>
      </c>
      <c r="E1878">
        <v>2</v>
      </c>
      <c r="F1878" s="12">
        <v>77.209999999999994</v>
      </c>
      <c r="G1878" s="12">
        <v>2.57</v>
      </c>
      <c r="H1878" s="12">
        <v>0.23</v>
      </c>
      <c r="I1878" s="12">
        <v>0</v>
      </c>
      <c r="J1878">
        <v>24</v>
      </c>
      <c r="K1878">
        <v>100</v>
      </c>
      <c r="L1878" s="12">
        <v>0.23</v>
      </c>
      <c r="M1878" t="s">
        <v>484</v>
      </c>
    </row>
    <row r="1879" spans="1:13" x14ac:dyDescent="0.3">
      <c r="A1879" t="s">
        <v>36</v>
      </c>
      <c r="B1879" t="s">
        <v>37</v>
      </c>
      <c r="C1879" t="s">
        <v>510</v>
      </c>
      <c r="D1879" t="s">
        <v>8</v>
      </c>
      <c r="E1879">
        <v>1</v>
      </c>
      <c r="F1879" s="12">
        <v>0.8</v>
      </c>
      <c r="G1879" s="12">
        <v>0.03</v>
      </c>
      <c r="H1879" s="12">
        <v>0.12</v>
      </c>
      <c r="I1879" s="12">
        <v>0.12</v>
      </c>
      <c r="J1879">
        <v>14</v>
      </c>
      <c r="K1879">
        <v>50</v>
      </c>
      <c r="L1879" s="12">
        <v>0</v>
      </c>
      <c r="M1879" t="s">
        <v>484</v>
      </c>
    </row>
    <row r="1880" spans="1:13" x14ac:dyDescent="0.3">
      <c r="A1880" t="s">
        <v>36</v>
      </c>
      <c r="B1880" t="s">
        <v>37</v>
      </c>
      <c r="C1880" t="s">
        <v>510</v>
      </c>
      <c r="D1880" t="s">
        <v>10</v>
      </c>
      <c r="E1880">
        <v>2</v>
      </c>
      <c r="F1880" s="12">
        <v>116.29</v>
      </c>
      <c r="G1880" s="12">
        <v>3.88</v>
      </c>
      <c r="H1880" s="12">
        <v>0.23</v>
      </c>
      <c r="I1880" s="12">
        <v>0.23</v>
      </c>
      <c r="J1880">
        <v>57</v>
      </c>
      <c r="K1880">
        <v>100</v>
      </c>
      <c r="L1880" s="12">
        <v>0</v>
      </c>
      <c r="M1880" t="s">
        <v>484</v>
      </c>
    </row>
    <row r="1881" spans="1:13" x14ac:dyDescent="0.3">
      <c r="A1881" t="s">
        <v>36</v>
      </c>
      <c r="B1881" t="s">
        <v>37</v>
      </c>
      <c r="C1881" t="s">
        <v>510</v>
      </c>
      <c r="D1881" t="s">
        <v>12</v>
      </c>
      <c r="E1881">
        <v>2</v>
      </c>
      <c r="F1881" s="12">
        <v>102.34</v>
      </c>
      <c r="G1881" s="12">
        <v>3.41</v>
      </c>
      <c r="H1881" s="12">
        <v>0.23</v>
      </c>
      <c r="I1881" s="12">
        <v>0.23</v>
      </c>
      <c r="J1881">
        <v>51</v>
      </c>
      <c r="K1881">
        <v>100</v>
      </c>
      <c r="L1881" s="12">
        <v>0</v>
      </c>
      <c r="M1881" t="s">
        <v>484</v>
      </c>
    </row>
    <row r="1882" spans="1:13" x14ac:dyDescent="0.3">
      <c r="A1882" t="s">
        <v>36</v>
      </c>
      <c r="B1882" t="s">
        <v>37</v>
      </c>
      <c r="C1882" t="s">
        <v>510</v>
      </c>
      <c r="D1882" t="s">
        <v>14</v>
      </c>
      <c r="E1882">
        <v>2</v>
      </c>
      <c r="F1882" s="12">
        <v>76.11</v>
      </c>
      <c r="G1882" s="12">
        <v>2.54</v>
      </c>
      <c r="H1882" s="12">
        <v>0.23</v>
      </c>
      <c r="I1882" s="12">
        <v>0.23</v>
      </c>
      <c r="J1882">
        <v>39</v>
      </c>
      <c r="K1882">
        <v>100</v>
      </c>
      <c r="L1882" s="12">
        <v>0</v>
      </c>
      <c r="M1882" t="s">
        <v>484</v>
      </c>
    </row>
    <row r="1883" spans="1:13" x14ac:dyDescent="0.3">
      <c r="A1883" t="s">
        <v>36</v>
      </c>
      <c r="B1883" t="s">
        <v>37</v>
      </c>
      <c r="C1883" t="s">
        <v>510</v>
      </c>
      <c r="D1883" t="s">
        <v>114</v>
      </c>
      <c r="E1883">
        <v>2</v>
      </c>
      <c r="F1883" s="12">
        <v>85.27</v>
      </c>
      <c r="G1883" s="12">
        <v>2.84</v>
      </c>
      <c r="H1883" s="12">
        <v>0.25</v>
      </c>
      <c r="I1883" s="12">
        <v>0.25</v>
      </c>
      <c r="J1883">
        <v>46</v>
      </c>
      <c r="K1883">
        <v>100</v>
      </c>
      <c r="L1883" s="12">
        <v>0</v>
      </c>
      <c r="M1883" t="s">
        <v>484</v>
      </c>
    </row>
    <row r="1884" spans="1:13" x14ac:dyDescent="0.3">
      <c r="A1884" t="s">
        <v>36</v>
      </c>
      <c r="B1884" t="s">
        <v>37</v>
      </c>
      <c r="C1884" t="s">
        <v>511</v>
      </c>
      <c r="D1884" t="s">
        <v>7</v>
      </c>
      <c r="E1884">
        <v>2</v>
      </c>
      <c r="F1884" s="12">
        <v>480</v>
      </c>
      <c r="G1884" s="12">
        <v>16</v>
      </c>
      <c r="H1884" s="12">
        <v>1.17</v>
      </c>
      <c r="I1884" s="12">
        <v>0</v>
      </c>
      <c r="J1884">
        <v>48</v>
      </c>
      <c r="K1884">
        <v>78</v>
      </c>
      <c r="L1884" s="12">
        <v>1.17</v>
      </c>
      <c r="M1884" t="s">
        <v>484</v>
      </c>
    </row>
    <row r="1885" spans="1:13" x14ac:dyDescent="0.3">
      <c r="A1885" t="s">
        <v>36</v>
      </c>
      <c r="B1885" t="s">
        <v>37</v>
      </c>
      <c r="C1885" t="s">
        <v>511</v>
      </c>
      <c r="D1885" t="s">
        <v>9</v>
      </c>
      <c r="E1885">
        <v>2</v>
      </c>
      <c r="F1885" s="12">
        <v>390</v>
      </c>
      <c r="G1885" s="12">
        <v>13</v>
      </c>
      <c r="H1885" s="12">
        <v>1.03</v>
      </c>
      <c r="I1885" s="12">
        <v>0</v>
      </c>
      <c r="J1885">
        <v>39</v>
      </c>
      <c r="K1885">
        <v>78</v>
      </c>
      <c r="L1885" s="12">
        <v>1.03</v>
      </c>
      <c r="M1885" t="s">
        <v>484</v>
      </c>
    </row>
    <row r="1886" spans="1:13" x14ac:dyDescent="0.3">
      <c r="A1886" t="s">
        <v>36</v>
      </c>
      <c r="B1886" t="s">
        <v>37</v>
      </c>
      <c r="C1886" t="s">
        <v>511</v>
      </c>
      <c r="D1886" t="s">
        <v>8</v>
      </c>
      <c r="E1886">
        <v>2</v>
      </c>
      <c r="F1886" s="12">
        <v>320.06</v>
      </c>
      <c r="G1886" s="12">
        <v>10.67</v>
      </c>
      <c r="H1886" s="12">
        <v>1.17</v>
      </c>
      <c r="I1886" s="12">
        <v>0.87</v>
      </c>
      <c r="J1886">
        <v>43</v>
      </c>
      <c r="K1886">
        <v>90</v>
      </c>
      <c r="L1886" s="12">
        <v>0.28999999999999998</v>
      </c>
      <c r="M1886" t="s">
        <v>484</v>
      </c>
    </row>
    <row r="1887" spans="1:13" x14ac:dyDescent="0.3">
      <c r="A1887" t="s">
        <v>36</v>
      </c>
      <c r="B1887" t="s">
        <v>37</v>
      </c>
      <c r="C1887" t="s">
        <v>511</v>
      </c>
      <c r="D1887" t="s">
        <v>11</v>
      </c>
      <c r="E1887">
        <v>3</v>
      </c>
      <c r="F1887" s="12">
        <v>408</v>
      </c>
      <c r="G1887" s="12">
        <v>13.6</v>
      </c>
      <c r="H1887" s="12">
        <v>1.25</v>
      </c>
      <c r="I1887" s="12">
        <v>0.67</v>
      </c>
      <c r="J1887">
        <v>45</v>
      </c>
      <c r="K1887">
        <v>118</v>
      </c>
      <c r="L1887" s="12">
        <v>0.57999999999999996</v>
      </c>
      <c r="M1887" t="s">
        <v>484</v>
      </c>
    </row>
    <row r="1888" spans="1:13" x14ac:dyDescent="0.3">
      <c r="A1888" t="s">
        <v>36</v>
      </c>
      <c r="B1888" t="s">
        <v>37</v>
      </c>
      <c r="C1888" t="s">
        <v>511</v>
      </c>
      <c r="D1888" t="s">
        <v>10</v>
      </c>
      <c r="E1888">
        <v>3</v>
      </c>
      <c r="F1888" s="12">
        <v>420</v>
      </c>
      <c r="G1888" s="12">
        <v>14</v>
      </c>
      <c r="H1888" s="12">
        <v>1.1000000000000001</v>
      </c>
      <c r="I1888" s="12">
        <v>0.73</v>
      </c>
      <c r="J1888">
        <v>60</v>
      </c>
      <c r="K1888">
        <v>140</v>
      </c>
      <c r="L1888" s="12">
        <v>0.37</v>
      </c>
      <c r="M1888" t="s">
        <v>484</v>
      </c>
    </row>
    <row r="1889" spans="1:13" x14ac:dyDescent="0.3">
      <c r="A1889" t="s">
        <v>36</v>
      </c>
      <c r="B1889" t="s">
        <v>37</v>
      </c>
      <c r="C1889" t="s">
        <v>511</v>
      </c>
      <c r="D1889" t="s">
        <v>13</v>
      </c>
      <c r="E1889">
        <v>2</v>
      </c>
      <c r="F1889" s="12">
        <v>467.8</v>
      </c>
      <c r="G1889" s="12">
        <v>15.59</v>
      </c>
      <c r="H1889" s="12">
        <v>1.03</v>
      </c>
      <c r="I1889" s="12">
        <v>0.45</v>
      </c>
      <c r="J1889">
        <v>46</v>
      </c>
      <c r="K1889">
        <v>68</v>
      </c>
      <c r="L1889" s="12">
        <v>0.57999999999999996</v>
      </c>
      <c r="M1889" t="s">
        <v>484</v>
      </c>
    </row>
    <row r="1890" spans="1:13" x14ac:dyDescent="0.3">
      <c r="A1890" t="s">
        <v>36</v>
      </c>
      <c r="B1890" t="s">
        <v>37</v>
      </c>
      <c r="C1890" t="s">
        <v>511</v>
      </c>
      <c r="D1890" t="s">
        <v>12</v>
      </c>
      <c r="E1890">
        <v>3</v>
      </c>
      <c r="F1890" s="12">
        <v>357</v>
      </c>
      <c r="G1890" s="12">
        <v>11.9</v>
      </c>
      <c r="H1890" s="12">
        <v>1.1000000000000001</v>
      </c>
      <c r="I1890" s="12">
        <v>0.73</v>
      </c>
      <c r="J1890">
        <v>51</v>
      </c>
      <c r="K1890">
        <v>150</v>
      </c>
      <c r="L1890" s="12">
        <v>0.37</v>
      </c>
      <c r="M1890" t="s">
        <v>484</v>
      </c>
    </row>
    <row r="1891" spans="1:13" x14ac:dyDescent="0.3">
      <c r="A1891" t="s">
        <v>36</v>
      </c>
      <c r="B1891" t="s">
        <v>37</v>
      </c>
      <c r="C1891" t="s">
        <v>511</v>
      </c>
      <c r="D1891" t="s">
        <v>15</v>
      </c>
      <c r="E1891">
        <v>2</v>
      </c>
      <c r="F1891" s="12">
        <v>320</v>
      </c>
      <c r="G1891" s="12">
        <v>10.67</v>
      </c>
      <c r="H1891" s="12">
        <v>1.1299999999999999</v>
      </c>
      <c r="I1891" s="12">
        <v>7.0000000000000007E-2</v>
      </c>
      <c r="J1891">
        <v>32</v>
      </c>
      <c r="K1891">
        <v>68</v>
      </c>
      <c r="L1891" s="12">
        <v>1.06</v>
      </c>
      <c r="M1891" t="s">
        <v>484</v>
      </c>
    </row>
    <row r="1892" spans="1:13" x14ac:dyDescent="0.3">
      <c r="A1892" t="s">
        <v>36</v>
      </c>
      <c r="B1892" t="s">
        <v>37</v>
      </c>
      <c r="C1892" t="s">
        <v>511</v>
      </c>
      <c r="D1892" t="s">
        <v>14</v>
      </c>
      <c r="E1892">
        <v>3</v>
      </c>
      <c r="F1892" s="12">
        <v>294</v>
      </c>
      <c r="G1892" s="12">
        <v>9.8000000000000007</v>
      </c>
      <c r="H1892" s="12">
        <v>0.95</v>
      </c>
      <c r="I1892" s="12">
        <v>0.57999999999999996</v>
      </c>
      <c r="J1892">
        <v>45</v>
      </c>
      <c r="K1892">
        <v>140</v>
      </c>
      <c r="L1892" s="12">
        <v>0.37</v>
      </c>
      <c r="M1892" t="s">
        <v>484</v>
      </c>
    </row>
    <row r="1893" spans="1:13" x14ac:dyDescent="0.3">
      <c r="A1893" t="s">
        <v>36</v>
      </c>
      <c r="B1893" t="s">
        <v>37</v>
      </c>
      <c r="C1893" t="s">
        <v>511</v>
      </c>
      <c r="D1893" t="s">
        <v>114</v>
      </c>
      <c r="E1893">
        <v>3</v>
      </c>
      <c r="F1893" s="12">
        <v>315</v>
      </c>
      <c r="G1893" s="12">
        <v>10.5</v>
      </c>
      <c r="H1893" s="12">
        <v>1.26</v>
      </c>
      <c r="I1893" s="12">
        <v>0.84</v>
      </c>
      <c r="J1893">
        <v>45</v>
      </c>
      <c r="K1893">
        <v>150</v>
      </c>
      <c r="L1893" s="12">
        <v>0.42</v>
      </c>
      <c r="M1893" t="s">
        <v>484</v>
      </c>
    </row>
    <row r="1894" spans="1:13" x14ac:dyDescent="0.3">
      <c r="A1894" t="s">
        <v>36</v>
      </c>
      <c r="B1894" t="s">
        <v>37</v>
      </c>
      <c r="C1894" t="s">
        <v>512</v>
      </c>
      <c r="D1894" t="s">
        <v>7</v>
      </c>
      <c r="E1894">
        <v>2</v>
      </c>
      <c r="F1894" s="12">
        <v>204</v>
      </c>
      <c r="G1894" s="12">
        <v>6.8</v>
      </c>
      <c r="H1894" s="12">
        <v>0.4</v>
      </c>
      <c r="I1894" s="12">
        <v>0</v>
      </c>
      <c r="J1894">
        <v>68</v>
      </c>
      <c r="K1894">
        <v>100</v>
      </c>
      <c r="L1894" s="12">
        <v>0.4</v>
      </c>
      <c r="M1894" t="s">
        <v>484</v>
      </c>
    </row>
    <row r="1895" spans="1:13" x14ac:dyDescent="0.3">
      <c r="A1895" t="s">
        <v>36</v>
      </c>
      <c r="B1895" t="s">
        <v>37</v>
      </c>
      <c r="C1895" t="s">
        <v>512</v>
      </c>
      <c r="D1895" t="s">
        <v>9</v>
      </c>
      <c r="E1895">
        <v>3</v>
      </c>
      <c r="F1895" s="12">
        <v>260.55</v>
      </c>
      <c r="G1895" s="12">
        <v>8.69</v>
      </c>
      <c r="H1895" s="12">
        <v>0.6</v>
      </c>
      <c r="I1895" s="12">
        <v>0</v>
      </c>
      <c r="J1895">
        <v>87</v>
      </c>
      <c r="K1895">
        <v>150</v>
      </c>
      <c r="L1895" s="12">
        <v>0.6</v>
      </c>
      <c r="M1895" t="s">
        <v>484</v>
      </c>
    </row>
    <row r="1896" spans="1:13" x14ac:dyDescent="0.3">
      <c r="A1896" t="s">
        <v>36</v>
      </c>
      <c r="B1896" t="s">
        <v>37</v>
      </c>
      <c r="C1896" t="s">
        <v>512</v>
      </c>
      <c r="D1896" t="s">
        <v>8</v>
      </c>
      <c r="E1896">
        <v>3</v>
      </c>
      <c r="F1896" s="12">
        <v>253.03</v>
      </c>
      <c r="G1896" s="12">
        <v>8.43</v>
      </c>
      <c r="H1896" s="12">
        <v>0.6</v>
      </c>
      <c r="I1896" s="12">
        <v>0</v>
      </c>
      <c r="J1896">
        <v>84</v>
      </c>
      <c r="K1896">
        <v>150</v>
      </c>
      <c r="L1896" s="12">
        <v>0.6</v>
      </c>
      <c r="M1896" t="s">
        <v>484</v>
      </c>
    </row>
    <row r="1897" spans="1:13" x14ac:dyDescent="0.3">
      <c r="A1897" t="s">
        <v>36</v>
      </c>
      <c r="B1897" t="s">
        <v>37</v>
      </c>
      <c r="C1897" t="s">
        <v>512</v>
      </c>
      <c r="D1897" t="s">
        <v>11</v>
      </c>
      <c r="E1897">
        <v>1</v>
      </c>
      <c r="F1897" s="12">
        <v>135</v>
      </c>
      <c r="G1897" s="12">
        <v>4.5</v>
      </c>
      <c r="H1897" s="12">
        <v>0.2</v>
      </c>
      <c r="I1897" s="12">
        <v>0</v>
      </c>
      <c r="J1897">
        <v>45</v>
      </c>
      <c r="K1897">
        <v>60</v>
      </c>
      <c r="L1897" s="12">
        <v>0.2</v>
      </c>
      <c r="M1897" t="s">
        <v>484</v>
      </c>
    </row>
    <row r="1898" spans="1:13" x14ac:dyDescent="0.3">
      <c r="A1898" t="s">
        <v>36</v>
      </c>
      <c r="B1898" t="s">
        <v>37</v>
      </c>
      <c r="C1898" t="s">
        <v>512</v>
      </c>
      <c r="D1898" t="s">
        <v>10</v>
      </c>
      <c r="E1898">
        <v>2</v>
      </c>
      <c r="F1898" s="12">
        <v>162</v>
      </c>
      <c r="G1898" s="12">
        <v>5.4</v>
      </c>
      <c r="H1898" s="12">
        <v>0.4</v>
      </c>
      <c r="I1898" s="12">
        <v>0</v>
      </c>
      <c r="J1898">
        <v>54</v>
      </c>
      <c r="K1898">
        <v>100</v>
      </c>
      <c r="L1898" s="12">
        <v>0.4</v>
      </c>
      <c r="M1898" t="s">
        <v>484</v>
      </c>
    </row>
    <row r="1899" spans="1:13" x14ac:dyDescent="0.3">
      <c r="A1899" t="s">
        <v>36</v>
      </c>
      <c r="B1899" t="s">
        <v>37</v>
      </c>
      <c r="C1899" t="s">
        <v>512</v>
      </c>
      <c r="D1899" t="s">
        <v>13</v>
      </c>
      <c r="E1899">
        <v>2</v>
      </c>
      <c r="F1899" s="12">
        <v>189</v>
      </c>
      <c r="G1899" s="12">
        <v>6.3</v>
      </c>
      <c r="H1899" s="12">
        <v>0.4</v>
      </c>
      <c r="I1899" s="12">
        <v>0</v>
      </c>
      <c r="J1899">
        <v>63</v>
      </c>
      <c r="K1899">
        <v>100</v>
      </c>
      <c r="L1899" s="12">
        <v>0.4</v>
      </c>
      <c r="M1899" t="s">
        <v>484</v>
      </c>
    </row>
    <row r="1900" spans="1:13" x14ac:dyDescent="0.3">
      <c r="A1900" t="s">
        <v>36</v>
      </c>
      <c r="B1900" t="s">
        <v>37</v>
      </c>
      <c r="C1900" t="s">
        <v>512</v>
      </c>
      <c r="D1900" t="s">
        <v>12</v>
      </c>
      <c r="E1900">
        <v>1</v>
      </c>
      <c r="F1900" s="12">
        <v>138</v>
      </c>
      <c r="G1900" s="12">
        <v>4.5999999999999996</v>
      </c>
      <c r="H1900" s="12">
        <v>0.2</v>
      </c>
      <c r="I1900" s="12">
        <v>0</v>
      </c>
      <c r="J1900">
        <v>46</v>
      </c>
      <c r="K1900">
        <v>50</v>
      </c>
      <c r="L1900" s="12">
        <v>0.2</v>
      </c>
      <c r="M1900" t="s">
        <v>484</v>
      </c>
    </row>
    <row r="1901" spans="1:13" x14ac:dyDescent="0.3">
      <c r="A1901" t="s">
        <v>36</v>
      </c>
      <c r="B1901" t="s">
        <v>37</v>
      </c>
      <c r="C1901" t="s">
        <v>512</v>
      </c>
      <c r="D1901" t="s">
        <v>15</v>
      </c>
      <c r="E1901">
        <v>1</v>
      </c>
      <c r="F1901" s="12">
        <v>138</v>
      </c>
      <c r="G1901" s="12">
        <v>4.5999999999999996</v>
      </c>
      <c r="H1901" s="12">
        <v>0.2</v>
      </c>
      <c r="I1901" s="12">
        <v>0</v>
      </c>
      <c r="J1901">
        <v>46</v>
      </c>
      <c r="K1901">
        <v>50</v>
      </c>
      <c r="L1901" s="12">
        <v>0.2</v>
      </c>
      <c r="M1901" t="s">
        <v>484</v>
      </c>
    </row>
    <row r="1902" spans="1:13" x14ac:dyDescent="0.3">
      <c r="A1902" t="s">
        <v>36</v>
      </c>
      <c r="B1902" t="s">
        <v>37</v>
      </c>
      <c r="C1902" t="s">
        <v>512</v>
      </c>
      <c r="D1902" t="s">
        <v>14</v>
      </c>
      <c r="E1902">
        <v>1</v>
      </c>
      <c r="F1902" s="12">
        <v>114</v>
      </c>
      <c r="G1902" s="12">
        <v>3.8</v>
      </c>
      <c r="H1902" s="12">
        <v>0</v>
      </c>
      <c r="I1902" s="12">
        <v>0</v>
      </c>
      <c r="J1902">
        <v>38</v>
      </c>
      <c r="K1902">
        <v>50</v>
      </c>
      <c r="L1902" s="12">
        <v>0</v>
      </c>
      <c r="M1902" t="s">
        <v>484</v>
      </c>
    </row>
    <row r="1903" spans="1:13" x14ac:dyDescent="0.3">
      <c r="A1903" t="s">
        <v>36</v>
      </c>
      <c r="B1903" t="s">
        <v>37</v>
      </c>
      <c r="C1903" t="s">
        <v>512</v>
      </c>
      <c r="D1903" t="s">
        <v>114</v>
      </c>
      <c r="E1903">
        <v>1</v>
      </c>
      <c r="F1903" s="12">
        <v>132</v>
      </c>
      <c r="G1903" s="12">
        <v>4.4000000000000004</v>
      </c>
      <c r="H1903" s="12">
        <v>0.2</v>
      </c>
      <c r="I1903" s="12">
        <v>0</v>
      </c>
      <c r="J1903">
        <v>44</v>
      </c>
      <c r="K1903">
        <v>50</v>
      </c>
      <c r="L1903" s="12">
        <v>0.2</v>
      </c>
      <c r="M1903" t="s">
        <v>484</v>
      </c>
    </row>
    <row r="1904" spans="1:13" x14ac:dyDescent="0.3">
      <c r="A1904" t="s">
        <v>36</v>
      </c>
      <c r="B1904" t="s">
        <v>37</v>
      </c>
      <c r="C1904" t="s">
        <v>513</v>
      </c>
      <c r="D1904" t="s">
        <v>7</v>
      </c>
      <c r="E1904">
        <v>1</v>
      </c>
      <c r="F1904" s="12">
        <v>48</v>
      </c>
      <c r="G1904" s="12">
        <v>1.6</v>
      </c>
      <c r="H1904" s="12">
        <v>0.24</v>
      </c>
      <c r="I1904" s="12">
        <v>0</v>
      </c>
      <c r="J1904">
        <v>12</v>
      </c>
      <c r="K1904">
        <v>50</v>
      </c>
      <c r="L1904" s="12">
        <v>0.24</v>
      </c>
      <c r="M1904" t="s">
        <v>484</v>
      </c>
    </row>
    <row r="1905" spans="1:13" x14ac:dyDescent="0.3">
      <c r="A1905" t="s">
        <v>36</v>
      </c>
      <c r="B1905" t="s">
        <v>37</v>
      </c>
      <c r="C1905" t="s">
        <v>513</v>
      </c>
      <c r="D1905" t="s">
        <v>11</v>
      </c>
      <c r="E1905">
        <v>1</v>
      </c>
      <c r="F1905" s="12">
        <v>40</v>
      </c>
      <c r="G1905" s="12">
        <v>1.33</v>
      </c>
      <c r="H1905" s="12">
        <v>0.24</v>
      </c>
      <c r="I1905" s="12">
        <v>0</v>
      </c>
      <c r="J1905">
        <v>10</v>
      </c>
      <c r="K1905">
        <v>50</v>
      </c>
      <c r="L1905" s="12">
        <v>0.24</v>
      </c>
      <c r="M1905" t="s">
        <v>484</v>
      </c>
    </row>
    <row r="1906" spans="1:13" x14ac:dyDescent="0.3">
      <c r="A1906" t="s">
        <v>36</v>
      </c>
      <c r="B1906" t="s">
        <v>37</v>
      </c>
      <c r="C1906" t="s">
        <v>514</v>
      </c>
      <c r="D1906" t="s">
        <v>7</v>
      </c>
      <c r="E1906">
        <v>1</v>
      </c>
      <c r="F1906" s="12">
        <v>68.8</v>
      </c>
      <c r="G1906" s="12">
        <v>2.29</v>
      </c>
      <c r="H1906" s="12">
        <v>0.25</v>
      </c>
      <c r="I1906" s="12">
        <v>0.25</v>
      </c>
      <c r="J1906">
        <v>16</v>
      </c>
      <c r="K1906">
        <v>20</v>
      </c>
      <c r="L1906" s="12">
        <v>0</v>
      </c>
      <c r="M1906" t="s">
        <v>484</v>
      </c>
    </row>
    <row r="1907" spans="1:13" x14ac:dyDescent="0.3">
      <c r="A1907" t="s">
        <v>36</v>
      </c>
      <c r="B1907" t="s">
        <v>37</v>
      </c>
      <c r="C1907" t="s">
        <v>514</v>
      </c>
      <c r="D1907" t="s">
        <v>9</v>
      </c>
      <c r="E1907">
        <v>1</v>
      </c>
      <c r="F1907" s="12">
        <v>76</v>
      </c>
      <c r="G1907" s="12">
        <v>2.5299999999999998</v>
      </c>
      <c r="H1907" s="12">
        <v>0.25</v>
      </c>
      <c r="I1907" s="12">
        <v>0.25</v>
      </c>
      <c r="J1907">
        <v>19</v>
      </c>
      <c r="K1907">
        <v>30</v>
      </c>
      <c r="L1907" s="12">
        <v>0</v>
      </c>
      <c r="M1907" t="s">
        <v>484</v>
      </c>
    </row>
    <row r="1908" spans="1:13" x14ac:dyDescent="0.3">
      <c r="A1908" t="s">
        <v>36</v>
      </c>
      <c r="B1908" t="s">
        <v>37</v>
      </c>
      <c r="C1908" t="s">
        <v>514</v>
      </c>
      <c r="D1908" t="s">
        <v>8</v>
      </c>
      <c r="E1908">
        <v>1</v>
      </c>
      <c r="F1908" s="12">
        <v>64</v>
      </c>
      <c r="G1908" s="12">
        <v>2.13</v>
      </c>
      <c r="H1908" s="12">
        <v>0.25</v>
      </c>
      <c r="I1908" s="12">
        <v>0.25</v>
      </c>
      <c r="J1908">
        <v>16</v>
      </c>
      <c r="K1908">
        <v>49</v>
      </c>
      <c r="L1908" s="12">
        <v>0</v>
      </c>
      <c r="M1908" t="s">
        <v>484</v>
      </c>
    </row>
    <row r="1909" spans="1:13" x14ac:dyDescent="0.3">
      <c r="A1909" t="s">
        <v>36</v>
      </c>
      <c r="B1909" t="s">
        <v>37</v>
      </c>
      <c r="C1909" t="s">
        <v>514</v>
      </c>
      <c r="D1909" t="s">
        <v>10</v>
      </c>
      <c r="E1909">
        <v>1</v>
      </c>
      <c r="F1909" s="12">
        <v>48</v>
      </c>
      <c r="G1909" s="12">
        <v>1.6</v>
      </c>
      <c r="H1909" s="12">
        <v>0.25</v>
      </c>
      <c r="I1909" s="12">
        <v>0.25</v>
      </c>
      <c r="J1909">
        <v>12</v>
      </c>
      <c r="K1909">
        <v>49</v>
      </c>
      <c r="L1909" s="12">
        <v>0</v>
      </c>
      <c r="M1909" t="s">
        <v>484</v>
      </c>
    </row>
    <row r="1910" spans="1:13" x14ac:dyDescent="0.3">
      <c r="A1910" t="s">
        <v>36</v>
      </c>
      <c r="B1910" t="s">
        <v>37</v>
      </c>
      <c r="C1910" t="s">
        <v>514</v>
      </c>
      <c r="D1910" t="s">
        <v>13</v>
      </c>
      <c r="E1910">
        <v>1</v>
      </c>
      <c r="F1910" s="12">
        <v>76</v>
      </c>
      <c r="G1910" s="12">
        <v>2.5299999999999998</v>
      </c>
      <c r="H1910" s="12">
        <v>0.25</v>
      </c>
      <c r="I1910" s="12">
        <v>0.25</v>
      </c>
      <c r="J1910">
        <v>19</v>
      </c>
      <c r="K1910">
        <v>50</v>
      </c>
      <c r="L1910" s="12">
        <v>0</v>
      </c>
      <c r="M1910" t="s">
        <v>484</v>
      </c>
    </row>
    <row r="1911" spans="1:13" x14ac:dyDescent="0.3">
      <c r="A1911" t="s">
        <v>36</v>
      </c>
      <c r="B1911" t="s">
        <v>37</v>
      </c>
      <c r="C1911" t="s">
        <v>514</v>
      </c>
      <c r="D1911" t="s">
        <v>12</v>
      </c>
      <c r="E1911">
        <v>1</v>
      </c>
      <c r="F1911" s="12">
        <v>72</v>
      </c>
      <c r="G1911" s="12">
        <v>2.4</v>
      </c>
      <c r="H1911" s="12">
        <v>0.25</v>
      </c>
      <c r="I1911" s="12">
        <v>0.25</v>
      </c>
      <c r="J1911">
        <v>18</v>
      </c>
      <c r="K1911">
        <v>50</v>
      </c>
      <c r="L1911" s="12">
        <v>0</v>
      </c>
      <c r="M1911" t="s">
        <v>484</v>
      </c>
    </row>
    <row r="1912" spans="1:13" x14ac:dyDescent="0.3">
      <c r="A1912" t="s">
        <v>36</v>
      </c>
      <c r="B1912" t="s">
        <v>37</v>
      </c>
      <c r="C1912" t="s">
        <v>514</v>
      </c>
      <c r="D1912" t="s">
        <v>15</v>
      </c>
      <c r="E1912">
        <v>1</v>
      </c>
      <c r="F1912" s="12">
        <v>72</v>
      </c>
      <c r="G1912" s="12">
        <v>2.4</v>
      </c>
      <c r="H1912" s="12">
        <v>0.26</v>
      </c>
      <c r="I1912" s="12">
        <v>0.26</v>
      </c>
      <c r="J1912">
        <v>18</v>
      </c>
      <c r="K1912">
        <v>50</v>
      </c>
      <c r="L1912" s="12">
        <v>0</v>
      </c>
      <c r="M1912" t="s">
        <v>484</v>
      </c>
    </row>
    <row r="1913" spans="1:13" x14ac:dyDescent="0.3">
      <c r="A1913" t="s">
        <v>36</v>
      </c>
      <c r="B1913" t="s">
        <v>37</v>
      </c>
      <c r="C1913" t="s">
        <v>515</v>
      </c>
      <c r="D1913" t="s">
        <v>7</v>
      </c>
      <c r="E1913">
        <v>1</v>
      </c>
      <c r="F1913" s="12">
        <v>23</v>
      </c>
      <c r="G1913" s="12">
        <v>0.77</v>
      </c>
      <c r="H1913" s="12">
        <v>7.0000000000000007E-2</v>
      </c>
      <c r="I1913" s="12">
        <v>0</v>
      </c>
      <c r="J1913">
        <v>23</v>
      </c>
      <c r="K1913">
        <v>50</v>
      </c>
      <c r="L1913" s="12">
        <v>7.0000000000000007E-2</v>
      </c>
      <c r="M1913" t="s">
        <v>484</v>
      </c>
    </row>
    <row r="1914" spans="1:13" x14ac:dyDescent="0.3">
      <c r="A1914" t="s">
        <v>36</v>
      </c>
      <c r="B1914" t="s">
        <v>37</v>
      </c>
      <c r="C1914" t="s">
        <v>515</v>
      </c>
      <c r="D1914" t="s">
        <v>9</v>
      </c>
      <c r="E1914">
        <v>1</v>
      </c>
      <c r="F1914" s="12">
        <v>11.62</v>
      </c>
      <c r="G1914" s="12">
        <v>0.39</v>
      </c>
      <c r="H1914" s="12">
        <v>7.0000000000000007E-2</v>
      </c>
      <c r="I1914" s="12">
        <v>0</v>
      </c>
      <c r="J1914">
        <v>41</v>
      </c>
      <c r="K1914">
        <v>50</v>
      </c>
      <c r="L1914" s="12">
        <v>7.0000000000000007E-2</v>
      </c>
      <c r="M1914" t="s">
        <v>484</v>
      </c>
    </row>
    <row r="1915" spans="1:13" x14ac:dyDescent="0.3">
      <c r="A1915" t="s">
        <v>36</v>
      </c>
      <c r="B1915" t="s">
        <v>37</v>
      </c>
      <c r="C1915" t="s">
        <v>515</v>
      </c>
      <c r="D1915" t="s">
        <v>8</v>
      </c>
      <c r="E1915">
        <v>1</v>
      </c>
      <c r="F1915" s="12">
        <v>21.94</v>
      </c>
      <c r="G1915" s="12">
        <v>0.73</v>
      </c>
      <c r="H1915" s="12">
        <v>7.0000000000000007E-2</v>
      </c>
      <c r="I1915" s="12">
        <v>0</v>
      </c>
      <c r="J1915">
        <v>74</v>
      </c>
      <c r="K1915">
        <v>50</v>
      </c>
      <c r="L1915" s="12">
        <v>7.0000000000000007E-2</v>
      </c>
      <c r="M1915" t="s">
        <v>484</v>
      </c>
    </row>
    <row r="1916" spans="1:13" x14ac:dyDescent="0.3">
      <c r="A1916" t="s">
        <v>36</v>
      </c>
      <c r="B1916" t="s">
        <v>37</v>
      </c>
      <c r="C1916" t="s">
        <v>515</v>
      </c>
      <c r="D1916" t="s">
        <v>10</v>
      </c>
      <c r="E1916">
        <v>1</v>
      </c>
      <c r="F1916" s="12">
        <v>17.14</v>
      </c>
      <c r="G1916" s="12">
        <v>0.56999999999999995</v>
      </c>
      <c r="H1916" s="12">
        <v>7.0000000000000007E-2</v>
      </c>
      <c r="I1916" s="12">
        <v>0</v>
      </c>
      <c r="J1916">
        <v>65</v>
      </c>
      <c r="K1916">
        <v>50</v>
      </c>
      <c r="L1916" s="12">
        <v>7.0000000000000007E-2</v>
      </c>
      <c r="M1916" t="s">
        <v>484</v>
      </c>
    </row>
    <row r="1917" spans="1:13" x14ac:dyDescent="0.3">
      <c r="A1917" t="s">
        <v>36</v>
      </c>
      <c r="B1917" t="s">
        <v>37</v>
      </c>
      <c r="C1917" t="s">
        <v>516</v>
      </c>
      <c r="D1917" t="s">
        <v>7</v>
      </c>
      <c r="E1917">
        <v>1</v>
      </c>
      <c r="F1917" s="12">
        <v>56</v>
      </c>
      <c r="G1917" s="12">
        <v>1.87</v>
      </c>
      <c r="H1917" s="12">
        <v>7.0000000000000007E-2</v>
      </c>
      <c r="I1917" s="12">
        <v>7.0000000000000007E-2</v>
      </c>
      <c r="J1917">
        <v>56</v>
      </c>
      <c r="K1917">
        <v>49</v>
      </c>
      <c r="L1917" s="12">
        <v>0</v>
      </c>
      <c r="M1917" t="s">
        <v>484</v>
      </c>
    </row>
    <row r="1918" spans="1:13" x14ac:dyDescent="0.3">
      <c r="A1918" t="s">
        <v>36</v>
      </c>
      <c r="B1918" t="s">
        <v>37</v>
      </c>
      <c r="C1918" t="s">
        <v>516</v>
      </c>
      <c r="D1918" t="s">
        <v>9</v>
      </c>
      <c r="E1918">
        <v>1</v>
      </c>
      <c r="F1918" s="12">
        <v>56</v>
      </c>
      <c r="G1918" s="12">
        <v>1.87</v>
      </c>
      <c r="H1918" s="12">
        <v>7.0000000000000007E-2</v>
      </c>
      <c r="I1918" s="12">
        <v>7.0000000000000007E-2</v>
      </c>
      <c r="J1918">
        <v>56</v>
      </c>
      <c r="K1918">
        <v>49</v>
      </c>
      <c r="L1918" s="12">
        <v>0</v>
      </c>
      <c r="M1918" t="s">
        <v>484</v>
      </c>
    </row>
    <row r="1919" spans="1:13" x14ac:dyDescent="0.3">
      <c r="A1919" t="s">
        <v>36</v>
      </c>
      <c r="B1919" t="s">
        <v>37</v>
      </c>
      <c r="C1919" t="s">
        <v>516</v>
      </c>
      <c r="D1919" t="s">
        <v>8</v>
      </c>
      <c r="E1919">
        <v>1</v>
      </c>
      <c r="F1919" s="12">
        <v>51</v>
      </c>
      <c r="G1919" s="12">
        <v>1.7</v>
      </c>
      <c r="H1919" s="12">
        <v>7.0000000000000007E-2</v>
      </c>
      <c r="I1919" s="12">
        <v>7.0000000000000007E-2</v>
      </c>
      <c r="J1919">
        <v>51</v>
      </c>
      <c r="K1919">
        <v>49</v>
      </c>
      <c r="L1919" s="12">
        <v>0</v>
      </c>
      <c r="M1919" t="s">
        <v>484</v>
      </c>
    </row>
    <row r="1920" spans="1:13" x14ac:dyDescent="0.3">
      <c r="A1920" t="s">
        <v>36</v>
      </c>
      <c r="B1920" t="s">
        <v>37</v>
      </c>
      <c r="C1920" t="s">
        <v>516</v>
      </c>
      <c r="D1920" t="s">
        <v>11</v>
      </c>
      <c r="E1920">
        <v>1</v>
      </c>
      <c r="F1920" s="12">
        <v>42</v>
      </c>
      <c r="G1920" s="12">
        <v>1.4</v>
      </c>
      <c r="H1920" s="12">
        <v>7.0000000000000007E-2</v>
      </c>
      <c r="I1920" s="12">
        <v>7.0000000000000007E-2</v>
      </c>
      <c r="J1920">
        <v>42</v>
      </c>
      <c r="K1920">
        <v>49</v>
      </c>
      <c r="L1920" s="12">
        <v>0</v>
      </c>
      <c r="M1920" t="s">
        <v>484</v>
      </c>
    </row>
    <row r="1921" spans="1:13" x14ac:dyDescent="0.3">
      <c r="A1921" t="s">
        <v>36</v>
      </c>
      <c r="B1921" t="s">
        <v>37</v>
      </c>
      <c r="C1921" t="s">
        <v>516</v>
      </c>
      <c r="D1921" t="s">
        <v>10</v>
      </c>
      <c r="E1921">
        <v>1</v>
      </c>
      <c r="F1921" s="12">
        <v>35</v>
      </c>
      <c r="G1921" s="12">
        <v>1.17</v>
      </c>
      <c r="H1921" s="12">
        <v>7.0000000000000007E-2</v>
      </c>
      <c r="I1921" s="12">
        <v>7.0000000000000007E-2</v>
      </c>
      <c r="J1921">
        <v>35</v>
      </c>
      <c r="K1921">
        <v>48</v>
      </c>
      <c r="L1921" s="12">
        <v>0</v>
      </c>
      <c r="M1921" t="s">
        <v>484</v>
      </c>
    </row>
    <row r="1922" spans="1:13" x14ac:dyDescent="0.3">
      <c r="A1922" t="s">
        <v>36</v>
      </c>
      <c r="B1922" t="s">
        <v>37</v>
      </c>
      <c r="C1922" t="s">
        <v>516</v>
      </c>
      <c r="D1922" t="s">
        <v>13</v>
      </c>
      <c r="E1922">
        <v>1</v>
      </c>
      <c r="F1922" s="12">
        <v>15</v>
      </c>
      <c r="G1922" s="12">
        <v>0.5</v>
      </c>
      <c r="H1922" s="12">
        <v>7.0000000000000007E-2</v>
      </c>
      <c r="I1922" s="12">
        <v>7.0000000000000007E-2</v>
      </c>
      <c r="J1922">
        <v>15</v>
      </c>
      <c r="K1922">
        <v>49</v>
      </c>
      <c r="L1922" s="12">
        <v>0</v>
      </c>
      <c r="M1922" t="s">
        <v>484</v>
      </c>
    </row>
    <row r="1923" spans="1:13" x14ac:dyDescent="0.3">
      <c r="A1923" t="s">
        <v>36</v>
      </c>
      <c r="B1923" t="s">
        <v>37</v>
      </c>
      <c r="C1923" t="s">
        <v>516</v>
      </c>
      <c r="D1923" t="s">
        <v>12</v>
      </c>
      <c r="E1923">
        <v>1</v>
      </c>
      <c r="F1923" s="12">
        <v>26</v>
      </c>
      <c r="G1923" s="12">
        <v>0.87</v>
      </c>
      <c r="H1923" s="12">
        <v>7.0000000000000007E-2</v>
      </c>
      <c r="I1923" s="12">
        <v>7.0000000000000007E-2</v>
      </c>
      <c r="J1923">
        <v>26</v>
      </c>
      <c r="K1923">
        <v>48</v>
      </c>
      <c r="L1923" s="12">
        <v>0</v>
      </c>
      <c r="M1923" t="s">
        <v>484</v>
      </c>
    </row>
    <row r="1924" spans="1:13" x14ac:dyDescent="0.3">
      <c r="A1924" t="s">
        <v>36</v>
      </c>
      <c r="B1924" t="s">
        <v>37</v>
      </c>
      <c r="C1924" t="s">
        <v>516</v>
      </c>
      <c r="D1924" t="s">
        <v>15</v>
      </c>
      <c r="E1924">
        <v>1</v>
      </c>
      <c r="F1924" s="12">
        <v>30</v>
      </c>
      <c r="G1924" s="12">
        <v>1</v>
      </c>
      <c r="H1924" s="12">
        <v>7.0000000000000007E-2</v>
      </c>
      <c r="I1924" s="12">
        <v>7.0000000000000007E-2</v>
      </c>
      <c r="J1924">
        <v>30</v>
      </c>
      <c r="K1924">
        <v>50</v>
      </c>
      <c r="L1924" s="12">
        <v>0</v>
      </c>
      <c r="M1924" t="s">
        <v>484</v>
      </c>
    </row>
    <row r="1925" spans="1:13" x14ac:dyDescent="0.3">
      <c r="A1925" t="s">
        <v>36</v>
      </c>
      <c r="B1925" t="s">
        <v>37</v>
      </c>
      <c r="C1925" t="s">
        <v>516</v>
      </c>
      <c r="D1925" t="s">
        <v>14</v>
      </c>
      <c r="E1925">
        <v>1</v>
      </c>
      <c r="F1925" s="12">
        <v>17</v>
      </c>
      <c r="G1925" s="12">
        <v>0.56999999999999995</v>
      </c>
      <c r="H1925" s="12">
        <v>7.0000000000000007E-2</v>
      </c>
      <c r="I1925" s="12">
        <v>7.0000000000000007E-2</v>
      </c>
      <c r="J1925">
        <v>17</v>
      </c>
      <c r="K1925">
        <v>50</v>
      </c>
      <c r="L1925" s="12">
        <v>0</v>
      </c>
      <c r="M1925" t="s">
        <v>484</v>
      </c>
    </row>
    <row r="1926" spans="1:13" x14ac:dyDescent="0.3">
      <c r="A1926" t="s">
        <v>36</v>
      </c>
      <c r="B1926" t="s">
        <v>37</v>
      </c>
      <c r="C1926" t="s">
        <v>516</v>
      </c>
      <c r="D1926" t="s">
        <v>114</v>
      </c>
      <c r="E1926">
        <v>1</v>
      </c>
      <c r="F1926" s="12">
        <v>47</v>
      </c>
      <c r="G1926" s="12">
        <v>1.57</v>
      </c>
      <c r="H1926" s="12">
        <v>7.0000000000000007E-2</v>
      </c>
      <c r="I1926" s="12">
        <v>7.0000000000000007E-2</v>
      </c>
      <c r="J1926">
        <v>47</v>
      </c>
      <c r="K1926">
        <v>50</v>
      </c>
      <c r="L1926" s="12">
        <v>0</v>
      </c>
      <c r="M1926" t="s">
        <v>484</v>
      </c>
    </row>
    <row r="1927" spans="1:13" x14ac:dyDescent="0.3">
      <c r="A1927" t="s">
        <v>36</v>
      </c>
      <c r="B1927" t="s">
        <v>37</v>
      </c>
      <c r="C1927" t="s">
        <v>517</v>
      </c>
      <c r="D1927" t="s">
        <v>7</v>
      </c>
      <c r="E1927">
        <v>1</v>
      </c>
      <c r="F1927" s="12">
        <v>35</v>
      </c>
      <c r="G1927" s="12">
        <v>1.17</v>
      </c>
      <c r="H1927" s="12">
        <v>7.0000000000000007E-2</v>
      </c>
      <c r="I1927" s="12">
        <v>7.0000000000000007E-2</v>
      </c>
      <c r="J1927">
        <v>35</v>
      </c>
      <c r="K1927">
        <v>50</v>
      </c>
      <c r="L1927" s="12">
        <v>0</v>
      </c>
      <c r="M1927" t="s">
        <v>484</v>
      </c>
    </row>
    <row r="1928" spans="1:13" x14ac:dyDescent="0.3">
      <c r="A1928" t="s">
        <v>36</v>
      </c>
      <c r="B1928" t="s">
        <v>37</v>
      </c>
      <c r="C1928" t="s">
        <v>517</v>
      </c>
      <c r="D1928" t="s">
        <v>9</v>
      </c>
      <c r="E1928">
        <v>1</v>
      </c>
      <c r="F1928" s="12">
        <v>38</v>
      </c>
      <c r="G1928" s="12">
        <v>1.27</v>
      </c>
      <c r="H1928" s="12">
        <v>7.0000000000000007E-2</v>
      </c>
      <c r="I1928" s="12">
        <v>7.0000000000000007E-2</v>
      </c>
      <c r="J1928">
        <v>38</v>
      </c>
      <c r="K1928">
        <v>50</v>
      </c>
      <c r="L1928" s="12">
        <v>0</v>
      </c>
      <c r="M1928" t="s">
        <v>484</v>
      </c>
    </row>
    <row r="1929" spans="1:13" x14ac:dyDescent="0.3">
      <c r="A1929" t="s">
        <v>36</v>
      </c>
      <c r="B1929" t="s">
        <v>37</v>
      </c>
      <c r="C1929" t="s">
        <v>517</v>
      </c>
      <c r="D1929" t="s">
        <v>8</v>
      </c>
      <c r="E1929">
        <v>1</v>
      </c>
      <c r="F1929" s="12">
        <v>38</v>
      </c>
      <c r="G1929" s="12">
        <v>1.27</v>
      </c>
      <c r="H1929" s="12">
        <v>7.0000000000000007E-2</v>
      </c>
      <c r="I1929" s="12">
        <v>7.0000000000000007E-2</v>
      </c>
      <c r="J1929">
        <v>38</v>
      </c>
      <c r="K1929">
        <v>50</v>
      </c>
      <c r="L1929" s="12">
        <v>0</v>
      </c>
      <c r="M1929" t="s">
        <v>484</v>
      </c>
    </row>
    <row r="1930" spans="1:13" x14ac:dyDescent="0.3">
      <c r="A1930" t="s">
        <v>36</v>
      </c>
      <c r="B1930" t="s">
        <v>37</v>
      </c>
      <c r="C1930" t="s">
        <v>517</v>
      </c>
      <c r="D1930" t="s">
        <v>11</v>
      </c>
      <c r="E1930">
        <v>1</v>
      </c>
      <c r="F1930" s="12">
        <v>45</v>
      </c>
      <c r="G1930" s="12">
        <v>1.5</v>
      </c>
      <c r="H1930" s="12">
        <v>0.13</v>
      </c>
      <c r="I1930" s="12">
        <v>0.13</v>
      </c>
      <c r="J1930">
        <v>45</v>
      </c>
      <c r="K1930">
        <v>50</v>
      </c>
      <c r="L1930" s="12">
        <v>0</v>
      </c>
      <c r="M1930" t="s">
        <v>484</v>
      </c>
    </row>
    <row r="1931" spans="1:13" x14ac:dyDescent="0.3">
      <c r="A1931" t="s">
        <v>36</v>
      </c>
      <c r="B1931" t="s">
        <v>37</v>
      </c>
      <c r="C1931" t="s">
        <v>517</v>
      </c>
      <c r="D1931" t="s">
        <v>10</v>
      </c>
      <c r="E1931">
        <v>1</v>
      </c>
      <c r="F1931" s="12">
        <v>30</v>
      </c>
      <c r="G1931" s="12">
        <v>1</v>
      </c>
      <c r="H1931" s="12">
        <v>7.0000000000000007E-2</v>
      </c>
      <c r="I1931" s="12">
        <v>7.0000000000000007E-2</v>
      </c>
      <c r="J1931">
        <v>30</v>
      </c>
      <c r="K1931">
        <v>50</v>
      </c>
      <c r="L1931" s="12">
        <v>0</v>
      </c>
      <c r="M1931" t="s">
        <v>484</v>
      </c>
    </row>
    <row r="1932" spans="1:13" x14ac:dyDescent="0.3">
      <c r="A1932" t="s">
        <v>36</v>
      </c>
      <c r="B1932" t="s">
        <v>37</v>
      </c>
      <c r="C1932" t="s">
        <v>517</v>
      </c>
      <c r="D1932" t="s">
        <v>13</v>
      </c>
      <c r="E1932">
        <v>1</v>
      </c>
      <c r="F1932" s="12">
        <v>43</v>
      </c>
      <c r="G1932" s="12">
        <v>1.43</v>
      </c>
      <c r="H1932" s="12">
        <v>7.0000000000000007E-2</v>
      </c>
      <c r="I1932" s="12">
        <v>7.0000000000000007E-2</v>
      </c>
      <c r="J1932">
        <v>43</v>
      </c>
      <c r="K1932">
        <v>50</v>
      </c>
      <c r="L1932" s="12">
        <v>0</v>
      </c>
      <c r="M1932" t="s">
        <v>484</v>
      </c>
    </row>
    <row r="1933" spans="1:13" x14ac:dyDescent="0.3">
      <c r="A1933" t="s">
        <v>36</v>
      </c>
      <c r="B1933" t="s">
        <v>37</v>
      </c>
      <c r="C1933" t="s">
        <v>517</v>
      </c>
      <c r="D1933" t="s">
        <v>12</v>
      </c>
      <c r="E1933">
        <v>1</v>
      </c>
      <c r="F1933" s="12">
        <v>36</v>
      </c>
      <c r="G1933" s="12">
        <v>1.2</v>
      </c>
      <c r="H1933" s="12">
        <v>7.0000000000000007E-2</v>
      </c>
      <c r="I1933" s="12">
        <v>7.0000000000000007E-2</v>
      </c>
      <c r="J1933">
        <v>36</v>
      </c>
      <c r="K1933">
        <v>50</v>
      </c>
      <c r="L1933" s="12">
        <v>0</v>
      </c>
      <c r="M1933" t="s">
        <v>484</v>
      </c>
    </row>
    <row r="1934" spans="1:13" x14ac:dyDescent="0.3">
      <c r="A1934" t="s">
        <v>36</v>
      </c>
      <c r="B1934" t="s">
        <v>37</v>
      </c>
      <c r="C1934" t="s">
        <v>517</v>
      </c>
      <c r="D1934" t="s">
        <v>15</v>
      </c>
      <c r="E1934">
        <v>1</v>
      </c>
      <c r="F1934" s="12">
        <v>42</v>
      </c>
      <c r="G1934" s="12">
        <v>1.4</v>
      </c>
      <c r="H1934" s="12">
        <v>7.0000000000000007E-2</v>
      </c>
      <c r="I1934" s="12">
        <v>7.0000000000000007E-2</v>
      </c>
      <c r="J1934">
        <v>42</v>
      </c>
      <c r="K1934">
        <v>50</v>
      </c>
      <c r="L1934" s="12">
        <v>0</v>
      </c>
      <c r="M1934" t="s">
        <v>484</v>
      </c>
    </row>
    <row r="1935" spans="1:13" x14ac:dyDescent="0.3">
      <c r="A1935" t="s">
        <v>36</v>
      </c>
      <c r="B1935" t="s">
        <v>37</v>
      </c>
      <c r="C1935" t="s">
        <v>517</v>
      </c>
      <c r="D1935" t="s">
        <v>14</v>
      </c>
      <c r="E1935">
        <v>1</v>
      </c>
      <c r="F1935" s="12">
        <v>39</v>
      </c>
      <c r="G1935" s="12">
        <v>1.3</v>
      </c>
      <c r="H1935" s="12">
        <v>7.0000000000000007E-2</v>
      </c>
      <c r="I1935" s="12">
        <v>7.0000000000000007E-2</v>
      </c>
      <c r="J1935">
        <v>39</v>
      </c>
      <c r="K1935">
        <v>50</v>
      </c>
      <c r="L1935" s="12">
        <v>0</v>
      </c>
      <c r="M1935" t="s">
        <v>484</v>
      </c>
    </row>
    <row r="1936" spans="1:13" x14ac:dyDescent="0.3">
      <c r="A1936" t="s">
        <v>36</v>
      </c>
      <c r="B1936" t="s">
        <v>37</v>
      </c>
      <c r="C1936" t="s">
        <v>517</v>
      </c>
      <c r="D1936" t="s">
        <v>114</v>
      </c>
      <c r="E1936">
        <v>1</v>
      </c>
      <c r="F1936" s="12">
        <v>41</v>
      </c>
      <c r="G1936" s="12">
        <v>1.37</v>
      </c>
      <c r="H1936" s="12">
        <v>7.0000000000000007E-2</v>
      </c>
      <c r="I1936" s="12">
        <v>7.0000000000000007E-2</v>
      </c>
      <c r="J1936">
        <v>41</v>
      </c>
      <c r="K1936">
        <v>50</v>
      </c>
      <c r="L1936" s="12">
        <v>0</v>
      </c>
      <c r="M1936" t="s">
        <v>484</v>
      </c>
    </row>
    <row r="1937" spans="1:13" x14ac:dyDescent="0.3">
      <c r="A1937" t="s">
        <v>5</v>
      </c>
      <c r="B1937" t="s">
        <v>22</v>
      </c>
      <c r="C1937" t="s">
        <v>518</v>
      </c>
      <c r="D1937" t="s">
        <v>13</v>
      </c>
      <c r="E1937">
        <v>4</v>
      </c>
      <c r="F1937" s="12">
        <v>283</v>
      </c>
      <c r="G1937" s="12">
        <v>9.43</v>
      </c>
      <c r="H1937" s="12">
        <v>0.8</v>
      </c>
      <c r="I1937" s="12">
        <v>0.8</v>
      </c>
      <c r="J1937">
        <v>93</v>
      </c>
      <c r="K1937">
        <v>98</v>
      </c>
      <c r="L1937" s="12">
        <v>0</v>
      </c>
      <c r="M1937" t="s">
        <v>519</v>
      </c>
    </row>
    <row r="1938" spans="1:13" x14ac:dyDescent="0.3">
      <c r="A1938" t="s">
        <v>5</v>
      </c>
      <c r="B1938" t="s">
        <v>22</v>
      </c>
      <c r="C1938" t="s">
        <v>518</v>
      </c>
      <c r="D1938" t="s">
        <v>15</v>
      </c>
      <c r="E1938">
        <v>3</v>
      </c>
      <c r="F1938" s="12">
        <v>231</v>
      </c>
      <c r="G1938" s="12">
        <v>7.7</v>
      </c>
      <c r="H1938" s="12">
        <v>0.6</v>
      </c>
      <c r="I1938" s="12">
        <v>0.4</v>
      </c>
      <c r="J1938">
        <v>77</v>
      </c>
      <c r="K1938">
        <v>84</v>
      </c>
      <c r="L1938" s="12">
        <v>0.2</v>
      </c>
      <c r="M1938" t="s">
        <v>519</v>
      </c>
    </row>
    <row r="1939" spans="1:13" x14ac:dyDescent="0.3">
      <c r="A1939" t="s">
        <v>5</v>
      </c>
      <c r="B1939" t="s">
        <v>22</v>
      </c>
      <c r="C1939" t="s">
        <v>518</v>
      </c>
      <c r="D1939" t="s">
        <v>14</v>
      </c>
      <c r="E1939">
        <v>1</v>
      </c>
      <c r="F1939" s="12">
        <v>81</v>
      </c>
      <c r="G1939" s="12">
        <v>2.7</v>
      </c>
      <c r="H1939" s="12">
        <v>0.2</v>
      </c>
      <c r="I1939" s="12">
        <v>0.2</v>
      </c>
      <c r="J1939">
        <v>27</v>
      </c>
      <c r="K1939">
        <v>25</v>
      </c>
      <c r="L1939" s="12">
        <v>0</v>
      </c>
      <c r="M1939" t="s">
        <v>519</v>
      </c>
    </row>
    <row r="1940" spans="1:13" x14ac:dyDescent="0.3">
      <c r="A1940" t="s">
        <v>5</v>
      </c>
      <c r="B1940" t="s">
        <v>22</v>
      </c>
      <c r="C1940" t="s">
        <v>518</v>
      </c>
      <c r="D1940" t="s">
        <v>114</v>
      </c>
      <c r="E1940">
        <v>2</v>
      </c>
      <c r="F1940" s="12">
        <v>96</v>
      </c>
      <c r="G1940" s="12">
        <v>3.2</v>
      </c>
      <c r="H1940" s="12">
        <v>0.4</v>
      </c>
      <c r="I1940" s="12">
        <v>0.4</v>
      </c>
      <c r="J1940">
        <v>32</v>
      </c>
      <c r="K1940">
        <v>49</v>
      </c>
      <c r="L1940" s="12">
        <v>0</v>
      </c>
      <c r="M1940" t="s">
        <v>519</v>
      </c>
    </row>
    <row r="1941" spans="1:13" x14ac:dyDescent="0.3">
      <c r="A1941" t="s">
        <v>5</v>
      </c>
      <c r="B1941" t="s">
        <v>22</v>
      </c>
      <c r="C1941" t="s">
        <v>520</v>
      </c>
      <c r="D1941" t="s">
        <v>15</v>
      </c>
      <c r="E1941">
        <v>1</v>
      </c>
      <c r="F1941" s="12">
        <v>87</v>
      </c>
      <c r="G1941" s="12">
        <v>2.9</v>
      </c>
      <c r="H1941" s="12">
        <v>0.2</v>
      </c>
      <c r="I1941" s="12">
        <v>0.2</v>
      </c>
      <c r="J1941">
        <v>29</v>
      </c>
      <c r="K1941">
        <v>25</v>
      </c>
      <c r="L1941" s="12">
        <v>0</v>
      </c>
      <c r="M1941" t="s">
        <v>519</v>
      </c>
    </row>
    <row r="1942" spans="1:13" x14ac:dyDescent="0.3">
      <c r="A1942" t="s">
        <v>5</v>
      </c>
      <c r="B1942" t="s">
        <v>22</v>
      </c>
      <c r="C1942" t="s">
        <v>520</v>
      </c>
      <c r="D1942" t="s">
        <v>14</v>
      </c>
      <c r="E1942">
        <v>2</v>
      </c>
      <c r="F1942" s="12">
        <v>141</v>
      </c>
      <c r="G1942" s="12">
        <v>4.7</v>
      </c>
      <c r="H1942" s="12">
        <v>0.4</v>
      </c>
      <c r="I1942" s="12">
        <v>0.4</v>
      </c>
      <c r="J1942">
        <v>47</v>
      </c>
      <c r="K1942">
        <v>50</v>
      </c>
      <c r="L1942" s="12">
        <v>0</v>
      </c>
      <c r="M1942" t="s">
        <v>519</v>
      </c>
    </row>
    <row r="1943" spans="1:13" x14ac:dyDescent="0.3">
      <c r="A1943" t="s">
        <v>5</v>
      </c>
      <c r="B1943" t="s">
        <v>22</v>
      </c>
      <c r="C1943" t="s">
        <v>520</v>
      </c>
      <c r="D1943" t="s">
        <v>114</v>
      </c>
      <c r="E1943">
        <v>2</v>
      </c>
      <c r="F1943" s="12">
        <v>156</v>
      </c>
      <c r="G1943" s="12">
        <v>5.2</v>
      </c>
      <c r="H1943" s="12">
        <v>0.4</v>
      </c>
      <c r="I1943" s="12">
        <v>0</v>
      </c>
      <c r="J1943">
        <v>52</v>
      </c>
      <c r="K1943">
        <v>50</v>
      </c>
      <c r="L1943" s="12">
        <v>0.4</v>
      </c>
      <c r="M1943" t="s">
        <v>519</v>
      </c>
    </row>
    <row r="1944" spans="1:13" x14ac:dyDescent="0.3">
      <c r="A1944" t="s">
        <v>5</v>
      </c>
      <c r="B1944" t="s">
        <v>22</v>
      </c>
      <c r="C1944" t="s">
        <v>521</v>
      </c>
      <c r="D1944" t="s">
        <v>11</v>
      </c>
      <c r="E1944">
        <v>1</v>
      </c>
      <c r="F1944" s="12">
        <v>18</v>
      </c>
      <c r="G1944" s="12">
        <v>0.6</v>
      </c>
      <c r="H1944" s="12">
        <v>0.2</v>
      </c>
      <c r="I1944" s="12">
        <v>0.2</v>
      </c>
      <c r="J1944">
        <v>6</v>
      </c>
      <c r="K1944">
        <v>25</v>
      </c>
      <c r="L1944" s="12">
        <v>0</v>
      </c>
      <c r="M1944" t="s">
        <v>519</v>
      </c>
    </row>
    <row r="1945" spans="1:13" x14ac:dyDescent="0.3">
      <c r="A1945" t="s">
        <v>5</v>
      </c>
      <c r="B1945" t="s">
        <v>22</v>
      </c>
      <c r="C1945" t="s">
        <v>522</v>
      </c>
      <c r="D1945" t="s">
        <v>9</v>
      </c>
      <c r="E1945">
        <v>1</v>
      </c>
      <c r="F1945" s="12">
        <v>27</v>
      </c>
      <c r="G1945" s="12">
        <v>0.9</v>
      </c>
      <c r="H1945" s="12">
        <v>0.15</v>
      </c>
      <c r="I1945" s="12">
        <v>0.15</v>
      </c>
      <c r="J1945">
        <v>9</v>
      </c>
      <c r="K1945">
        <v>25</v>
      </c>
      <c r="L1945" s="12">
        <v>0</v>
      </c>
      <c r="M1945" t="s">
        <v>519</v>
      </c>
    </row>
    <row r="1946" spans="1:13" x14ac:dyDescent="0.3">
      <c r="A1946" t="s">
        <v>5</v>
      </c>
      <c r="B1946" t="s">
        <v>22</v>
      </c>
      <c r="C1946" t="s">
        <v>523</v>
      </c>
      <c r="D1946" t="s">
        <v>13</v>
      </c>
      <c r="E1946">
        <v>9</v>
      </c>
      <c r="F1946" s="12">
        <v>1254.97</v>
      </c>
      <c r="G1946" s="12">
        <v>41.83</v>
      </c>
      <c r="H1946" s="12">
        <v>3.6</v>
      </c>
      <c r="I1946" s="12">
        <v>3.6</v>
      </c>
      <c r="J1946">
        <v>204</v>
      </c>
      <c r="K1946">
        <v>223</v>
      </c>
      <c r="L1946" s="12">
        <v>0</v>
      </c>
      <c r="M1946" t="s">
        <v>519</v>
      </c>
    </row>
    <row r="1947" spans="1:13" x14ac:dyDescent="0.3">
      <c r="A1947" t="s">
        <v>5</v>
      </c>
      <c r="B1947" t="s">
        <v>22</v>
      </c>
      <c r="C1947" t="s">
        <v>523</v>
      </c>
      <c r="D1947" t="s">
        <v>15</v>
      </c>
      <c r="E1947">
        <v>7</v>
      </c>
      <c r="F1947" s="12">
        <v>870</v>
      </c>
      <c r="G1947" s="12">
        <v>29</v>
      </c>
      <c r="H1947" s="12">
        <v>2.8</v>
      </c>
      <c r="I1947" s="12">
        <v>1.6</v>
      </c>
      <c r="J1947">
        <v>145</v>
      </c>
      <c r="K1947">
        <v>174</v>
      </c>
      <c r="L1947" s="12">
        <v>1.2</v>
      </c>
      <c r="M1947" t="s">
        <v>519</v>
      </c>
    </row>
    <row r="1948" spans="1:13" x14ac:dyDescent="0.3">
      <c r="A1948" t="s">
        <v>5</v>
      </c>
      <c r="B1948" t="s">
        <v>22</v>
      </c>
      <c r="C1948" t="s">
        <v>523</v>
      </c>
      <c r="D1948" t="s">
        <v>14</v>
      </c>
      <c r="E1948">
        <v>5</v>
      </c>
      <c r="F1948" s="12">
        <v>618</v>
      </c>
      <c r="G1948" s="12">
        <v>20.6</v>
      </c>
      <c r="H1948" s="12">
        <v>2</v>
      </c>
      <c r="I1948" s="12">
        <v>1.6</v>
      </c>
      <c r="J1948">
        <v>103</v>
      </c>
      <c r="K1948">
        <v>125</v>
      </c>
      <c r="L1948" s="12">
        <v>0.4</v>
      </c>
      <c r="M1948" t="s">
        <v>519</v>
      </c>
    </row>
    <row r="1949" spans="1:13" x14ac:dyDescent="0.3">
      <c r="A1949" t="s">
        <v>5</v>
      </c>
      <c r="B1949" t="s">
        <v>22</v>
      </c>
      <c r="C1949" t="s">
        <v>523</v>
      </c>
      <c r="D1949" t="s">
        <v>114</v>
      </c>
      <c r="E1949">
        <v>5</v>
      </c>
      <c r="F1949" s="12">
        <v>774</v>
      </c>
      <c r="G1949" s="12">
        <v>25.8</v>
      </c>
      <c r="H1949" s="12">
        <v>2</v>
      </c>
      <c r="I1949" s="12">
        <v>1.6</v>
      </c>
      <c r="J1949">
        <v>129</v>
      </c>
      <c r="K1949">
        <v>125</v>
      </c>
      <c r="L1949" s="12">
        <v>0.4</v>
      </c>
      <c r="M1949" t="s">
        <v>519</v>
      </c>
    </row>
    <row r="1950" spans="1:13" x14ac:dyDescent="0.3">
      <c r="A1950" t="s">
        <v>5</v>
      </c>
      <c r="B1950" t="s">
        <v>22</v>
      </c>
      <c r="C1950" t="s">
        <v>524</v>
      </c>
      <c r="D1950" t="s">
        <v>13</v>
      </c>
      <c r="E1950">
        <v>9</v>
      </c>
      <c r="F1950" s="12">
        <v>624</v>
      </c>
      <c r="G1950" s="12">
        <v>20.8</v>
      </c>
      <c r="H1950" s="12">
        <v>1.8</v>
      </c>
      <c r="I1950" s="12">
        <v>1.6</v>
      </c>
      <c r="J1950">
        <v>202</v>
      </c>
      <c r="K1950">
        <v>223</v>
      </c>
      <c r="L1950" s="12">
        <v>0.2</v>
      </c>
      <c r="M1950" t="s">
        <v>519</v>
      </c>
    </row>
    <row r="1951" spans="1:13" x14ac:dyDescent="0.3">
      <c r="A1951" t="s">
        <v>5</v>
      </c>
      <c r="B1951" t="s">
        <v>22</v>
      </c>
      <c r="C1951" t="s">
        <v>524</v>
      </c>
      <c r="D1951" t="s">
        <v>15</v>
      </c>
      <c r="E1951">
        <v>7</v>
      </c>
      <c r="F1951" s="12">
        <v>404.26</v>
      </c>
      <c r="G1951" s="12">
        <v>13.48</v>
      </c>
      <c r="H1951" s="12">
        <v>1.4</v>
      </c>
      <c r="I1951" s="12">
        <v>0.8</v>
      </c>
      <c r="J1951">
        <v>134</v>
      </c>
      <c r="K1951">
        <v>174</v>
      </c>
      <c r="L1951" s="12">
        <v>0.6</v>
      </c>
      <c r="M1951" t="s">
        <v>519</v>
      </c>
    </row>
    <row r="1952" spans="1:13" x14ac:dyDescent="0.3">
      <c r="A1952" t="s">
        <v>5</v>
      </c>
      <c r="B1952" t="s">
        <v>22</v>
      </c>
      <c r="C1952" t="s">
        <v>524</v>
      </c>
      <c r="D1952" t="s">
        <v>14</v>
      </c>
      <c r="E1952">
        <v>4</v>
      </c>
      <c r="F1952" s="12">
        <v>279</v>
      </c>
      <c r="G1952" s="12">
        <v>9.3000000000000007</v>
      </c>
      <c r="H1952" s="12">
        <v>0.8</v>
      </c>
      <c r="I1952" s="12">
        <v>0.8</v>
      </c>
      <c r="J1952">
        <v>93</v>
      </c>
      <c r="K1952">
        <v>100</v>
      </c>
      <c r="L1952" s="12">
        <v>0</v>
      </c>
      <c r="M1952" t="s">
        <v>519</v>
      </c>
    </row>
    <row r="1953" spans="1:13" x14ac:dyDescent="0.3">
      <c r="A1953" t="s">
        <v>5</v>
      </c>
      <c r="B1953" t="s">
        <v>22</v>
      </c>
      <c r="C1953" t="s">
        <v>524</v>
      </c>
      <c r="D1953" t="s">
        <v>114</v>
      </c>
      <c r="E1953">
        <v>5</v>
      </c>
      <c r="F1953" s="12">
        <v>369</v>
      </c>
      <c r="G1953" s="12">
        <v>12.3</v>
      </c>
      <c r="H1953" s="12">
        <v>1</v>
      </c>
      <c r="I1953" s="12">
        <v>0.6</v>
      </c>
      <c r="J1953">
        <v>123</v>
      </c>
      <c r="K1953">
        <v>125</v>
      </c>
      <c r="L1953" s="12">
        <v>0.4</v>
      </c>
      <c r="M1953" t="s">
        <v>519</v>
      </c>
    </row>
    <row r="1954" spans="1:13" x14ac:dyDescent="0.3">
      <c r="A1954" t="s">
        <v>5</v>
      </c>
      <c r="B1954" t="s">
        <v>22</v>
      </c>
      <c r="C1954" t="s">
        <v>525</v>
      </c>
      <c r="D1954" t="s">
        <v>7</v>
      </c>
      <c r="E1954">
        <v>2</v>
      </c>
      <c r="F1954" s="12">
        <v>384</v>
      </c>
      <c r="G1954" s="12">
        <v>12.8</v>
      </c>
      <c r="H1954" s="12">
        <v>0.8</v>
      </c>
      <c r="I1954" s="12">
        <v>0.8</v>
      </c>
      <c r="J1954">
        <v>64</v>
      </c>
      <c r="K1954">
        <v>50</v>
      </c>
      <c r="L1954" s="12">
        <v>0</v>
      </c>
      <c r="M1954" t="s">
        <v>519</v>
      </c>
    </row>
    <row r="1955" spans="1:13" x14ac:dyDescent="0.3">
      <c r="A1955" t="s">
        <v>5</v>
      </c>
      <c r="B1955" t="s">
        <v>22</v>
      </c>
      <c r="C1955" t="s">
        <v>525</v>
      </c>
      <c r="D1955" t="s">
        <v>9</v>
      </c>
      <c r="E1955">
        <v>4</v>
      </c>
      <c r="F1955" s="12">
        <v>624</v>
      </c>
      <c r="G1955" s="12">
        <v>20.8</v>
      </c>
      <c r="H1955" s="12">
        <v>1.6</v>
      </c>
      <c r="I1955" s="12">
        <v>1.6</v>
      </c>
      <c r="J1955">
        <v>104</v>
      </c>
      <c r="K1955">
        <v>100</v>
      </c>
      <c r="L1955" s="12">
        <v>0</v>
      </c>
      <c r="M1955" t="s">
        <v>519</v>
      </c>
    </row>
    <row r="1956" spans="1:13" x14ac:dyDescent="0.3">
      <c r="A1956" t="s">
        <v>5</v>
      </c>
      <c r="B1956" t="s">
        <v>22</v>
      </c>
      <c r="C1956" t="s">
        <v>525</v>
      </c>
      <c r="D1956" t="s">
        <v>8</v>
      </c>
      <c r="E1956">
        <v>4</v>
      </c>
      <c r="F1956" s="12">
        <v>678</v>
      </c>
      <c r="G1956" s="12">
        <v>22.6</v>
      </c>
      <c r="H1956" s="12">
        <v>1.6</v>
      </c>
      <c r="I1956" s="12">
        <v>1.6</v>
      </c>
      <c r="J1956">
        <v>113</v>
      </c>
      <c r="K1956">
        <v>100</v>
      </c>
      <c r="L1956" s="12">
        <v>0</v>
      </c>
      <c r="M1956" t="s">
        <v>519</v>
      </c>
    </row>
    <row r="1957" spans="1:13" x14ac:dyDescent="0.3">
      <c r="A1957" t="s">
        <v>5</v>
      </c>
      <c r="B1957" t="s">
        <v>22</v>
      </c>
      <c r="C1957" t="s">
        <v>525</v>
      </c>
      <c r="D1957" t="s">
        <v>11</v>
      </c>
      <c r="E1957">
        <v>4</v>
      </c>
      <c r="F1957" s="12">
        <v>522</v>
      </c>
      <c r="G1957" s="12">
        <v>17.399999999999999</v>
      </c>
      <c r="H1957" s="12">
        <v>1.6</v>
      </c>
      <c r="I1957" s="12">
        <v>1.6</v>
      </c>
      <c r="J1957">
        <v>87</v>
      </c>
      <c r="K1957">
        <v>100</v>
      </c>
      <c r="L1957" s="12">
        <v>0</v>
      </c>
      <c r="M1957" t="s">
        <v>519</v>
      </c>
    </row>
    <row r="1958" spans="1:13" x14ac:dyDescent="0.3">
      <c r="A1958" t="s">
        <v>5</v>
      </c>
      <c r="B1958" t="s">
        <v>22</v>
      </c>
      <c r="C1958" t="s">
        <v>525</v>
      </c>
      <c r="D1958" t="s">
        <v>10</v>
      </c>
      <c r="E1958">
        <v>4</v>
      </c>
      <c r="F1958" s="12">
        <v>606</v>
      </c>
      <c r="G1958" s="12">
        <v>20.2</v>
      </c>
      <c r="H1958" s="12">
        <v>1.6</v>
      </c>
      <c r="I1958" s="12">
        <v>1.6</v>
      </c>
      <c r="J1958">
        <v>101</v>
      </c>
      <c r="K1958">
        <v>100</v>
      </c>
      <c r="L1958" s="12">
        <v>0</v>
      </c>
      <c r="M1958" t="s">
        <v>519</v>
      </c>
    </row>
    <row r="1959" spans="1:13" x14ac:dyDescent="0.3">
      <c r="A1959" t="s">
        <v>5</v>
      </c>
      <c r="B1959" t="s">
        <v>22</v>
      </c>
      <c r="C1959" t="s">
        <v>525</v>
      </c>
      <c r="D1959" t="s">
        <v>12</v>
      </c>
      <c r="E1959">
        <v>4</v>
      </c>
      <c r="F1959" s="12">
        <v>564</v>
      </c>
      <c r="G1959" s="12">
        <v>18.8</v>
      </c>
      <c r="H1959" s="12">
        <v>1.6</v>
      </c>
      <c r="I1959" s="12">
        <v>1.6</v>
      </c>
      <c r="J1959">
        <v>94</v>
      </c>
      <c r="K1959">
        <v>100</v>
      </c>
      <c r="L1959" s="12">
        <v>0</v>
      </c>
      <c r="M1959" t="s">
        <v>519</v>
      </c>
    </row>
    <row r="1960" spans="1:13" x14ac:dyDescent="0.3">
      <c r="A1960" t="s">
        <v>5</v>
      </c>
      <c r="B1960" t="s">
        <v>22</v>
      </c>
      <c r="C1960" t="s">
        <v>526</v>
      </c>
      <c r="D1960" t="s">
        <v>7</v>
      </c>
      <c r="E1960">
        <v>2</v>
      </c>
      <c r="F1960" s="12">
        <v>348</v>
      </c>
      <c r="G1960" s="12">
        <v>11.6</v>
      </c>
      <c r="H1960" s="12">
        <v>0.8</v>
      </c>
      <c r="I1960" s="12">
        <v>0.8</v>
      </c>
      <c r="J1960">
        <v>58</v>
      </c>
      <c r="K1960">
        <v>50</v>
      </c>
      <c r="L1960" s="12">
        <v>0</v>
      </c>
      <c r="M1960" t="s">
        <v>519</v>
      </c>
    </row>
    <row r="1961" spans="1:13" x14ac:dyDescent="0.3">
      <c r="A1961" t="s">
        <v>5</v>
      </c>
      <c r="B1961" t="s">
        <v>22</v>
      </c>
      <c r="C1961" t="s">
        <v>526</v>
      </c>
      <c r="D1961" t="s">
        <v>9</v>
      </c>
      <c r="E1961">
        <v>4</v>
      </c>
      <c r="F1961" s="12">
        <v>612</v>
      </c>
      <c r="G1961" s="12">
        <v>20.399999999999999</v>
      </c>
      <c r="H1961" s="12">
        <v>1.6</v>
      </c>
      <c r="I1961" s="12">
        <v>1.6</v>
      </c>
      <c r="J1961">
        <v>102</v>
      </c>
      <c r="K1961">
        <v>100</v>
      </c>
      <c r="L1961" s="12">
        <v>0</v>
      </c>
      <c r="M1961" t="s">
        <v>519</v>
      </c>
    </row>
    <row r="1962" spans="1:13" x14ac:dyDescent="0.3">
      <c r="A1962" t="s">
        <v>5</v>
      </c>
      <c r="B1962" t="s">
        <v>22</v>
      </c>
      <c r="C1962" t="s">
        <v>526</v>
      </c>
      <c r="D1962" t="s">
        <v>8</v>
      </c>
      <c r="E1962">
        <v>4</v>
      </c>
      <c r="F1962" s="12">
        <v>690</v>
      </c>
      <c r="G1962" s="12">
        <v>23</v>
      </c>
      <c r="H1962" s="12">
        <v>1.6</v>
      </c>
      <c r="I1962" s="12">
        <v>1.6</v>
      </c>
      <c r="J1962">
        <v>115</v>
      </c>
      <c r="K1962">
        <v>100</v>
      </c>
      <c r="L1962" s="12">
        <v>0</v>
      </c>
      <c r="M1962" t="s">
        <v>519</v>
      </c>
    </row>
    <row r="1963" spans="1:13" x14ac:dyDescent="0.3">
      <c r="A1963" t="s">
        <v>5</v>
      </c>
      <c r="B1963" t="s">
        <v>22</v>
      </c>
      <c r="C1963" t="s">
        <v>526</v>
      </c>
      <c r="D1963" t="s">
        <v>11</v>
      </c>
      <c r="E1963">
        <v>4</v>
      </c>
      <c r="F1963" s="12">
        <v>486</v>
      </c>
      <c r="G1963" s="12">
        <v>16.2</v>
      </c>
      <c r="H1963" s="12">
        <v>1.6</v>
      </c>
      <c r="I1963" s="12">
        <v>1.6</v>
      </c>
      <c r="J1963">
        <v>81</v>
      </c>
      <c r="K1963">
        <v>100</v>
      </c>
      <c r="L1963" s="12">
        <v>0</v>
      </c>
      <c r="M1963" t="s">
        <v>519</v>
      </c>
    </row>
    <row r="1964" spans="1:13" x14ac:dyDescent="0.3">
      <c r="A1964" t="s">
        <v>5</v>
      </c>
      <c r="B1964" t="s">
        <v>22</v>
      </c>
      <c r="C1964" t="s">
        <v>526</v>
      </c>
      <c r="D1964" t="s">
        <v>10</v>
      </c>
      <c r="E1964">
        <v>4</v>
      </c>
      <c r="F1964" s="12">
        <v>606</v>
      </c>
      <c r="G1964" s="12">
        <v>20.2</v>
      </c>
      <c r="H1964" s="12">
        <v>1.6</v>
      </c>
      <c r="I1964" s="12">
        <v>1.6</v>
      </c>
      <c r="J1964">
        <v>101</v>
      </c>
      <c r="K1964">
        <v>100</v>
      </c>
      <c r="L1964" s="12">
        <v>0</v>
      </c>
      <c r="M1964" t="s">
        <v>519</v>
      </c>
    </row>
    <row r="1965" spans="1:13" x14ac:dyDescent="0.3">
      <c r="A1965" t="s">
        <v>5</v>
      </c>
      <c r="B1965" t="s">
        <v>22</v>
      </c>
      <c r="C1965" t="s">
        <v>526</v>
      </c>
      <c r="D1965" t="s">
        <v>12</v>
      </c>
      <c r="E1965">
        <v>4</v>
      </c>
      <c r="F1965" s="12">
        <v>540</v>
      </c>
      <c r="G1965" s="12">
        <v>18</v>
      </c>
      <c r="H1965" s="12">
        <v>1.6</v>
      </c>
      <c r="I1965" s="12">
        <v>1.6</v>
      </c>
      <c r="J1965">
        <v>90</v>
      </c>
      <c r="K1965">
        <v>100</v>
      </c>
      <c r="L1965" s="12">
        <v>0</v>
      </c>
      <c r="M1965" t="s">
        <v>519</v>
      </c>
    </row>
    <row r="1966" spans="1:13" x14ac:dyDescent="0.3">
      <c r="A1966" t="s">
        <v>5</v>
      </c>
      <c r="B1966" t="s">
        <v>22</v>
      </c>
      <c r="C1966" t="s">
        <v>527</v>
      </c>
      <c r="D1966" t="s">
        <v>7</v>
      </c>
      <c r="E1966">
        <v>3</v>
      </c>
      <c r="F1966" s="12">
        <v>510</v>
      </c>
      <c r="G1966" s="12">
        <v>17</v>
      </c>
      <c r="H1966" s="12">
        <v>1.2</v>
      </c>
      <c r="I1966" s="12">
        <v>1.2</v>
      </c>
      <c r="J1966">
        <v>85</v>
      </c>
      <c r="K1966">
        <v>75</v>
      </c>
      <c r="L1966" s="12">
        <v>0</v>
      </c>
      <c r="M1966" t="s">
        <v>519</v>
      </c>
    </row>
    <row r="1967" spans="1:13" x14ac:dyDescent="0.3">
      <c r="A1967" t="s">
        <v>5</v>
      </c>
      <c r="B1967" t="s">
        <v>22</v>
      </c>
      <c r="C1967" t="s">
        <v>527</v>
      </c>
      <c r="D1967" t="s">
        <v>9</v>
      </c>
      <c r="E1967">
        <v>4</v>
      </c>
      <c r="F1967" s="12">
        <v>708</v>
      </c>
      <c r="G1967" s="12">
        <v>23.6</v>
      </c>
      <c r="H1967" s="12">
        <v>1.6</v>
      </c>
      <c r="I1967" s="12">
        <v>1.2</v>
      </c>
      <c r="J1967">
        <v>118</v>
      </c>
      <c r="K1967">
        <v>100</v>
      </c>
      <c r="L1967" s="12">
        <v>0.4</v>
      </c>
      <c r="M1967" t="s">
        <v>519</v>
      </c>
    </row>
    <row r="1968" spans="1:13" x14ac:dyDescent="0.3">
      <c r="A1968" t="s">
        <v>5</v>
      </c>
      <c r="B1968" t="s">
        <v>22</v>
      </c>
      <c r="C1968" t="s">
        <v>527</v>
      </c>
      <c r="D1968" t="s">
        <v>8</v>
      </c>
      <c r="E1968">
        <v>3</v>
      </c>
      <c r="F1968" s="12">
        <v>528</v>
      </c>
      <c r="G1968" s="12">
        <v>17.600000000000001</v>
      </c>
      <c r="H1968" s="12">
        <v>1.2</v>
      </c>
      <c r="I1968" s="12">
        <v>1.2</v>
      </c>
      <c r="J1968">
        <v>88</v>
      </c>
      <c r="K1968">
        <v>75</v>
      </c>
      <c r="L1968" s="12">
        <v>0</v>
      </c>
      <c r="M1968" t="s">
        <v>519</v>
      </c>
    </row>
    <row r="1969" spans="1:13" x14ac:dyDescent="0.3">
      <c r="A1969" t="s">
        <v>5</v>
      </c>
      <c r="B1969" t="s">
        <v>22</v>
      </c>
      <c r="C1969" t="s">
        <v>527</v>
      </c>
      <c r="D1969" t="s">
        <v>11</v>
      </c>
      <c r="E1969">
        <v>5</v>
      </c>
      <c r="F1969" s="12">
        <v>672</v>
      </c>
      <c r="G1969" s="12">
        <v>22.4</v>
      </c>
      <c r="H1969" s="12">
        <v>2</v>
      </c>
      <c r="I1969" s="12">
        <v>1.6</v>
      </c>
      <c r="J1969">
        <v>112</v>
      </c>
      <c r="K1969">
        <v>125</v>
      </c>
      <c r="L1969" s="12">
        <v>0.4</v>
      </c>
      <c r="M1969" t="s">
        <v>519</v>
      </c>
    </row>
    <row r="1970" spans="1:13" x14ac:dyDescent="0.3">
      <c r="A1970" t="s">
        <v>5</v>
      </c>
      <c r="B1970" t="s">
        <v>22</v>
      </c>
      <c r="C1970" t="s">
        <v>527</v>
      </c>
      <c r="D1970" t="s">
        <v>10</v>
      </c>
      <c r="E1970">
        <v>4</v>
      </c>
      <c r="F1970" s="12">
        <v>660</v>
      </c>
      <c r="G1970" s="12">
        <v>22</v>
      </c>
      <c r="H1970" s="12">
        <v>1.6</v>
      </c>
      <c r="I1970" s="12">
        <v>1.2</v>
      </c>
      <c r="J1970">
        <v>110</v>
      </c>
      <c r="K1970">
        <v>100</v>
      </c>
      <c r="L1970" s="12">
        <v>0.4</v>
      </c>
      <c r="M1970" t="s">
        <v>519</v>
      </c>
    </row>
    <row r="1971" spans="1:13" x14ac:dyDescent="0.3">
      <c r="A1971" t="s">
        <v>5</v>
      </c>
      <c r="B1971" t="s">
        <v>22</v>
      </c>
      <c r="C1971" t="s">
        <v>527</v>
      </c>
      <c r="D1971" t="s">
        <v>12</v>
      </c>
      <c r="E1971">
        <v>4</v>
      </c>
      <c r="F1971" s="12">
        <v>630</v>
      </c>
      <c r="G1971" s="12">
        <v>21</v>
      </c>
      <c r="H1971" s="12">
        <v>1.6</v>
      </c>
      <c r="I1971" s="12">
        <v>1.2</v>
      </c>
      <c r="J1971">
        <v>105</v>
      </c>
      <c r="K1971">
        <v>100</v>
      </c>
      <c r="L1971" s="12">
        <v>0.4</v>
      </c>
      <c r="M1971" t="s">
        <v>519</v>
      </c>
    </row>
    <row r="1972" spans="1:13" x14ac:dyDescent="0.3">
      <c r="A1972" t="s">
        <v>5</v>
      </c>
      <c r="B1972" t="s">
        <v>22</v>
      </c>
      <c r="C1972" t="s">
        <v>528</v>
      </c>
      <c r="D1972" t="s">
        <v>7</v>
      </c>
      <c r="E1972">
        <v>3</v>
      </c>
      <c r="F1972" s="12">
        <v>552</v>
      </c>
      <c r="G1972" s="12">
        <v>18.399999999999999</v>
      </c>
      <c r="H1972" s="12">
        <v>1.2</v>
      </c>
      <c r="I1972" s="12">
        <v>1.2</v>
      </c>
      <c r="J1972">
        <v>92</v>
      </c>
      <c r="K1972">
        <v>75</v>
      </c>
      <c r="L1972" s="12">
        <v>0</v>
      </c>
      <c r="M1972" t="s">
        <v>519</v>
      </c>
    </row>
    <row r="1973" spans="1:13" x14ac:dyDescent="0.3">
      <c r="A1973" t="s">
        <v>5</v>
      </c>
      <c r="B1973" t="s">
        <v>22</v>
      </c>
      <c r="C1973" t="s">
        <v>528</v>
      </c>
      <c r="D1973" t="s">
        <v>9</v>
      </c>
      <c r="E1973">
        <v>4</v>
      </c>
      <c r="F1973" s="12">
        <v>690</v>
      </c>
      <c r="G1973" s="12">
        <v>23</v>
      </c>
      <c r="H1973" s="12">
        <v>1.6</v>
      </c>
      <c r="I1973" s="12">
        <v>1.2</v>
      </c>
      <c r="J1973">
        <v>115</v>
      </c>
      <c r="K1973">
        <v>100</v>
      </c>
      <c r="L1973" s="12">
        <v>0.4</v>
      </c>
      <c r="M1973" t="s">
        <v>519</v>
      </c>
    </row>
    <row r="1974" spans="1:13" x14ac:dyDescent="0.3">
      <c r="A1974" t="s">
        <v>5</v>
      </c>
      <c r="B1974" t="s">
        <v>22</v>
      </c>
      <c r="C1974" t="s">
        <v>528</v>
      </c>
      <c r="D1974" t="s">
        <v>8</v>
      </c>
      <c r="E1974">
        <v>3</v>
      </c>
      <c r="F1974" s="12">
        <v>540</v>
      </c>
      <c r="G1974" s="12">
        <v>18</v>
      </c>
      <c r="H1974" s="12">
        <v>1.2</v>
      </c>
      <c r="I1974" s="12">
        <v>0.4</v>
      </c>
      <c r="J1974">
        <v>90</v>
      </c>
      <c r="K1974">
        <v>75</v>
      </c>
      <c r="L1974" s="12">
        <v>0.8</v>
      </c>
      <c r="M1974" t="s">
        <v>519</v>
      </c>
    </row>
    <row r="1975" spans="1:13" x14ac:dyDescent="0.3">
      <c r="A1975" t="s">
        <v>5</v>
      </c>
      <c r="B1975" t="s">
        <v>22</v>
      </c>
      <c r="C1975" t="s">
        <v>528</v>
      </c>
      <c r="D1975" t="s">
        <v>11</v>
      </c>
      <c r="E1975">
        <v>4</v>
      </c>
      <c r="F1975" s="12">
        <v>660</v>
      </c>
      <c r="G1975" s="12">
        <v>22</v>
      </c>
      <c r="H1975" s="12">
        <v>1.6</v>
      </c>
      <c r="I1975" s="12">
        <v>1.6</v>
      </c>
      <c r="J1975">
        <v>110</v>
      </c>
      <c r="K1975">
        <v>100</v>
      </c>
      <c r="L1975" s="12">
        <v>0</v>
      </c>
      <c r="M1975" t="s">
        <v>519</v>
      </c>
    </row>
    <row r="1976" spans="1:13" x14ac:dyDescent="0.3">
      <c r="A1976" t="s">
        <v>5</v>
      </c>
      <c r="B1976" t="s">
        <v>22</v>
      </c>
      <c r="C1976" t="s">
        <v>528</v>
      </c>
      <c r="D1976" t="s">
        <v>10</v>
      </c>
      <c r="E1976">
        <v>4</v>
      </c>
      <c r="F1976" s="12">
        <v>666</v>
      </c>
      <c r="G1976" s="12">
        <v>22.2</v>
      </c>
      <c r="H1976" s="12">
        <v>1.6</v>
      </c>
      <c r="I1976" s="12">
        <v>1.2</v>
      </c>
      <c r="J1976">
        <v>111</v>
      </c>
      <c r="K1976">
        <v>100</v>
      </c>
      <c r="L1976" s="12">
        <v>0.4</v>
      </c>
      <c r="M1976" t="s">
        <v>519</v>
      </c>
    </row>
    <row r="1977" spans="1:13" x14ac:dyDescent="0.3">
      <c r="A1977" t="s">
        <v>5</v>
      </c>
      <c r="B1977" t="s">
        <v>22</v>
      </c>
      <c r="C1977" t="s">
        <v>528</v>
      </c>
      <c r="D1977" t="s">
        <v>12</v>
      </c>
      <c r="E1977">
        <v>5</v>
      </c>
      <c r="F1977" s="12">
        <v>648</v>
      </c>
      <c r="G1977" s="12">
        <v>21.6</v>
      </c>
      <c r="H1977" s="12">
        <v>2</v>
      </c>
      <c r="I1977" s="12">
        <v>2</v>
      </c>
      <c r="J1977">
        <v>108</v>
      </c>
      <c r="K1977">
        <v>125</v>
      </c>
      <c r="L1977" s="12">
        <v>0</v>
      </c>
      <c r="M1977" t="s">
        <v>519</v>
      </c>
    </row>
    <row r="1978" spans="1:13" x14ac:dyDescent="0.3">
      <c r="A1978" t="s">
        <v>5</v>
      </c>
      <c r="B1978" t="s">
        <v>22</v>
      </c>
      <c r="C1978" t="s">
        <v>529</v>
      </c>
      <c r="D1978" t="s">
        <v>10</v>
      </c>
      <c r="E1978">
        <v>1</v>
      </c>
      <c r="F1978" s="12">
        <v>48</v>
      </c>
      <c r="G1978" s="12">
        <v>1.6</v>
      </c>
      <c r="H1978" s="12">
        <v>0.2</v>
      </c>
      <c r="I1978" s="12">
        <v>0.2</v>
      </c>
      <c r="J1978">
        <v>16</v>
      </c>
      <c r="K1978">
        <v>25</v>
      </c>
      <c r="L1978" s="12">
        <v>0</v>
      </c>
      <c r="M1978" t="s">
        <v>519</v>
      </c>
    </row>
    <row r="1979" spans="1:13" x14ac:dyDescent="0.3">
      <c r="A1979" t="s">
        <v>5</v>
      </c>
      <c r="B1979" t="s">
        <v>22</v>
      </c>
      <c r="C1979" t="s">
        <v>530</v>
      </c>
      <c r="D1979" t="s">
        <v>7</v>
      </c>
      <c r="E1979">
        <v>5</v>
      </c>
      <c r="F1979" s="12">
        <v>897.3</v>
      </c>
      <c r="G1979" s="12">
        <v>29.91</v>
      </c>
      <c r="H1979" s="12">
        <v>2.17</v>
      </c>
      <c r="I1979" s="12">
        <v>1.73</v>
      </c>
      <c r="J1979">
        <v>148</v>
      </c>
      <c r="K1979">
        <v>123</v>
      </c>
      <c r="L1979" s="12">
        <v>0.43</v>
      </c>
      <c r="M1979" t="s">
        <v>519</v>
      </c>
    </row>
    <row r="1980" spans="1:13" x14ac:dyDescent="0.3">
      <c r="A1980" t="s">
        <v>5</v>
      </c>
      <c r="B1980" t="s">
        <v>22</v>
      </c>
      <c r="C1980" t="s">
        <v>530</v>
      </c>
      <c r="D1980" t="s">
        <v>9</v>
      </c>
      <c r="E1980">
        <v>5</v>
      </c>
      <c r="F1980" s="12">
        <v>823.2</v>
      </c>
      <c r="G1980" s="12">
        <v>27.44</v>
      </c>
      <c r="H1980" s="12">
        <v>2.17</v>
      </c>
      <c r="I1980" s="12">
        <v>1.73</v>
      </c>
      <c r="J1980">
        <v>135</v>
      </c>
      <c r="K1980">
        <v>122</v>
      </c>
      <c r="L1980" s="12">
        <v>0.43</v>
      </c>
      <c r="M1980" t="s">
        <v>519</v>
      </c>
    </row>
    <row r="1981" spans="1:13" x14ac:dyDescent="0.3">
      <c r="A1981" t="s">
        <v>5</v>
      </c>
      <c r="B1981" t="s">
        <v>22</v>
      </c>
      <c r="C1981" t="s">
        <v>530</v>
      </c>
      <c r="D1981" t="s">
        <v>8</v>
      </c>
      <c r="E1981">
        <v>5</v>
      </c>
      <c r="F1981" s="12">
        <v>894</v>
      </c>
      <c r="G1981" s="12">
        <v>29.8</v>
      </c>
      <c r="H1981" s="12">
        <v>2.17</v>
      </c>
      <c r="I1981" s="12">
        <v>1.73</v>
      </c>
      <c r="J1981">
        <v>149</v>
      </c>
      <c r="K1981">
        <v>122</v>
      </c>
      <c r="L1981" s="12">
        <v>0.43</v>
      </c>
      <c r="M1981" t="s">
        <v>519</v>
      </c>
    </row>
    <row r="1982" spans="1:13" x14ac:dyDescent="0.3">
      <c r="A1982" t="s">
        <v>5</v>
      </c>
      <c r="B1982" t="s">
        <v>22</v>
      </c>
      <c r="C1982" t="s">
        <v>530</v>
      </c>
      <c r="D1982" t="s">
        <v>10</v>
      </c>
      <c r="E1982">
        <v>4</v>
      </c>
      <c r="F1982" s="12">
        <v>630</v>
      </c>
      <c r="G1982" s="12">
        <v>21</v>
      </c>
      <c r="H1982" s="12">
        <v>1.73</v>
      </c>
      <c r="I1982" s="12">
        <v>1.3</v>
      </c>
      <c r="J1982">
        <v>105</v>
      </c>
      <c r="K1982">
        <v>98</v>
      </c>
      <c r="L1982" s="12">
        <v>0.43</v>
      </c>
      <c r="M1982" t="s">
        <v>519</v>
      </c>
    </row>
    <row r="1983" spans="1:13" x14ac:dyDescent="0.3">
      <c r="A1983" t="s">
        <v>5</v>
      </c>
      <c r="B1983" t="s">
        <v>22</v>
      </c>
      <c r="C1983" t="s">
        <v>531</v>
      </c>
      <c r="D1983" t="s">
        <v>7</v>
      </c>
      <c r="E1983">
        <v>5</v>
      </c>
      <c r="F1983" s="12">
        <v>343.2</v>
      </c>
      <c r="G1983" s="12">
        <v>11.44</v>
      </c>
      <c r="H1983" s="12">
        <v>1</v>
      </c>
      <c r="I1983" s="12">
        <v>1</v>
      </c>
      <c r="J1983">
        <v>113</v>
      </c>
      <c r="K1983">
        <v>123</v>
      </c>
      <c r="L1983" s="12">
        <v>0</v>
      </c>
      <c r="M1983" t="s">
        <v>519</v>
      </c>
    </row>
    <row r="1984" spans="1:13" x14ac:dyDescent="0.3">
      <c r="A1984" t="s">
        <v>5</v>
      </c>
      <c r="B1984" t="s">
        <v>22</v>
      </c>
      <c r="C1984" t="s">
        <v>531</v>
      </c>
      <c r="D1984" t="s">
        <v>9</v>
      </c>
      <c r="E1984">
        <v>5</v>
      </c>
      <c r="F1984" s="12">
        <v>254</v>
      </c>
      <c r="G1984" s="12">
        <v>8.4700000000000006</v>
      </c>
      <c r="H1984" s="12">
        <v>1</v>
      </c>
      <c r="I1984" s="12">
        <v>0.8</v>
      </c>
      <c r="J1984">
        <v>84</v>
      </c>
      <c r="K1984">
        <v>124</v>
      </c>
      <c r="L1984" s="12">
        <v>0.2</v>
      </c>
      <c r="M1984" t="s">
        <v>519</v>
      </c>
    </row>
    <row r="1985" spans="1:13" x14ac:dyDescent="0.3">
      <c r="A1985" t="s">
        <v>5</v>
      </c>
      <c r="B1985" t="s">
        <v>22</v>
      </c>
      <c r="C1985" t="s">
        <v>531</v>
      </c>
      <c r="D1985" t="s">
        <v>8</v>
      </c>
      <c r="E1985">
        <v>5</v>
      </c>
      <c r="F1985" s="12">
        <v>315</v>
      </c>
      <c r="G1985" s="12">
        <v>10.5</v>
      </c>
      <c r="H1985" s="12">
        <v>1</v>
      </c>
      <c r="I1985" s="12">
        <v>1</v>
      </c>
      <c r="J1985">
        <v>105</v>
      </c>
      <c r="K1985">
        <v>124</v>
      </c>
      <c r="L1985" s="12">
        <v>0</v>
      </c>
      <c r="M1985" t="s">
        <v>519</v>
      </c>
    </row>
    <row r="1986" spans="1:13" x14ac:dyDescent="0.3">
      <c r="A1986" t="s">
        <v>5</v>
      </c>
      <c r="B1986" t="s">
        <v>22</v>
      </c>
      <c r="C1986" t="s">
        <v>531</v>
      </c>
      <c r="D1986" t="s">
        <v>10</v>
      </c>
      <c r="E1986">
        <v>4</v>
      </c>
      <c r="F1986" s="12">
        <v>213</v>
      </c>
      <c r="G1986" s="12">
        <v>7.1</v>
      </c>
      <c r="H1986" s="12">
        <v>0.8</v>
      </c>
      <c r="I1986" s="12">
        <v>0.8</v>
      </c>
      <c r="J1986">
        <v>71</v>
      </c>
      <c r="K1986">
        <v>99</v>
      </c>
      <c r="L1986" s="12">
        <v>0</v>
      </c>
      <c r="M1986" t="s">
        <v>519</v>
      </c>
    </row>
    <row r="1987" spans="1:13" x14ac:dyDescent="0.3">
      <c r="A1987" t="s">
        <v>5</v>
      </c>
      <c r="B1987" t="s">
        <v>22</v>
      </c>
      <c r="C1987" t="s">
        <v>532</v>
      </c>
      <c r="D1987" t="s">
        <v>7</v>
      </c>
      <c r="E1987">
        <v>4</v>
      </c>
      <c r="F1987" s="12">
        <v>252</v>
      </c>
      <c r="G1987" s="12">
        <v>8.4</v>
      </c>
      <c r="H1987" s="12">
        <v>0.8</v>
      </c>
      <c r="I1987" s="12">
        <v>0.8</v>
      </c>
      <c r="J1987">
        <v>83</v>
      </c>
      <c r="K1987">
        <v>96</v>
      </c>
      <c r="L1987" s="12">
        <v>0</v>
      </c>
      <c r="M1987" t="s">
        <v>519</v>
      </c>
    </row>
    <row r="1988" spans="1:13" x14ac:dyDescent="0.3">
      <c r="A1988" t="s">
        <v>5</v>
      </c>
      <c r="B1988" t="s">
        <v>22</v>
      </c>
      <c r="C1988" t="s">
        <v>532</v>
      </c>
      <c r="D1988" t="s">
        <v>9</v>
      </c>
      <c r="E1988">
        <v>3</v>
      </c>
      <c r="F1988" s="12">
        <v>195</v>
      </c>
      <c r="G1988" s="12">
        <v>6.5</v>
      </c>
      <c r="H1988" s="12">
        <v>0.6</v>
      </c>
      <c r="I1988" s="12">
        <v>0.6</v>
      </c>
      <c r="J1988">
        <v>65</v>
      </c>
      <c r="K1988">
        <v>72</v>
      </c>
      <c r="L1988" s="12">
        <v>0</v>
      </c>
      <c r="M1988" t="s">
        <v>519</v>
      </c>
    </row>
    <row r="1989" spans="1:13" x14ac:dyDescent="0.3">
      <c r="A1989" t="s">
        <v>5</v>
      </c>
      <c r="B1989" t="s">
        <v>22</v>
      </c>
      <c r="C1989" t="s">
        <v>532</v>
      </c>
      <c r="D1989" t="s">
        <v>8</v>
      </c>
      <c r="E1989">
        <v>4</v>
      </c>
      <c r="F1989" s="12">
        <v>204</v>
      </c>
      <c r="G1989" s="12">
        <v>6.8</v>
      </c>
      <c r="H1989" s="12">
        <v>0.8</v>
      </c>
      <c r="I1989" s="12">
        <v>0.8</v>
      </c>
      <c r="J1989">
        <v>68</v>
      </c>
      <c r="K1989">
        <v>96</v>
      </c>
      <c r="L1989" s="12">
        <v>0</v>
      </c>
      <c r="M1989" t="s">
        <v>519</v>
      </c>
    </row>
    <row r="1990" spans="1:13" x14ac:dyDescent="0.3">
      <c r="A1990" t="s">
        <v>5</v>
      </c>
      <c r="B1990" t="s">
        <v>22</v>
      </c>
      <c r="C1990" t="s">
        <v>532</v>
      </c>
      <c r="D1990" t="s">
        <v>10</v>
      </c>
      <c r="E1990">
        <v>3</v>
      </c>
      <c r="F1990" s="12">
        <v>177</v>
      </c>
      <c r="G1990" s="12">
        <v>5.9</v>
      </c>
      <c r="H1990" s="12">
        <v>0.6</v>
      </c>
      <c r="I1990" s="12">
        <v>0.6</v>
      </c>
      <c r="J1990">
        <v>59</v>
      </c>
      <c r="K1990">
        <v>72</v>
      </c>
      <c r="L1990" s="12">
        <v>0</v>
      </c>
      <c r="M1990" t="s">
        <v>519</v>
      </c>
    </row>
    <row r="1991" spans="1:13" x14ac:dyDescent="0.3">
      <c r="A1991" t="s">
        <v>5</v>
      </c>
      <c r="B1991" t="s">
        <v>22</v>
      </c>
      <c r="C1991" t="s">
        <v>533</v>
      </c>
      <c r="D1991" t="s">
        <v>13</v>
      </c>
      <c r="E1991">
        <v>4</v>
      </c>
      <c r="F1991" s="12">
        <v>380.4</v>
      </c>
      <c r="G1991" s="12">
        <v>12.68</v>
      </c>
      <c r="H1991" s="12">
        <v>1</v>
      </c>
      <c r="I1991" s="12">
        <v>1</v>
      </c>
      <c r="J1991">
        <v>90</v>
      </c>
      <c r="K1991">
        <v>100</v>
      </c>
      <c r="L1991" s="12">
        <v>0</v>
      </c>
      <c r="M1991" t="s">
        <v>519</v>
      </c>
    </row>
    <row r="1992" spans="1:13" x14ac:dyDescent="0.3">
      <c r="A1992" t="s">
        <v>5</v>
      </c>
      <c r="B1992" t="s">
        <v>22</v>
      </c>
      <c r="C1992" t="s">
        <v>533</v>
      </c>
      <c r="D1992" t="s">
        <v>114</v>
      </c>
      <c r="E1992">
        <v>1</v>
      </c>
      <c r="F1992" s="12">
        <v>112</v>
      </c>
      <c r="G1992" s="12">
        <v>3.73</v>
      </c>
      <c r="H1992" s="12">
        <v>0.26</v>
      </c>
      <c r="I1992" s="12">
        <v>0.26</v>
      </c>
      <c r="J1992">
        <v>28</v>
      </c>
      <c r="K1992">
        <v>25</v>
      </c>
      <c r="L1992" s="12">
        <v>0</v>
      </c>
      <c r="M1992" t="s">
        <v>519</v>
      </c>
    </row>
    <row r="1993" spans="1:13" x14ac:dyDescent="0.3">
      <c r="A1993" t="s">
        <v>5</v>
      </c>
      <c r="B1993" t="s">
        <v>22</v>
      </c>
      <c r="C1993" t="s">
        <v>534</v>
      </c>
      <c r="D1993" t="s">
        <v>7</v>
      </c>
      <c r="E1993">
        <v>5</v>
      </c>
      <c r="F1993" s="12">
        <v>884.1</v>
      </c>
      <c r="G1993" s="12">
        <v>29.47</v>
      </c>
      <c r="H1993" s="12">
        <v>2.17</v>
      </c>
      <c r="I1993" s="12">
        <v>1.73</v>
      </c>
      <c r="J1993">
        <v>146</v>
      </c>
      <c r="K1993">
        <v>123</v>
      </c>
      <c r="L1993" s="12">
        <v>0.43</v>
      </c>
      <c r="M1993" t="s">
        <v>519</v>
      </c>
    </row>
    <row r="1994" spans="1:13" x14ac:dyDescent="0.3">
      <c r="A1994" t="s">
        <v>5</v>
      </c>
      <c r="B1994" t="s">
        <v>22</v>
      </c>
      <c r="C1994" t="s">
        <v>534</v>
      </c>
      <c r="D1994" t="s">
        <v>9</v>
      </c>
      <c r="E1994">
        <v>5</v>
      </c>
      <c r="F1994" s="12">
        <v>838.5</v>
      </c>
      <c r="G1994" s="12">
        <v>27.95</v>
      </c>
      <c r="H1994" s="12">
        <v>2.17</v>
      </c>
      <c r="I1994" s="12">
        <v>2.17</v>
      </c>
      <c r="J1994">
        <v>138</v>
      </c>
      <c r="K1994">
        <v>124</v>
      </c>
      <c r="L1994" s="12">
        <v>0</v>
      </c>
      <c r="M1994" t="s">
        <v>519</v>
      </c>
    </row>
    <row r="1995" spans="1:13" x14ac:dyDescent="0.3">
      <c r="A1995" t="s">
        <v>5</v>
      </c>
      <c r="B1995" t="s">
        <v>22</v>
      </c>
      <c r="C1995" t="s">
        <v>534</v>
      </c>
      <c r="D1995" t="s">
        <v>8</v>
      </c>
      <c r="E1995">
        <v>5</v>
      </c>
      <c r="F1995" s="12">
        <v>942</v>
      </c>
      <c r="G1995" s="12">
        <v>31.4</v>
      </c>
      <c r="H1995" s="12">
        <v>2.17</v>
      </c>
      <c r="I1995" s="12">
        <v>2.17</v>
      </c>
      <c r="J1995">
        <v>157</v>
      </c>
      <c r="K1995">
        <v>124</v>
      </c>
      <c r="L1995" s="12">
        <v>0</v>
      </c>
      <c r="M1995" t="s">
        <v>519</v>
      </c>
    </row>
    <row r="1996" spans="1:13" x14ac:dyDescent="0.3">
      <c r="A1996" t="s">
        <v>5</v>
      </c>
      <c r="B1996" t="s">
        <v>22</v>
      </c>
      <c r="C1996" t="s">
        <v>534</v>
      </c>
      <c r="D1996" t="s">
        <v>10</v>
      </c>
      <c r="E1996">
        <v>4</v>
      </c>
      <c r="F1996" s="12">
        <v>642</v>
      </c>
      <c r="G1996" s="12">
        <v>21.4</v>
      </c>
      <c r="H1996" s="12">
        <v>1.73</v>
      </c>
      <c r="I1996" s="12">
        <v>1.73</v>
      </c>
      <c r="J1996">
        <v>107</v>
      </c>
      <c r="K1996">
        <v>99</v>
      </c>
      <c r="L1996" s="12">
        <v>0</v>
      </c>
      <c r="M1996" t="s">
        <v>519</v>
      </c>
    </row>
    <row r="1997" spans="1:13" x14ac:dyDescent="0.3">
      <c r="A1997" t="s">
        <v>5</v>
      </c>
      <c r="B1997" t="s">
        <v>22</v>
      </c>
      <c r="C1997" t="s">
        <v>535</v>
      </c>
      <c r="D1997" t="s">
        <v>7</v>
      </c>
      <c r="E1997">
        <v>3</v>
      </c>
      <c r="F1997" s="12">
        <v>216.8</v>
      </c>
      <c r="G1997" s="12">
        <v>7.23</v>
      </c>
      <c r="H1997" s="12">
        <v>0.6</v>
      </c>
      <c r="I1997" s="12">
        <v>0.4</v>
      </c>
      <c r="J1997">
        <v>71</v>
      </c>
      <c r="K1997">
        <v>72</v>
      </c>
      <c r="L1997" s="12">
        <v>0.2</v>
      </c>
      <c r="M1997" t="s">
        <v>519</v>
      </c>
    </row>
    <row r="1998" spans="1:13" x14ac:dyDescent="0.3">
      <c r="A1998" t="s">
        <v>5</v>
      </c>
      <c r="B1998" t="s">
        <v>22</v>
      </c>
      <c r="C1998" t="s">
        <v>535</v>
      </c>
      <c r="D1998" t="s">
        <v>9</v>
      </c>
      <c r="E1998">
        <v>3</v>
      </c>
      <c r="F1998" s="12">
        <v>165.2</v>
      </c>
      <c r="G1998" s="12">
        <v>5.51</v>
      </c>
      <c r="H1998" s="12">
        <v>0.6</v>
      </c>
      <c r="I1998" s="12">
        <v>0.6</v>
      </c>
      <c r="J1998">
        <v>54</v>
      </c>
      <c r="K1998">
        <v>75</v>
      </c>
      <c r="L1998" s="12">
        <v>0</v>
      </c>
      <c r="M1998" t="s">
        <v>519</v>
      </c>
    </row>
    <row r="1999" spans="1:13" x14ac:dyDescent="0.3">
      <c r="A1999" t="s">
        <v>5</v>
      </c>
      <c r="B1999" t="s">
        <v>22</v>
      </c>
      <c r="C1999" t="s">
        <v>535</v>
      </c>
      <c r="D1999" t="s">
        <v>8</v>
      </c>
      <c r="E1999">
        <v>3</v>
      </c>
      <c r="F1999" s="12">
        <v>234</v>
      </c>
      <c r="G1999" s="12">
        <v>7.8</v>
      </c>
      <c r="H1999" s="12">
        <v>0.6</v>
      </c>
      <c r="I1999" s="12">
        <v>0.6</v>
      </c>
      <c r="J1999">
        <v>78</v>
      </c>
      <c r="K1999">
        <v>75</v>
      </c>
      <c r="L1999" s="12">
        <v>0</v>
      </c>
      <c r="M1999" t="s">
        <v>519</v>
      </c>
    </row>
    <row r="2000" spans="1:13" x14ac:dyDescent="0.3">
      <c r="A2000" t="s">
        <v>5</v>
      </c>
      <c r="B2000" t="s">
        <v>22</v>
      </c>
      <c r="C2000" t="s">
        <v>535</v>
      </c>
      <c r="D2000" t="s">
        <v>10</v>
      </c>
      <c r="E2000">
        <v>3</v>
      </c>
      <c r="F2000" s="12">
        <v>168</v>
      </c>
      <c r="G2000" s="12">
        <v>5.6</v>
      </c>
      <c r="H2000" s="12">
        <v>0.6</v>
      </c>
      <c r="I2000" s="12">
        <v>0.6</v>
      </c>
      <c r="J2000">
        <v>56</v>
      </c>
      <c r="K2000">
        <v>74</v>
      </c>
      <c r="L2000" s="12">
        <v>0</v>
      </c>
      <c r="M2000" t="s">
        <v>519</v>
      </c>
    </row>
    <row r="2001" spans="1:13" x14ac:dyDescent="0.3">
      <c r="A2001" t="s">
        <v>5</v>
      </c>
      <c r="B2001" t="s">
        <v>22</v>
      </c>
      <c r="C2001" t="s">
        <v>536</v>
      </c>
      <c r="D2001" t="s">
        <v>7</v>
      </c>
      <c r="E2001">
        <v>3</v>
      </c>
      <c r="F2001" s="12">
        <v>201</v>
      </c>
      <c r="G2001" s="12">
        <v>6.7</v>
      </c>
      <c r="H2001" s="12">
        <v>0.6</v>
      </c>
      <c r="I2001" s="12">
        <v>0.6</v>
      </c>
      <c r="J2001">
        <v>67</v>
      </c>
      <c r="K2001">
        <v>72</v>
      </c>
      <c r="L2001" s="12">
        <v>0</v>
      </c>
      <c r="M2001" t="s">
        <v>519</v>
      </c>
    </row>
    <row r="2002" spans="1:13" x14ac:dyDescent="0.3">
      <c r="A2002" t="s">
        <v>5</v>
      </c>
      <c r="B2002" t="s">
        <v>22</v>
      </c>
      <c r="C2002" t="s">
        <v>536</v>
      </c>
      <c r="D2002" t="s">
        <v>9</v>
      </c>
      <c r="E2002">
        <v>3</v>
      </c>
      <c r="F2002" s="12">
        <v>144</v>
      </c>
      <c r="G2002" s="12">
        <v>4.8</v>
      </c>
      <c r="H2002" s="12">
        <v>0.6</v>
      </c>
      <c r="I2002" s="12">
        <v>0.6</v>
      </c>
      <c r="J2002">
        <v>48</v>
      </c>
      <c r="K2002">
        <v>72</v>
      </c>
      <c r="L2002" s="12">
        <v>0</v>
      </c>
      <c r="M2002" t="s">
        <v>519</v>
      </c>
    </row>
    <row r="2003" spans="1:13" x14ac:dyDescent="0.3">
      <c r="A2003" t="s">
        <v>5</v>
      </c>
      <c r="B2003" t="s">
        <v>22</v>
      </c>
      <c r="C2003" t="s">
        <v>536</v>
      </c>
      <c r="D2003" t="s">
        <v>8</v>
      </c>
      <c r="E2003">
        <v>3</v>
      </c>
      <c r="F2003" s="12">
        <v>153</v>
      </c>
      <c r="G2003" s="12">
        <v>5.0999999999999996</v>
      </c>
      <c r="H2003" s="12">
        <v>0.6</v>
      </c>
      <c r="I2003" s="12">
        <v>0.4</v>
      </c>
      <c r="J2003">
        <v>51</v>
      </c>
      <c r="K2003">
        <v>72</v>
      </c>
      <c r="L2003" s="12">
        <v>0.2</v>
      </c>
      <c r="M2003" t="s">
        <v>519</v>
      </c>
    </row>
    <row r="2004" spans="1:13" x14ac:dyDescent="0.3">
      <c r="A2004" t="s">
        <v>5</v>
      </c>
      <c r="B2004" t="s">
        <v>22</v>
      </c>
      <c r="C2004" t="s">
        <v>536</v>
      </c>
      <c r="D2004" t="s">
        <v>10</v>
      </c>
      <c r="E2004">
        <v>2</v>
      </c>
      <c r="F2004" s="12">
        <v>126</v>
      </c>
      <c r="G2004" s="12">
        <v>4.2</v>
      </c>
      <c r="H2004" s="12">
        <v>0.4</v>
      </c>
      <c r="I2004" s="12">
        <v>0.4</v>
      </c>
      <c r="J2004">
        <v>42</v>
      </c>
      <c r="K2004">
        <v>48</v>
      </c>
      <c r="L2004" s="12">
        <v>0</v>
      </c>
      <c r="M2004" t="s">
        <v>519</v>
      </c>
    </row>
    <row r="2005" spans="1:13" x14ac:dyDescent="0.3">
      <c r="A2005" t="s">
        <v>5</v>
      </c>
      <c r="B2005" t="s">
        <v>22</v>
      </c>
      <c r="C2005" t="s">
        <v>537</v>
      </c>
      <c r="D2005" t="s">
        <v>7</v>
      </c>
      <c r="E2005">
        <v>4</v>
      </c>
      <c r="F2005" s="12">
        <v>696</v>
      </c>
      <c r="G2005" s="12">
        <v>23.2</v>
      </c>
      <c r="H2005" s="12">
        <v>1.73</v>
      </c>
      <c r="I2005" s="12">
        <v>1.3</v>
      </c>
      <c r="J2005">
        <v>116</v>
      </c>
      <c r="K2005">
        <v>100</v>
      </c>
      <c r="L2005" s="12">
        <v>0.43</v>
      </c>
      <c r="M2005" t="s">
        <v>519</v>
      </c>
    </row>
    <row r="2006" spans="1:13" x14ac:dyDescent="0.3">
      <c r="A2006" t="s">
        <v>5</v>
      </c>
      <c r="B2006" t="s">
        <v>22</v>
      </c>
      <c r="C2006" t="s">
        <v>537</v>
      </c>
      <c r="D2006" t="s">
        <v>9</v>
      </c>
      <c r="E2006">
        <v>4</v>
      </c>
      <c r="F2006" s="12">
        <v>642</v>
      </c>
      <c r="G2006" s="12">
        <v>21.4</v>
      </c>
      <c r="H2006" s="12">
        <v>1.73</v>
      </c>
      <c r="I2006" s="12">
        <v>1.73</v>
      </c>
      <c r="J2006">
        <v>107</v>
      </c>
      <c r="K2006">
        <v>100</v>
      </c>
      <c r="L2006" s="12">
        <v>0</v>
      </c>
      <c r="M2006" t="s">
        <v>519</v>
      </c>
    </row>
    <row r="2007" spans="1:13" x14ac:dyDescent="0.3">
      <c r="A2007" t="s">
        <v>5</v>
      </c>
      <c r="B2007" t="s">
        <v>22</v>
      </c>
      <c r="C2007" t="s">
        <v>537</v>
      </c>
      <c r="D2007" t="s">
        <v>8</v>
      </c>
      <c r="E2007">
        <v>4</v>
      </c>
      <c r="F2007" s="12">
        <v>642</v>
      </c>
      <c r="G2007" s="12">
        <v>21.4</v>
      </c>
      <c r="H2007" s="12">
        <v>1.73</v>
      </c>
      <c r="I2007" s="12">
        <v>0.43</v>
      </c>
      <c r="J2007">
        <v>107</v>
      </c>
      <c r="K2007">
        <v>100</v>
      </c>
      <c r="L2007" s="12">
        <v>1.3</v>
      </c>
      <c r="M2007" t="s">
        <v>519</v>
      </c>
    </row>
    <row r="2008" spans="1:13" x14ac:dyDescent="0.3">
      <c r="A2008" t="s">
        <v>5</v>
      </c>
      <c r="B2008" t="s">
        <v>22</v>
      </c>
      <c r="C2008" t="s">
        <v>537</v>
      </c>
      <c r="D2008" t="s">
        <v>10</v>
      </c>
      <c r="E2008">
        <v>4</v>
      </c>
      <c r="F2008" s="12">
        <v>588</v>
      </c>
      <c r="G2008" s="12">
        <v>19.600000000000001</v>
      </c>
      <c r="H2008" s="12">
        <v>1.73</v>
      </c>
      <c r="I2008" s="12">
        <v>1.73</v>
      </c>
      <c r="J2008">
        <v>98</v>
      </c>
      <c r="K2008">
        <v>100</v>
      </c>
      <c r="L2008" s="12">
        <v>0</v>
      </c>
      <c r="M2008" t="s">
        <v>519</v>
      </c>
    </row>
    <row r="2009" spans="1:13" x14ac:dyDescent="0.3">
      <c r="A2009" t="s">
        <v>5</v>
      </c>
      <c r="B2009" t="s">
        <v>22</v>
      </c>
      <c r="C2009" t="s">
        <v>538</v>
      </c>
      <c r="D2009" t="s">
        <v>7</v>
      </c>
      <c r="E2009">
        <v>2</v>
      </c>
      <c r="F2009" s="12">
        <v>135</v>
      </c>
      <c r="G2009" s="12">
        <v>4.5</v>
      </c>
      <c r="H2009" s="12">
        <v>0.4</v>
      </c>
      <c r="I2009" s="12">
        <v>0.4</v>
      </c>
      <c r="J2009">
        <v>45</v>
      </c>
      <c r="K2009">
        <v>48</v>
      </c>
      <c r="L2009" s="12">
        <v>0</v>
      </c>
      <c r="M2009" t="s">
        <v>519</v>
      </c>
    </row>
    <row r="2010" spans="1:13" x14ac:dyDescent="0.3">
      <c r="A2010" t="s">
        <v>5</v>
      </c>
      <c r="B2010" t="s">
        <v>22</v>
      </c>
      <c r="C2010" t="s">
        <v>538</v>
      </c>
      <c r="D2010" t="s">
        <v>9</v>
      </c>
      <c r="E2010">
        <v>2</v>
      </c>
      <c r="F2010" s="12">
        <v>78</v>
      </c>
      <c r="G2010" s="12">
        <v>2.6</v>
      </c>
      <c r="H2010" s="12">
        <v>0.4</v>
      </c>
      <c r="I2010" s="12">
        <v>0.4</v>
      </c>
      <c r="J2010">
        <v>26</v>
      </c>
      <c r="K2010">
        <v>48</v>
      </c>
      <c r="L2010" s="12">
        <v>0</v>
      </c>
      <c r="M2010" t="s">
        <v>519</v>
      </c>
    </row>
    <row r="2011" spans="1:13" x14ac:dyDescent="0.3">
      <c r="A2011" t="s">
        <v>5</v>
      </c>
      <c r="B2011" t="s">
        <v>22</v>
      </c>
      <c r="C2011" t="s">
        <v>538</v>
      </c>
      <c r="D2011" t="s">
        <v>8</v>
      </c>
      <c r="E2011">
        <v>2</v>
      </c>
      <c r="F2011" s="12">
        <v>105</v>
      </c>
      <c r="G2011" s="12">
        <v>3.5</v>
      </c>
      <c r="H2011" s="12">
        <v>0.4</v>
      </c>
      <c r="I2011" s="12">
        <v>0.4</v>
      </c>
      <c r="J2011">
        <v>35</v>
      </c>
      <c r="K2011">
        <v>48</v>
      </c>
      <c r="L2011" s="12">
        <v>0</v>
      </c>
      <c r="M2011" t="s">
        <v>519</v>
      </c>
    </row>
    <row r="2012" spans="1:13" x14ac:dyDescent="0.3">
      <c r="A2012" t="s">
        <v>5</v>
      </c>
      <c r="B2012" t="s">
        <v>22</v>
      </c>
      <c r="C2012" t="s">
        <v>538</v>
      </c>
      <c r="D2012" t="s">
        <v>10</v>
      </c>
      <c r="E2012">
        <v>1</v>
      </c>
      <c r="F2012" s="12">
        <v>36</v>
      </c>
      <c r="G2012" s="12">
        <v>1.2</v>
      </c>
      <c r="H2012" s="12">
        <v>0.2</v>
      </c>
      <c r="I2012" s="12">
        <v>0.2</v>
      </c>
      <c r="J2012">
        <v>12</v>
      </c>
      <c r="K2012">
        <v>24</v>
      </c>
      <c r="L2012" s="12">
        <v>0</v>
      </c>
      <c r="M2012" t="s">
        <v>519</v>
      </c>
    </row>
    <row r="2013" spans="1:13" x14ac:dyDescent="0.3">
      <c r="A2013" t="s">
        <v>5</v>
      </c>
      <c r="B2013" t="s">
        <v>22</v>
      </c>
      <c r="C2013" t="s">
        <v>539</v>
      </c>
      <c r="D2013" t="s">
        <v>7</v>
      </c>
      <c r="E2013">
        <v>3</v>
      </c>
      <c r="F2013" s="12">
        <v>438</v>
      </c>
      <c r="G2013" s="12">
        <v>14.6</v>
      </c>
      <c r="H2013" s="12">
        <v>1.3</v>
      </c>
      <c r="I2013" s="12">
        <v>1.3</v>
      </c>
      <c r="J2013">
        <v>73</v>
      </c>
      <c r="K2013">
        <v>75</v>
      </c>
      <c r="L2013" s="12">
        <v>0</v>
      </c>
      <c r="M2013" t="s">
        <v>519</v>
      </c>
    </row>
    <row r="2014" spans="1:13" x14ac:dyDescent="0.3">
      <c r="A2014" t="s">
        <v>5</v>
      </c>
      <c r="B2014" t="s">
        <v>22</v>
      </c>
      <c r="C2014" t="s">
        <v>539</v>
      </c>
      <c r="D2014" t="s">
        <v>9</v>
      </c>
      <c r="E2014">
        <v>3</v>
      </c>
      <c r="F2014" s="12">
        <v>366</v>
      </c>
      <c r="G2014" s="12">
        <v>12.2</v>
      </c>
      <c r="H2014" s="12">
        <v>1.3</v>
      </c>
      <c r="I2014" s="12">
        <v>0.87</v>
      </c>
      <c r="J2014">
        <v>61</v>
      </c>
      <c r="K2014">
        <v>75</v>
      </c>
      <c r="L2014" s="12">
        <v>0.43</v>
      </c>
      <c r="M2014" t="s">
        <v>519</v>
      </c>
    </row>
    <row r="2015" spans="1:13" x14ac:dyDescent="0.3">
      <c r="A2015" t="s">
        <v>5</v>
      </c>
      <c r="B2015" t="s">
        <v>22</v>
      </c>
      <c r="C2015" t="s">
        <v>539</v>
      </c>
      <c r="D2015" t="s">
        <v>8</v>
      </c>
      <c r="E2015">
        <v>3</v>
      </c>
      <c r="F2015" s="12">
        <v>450</v>
      </c>
      <c r="G2015" s="12">
        <v>15</v>
      </c>
      <c r="H2015" s="12">
        <v>1.3</v>
      </c>
      <c r="I2015" s="12">
        <v>0.87</v>
      </c>
      <c r="J2015">
        <v>75</v>
      </c>
      <c r="K2015">
        <v>75</v>
      </c>
      <c r="L2015" s="12">
        <v>0.43</v>
      </c>
      <c r="M2015" t="s">
        <v>519</v>
      </c>
    </row>
    <row r="2016" spans="1:13" x14ac:dyDescent="0.3">
      <c r="A2016" t="s">
        <v>5</v>
      </c>
      <c r="B2016" t="s">
        <v>22</v>
      </c>
      <c r="C2016" t="s">
        <v>539</v>
      </c>
      <c r="D2016" t="s">
        <v>10</v>
      </c>
      <c r="E2016">
        <v>3</v>
      </c>
      <c r="F2016" s="12">
        <v>348</v>
      </c>
      <c r="G2016" s="12">
        <v>11.6</v>
      </c>
      <c r="H2016" s="12">
        <v>1.3</v>
      </c>
      <c r="I2016" s="12">
        <v>1.3</v>
      </c>
      <c r="J2016">
        <v>58</v>
      </c>
      <c r="K2016">
        <v>75</v>
      </c>
      <c r="L2016" s="12">
        <v>0</v>
      </c>
      <c r="M2016" t="s">
        <v>519</v>
      </c>
    </row>
    <row r="2017" spans="1:13" x14ac:dyDescent="0.3">
      <c r="A2017" t="s">
        <v>5</v>
      </c>
      <c r="B2017" t="s">
        <v>22</v>
      </c>
      <c r="C2017" t="s">
        <v>540</v>
      </c>
      <c r="D2017" t="s">
        <v>7</v>
      </c>
      <c r="E2017">
        <v>2</v>
      </c>
      <c r="F2017" s="12">
        <v>276</v>
      </c>
      <c r="G2017" s="12">
        <v>9.1999999999999993</v>
      </c>
      <c r="H2017" s="12">
        <v>0.87</v>
      </c>
      <c r="I2017" s="12">
        <v>0.43</v>
      </c>
      <c r="J2017">
        <v>46</v>
      </c>
      <c r="K2017">
        <v>49</v>
      </c>
      <c r="L2017" s="12">
        <v>0.43</v>
      </c>
      <c r="M2017" t="s">
        <v>519</v>
      </c>
    </row>
    <row r="2018" spans="1:13" x14ac:dyDescent="0.3">
      <c r="A2018" t="s">
        <v>5</v>
      </c>
      <c r="B2018" t="s">
        <v>22</v>
      </c>
      <c r="C2018" t="s">
        <v>540</v>
      </c>
      <c r="D2018" t="s">
        <v>9</v>
      </c>
      <c r="E2018">
        <v>2</v>
      </c>
      <c r="F2018" s="12">
        <v>336</v>
      </c>
      <c r="G2018" s="12">
        <v>11.2</v>
      </c>
      <c r="H2018" s="12">
        <v>0.87</v>
      </c>
      <c r="I2018" s="12">
        <v>0.43</v>
      </c>
      <c r="J2018">
        <v>56</v>
      </c>
      <c r="K2018">
        <v>49</v>
      </c>
      <c r="L2018" s="12">
        <v>0.43</v>
      </c>
      <c r="M2018" t="s">
        <v>519</v>
      </c>
    </row>
    <row r="2019" spans="1:13" x14ac:dyDescent="0.3">
      <c r="A2019" t="s">
        <v>5</v>
      </c>
      <c r="B2019" t="s">
        <v>22</v>
      </c>
      <c r="C2019" t="s">
        <v>540</v>
      </c>
      <c r="D2019" t="s">
        <v>8</v>
      </c>
      <c r="E2019">
        <v>3</v>
      </c>
      <c r="F2019" s="12">
        <v>342</v>
      </c>
      <c r="G2019" s="12">
        <v>11.4</v>
      </c>
      <c r="H2019" s="12">
        <v>1.3</v>
      </c>
      <c r="I2019" s="12">
        <v>0.87</v>
      </c>
      <c r="J2019">
        <v>57</v>
      </c>
      <c r="K2019">
        <v>74</v>
      </c>
      <c r="L2019" s="12">
        <v>0.43</v>
      </c>
      <c r="M2019" t="s">
        <v>519</v>
      </c>
    </row>
    <row r="2020" spans="1:13" x14ac:dyDescent="0.3">
      <c r="A2020" t="s">
        <v>5</v>
      </c>
      <c r="B2020" t="s">
        <v>22</v>
      </c>
      <c r="C2020" t="s">
        <v>540</v>
      </c>
      <c r="D2020" t="s">
        <v>10</v>
      </c>
      <c r="E2020">
        <v>3</v>
      </c>
      <c r="F2020" s="12">
        <v>348</v>
      </c>
      <c r="G2020" s="12">
        <v>11.6</v>
      </c>
      <c r="H2020" s="12">
        <v>1.3</v>
      </c>
      <c r="I2020" s="12">
        <v>1.3</v>
      </c>
      <c r="J2020">
        <v>58</v>
      </c>
      <c r="K2020">
        <v>74</v>
      </c>
      <c r="L2020" s="12">
        <v>0</v>
      </c>
      <c r="M2020" t="s">
        <v>519</v>
      </c>
    </row>
    <row r="2021" spans="1:13" x14ac:dyDescent="0.3">
      <c r="A2021" t="s">
        <v>5</v>
      </c>
      <c r="B2021" t="s">
        <v>22</v>
      </c>
      <c r="C2021" t="s">
        <v>541</v>
      </c>
      <c r="D2021" t="s">
        <v>7</v>
      </c>
      <c r="E2021">
        <v>2</v>
      </c>
      <c r="F2021" s="12">
        <v>306.3</v>
      </c>
      <c r="G2021" s="12">
        <v>10.210000000000001</v>
      </c>
      <c r="H2021" s="12">
        <v>0.87</v>
      </c>
      <c r="I2021" s="12">
        <v>0.87</v>
      </c>
      <c r="J2021">
        <v>50</v>
      </c>
      <c r="K2021">
        <v>49</v>
      </c>
      <c r="L2021" s="12">
        <v>0</v>
      </c>
      <c r="M2021" t="s">
        <v>519</v>
      </c>
    </row>
    <row r="2022" spans="1:13" x14ac:dyDescent="0.3">
      <c r="A2022" t="s">
        <v>5</v>
      </c>
      <c r="B2022" t="s">
        <v>22</v>
      </c>
      <c r="C2022" t="s">
        <v>541</v>
      </c>
      <c r="D2022" t="s">
        <v>8</v>
      </c>
      <c r="E2022">
        <v>2</v>
      </c>
      <c r="F2022" s="12">
        <v>282</v>
      </c>
      <c r="G2022" s="12">
        <v>9.4</v>
      </c>
      <c r="H2022" s="12">
        <v>0.87</v>
      </c>
      <c r="I2022" s="12">
        <v>0.87</v>
      </c>
      <c r="J2022">
        <v>47</v>
      </c>
      <c r="K2022">
        <v>49</v>
      </c>
      <c r="L2022" s="12">
        <v>0</v>
      </c>
      <c r="M2022" t="s">
        <v>519</v>
      </c>
    </row>
    <row r="2023" spans="1:13" x14ac:dyDescent="0.3">
      <c r="A2023" t="s">
        <v>5</v>
      </c>
      <c r="B2023" t="s">
        <v>22</v>
      </c>
      <c r="C2023" t="s">
        <v>542</v>
      </c>
      <c r="D2023" t="s">
        <v>9</v>
      </c>
      <c r="E2023">
        <v>2</v>
      </c>
      <c r="F2023" s="12">
        <v>294</v>
      </c>
      <c r="G2023" s="12">
        <v>9.8000000000000007</v>
      </c>
      <c r="H2023" s="12">
        <v>0.9</v>
      </c>
      <c r="I2023" s="12">
        <v>0</v>
      </c>
      <c r="J2023">
        <v>49</v>
      </c>
      <c r="K2023">
        <v>49</v>
      </c>
      <c r="L2023" s="12">
        <v>0.9</v>
      </c>
      <c r="M2023" t="s">
        <v>519</v>
      </c>
    </row>
    <row r="2024" spans="1:13" x14ac:dyDescent="0.3">
      <c r="A2024" t="s">
        <v>5</v>
      </c>
      <c r="B2024" t="s">
        <v>22</v>
      </c>
      <c r="C2024" t="s">
        <v>542</v>
      </c>
      <c r="D2024" t="s">
        <v>11</v>
      </c>
      <c r="E2024">
        <v>15</v>
      </c>
      <c r="F2024" s="12">
        <v>1782</v>
      </c>
      <c r="G2024" s="12">
        <v>59.4</v>
      </c>
      <c r="H2024" s="12">
        <v>6.75</v>
      </c>
      <c r="I2024" s="12">
        <v>5.85</v>
      </c>
      <c r="J2024">
        <v>297</v>
      </c>
      <c r="K2024">
        <v>370</v>
      </c>
      <c r="L2024" s="12">
        <v>0.9</v>
      </c>
      <c r="M2024" t="s">
        <v>519</v>
      </c>
    </row>
    <row r="2025" spans="1:13" x14ac:dyDescent="0.3">
      <c r="A2025" t="s">
        <v>5</v>
      </c>
      <c r="B2025" t="s">
        <v>22</v>
      </c>
      <c r="C2025" t="s">
        <v>542</v>
      </c>
      <c r="D2025" t="s">
        <v>10</v>
      </c>
      <c r="E2025">
        <v>3</v>
      </c>
      <c r="F2025" s="12">
        <v>444</v>
      </c>
      <c r="G2025" s="12">
        <v>14.8</v>
      </c>
      <c r="H2025" s="12">
        <v>1.35</v>
      </c>
      <c r="I2025" s="12">
        <v>0.9</v>
      </c>
      <c r="J2025">
        <v>74</v>
      </c>
      <c r="K2025">
        <v>75</v>
      </c>
      <c r="L2025" s="12">
        <v>0.45</v>
      </c>
      <c r="M2025" t="s">
        <v>519</v>
      </c>
    </row>
    <row r="2026" spans="1:13" x14ac:dyDescent="0.3">
      <c r="A2026" t="s">
        <v>5</v>
      </c>
      <c r="B2026" t="s">
        <v>22</v>
      </c>
      <c r="C2026" t="s">
        <v>542</v>
      </c>
      <c r="D2026" t="s">
        <v>13</v>
      </c>
      <c r="E2026">
        <v>10</v>
      </c>
      <c r="F2026" s="12">
        <v>992.4</v>
      </c>
      <c r="G2026" s="12">
        <v>33.08</v>
      </c>
      <c r="H2026" s="12">
        <v>4.5</v>
      </c>
      <c r="I2026" s="12">
        <v>4.05</v>
      </c>
      <c r="J2026">
        <v>160</v>
      </c>
      <c r="K2026">
        <v>248</v>
      </c>
      <c r="L2026" s="12">
        <v>0.45</v>
      </c>
      <c r="M2026" t="s">
        <v>519</v>
      </c>
    </row>
    <row r="2027" spans="1:13" x14ac:dyDescent="0.3">
      <c r="A2027" t="s">
        <v>5</v>
      </c>
      <c r="B2027" t="s">
        <v>22</v>
      </c>
      <c r="C2027" t="s">
        <v>542</v>
      </c>
      <c r="D2027" t="s">
        <v>12</v>
      </c>
      <c r="E2027">
        <v>9</v>
      </c>
      <c r="F2027" s="12">
        <v>966</v>
      </c>
      <c r="G2027" s="12">
        <v>32.200000000000003</v>
      </c>
      <c r="H2027" s="12">
        <v>4.05</v>
      </c>
      <c r="I2027" s="12">
        <v>3.6</v>
      </c>
      <c r="J2027">
        <v>161</v>
      </c>
      <c r="K2027">
        <v>221</v>
      </c>
      <c r="L2027" s="12">
        <v>0.45</v>
      </c>
      <c r="M2027" t="s">
        <v>519</v>
      </c>
    </row>
    <row r="2028" spans="1:13" x14ac:dyDescent="0.3">
      <c r="A2028" t="s">
        <v>5</v>
      </c>
      <c r="B2028" t="s">
        <v>22</v>
      </c>
      <c r="C2028" t="s">
        <v>542</v>
      </c>
      <c r="D2028" t="s">
        <v>15</v>
      </c>
      <c r="E2028">
        <v>9</v>
      </c>
      <c r="F2028" s="12">
        <v>888</v>
      </c>
      <c r="G2028" s="12">
        <v>29.6</v>
      </c>
      <c r="H2028" s="12">
        <v>4.05</v>
      </c>
      <c r="I2028" s="12">
        <v>3.6</v>
      </c>
      <c r="J2028">
        <v>148</v>
      </c>
      <c r="K2028">
        <v>222</v>
      </c>
      <c r="L2028" s="12">
        <v>0.45</v>
      </c>
      <c r="M2028" t="s">
        <v>519</v>
      </c>
    </row>
    <row r="2029" spans="1:13" x14ac:dyDescent="0.3">
      <c r="A2029" t="s">
        <v>5</v>
      </c>
      <c r="B2029" t="s">
        <v>22</v>
      </c>
      <c r="C2029" t="s">
        <v>542</v>
      </c>
      <c r="D2029" t="s">
        <v>14</v>
      </c>
      <c r="E2029">
        <v>9</v>
      </c>
      <c r="F2029" s="12">
        <v>1011.94</v>
      </c>
      <c r="G2029" s="12">
        <v>33.729999999999997</v>
      </c>
      <c r="H2029" s="12">
        <v>4.05</v>
      </c>
      <c r="I2029" s="12">
        <v>4.05</v>
      </c>
      <c r="J2029">
        <v>168</v>
      </c>
      <c r="K2029">
        <v>223</v>
      </c>
      <c r="L2029" s="12">
        <v>0</v>
      </c>
      <c r="M2029" t="s">
        <v>519</v>
      </c>
    </row>
    <row r="2030" spans="1:13" x14ac:dyDescent="0.3">
      <c r="A2030" t="s">
        <v>5</v>
      </c>
      <c r="B2030" t="s">
        <v>22</v>
      </c>
      <c r="C2030" t="s">
        <v>542</v>
      </c>
      <c r="D2030" t="s">
        <v>114</v>
      </c>
      <c r="E2030">
        <v>8</v>
      </c>
      <c r="F2030" s="12">
        <v>595.12</v>
      </c>
      <c r="G2030" s="12">
        <v>19.84</v>
      </c>
      <c r="H2030" s="12">
        <v>3.6</v>
      </c>
      <c r="I2030" s="12">
        <v>2.7</v>
      </c>
      <c r="J2030">
        <v>99</v>
      </c>
      <c r="K2030">
        <v>198</v>
      </c>
      <c r="L2030" s="12">
        <v>0.9</v>
      </c>
      <c r="M2030" t="s">
        <v>519</v>
      </c>
    </row>
    <row r="2031" spans="1:13" x14ac:dyDescent="0.3">
      <c r="A2031" t="s">
        <v>5</v>
      </c>
      <c r="B2031" t="s">
        <v>22</v>
      </c>
      <c r="C2031" t="s">
        <v>543</v>
      </c>
      <c r="D2031" t="s">
        <v>9</v>
      </c>
      <c r="E2031">
        <v>2</v>
      </c>
      <c r="F2031" s="12">
        <v>147</v>
      </c>
      <c r="G2031" s="12">
        <v>4.9000000000000004</v>
      </c>
      <c r="H2031" s="12">
        <v>0.4</v>
      </c>
      <c r="I2031" s="12">
        <v>0.2</v>
      </c>
      <c r="J2031">
        <v>49</v>
      </c>
      <c r="K2031">
        <v>49</v>
      </c>
      <c r="L2031" s="12">
        <v>0.2</v>
      </c>
      <c r="M2031" t="s">
        <v>519</v>
      </c>
    </row>
    <row r="2032" spans="1:13" x14ac:dyDescent="0.3">
      <c r="A2032" t="s">
        <v>5</v>
      </c>
      <c r="B2032" t="s">
        <v>22</v>
      </c>
      <c r="C2032" t="s">
        <v>543</v>
      </c>
      <c r="D2032" t="s">
        <v>11</v>
      </c>
      <c r="E2032">
        <v>14</v>
      </c>
      <c r="F2032" s="12">
        <v>798</v>
      </c>
      <c r="G2032" s="12">
        <v>26.6</v>
      </c>
      <c r="H2032" s="12">
        <v>2.8</v>
      </c>
      <c r="I2032" s="12">
        <v>2.2000000000000002</v>
      </c>
      <c r="J2032">
        <v>266</v>
      </c>
      <c r="K2032">
        <v>346</v>
      </c>
      <c r="L2032" s="12">
        <v>0.6</v>
      </c>
      <c r="M2032" t="s">
        <v>519</v>
      </c>
    </row>
    <row r="2033" spans="1:13" x14ac:dyDescent="0.3">
      <c r="A2033" t="s">
        <v>5</v>
      </c>
      <c r="B2033" t="s">
        <v>22</v>
      </c>
      <c r="C2033" t="s">
        <v>543</v>
      </c>
      <c r="D2033" t="s">
        <v>10</v>
      </c>
      <c r="E2033">
        <v>3</v>
      </c>
      <c r="F2033" s="12">
        <v>222</v>
      </c>
      <c r="G2033" s="12">
        <v>7.4</v>
      </c>
      <c r="H2033" s="12">
        <v>0.6</v>
      </c>
      <c r="I2033" s="12">
        <v>0.4</v>
      </c>
      <c r="J2033">
        <v>74</v>
      </c>
      <c r="K2033">
        <v>75</v>
      </c>
      <c r="L2033" s="12">
        <v>0.2</v>
      </c>
      <c r="M2033" t="s">
        <v>519</v>
      </c>
    </row>
    <row r="2034" spans="1:13" x14ac:dyDescent="0.3">
      <c r="A2034" t="s">
        <v>5</v>
      </c>
      <c r="B2034" t="s">
        <v>22</v>
      </c>
      <c r="C2034" t="s">
        <v>543</v>
      </c>
      <c r="D2034" t="s">
        <v>13</v>
      </c>
      <c r="E2034">
        <v>10</v>
      </c>
      <c r="F2034" s="12">
        <v>474.8</v>
      </c>
      <c r="G2034" s="12">
        <v>15.83</v>
      </c>
      <c r="H2034" s="12">
        <v>2</v>
      </c>
      <c r="I2034" s="12">
        <v>2</v>
      </c>
      <c r="J2034">
        <v>153</v>
      </c>
      <c r="K2034">
        <v>248</v>
      </c>
      <c r="L2034" s="12">
        <v>0</v>
      </c>
      <c r="M2034" t="s">
        <v>519</v>
      </c>
    </row>
    <row r="2035" spans="1:13" x14ac:dyDescent="0.3">
      <c r="A2035" t="s">
        <v>5</v>
      </c>
      <c r="B2035" t="s">
        <v>22</v>
      </c>
      <c r="C2035" t="s">
        <v>543</v>
      </c>
      <c r="D2035" t="s">
        <v>12</v>
      </c>
      <c r="E2035">
        <v>10</v>
      </c>
      <c r="F2035" s="12">
        <v>531</v>
      </c>
      <c r="G2035" s="12">
        <v>17.7</v>
      </c>
      <c r="H2035" s="12">
        <v>2</v>
      </c>
      <c r="I2035" s="12">
        <v>1.6</v>
      </c>
      <c r="J2035">
        <v>177</v>
      </c>
      <c r="K2035">
        <v>246</v>
      </c>
      <c r="L2035" s="12">
        <v>0.4</v>
      </c>
      <c r="M2035" t="s">
        <v>519</v>
      </c>
    </row>
    <row r="2036" spans="1:13" x14ac:dyDescent="0.3">
      <c r="A2036" t="s">
        <v>5</v>
      </c>
      <c r="B2036" t="s">
        <v>22</v>
      </c>
      <c r="C2036" t="s">
        <v>543</v>
      </c>
      <c r="D2036" t="s">
        <v>15</v>
      </c>
      <c r="E2036">
        <v>9</v>
      </c>
      <c r="F2036" s="12">
        <v>406.03</v>
      </c>
      <c r="G2036" s="12">
        <v>13.53</v>
      </c>
      <c r="H2036" s="12">
        <v>1.8</v>
      </c>
      <c r="I2036" s="12">
        <v>1.6</v>
      </c>
      <c r="J2036">
        <v>135</v>
      </c>
      <c r="K2036">
        <v>222</v>
      </c>
      <c r="L2036" s="12">
        <v>0.2</v>
      </c>
      <c r="M2036" t="s">
        <v>519</v>
      </c>
    </row>
    <row r="2037" spans="1:13" x14ac:dyDescent="0.3">
      <c r="A2037" t="s">
        <v>5</v>
      </c>
      <c r="B2037" t="s">
        <v>22</v>
      </c>
      <c r="C2037" t="s">
        <v>543</v>
      </c>
      <c r="D2037" t="s">
        <v>14</v>
      </c>
      <c r="E2037">
        <v>10</v>
      </c>
      <c r="F2037" s="12">
        <v>580.47</v>
      </c>
      <c r="G2037" s="12">
        <v>19.350000000000001</v>
      </c>
      <c r="H2037" s="12">
        <v>2</v>
      </c>
      <c r="I2037" s="12">
        <v>2</v>
      </c>
      <c r="J2037">
        <v>192</v>
      </c>
      <c r="K2037">
        <v>248</v>
      </c>
      <c r="L2037" s="12">
        <v>0</v>
      </c>
      <c r="M2037" t="s">
        <v>519</v>
      </c>
    </row>
    <row r="2038" spans="1:13" x14ac:dyDescent="0.3">
      <c r="A2038" t="s">
        <v>5</v>
      </c>
      <c r="B2038" t="s">
        <v>22</v>
      </c>
      <c r="C2038" t="s">
        <v>543</v>
      </c>
      <c r="D2038" t="s">
        <v>114</v>
      </c>
      <c r="E2038">
        <v>8</v>
      </c>
      <c r="F2038" s="12">
        <v>330.64</v>
      </c>
      <c r="G2038" s="12">
        <v>11.02</v>
      </c>
      <c r="H2038" s="12">
        <v>1.6</v>
      </c>
      <c r="I2038" s="12">
        <v>1.2</v>
      </c>
      <c r="J2038">
        <v>110</v>
      </c>
      <c r="K2038">
        <v>199</v>
      </c>
      <c r="L2038" s="12">
        <v>0.4</v>
      </c>
      <c r="M2038" t="s">
        <v>519</v>
      </c>
    </row>
    <row r="2039" spans="1:13" x14ac:dyDescent="0.3">
      <c r="A2039" t="s">
        <v>5</v>
      </c>
      <c r="B2039" t="s">
        <v>22</v>
      </c>
      <c r="C2039" t="s">
        <v>544</v>
      </c>
      <c r="D2039" t="s">
        <v>11</v>
      </c>
      <c r="E2039">
        <v>1</v>
      </c>
      <c r="F2039" s="12">
        <v>120</v>
      </c>
      <c r="G2039" s="12">
        <v>4</v>
      </c>
      <c r="H2039" s="12">
        <v>0.45</v>
      </c>
      <c r="I2039" s="12">
        <v>0.45</v>
      </c>
      <c r="J2039">
        <v>20</v>
      </c>
      <c r="K2039">
        <v>25</v>
      </c>
      <c r="L2039" s="12">
        <v>0</v>
      </c>
      <c r="M2039" t="s">
        <v>519</v>
      </c>
    </row>
    <row r="2040" spans="1:13" x14ac:dyDescent="0.3">
      <c r="A2040" t="s">
        <v>5</v>
      </c>
      <c r="B2040" t="s">
        <v>22</v>
      </c>
      <c r="C2040" t="s">
        <v>544</v>
      </c>
      <c r="D2040" t="s">
        <v>10</v>
      </c>
      <c r="E2040">
        <v>1</v>
      </c>
      <c r="F2040" s="12">
        <v>90</v>
      </c>
      <c r="G2040" s="12">
        <v>3</v>
      </c>
      <c r="H2040" s="12">
        <v>0.45</v>
      </c>
      <c r="I2040" s="12">
        <v>0</v>
      </c>
      <c r="J2040">
        <v>15</v>
      </c>
      <c r="K2040">
        <v>25</v>
      </c>
      <c r="L2040" s="12">
        <v>0.45</v>
      </c>
      <c r="M2040" t="s">
        <v>519</v>
      </c>
    </row>
    <row r="2041" spans="1:13" x14ac:dyDescent="0.3">
      <c r="A2041" t="s">
        <v>5</v>
      </c>
      <c r="B2041" t="s">
        <v>22</v>
      </c>
      <c r="C2041" t="s">
        <v>544</v>
      </c>
      <c r="D2041" t="s">
        <v>12</v>
      </c>
      <c r="E2041">
        <v>3</v>
      </c>
      <c r="F2041" s="12">
        <v>342</v>
      </c>
      <c r="G2041" s="12">
        <v>11.4</v>
      </c>
      <c r="H2041" s="12">
        <v>1.35</v>
      </c>
      <c r="I2041" s="12">
        <v>1.35</v>
      </c>
      <c r="J2041">
        <v>57</v>
      </c>
      <c r="K2041">
        <v>74</v>
      </c>
      <c r="L2041" s="12">
        <v>0</v>
      </c>
      <c r="M2041" t="s">
        <v>519</v>
      </c>
    </row>
    <row r="2042" spans="1:13" x14ac:dyDescent="0.3">
      <c r="A2042" t="s">
        <v>5</v>
      </c>
      <c r="B2042" t="s">
        <v>22</v>
      </c>
      <c r="C2042" t="s">
        <v>544</v>
      </c>
      <c r="D2042" t="s">
        <v>14</v>
      </c>
      <c r="E2042">
        <v>1</v>
      </c>
      <c r="F2042" s="12">
        <v>24</v>
      </c>
      <c r="G2042" s="12">
        <v>0.8</v>
      </c>
      <c r="H2042" s="12">
        <v>0</v>
      </c>
      <c r="I2042" s="12">
        <v>0</v>
      </c>
      <c r="J2042">
        <v>4</v>
      </c>
      <c r="K2042">
        <v>25</v>
      </c>
      <c r="L2042" s="12">
        <v>0</v>
      </c>
      <c r="M2042" t="s">
        <v>519</v>
      </c>
    </row>
    <row r="2043" spans="1:13" x14ac:dyDescent="0.3">
      <c r="A2043" t="s">
        <v>5</v>
      </c>
      <c r="B2043" t="s">
        <v>22</v>
      </c>
      <c r="C2043" t="s">
        <v>544</v>
      </c>
      <c r="D2043" t="s">
        <v>114</v>
      </c>
      <c r="E2043">
        <v>2</v>
      </c>
      <c r="F2043" s="12">
        <v>163.76</v>
      </c>
      <c r="G2043" s="12">
        <v>5.46</v>
      </c>
      <c r="H2043" s="12">
        <v>0.45</v>
      </c>
      <c r="I2043" s="12">
        <v>0.45</v>
      </c>
      <c r="J2043">
        <v>27</v>
      </c>
      <c r="K2043">
        <v>50</v>
      </c>
      <c r="L2043" s="12">
        <v>0</v>
      </c>
      <c r="M2043" t="s">
        <v>519</v>
      </c>
    </row>
    <row r="2044" spans="1:13" x14ac:dyDescent="0.3">
      <c r="A2044" t="s">
        <v>5</v>
      </c>
      <c r="B2044" t="s">
        <v>22</v>
      </c>
      <c r="C2044" t="s">
        <v>545</v>
      </c>
      <c r="D2044" t="s">
        <v>12</v>
      </c>
      <c r="E2044">
        <v>3</v>
      </c>
      <c r="F2044" s="12">
        <v>168</v>
      </c>
      <c r="G2044" s="12">
        <v>5.6</v>
      </c>
      <c r="H2044" s="12">
        <v>0.6</v>
      </c>
      <c r="I2044" s="12">
        <v>0.6</v>
      </c>
      <c r="J2044">
        <v>56</v>
      </c>
      <c r="K2044">
        <v>74</v>
      </c>
      <c r="L2044" s="12">
        <v>0</v>
      </c>
      <c r="M2044" t="s">
        <v>519</v>
      </c>
    </row>
    <row r="2045" spans="1:13" x14ac:dyDescent="0.3">
      <c r="A2045" t="s">
        <v>5</v>
      </c>
      <c r="B2045" t="s">
        <v>22</v>
      </c>
      <c r="C2045" t="s">
        <v>545</v>
      </c>
      <c r="D2045" t="s">
        <v>14</v>
      </c>
      <c r="E2045">
        <v>1</v>
      </c>
      <c r="F2045" s="12">
        <v>3</v>
      </c>
      <c r="G2045" s="12">
        <v>0.1</v>
      </c>
      <c r="H2045" s="12">
        <v>0</v>
      </c>
      <c r="I2045" s="12">
        <v>0</v>
      </c>
      <c r="J2045">
        <v>1</v>
      </c>
      <c r="K2045">
        <v>25</v>
      </c>
      <c r="L2045" s="12">
        <v>0</v>
      </c>
      <c r="M2045" t="s">
        <v>519</v>
      </c>
    </row>
    <row r="2046" spans="1:13" x14ac:dyDescent="0.3">
      <c r="A2046" t="s">
        <v>5</v>
      </c>
      <c r="B2046" t="s">
        <v>22</v>
      </c>
      <c r="C2046" t="s">
        <v>545</v>
      </c>
      <c r="D2046" t="s">
        <v>114</v>
      </c>
      <c r="E2046">
        <v>1</v>
      </c>
      <c r="F2046" s="12">
        <v>67.010000000000005</v>
      </c>
      <c r="G2046" s="12">
        <v>2.23</v>
      </c>
      <c r="H2046" s="12">
        <v>0.2</v>
      </c>
      <c r="I2046" s="12">
        <v>0.2</v>
      </c>
      <c r="J2046">
        <v>22</v>
      </c>
      <c r="K2046">
        <v>25</v>
      </c>
      <c r="L2046" s="12">
        <v>0</v>
      </c>
      <c r="M2046" t="s">
        <v>519</v>
      </c>
    </row>
    <row r="2047" spans="1:13" x14ac:dyDescent="0.3">
      <c r="A2047" t="s">
        <v>5</v>
      </c>
      <c r="B2047" t="s">
        <v>22</v>
      </c>
      <c r="C2047" t="s">
        <v>546</v>
      </c>
      <c r="D2047" t="s">
        <v>9</v>
      </c>
      <c r="E2047">
        <v>2</v>
      </c>
      <c r="F2047" s="12">
        <v>253.6</v>
      </c>
      <c r="G2047" s="12">
        <v>8.4499999999999993</v>
      </c>
      <c r="H2047" s="12">
        <v>0.9</v>
      </c>
      <c r="I2047" s="12">
        <v>0.9</v>
      </c>
      <c r="J2047">
        <v>41</v>
      </c>
      <c r="K2047">
        <v>48</v>
      </c>
      <c r="L2047" s="12">
        <v>0</v>
      </c>
      <c r="M2047" t="s">
        <v>519</v>
      </c>
    </row>
    <row r="2048" spans="1:13" x14ac:dyDescent="0.3">
      <c r="A2048" t="s">
        <v>5</v>
      </c>
      <c r="B2048" t="s">
        <v>22</v>
      </c>
      <c r="C2048" t="s">
        <v>546</v>
      </c>
      <c r="D2048" t="s">
        <v>11</v>
      </c>
      <c r="E2048">
        <v>8</v>
      </c>
      <c r="F2048" s="12">
        <v>942</v>
      </c>
      <c r="G2048" s="12">
        <v>31.4</v>
      </c>
      <c r="H2048" s="12">
        <v>3.6</v>
      </c>
      <c r="I2048" s="12">
        <v>2.25</v>
      </c>
      <c r="J2048">
        <v>157</v>
      </c>
      <c r="K2048">
        <v>200</v>
      </c>
      <c r="L2048" s="12">
        <v>1.35</v>
      </c>
      <c r="M2048" t="s">
        <v>519</v>
      </c>
    </row>
    <row r="2049" spans="1:13" x14ac:dyDescent="0.3">
      <c r="A2049" t="s">
        <v>5</v>
      </c>
      <c r="B2049" t="s">
        <v>22</v>
      </c>
      <c r="C2049" t="s">
        <v>546</v>
      </c>
      <c r="D2049" t="s">
        <v>10</v>
      </c>
      <c r="E2049">
        <v>5</v>
      </c>
      <c r="F2049" s="12">
        <v>636</v>
      </c>
      <c r="G2049" s="12">
        <v>21.2</v>
      </c>
      <c r="H2049" s="12">
        <v>2.25</v>
      </c>
      <c r="I2049" s="12">
        <v>1.35</v>
      </c>
      <c r="J2049">
        <v>106</v>
      </c>
      <c r="K2049">
        <v>124</v>
      </c>
      <c r="L2049" s="12">
        <v>0.9</v>
      </c>
      <c r="M2049" t="s">
        <v>519</v>
      </c>
    </row>
    <row r="2050" spans="1:13" x14ac:dyDescent="0.3">
      <c r="A2050" t="s">
        <v>5</v>
      </c>
      <c r="B2050" t="s">
        <v>22</v>
      </c>
      <c r="C2050" t="s">
        <v>546</v>
      </c>
      <c r="D2050" t="s">
        <v>13</v>
      </c>
      <c r="E2050">
        <v>7</v>
      </c>
      <c r="F2050" s="12">
        <v>852.8</v>
      </c>
      <c r="G2050" s="12">
        <v>28.43</v>
      </c>
      <c r="H2050" s="12">
        <v>3.15</v>
      </c>
      <c r="I2050" s="12">
        <v>2.25</v>
      </c>
      <c r="J2050">
        <v>138</v>
      </c>
      <c r="K2050">
        <v>173</v>
      </c>
      <c r="L2050" s="12">
        <v>0.9</v>
      </c>
      <c r="M2050" t="s">
        <v>519</v>
      </c>
    </row>
    <row r="2051" spans="1:13" x14ac:dyDescent="0.3">
      <c r="A2051" t="s">
        <v>5</v>
      </c>
      <c r="B2051" t="s">
        <v>22</v>
      </c>
      <c r="C2051" t="s">
        <v>546</v>
      </c>
      <c r="D2051" t="s">
        <v>12</v>
      </c>
      <c r="E2051">
        <v>9</v>
      </c>
      <c r="F2051" s="12">
        <v>1020</v>
      </c>
      <c r="G2051" s="12">
        <v>34</v>
      </c>
      <c r="H2051" s="12">
        <v>4.05</v>
      </c>
      <c r="I2051" s="12">
        <v>3.15</v>
      </c>
      <c r="J2051">
        <v>170</v>
      </c>
      <c r="K2051">
        <v>222</v>
      </c>
      <c r="L2051" s="12">
        <v>0.9</v>
      </c>
      <c r="M2051" t="s">
        <v>519</v>
      </c>
    </row>
    <row r="2052" spans="1:13" x14ac:dyDescent="0.3">
      <c r="A2052" t="s">
        <v>5</v>
      </c>
      <c r="B2052" t="s">
        <v>22</v>
      </c>
      <c r="C2052" t="s">
        <v>546</v>
      </c>
      <c r="D2052" t="s">
        <v>15</v>
      </c>
      <c r="E2052">
        <v>6</v>
      </c>
      <c r="F2052" s="12">
        <v>708</v>
      </c>
      <c r="G2052" s="12">
        <v>23.6</v>
      </c>
      <c r="H2052" s="12">
        <v>2.7</v>
      </c>
      <c r="I2052" s="12">
        <v>1.8</v>
      </c>
      <c r="J2052">
        <v>118</v>
      </c>
      <c r="K2052">
        <v>152</v>
      </c>
      <c r="L2052" s="12">
        <v>0.9</v>
      </c>
      <c r="M2052" t="s">
        <v>519</v>
      </c>
    </row>
    <row r="2053" spans="1:13" x14ac:dyDescent="0.3">
      <c r="A2053" t="s">
        <v>5</v>
      </c>
      <c r="B2053" t="s">
        <v>22</v>
      </c>
      <c r="C2053" t="s">
        <v>546</v>
      </c>
      <c r="D2053" t="s">
        <v>14</v>
      </c>
      <c r="E2053">
        <v>8</v>
      </c>
      <c r="F2053" s="12">
        <v>822</v>
      </c>
      <c r="G2053" s="12">
        <v>27.4</v>
      </c>
      <c r="H2053" s="12">
        <v>3.6</v>
      </c>
      <c r="I2053" s="12">
        <v>2.25</v>
      </c>
      <c r="J2053">
        <v>137</v>
      </c>
      <c r="K2053">
        <v>197</v>
      </c>
      <c r="L2053" s="12">
        <v>1.35</v>
      </c>
      <c r="M2053" t="s">
        <v>519</v>
      </c>
    </row>
    <row r="2054" spans="1:13" x14ac:dyDescent="0.3">
      <c r="A2054" t="s">
        <v>5</v>
      </c>
      <c r="B2054" t="s">
        <v>22</v>
      </c>
      <c r="C2054" t="s">
        <v>546</v>
      </c>
      <c r="D2054" t="s">
        <v>114</v>
      </c>
      <c r="E2054">
        <v>7</v>
      </c>
      <c r="F2054" s="12">
        <v>810</v>
      </c>
      <c r="G2054" s="12">
        <v>27</v>
      </c>
      <c r="H2054" s="12">
        <v>3.15</v>
      </c>
      <c r="I2054" s="12">
        <v>2.25</v>
      </c>
      <c r="J2054">
        <v>135</v>
      </c>
      <c r="K2054">
        <v>171</v>
      </c>
      <c r="L2054" s="12">
        <v>0.9</v>
      </c>
      <c r="M2054" t="s">
        <v>519</v>
      </c>
    </row>
    <row r="2055" spans="1:13" x14ac:dyDescent="0.3">
      <c r="A2055" t="s">
        <v>5</v>
      </c>
      <c r="B2055" t="s">
        <v>22</v>
      </c>
      <c r="C2055" t="s">
        <v>547</v>
      </c>
      <c r="D2055" t="s">
        <v>9</v>
      </c>
      <c r="E2055">
        <v>2</v>
      </c>
      <c r="F2055" s="12">
        <v>124.9</v>
      </c>
      <c r="G2055" s="12">
        <v>4.16</v>
      </c>
      <c r="H2055" s="12">
        <v>0.4</v>
      </c>
      <c r="I2055" s="12">
        <v>0.4</v>
      </c>
      <c r="J2055">
        <v>41</v>
      </c>
      <c r="K2055">
        <v>48</v>
      </c>
      <c r="L2055" s="12">
        <v>0</v>
      </c>
      <c r="M2055" t="s">
        <v>519</v>
      </c>
    </row>
    <row r="2056" spans="1:13" x14ac:dyDescent="0.3">
      <c r="A2056" t="s">
        <v>5</v>
      </c>
      <c r="B2056" t="s">
        <v>22</v>
      </c>
      <c r="C2056" t="s">
        <v>547</v>
      </c>
      <c r="D2056" t="s">
        <v>11</v>
      </c>
      <c r="E2056">
        <v>3</v>
      </c>
      <c r="F2056" s="12">
        <v>156</v>
      </c>
      <c r="G2056" s="12">
        <v>5.2</v>
      </c>
      <c r="H2056" s="12">
        <v>0.6</v>
      </c>
      <c r="I2056" s="12">
        <v>0.6</v>
      </c>
      <c r="J2056">
        <v>52</v>
      </c>
      <c r="K2056">
        <v>75</v>
      </c>
      <c r="L2056" s="12">
        <v>0</v>
      </c>
      <c r="M2056" t="s">
        <v>519</v>
      </c>
    </row>
    <row r="2057" spans="1:13" x14ac:dyDescent="0.3">
      <c r="A2057" t="s">
        <v>5</v>
      </c>
      <c r="B2057" t="s">
        <v>22</v>
      </c>
      <c r="C2057" t="s">
        <v>547</v>
      </c>
      <c r="D2057" t="s">
        <v>10</v>
      </c>
      <c r="E2057">
        <v>1</v>
      </c>
      <c r="F2057" s="12">
        <v>54</v>
      </c>
      <c r="G2057" s="12">
        <v>1.8</v>
      </c>
      <c r="H2057" s="12">
        <v>0.2</v>
      </c>
      <c r="I2057" s="12">
        <v>0</v>
      </c>
      <c r="J2057">
        <v>18</v>
      </c>
      <c r="K2057">
        <v>25</v>
      </c>
      <c r="L2057" s="12">
        <v>0.2</v>
      </c>
      <c r="M2057" t="s">
        <v>519</v>
      </c>
    </row>
    <row r="2058" spans="1:13" x14ac:dyDescent="0.3">
      <c r="A2058" t="s">
        <v>5</v>
      </c>
      <c r="B2058" t="s">
        <v>22</v>
      </c>
      <c r="C2058" t="s">
        <v>547</v>
      </c>
      <c r="D2058" t="s">
        <v>13</v>
      </c>
      <c r="E2058">
        <v>7</v>
      </c>
      <c r="F2058" s="12">
        <v>417.2</v>
      </c>
      <c r="G2058" s="12">
        <v>13.91</v>
      </c>
      <c r="H2058" s="12">
        <v>1.4</v>
      </c>
      <c r="I2058" s="12">
        <v>1</v>
      </c>
      <c r="J2058">
        <v>135</v>
      </c>
      <c r="K2058">
        <v>173</v>
      </c>
      <c r="L2058" s="12">
        <v>0.4</v>
      </c>
      <c r="M2058" t="s">
        <v>519</v>
      </c>
    </row>
    <row r="2059" spans="1:13" x14ac:dyDescent="0.3">
      <c r="A2059" t="s">
        <v>5</v>
      </c>
      <c r="B2059" t="s">
        <v>22</v>
      </c>
      <c r="C2059" t="s">
        <v>547</v>
      </c>
      <c r="D2059" t="s">
        <v>12</v>
      </c>
      <c r="E2059">
        <v>7</v>
      </c>
      <c r="F2059" s="12">
        <v>414</v>
      </c>
      <c r="G2059" s="12">
        <v>13.8</v>
      </c>
      <c r="H2059" s="12">
        <v>1.4</v>
      </c>
      <c r="I2059" s="12">
        <v>1.4</v>
      </c>
      <c r="J2059">
        <v>138</v>
      </c>
      <c r="K2059">
        <v>173</v>
      </c>
      <c r="L2059" s="12">
        <v>0</v>
      </c>
      <c r="M2059" t="s">
        <v>519</v>
      </c>
    </row>
    <row r="2060" spans="1:13" x14ac:dyDescent="0.3">
      <c r="A2060" t="s">
        <v>5</v>
      </c>
      <c r="B2060" t="s">
        <v>22</v>
      </c>
      <c r="C2060" t="s">
        <v>547</v>
      </c>
      <c r="D2060" t="s">
        <v>15</v>
      </c>
      <c r="E2060">
        <v>4</v>
      </c>
      <c r="F2060" s="12">
        <v>234</v>
      </c>
      <c r="G2060" s="12">
        <v>7.8</v>
      </c>
      <c r="H2060" s="12">
        <v>0.8</v>
      </c>
      <c r="I2060" s="12">
        <v>0.4</v>
      </c>
      <c r="J2060">
        <v>78</v>
      </c>
      <c r="K2060">
        <v>103</v>
      </c>
      <c r="L2060" s="12">
        <v>0.4</v>
      </c>
      <c r="M2060" t="s">
        <v>519</v>
      </c>
    </row>
    <row r="2061" spans="1:13" x14ac:dyDescent="0.3">
      <c r="A2061" t="s">
        <v>5</v>
      </c>
      <c r="B2061" t="s">
        <v>22</v>
      </c>
      <c r="C2061" t="s">
        <v>547</v>
      </c>
      <c r="D2061" t="s">
        <v>14</v>
      </c>
      <c r="E2061">
        <v>7</v>
      </c>
      <c r="F2061" s="12">
        <v>366</v>
      </c>
      <c r="G2061" s="12">
        <v>12.2</v>
      </c>
      <c r="H2061" s="12">
        <v>1.4</v>
      </c>
      <c r="I2061" s="12">
        <v>1</v>
      </c>
      <c r="J2061">
        <v>122</v>
      </c>
      <c r="K2061">
        <v>173</v>
      </c>
      <c r="L2061" s="12">
        <v>0.4</v>
      </c>
      <c r="M2061" t="s">
        <v>519</v>
      </c>
    </row>
    <row r="2062" spans="1:13" x14ac:dyDescent="0.3">
      <c r="A2062" t="s">
        <v>5</v>
      </c>
      <c r="B2062" t="s">
        <v>22</v>
      </c>
      <c r="C2062" t="s">
        <v>547</v>
      </c>
      <c r="D2062" t="s">
        <v>114</v>
      </c>
      <c r="E2062">
        <v>5</v>
      </c>
      <c r="F2062" s="12">
        <v>267</v>
      </c>
      <c r="G2062" s="12">
        <v>8.9</v>
      </c>
      <c r="H2062" s="12">
        <v>1</v>
      </c>
      <c r="I2062" s="12">
        <v>1</v>
      </c>
      <c r="J2062">
        <v>89</v>
      </c>
      <c r="K2062">
        <v>123</v>
      </c>
      <c r="L2062" s="12">
        <v>0</v>
      </c>
      <c r="M2062" t="s">
        <v>519</v>
      </c>
    </row>
    <row r="2063" spans="1:13" x14ac:dyDescent="0.3">
      <c r="A2063" t="s">
        <v>5</v>
      </c>
      <c r="B2063" t="s">
        <v>22</v>
      </c>
      <c r="C2063" t="s">
        <v>548</v>
      </c>
      <c r="D2063" t="s">
        <v>11</v>
      </c>
      <c r="E2063">
        <v>1</v>
      </c>
      <c r="F2063" s="12">
        <v>126</v>
      </c>
      <c r="G2063" s="12">
        <v>4.2</v>
      </c>
      <c r="H2063" s="12">
        <v>0.45</v>
      </c>
      <c r="I2063" s="12">
        <v>0.45</v>
      </c>
      <c r="J2063">
        <v>21</v>
      </c>
      <c r="K2063">
        <v>24</v>
      </c>
      <c r="L2063" s="12">
        <v>0</v>
      </c>
      <c r="M2063" t="s">
        <v>519</v>
      </c>
    </row>
    <row r="2064" spans="1:13" x14ac:dyDescent="0.3">
      <c r="A2064" t="s">
        <v>5</v>
      </c>
      <c r="B2064" t="s">
        <v>22</v>
      </c>
      <c r="C2064" t="s">
        <v>548</v>
      </c>
      <c r="D2064" t="s">
        <v>13</v>
      </c>
      <c r="E2064">
        <v>1</v>
      </c>
      <c r="F2064" s="12">
        <v>70.400000000000006</v>
      </c>
      <c r="G2064" s="12">
        <v>2.35</v>
      </c>
      <c r="H2064" s="12">
        <v>0.45</v>
      </c>
      <c r="I2064" s="12">
        <v>0.45</v>
      </c>
      <c r="J2064">
        <v>11</v>
      </c>
      <c r="K2064">
        <v>25</v>
      </c>
      <c r="L2064" s="12">
        <v>0</v>
      </c>
      <c r="M2064" t="s">
        <v>519</v>
      </c>
    </row>
    <row r="2065" spans="1:13" x14ac:dyDescent="0.3">
      <c r="A2065" t="s">
        <v>5</v>
      </c>
      <c r="B2065" t="s">
        <v>22</v>
      </c>
      <c r="C2065" t="s">
        <v>548</v>
      </c>
      <c r="D2065" t="s">
        <v>12</v>
      </c>
      <c r="E2065">
        <v>2</v>
      </c>
      <c r="F2065" s="12">
        <v>234</v>
      </c>
      <c r="G2065" s="12">
        <v>7.8</v>
      </c>
      <c r="H2065" s="12">
        <v>0.9</v>
      </c>
      <c r="I2065" s="12">
        <v>0.45</v>
      </c>
      <c r="J2065">
        <v>39</v>
      </c>
      <c r="K2065">
        <v>50</v>
      </c>
      <c r="L2065" s="12">
        <v>0.45</v>
      </c>
      <c r="M2065" t="s">
        <v>519</v>
      </c>
    </row>
    <row r="2066" spans="1:13" x14ac:dyDescent="0.3">
      <c r="A2066" t="s">
        <v>5</v>
      </c>
      <c r="B2066" t="s">
        <v>22</v>
      </c>
      <c r="C2066" t="s">
        <v>548</v>
      </c>
      <c r="D2066" t="s">
        <v>114</v>
      </c>
      <c r="E2066">
        <v>1</v>
      </c>
      <c r="F2066" s="12">
        <v>127.49</v>
      </c>
      <c r="G2066" s="12">
        <v>4.25</v>
      </c>
      <c r="H2066" s="12">
        <v>0.45</v>
      </c>
      <c r="I2066" s="12">
        <v>0.45</v>
      </c>
      <c r="J2066">
        <v>23</v>
      </c>
      <c r="K2066">
        <v>25</v>
      </c>
      <c r="L2066" s="12">
        <v>0</v>
      </c>
      <c r="M2066" t="s">
        <v>519</v>
      </c>
    </row>
    <row r="2067" spans="1:13" x14ac:dyDescent="0.3">
      <c r="A2067" t="s">
        <v>5</v>
      </c>
      <c r="B2067" t="s">
        <v>22</v>
      </c>
      <c r="C2067" t="s">
        <v>549</v>
      </c>
      <c r="D2067" t="s">
        <v>11</v>
      </c>
      <c r="E2067">
        <v>2</v>
      </c>
      <c r="F2067" s="12">
        <v>58</v>
      </c>
      <c r="G2067" s="12">
        <v>1.93</v>
      </c>
      <c r="H2067" s="12">
        <v>0.27</v>
      </c>
      <c r="I2067" s="12">
        <v>0.13</v>
      </c>
      <c r="J2067">
        <v>29</v>
      </c>
      <c r="K2067">
        <v>60</v>
      </c>
      <c r="L2067" s="12">
        <v>0.13</v>
      </c>
      <c r="M2067" t="s">
        <v>519</v>
      </c>
    </row>
    <row r="2068" spans="1:13" x14ac:dyDescent="0.3">
      <c r="A2068" t="s">
        <v>5</v>
      </c>
      <c r="B2068" t="s">
        <v>22</v>
      </c>
      <c r="C2068" t="s">
        <v>549</v>
      </c>
      <c r="D2068" t="s">
        <v>10</v>
      </c>
      <c r="E2068">
        <v>2</v>
      </c>
      <c r="F2068" s="12">
        <v>0</v>
      </c>
      <c r="G2068" s="12">
        <v>0</v>
      </c>
      <c r="H2068" s="12">
        <v>0.27</v>
      </c>
      <c r="I2068" s="12">
        <v>0.13</v>
      </c>
      <c r="J2068">
        <v>25</v>
      </c>
      <c r="K2068">
        <v>50</v>
      </c>
      <c r="L2068" s="12">
        <v>0.13</v>
      </c>
      <c r="M2068" t="s">
        <v>519</v>
      </c>
    </row>
    <row r="2069" spans="1:13" x14ac:dyDescent="0.3">
      <c r="A2069" t="s">
        <v>5</v>
      </c>
      <c r="B2069" t="s">
        <v>22</v>
      </c>
      <c r="C2069" t="s">
        <v>549</v>
      </c>
      <c r="D2069" t="s">
        <v>12</v>
      </c>
      <c r="E2069">
        <v>3</v>
      </c>
      <c r="F2069" s="12">
        <v>20</v>
      </c>
      <c r="G2069" s="12">
        <v>0.67</v>
      </c>
      <c r="H2069" s="12">
        <v>0.4</v>
      </c>
      <c r="I2069" s="12">
        <v>0.13</v>
      </c>
      <c r="J2069">
        <v>49</v>
      </c>
      <c r="K2069">
        <v>75</v>
      </c>
      <c r="L2069" s="12">
        <v>0.27</v>
      </c>
      <c r="M2069" t="s">
        <v>519</v>
      </c>
    </row>
    <row r="2070" spans="1:13" x14ac:dyDescent="0.3">
      <c r="A2070" t="s">
        <v>40</v>
      </c>
      <c r="B2070" t="s">
        <v>50</v>
      </c>
      <c r="C2070" t="s">
        <v>550</v>
      </c>
      <c r="D2070" t="s">
        <v>7</v>
      </c>
      <c r="E2070">
        <v>1</v>
      </c>
      <c r="F2070" s="12">
        <v>162</v>
      </c>
      <c r="G2070" s="12">
        <v>5.4</v>
      </c>
      <c r="H2070" s="12">
        <v>0.35</v>
      </c>
      <c r="I2070" s="12">
        <v>0</v>
      </c>
      <c r="J2070">
        <v>27</v>
      </c>
      <c r="K2070">
        <v>24</v>
      </c>
      <c r="L2070" s="12">
        <v>0.35</v>
      </c>
      <c r="M2070" t="s">
        <v>551</v>
      </c>
    </row>
    <row r="2071" spans="1:13" x14ac:dyDescent="0.3">
      <c r="A2071" t="s">
        <v>40</v>
      </c>
      <c r="B2071" t="s">
        <v>50</v>
      </c>
      <c r="C2071" t="s">
        <v>550</v>
      </c>
      <c r="D2071" t="s">
        <v>9</v>
      </c>
      <c r="E2071">
        <v>2</v>
      </c>
      <c r="F2071" s="12">
        <v>330</v>
      </c>
      <c r="G2071" s="12">
        <v>11</v>
      </c>
      <c r="H2071" s="12">
        <v>0.7</v>
      </c>
      <c r="I2071" s="12">
        <v>0.35</v>
      </c>
      <c r="J2071">
        <v>55</v>
      </c>
      <c r="K2071">
        <v>56</v>
      </c>
      <c r="L2071" s="12">
        <v>0.35</v>
      </c>
      <c r="M2071" t="s">
        <v>551</v>
      </c>
    </row>
    <row r="2072" spans="1:13" x14ac:dyDescent="0.3">
      <c r="A2072" t="s">
        <v>40</v>
      </c>
      <c r="B2072" t="s">
        <v>50</v>
      </c>
      <c r="C2072" t="s">
        <v>550</v>
      </c>
      <c r="D2072" t="s">
        <v>8</v>
      </c>
      <c r="E2072">
        <v>2</v>
      </c>
      <c r="F2072" s="12">
        <v>294</v>
      </c>
      <c r="G2072" s="12">
        <v>9.8000000000000007</v>
      </c>
      <c r="H2072" s="12">
        <v>0.7</v>
      </c>
      <c r="I2072" s="12">
        <v>0.35</v>
      </c>
      <c r="J2072">
        <v>49</v>
      </c>
      <c r="K2072">
        <v>56</v>
      </c>
      <c r="L2072" s="12">
        <v>0.35</v>
      </c>
      <c r="M2072" t="s">
        <v>551</v>
      </c>
    </row>
    <row r="2073" spans="1:13" x14ac:dyDescent="0.3">
      <c r="A2073" t="s">
        <v>40</v>
      </c>
      <c r="B2073" t="s">
        <v>50</v>
      </c>
      <c r="C2073" t="s">
        <v>550</v>
      </c>
      <c r="D2073" t="s">
        <v>11</v>
      </c>
      <c r="E2073">
        <v>2</v>
      </c>
      <c r="F2073" s="12">
        <v>354</v>
      </c>
      <c r="G2073" s="12">
        <v>11.8</v>
      </c>
      <c r="H2073" s="12">
        <v>0.7</v>
      </c>
      <c r="I2073" s="12">
        <v>0.2</v>
      </c>
      <c r="J2073">
        <v>59</v>
      </c>
      <c r="K2073">
        <v>56</v>
      </c>
      <c r="L2073" s="12">
        <v>0.5</v>
      </c>
      <c r="M2073" t="s">
        <v>551</v>
      </c>
    </row>
    <row r="2074" spans="1:13" x14ac:dyDescent="0.3">
      <c r="A2074" t="s">
        <v>40</v>
      </c>
      <c r="B2074" t="s">
        <v>50</v>
      </c>
      <c r="C2074" t="s">
        <v>550</v>
      </c>
      <c r="D2074" t="s">
        <v>10</v>
      </c>
      <c r="E2074">
        <v>2</v>
      </c>
      <c r="F2074" s="12">
        <v>312</v>
      </c>
      <c r="G2074" s="12">
        <v>10.4</v>
      </c>
      <c r="H2074" s="12">
        <v>0.7</v>
      </c>
      <c r="I2074" s="12">
        <v>0</v>
      </c>
      <c r="J2074">
        <v>52</v>
      </c>
      <c r="K2074">
        <v>56</v>
      </c>
      <c r="L2074" s="12">
        <v>0.7</v>
      </c>
      <c r="M2074" t="s">
        <v>551</v>
      </c>
    </row>
    <row r="2075" spans="1:13" x14ac:dyDescent="0.3">
      <c r="A2075" t="s">
        <v>40</v>
      </c>
      <c r="B2075" t="s">
        <v>50</v>
      </c>
      <c r="C2075" t="s">
        <v>550</v>
      </c>
      <c r="D2075" t="s">
        <v>13</v>
      </c>
      <c r="E2075">
        <v>5</v>
      </c>
      <c r="F2075" s="12">
        <v>687.5</v>
      </c>
      <c r="G2075" s="12">
        <v>22.92</v>
      </c>
      <c r="H2075" s="12">
        <v>1.75</v>
      </c>
      <c r="I2075" s="12">
        <v>0.7</v>
      </c>
      <c r="J2075">
        <v>111</v>
      </c>
      <c r="K2075">
        <v>140</v>
      </c>
      <c r="L2075" s="12">
        <v>1.05</v>
      </c>
      <c r="M2075" t="s">
        <v>551</v>
      </c>
    </row>
    <row r="2076" spans="1:13" x14ac:dyDescent="0.3">
      <c r="A2076" t="s">
        <v>40</v>
      </c>
      <c r="B2076" t="s">
        <v>50</v>
      </c>
      <c r="C2076" t="s">
        <v>550</v>
      </c>
      <c r="D2076" t="s">
        <v>12</v>
      </c>
      <c r="E2076">
        <v>4</v>
      </c>
      <c r="F2076" s="12">
        <v>654</v>
      </c>
      <c r="G2076" s="12">
        <v>21.8</v>
      </c>
      <c r="H2076" s="12">
        <v>1.4</v>
      </c>
      <c r="I2076" s="12">
        <v>0.35</v>
      </c>
      <c r="J2076">
        <v>109</v>
      </c>
      <c r="K2076">
        <v>112</v>
      </c>
      <c r="L2076" s="12">
        <v>1.05</v>
      </c>
      <c r="M2076" t="s">
        <v>551</v>
      </c>
    </row>
    <row r="2077" spans="1:13" x14ac:dyDescent="0.3">
      <c r="A2077" t="s">
        <v>40</v>
      </c>
      <c r="B2077" t="s">
        <v>50</v>
      </c>
      <c r="C2077" t="s">
        <v>550</v>
      </c>
      <c r="D2077" t="s">
        <v>15</v>
      </c>
      <c r="E2077">
        <v>4</v>
      </c>
      <c r="F2077" s="12">
        <v>648</v>
      </c>
      <c r="G2077" s="12">
        <v>21.6</v>
      </c>
      <c r="H2077" s="12">
        <v>1.51</v>
      </c>
      <c r="I2077" s="12">
        <v>0.4</v>
      </c>
      <c r="J2077">
        <v>108</v>
      </c>
      <c r="K2077">
        <v>112</v>
      </c>
      <c r="L2077" s="12">
        <v>1.1100000000000001</v>
      </c>
      <c r="M2077" t="s">
        <v>551</v>
      </c>
    </row>
    <row r="2078" spans="1:13" x14ac:dyDescent="0.3">
      <c r="A2078" t="s">
        <v>40</v>
      </c>
      <c r="B2078" t="s">
        <v>50</v>
      </c>
      <c r="C2078" t="s">
        <v>550</v>
      </c>
      <c r="D2078" t="s">
        <v>14</v>
      </c>
      <c r="E2078">
        <v>4</v>
      </c>
      <c r="F2078" s="12">
        <v>702</v>
      </c>
      <c r="G2078" s="12">
        <v>23.4</v>
      </c>
      <c r="H2078" s="12">
        <v>1.4</v>
      </c>
      <c r="I2078" s="12">
        <v>0.35</v>
      </c>
      <c r="J2078">
        <v>117</v>
      </c>
      <c r="K2078">
        <v>112</v>
      </c>
      <c r="L2078" s="12">
        <v>1.05</v>
      </c>
      <c r="M2078" t="s">
        <v>551</v>
      </c>
    </row>
    <row r="2079" spans="1:13" x14ac:dyDescent="0.3">
      <c r="A2079" t="s">
        <v>40</v>
      </c>
      <c r="B2079" t="s">
        <v>50</v>
      </c>
      <c r="C2079" t="s">
        <v>550</v>
      </c>
      <c r="D2079" t="s">
        <v>114</v>
      </c>
      <c r="E2079">
        <v>4</v>
      </c>
      <c r="F2079" s="12">
        <v>690</v>
      </c>
      <c r="G2079" s="12">
        <v>23</v>
      </c>
      <c r="H2079" s="12">
        <v>1.51</v>
      </c>
      <c r="I2079" s="12">
        <v>0.38</v>
      </c>
      <c r="J2079">
        <v>115</v>
      </c>
      <c r="K2079">
        <v>112</v>
      </c>
      <c r="L2079" s="12">
        <v>1.1299999999999999</v>
      </c>
      <c r="M2079" t="s">
        <v>551</v>
      </c>
    </row>
    <row r="2080" spans="1:13" x14ac:dyDescent="0.3">
      <c r="A2080" t="s">
        <v>5</v>
      </c>
      <c r="B2080" t="s">
        <v>23</v>
      </c>
      <c r="C2080" t="s">
        <v>552</v>
      </c>
      <c r="D2080" t="s">
        <v>7</v>
      </c>
      <c r="E2080">
        <v>1</v>
      </c>
      <c r="F2080" s="12">
        <v>125</v>
      </c>
      <c r="G2080" s="12">
        <v>4.17</v>
      </c>
      <c r="H2080" s="12">
        <v>0.33</v>
      </c>
      <c r="I2080" s="12">
        <v>0.33</v>
      </c>
      <c r="J2080">
        <v>25</v>
      </c>
      <c r="K2080">
        <v>30</v>
      </c>
      <c r="L2080" s="12">
        <v>0</v>
      </c>
      <c r="M2080" t="s">
        <v>553</v>
      </c>
    </row>
    <row r="2081" spans="1:13" x14ac:dyDescent="0.3">
      <c r="A2081" t="s">
        <v>5</v>
      </c>
      <c r="B2081" t="s">
        <v>23</v>
      </c>
      <c r="C2081" t="s">
        <v>552</v>
      </c>
      <c r="D2081" t="s">
        <v>9</v>
      </c>
      <c r="E2081">
        <v>2</v>
      </c>
      <c r="F2081" s="12">
        <v>135</v>
      </c>
      <c r="G2081" s="12">
        <v>4.5</v>
      </c>
      <c r="H2081" s="12">
        <v>0.67</v>
      </c>
      <c r="I2081" s="12">
        <v>0.67</v>
      </c>
      <c r="J2081">
        <v>27</v>
      </c>
      <c r="K2081">
        <v>60</v>
      </c>
      <c r="L2081" s="12">
        <v>0</v>
      </c>
      <c r="M2081" t="s">
        <v>553</v>
      </c>
    </row>
    <row r="2082" spans="1:13" x14ac:dyDescent="0.3">
      <c r="A2082" t="s">
        <v>5</v>
      </c>
      <c r="B2082" t="s">
        <v>23</v>
      </c>
      <c r="C2082" t="s">
        <v>552</v>
      </c>
      <c r="D2082" t="s">
        <v>8</v>
      </c>
      <c r="E2082">
        <v>1</v>
      </c>
      <c r="F2082" s="12">
        <v>80</v>
      </c>
      <c r="G2082" s="12">
        <v>2.67</v>
      </c>
      <c r="H2082" s="12">
        <v>0.33</v>
      </c>
      <c r="I2082" s="12">
        <v>0.33</v>
      </c>
      <c r="J2082">
        <v>16</v>
      </c>
      <c r="K2082">
        <v>30</v>
      </c>
      <c r="L2082" s="12">
        <v>0</v>
      </c>
      <c r="M2082" t="s">
        <v>553</v>
      </c>
    </row>
    <row r="2083" spans="1:13" x14ac:dyDescent="0.3">
      <c r="A2083" t="s">
        <v>5</v>
      </c>
      <c r="B2083" t="s">
        <v>23</v>
      </c>
      <c r="C2083" t="s">
        <v>552</v>
      </c>
      <c r="D2083" t="s">
        <v>11</v>
      </c>
      <c r="E2083">
        <v>1</v>
      </c>
      <c r="F2083" s="12">
        <v>130</v>
      </c>
      <c r="G2083" s="12">
        <v>4.33</v>
      </c>
      <c r="H2083" s="12">
        <v>0.33</v>
      </c>
      <c r="I2083" s="12">
        <v>0.33</v>
      </c>
      <c r="J2083">
        <v>26</v>
      </c>
      <c r="K2083">
        <v>30</v>
      </c>
      <c r="L2083" s="12">
        <v>0</v>
      </c>
      <c r="M2083" t="s">
        <v>553</v>
      </c>
    </row>
    <row r="2084" spans="1:13" x14ac:dyDescent="0.3">
      <c r="A2084" t="s">
        <v>5</v>
      </c>
      <c r="B2084" t="s">
        <v>23</v>
      </c>
      <c r="C2084" t="s">
        <v>552</v>
      </c>
      <c r="D2084" t="s">
        <v>10</v>
      </c>
      <c r="E2084">
        <v>1</v>
      </c>
      <c r="F2084" s="12">
        <v>45</v>
      </c>
      <c r="G2084" s="12">
        <v>1.5</v>
      </c>
      <c r="H2084" s="12">
        <v>0.33</v>
      </c>
      <c r="I2084" s="12">
        <v>0.33</v>
      </c>
      <c r="J2084">
        <v>9</v>
      </c>
      <c r="K2084">
        <v>30</v>
      </c>
      <c r="L2084" s="12">
        <v>0</v>
      </c>
      <c r="M2084" t="s">
        <v>553</v>
      </c>
    </row>
    <row r="2085" spans="1:13" x14ac:dyDescent="0.3">
      <c r="A2085" t="s">
        <v>5</v>
      </c>
      <c r="B2085" t="s">
        <v>23</v>
      </c>
      <c r="C2085" t="s">
        <v>552</v>
      </c>
      <c r="D2085" t="s">
        <v>12</v>
      </c>
      <c r="E2085">
        <v>1</v>
      </c>
      <c r="F2085" s="12">
        <v>70</v>
      </c>
      <c r="G2085" s="12">
        <v>2.33</v>
      </c>
      <c r="H2085" s="12">
        <v>0.33</v>
      </c>
      <c r="I2085" s="12">
        <v>0.33</v>
      </c>
      <c r="J2085">
        <v>14</v>
      </c>
      <c r="K2085">
        <v>30</v>
      </c>
      <c r="L2085" s="12">
        <v>0</v>
      </c>
      <c r="M2085" t="s">
        <v>553</v>
      </c>
    </row>
    <row r="2086" spans="1:13" x14ac:dyDescent="0.3">
      <c r="A2086" t="s">
        <v>5</v>
      </c>
      <c r="B2086" t="s">
        <v>23</v>
      </c>
      <c r="C2086" t="s">
        <v>554</v>
      </c>
      <c r="D2086" t="s">
        <v>9</v>
      </c>
      <c r="E2086">
        <v>1</v>
      </c>
      <c r="F2086" s="12">
        <v>119.81</v>
      </c>
      <c r="G2086" s="12">
        <v>3.99</v>
      </c>
      <c r="H2086" s="12">
        <v>0.33</v>
      </c>
      <c r="I2086" s="12">
        <v>0.33</v>
      </c>
      <c r="J2086">
        <v>31</v>
      </c>
      <c r="K2086">
        <v>30</v>
      </c>
      <c r="L2086" s="12">
        <v>0</v>
      </c>
      <c r="M2086" t="s">
        <v>553</v>
      </c>
    </row>
    <row r="2087" spans="1:13" x14ac:dyDescent="0.3">
      <c r="A2087" t="s">
        <v>5</v>
      </c>
      <c r="B2087" t="s">
        <v>23</v>
      </c>
      <c r="C2087" t="s">
        <v>554</v>
      </c>
      <c r="D2087" t="s">
        <v>8</v>
      </c>
      <c r="E2087">
        <v>1</v>
      </c>
      <c r="F2087" s="12">
        <v>85</v>
      </c>
      <c r="G2087" s="12">
        <v>2.83</v>
      </c>
      <c r="H2087" s="12">
        <v>0.33</v>
      </c>
      <c r="I2087" s="12">
        <v>0.33</v>
      </c>
      <c r="J2087">
        <v>17</v>
      </c>
      <c r="K2087">
        <v>30</v>
      </c>
      <c r="L2087" s="12">
        <v>0</v>
      </c>
      <c r="M2087" t="s">
        <v>553</v>
      </c>
    </row>
    <row r="2088" spans="1:13" x14ac:dyDescent="0.3">
      <c r="A2088" t="s">
        <v>5</v>
      </c>
      <c r="B2088" t="s">
        <v>23</v>
      </c>
      <c r="C2088" t="s">
        <v>554</v>
      </c>
      <c r="D2088" t="s">
        <v>10</v>
      </c>
      <c r="E2088">
        <v>1</v>
      </c>
      <c r="F2088" s="12">
        <v>60</v>
      </c>
      <c r="G2088" s="12">
        <v>2</v>
      </c>
      <c r="H2088" s="12">
        <v>0.33</v>
      </c>
      <c r="I2088" s="12">
        <v>0.33</v>
      </c>
      <c r="J2088">
        <v>12</v>
      </c>
      <c r="K2088">
        <v>30</v>
      </c>
      <c r="L2088" s="12">
        <v>0</v>
      </c>
      <c r="M2088" t="s">
        <v>553</v>
      </c>
    </row>
    <row r="2089" spans="1:13" x14ac:dyDescent="0.3">
      <c r="A2089" t="s">
        <v>40</v>
      </c>
      <c r="B2089" t="s">
        <v>52</v>
      </c>
      <c r="C2089" t="s">
        <v>555</v>
      </c>
      <c r="D2089" t="s">
        <v>7</v>
      </c>
      <c r="E2089">
        <v>3</v>
      </c>
      <c r="F2089" s="12">
        <v>420</v>
      </c>
      <c r="G2089" s="12">
        <v>14</v>
      </c>
      <c r="H2089" s="12">
        <v>0.85</v>
      </c>
      <c r="I2089" s="12">
        <v>0.56999999999999995</v>
      </c>
      <c r="J2089">
        <v>84</v>
      </c>
      <c r="K2089">
        <v>110</v>
      </c>
      <c r="L2089" s="12">
        <v>0.28000000000000003</v>
      </c>
      <c r="M2089" t="s">
        <v>556</v>
      </c>
    </row>
    <row r="2090" spans="1:13" x14ac:dyDescent="0.3">
      <c r="A2090" t="s">
        <v>40</v>
      </c>
      <c r="B2090" t="s">
        <v>52</v>
      </c>
      <c r="C2090" t="s">
        <v>555</v>
      </c>
      <c r="D2090" t="s">
        <v>9</v>
      </c>
      <c r="E2090">
        <v>2</v>
      </c>
      <c r="F2090" s="12">
        <v>285</v>
      </c>
      <c r="G2090" s="12">
        <v>9.5</v>
      </c>
      <c r="H2090" s="12">
        <v>0.56999999999999995</v>
      </c>
      <c r="I2090" s="12">
        <v>0.56999999999999995</v>
      </c>
      <c r="J2090">
        <v>57</v>
      </c>
      <c r="K2090">
        <v>80</v>
      </c>
      <c r="L2090" s="12">
        <v>0</v>
      </c>
      <c r="M2090" t="s">
        <v>556</v>
      </c>
    </row>
    <row r="2091" spans="1:13" x14ac:dyDescent="0.3">
      <c r="A2091" t="s">
        <v>40</v>
      </c>
      <c r="B2091" t="s">
        <v>52</v>
      </c>
      <c r="C2091" t="s">
        <v>555</v>
      </c>
      <c r="D2091" t="s">
        <v>8</v>
      </c>
      <c r="E2091">
        <v>3</v>
      </c>
      <c r="F2091" s="12">
        <v>425</v>
      </c>
      <c r="G2091" s="12">
        <v>14.17</v>
      </c>
      <c r="H2091" s="12">
        <v>1.1299999999999999</v>
      </c>
      <c r="I2091" s="12">
        <v>0.85</v>
      </c>
      <c r="J2091">
        <v>85</v>
      </c>
      <c r="K2091">
        <v>110</v>
      </c>
      <c r="L2091" s="12">
        <v>0.28000000000000003</v>
      </c>
      <c r="M2091" t="s">
        <v>556</v>
      </c>
    </row>
    <row r="2092" spans="1:13" x14ac:dyDescent="0.3">
      <c r="A2092" t="s">
        <v>40</v>
      </c>
      <c r="B2092" t="s">
        <v>52</v>
      </c>
      <c r="C2092" t="s">
        <v>555</v>
      </c>
      <c r="D2092" t="s">
        <v>11</v>
      </c>
      <c r="E2092">
        <v>2</v>
      </c>
      <c r="F2092" s="12">
        <v>345</v>
      </c>
      <c r="G2092" s="12">
        <v>11.5</v>
      </c>
      <c r="H2092" s="12">
        <v>0.85</v>
      </c>
      <c r="I2092" s="12">
        <v>0.85</v>
      </c>
      <c r="J2092">
        <v>69</v>
      </c>
      <c r="K2092">
        <v>80</v>
      </c>
      <c r="L2092" s="12">
        <v>0</v>
      </c>
      <c r="M2092" t="s">
        <v>556</v>
      </c>
    </row>
    <row r="2093" spans="1:13" x14ac:dyDescent="0.3">
      <c r="A2093" t="s">
        <v>40</v>
      </c>
      <c r="B2093" t="s">
        <v>52</v>
      </c>
      <c r="C2093" t="s">
        <v>555</v>
      </c>
      <c r="D2093" t="s">
        <v>10</v>
      </c>
      <c r="E2093">
        <v>2</v>
      </c>
      <c r="F2093" s="12">
        <v>265</v>
      </c>
      <c r="G2093" s="12">
        <v>8.83</v>
      </c>
      <c r="H2093" s="12">
        <v>0.56999999999999995</v>
      </c>
      <c r="I2093" s="12">
        <v>0.56999999999999995</v>
      </c>
      <c r="J2093">
        <v>53</v>
      </c>
      <c r="K2093">
        <v>80</v>
      </c>
      <c r="L2093" s="12">
        <v>0</v>
      </c>
      <c r="M2093" t="s">
        <v>556</v>
      </c>
    </row>
    <row r="2094" spans="1:13" x14ac:dyDescent="0.3">
      <c r="A2094" t="s">
        <v>40</v>
      </c>
      <c r="B2094" t="s">
        <v>52</v>
      </c>
      <c r="C2094" t="s">
        <v>555</v>
      </c>
      <c r="D2094" t="s">
        <v>13</v>
      </c>
      <c r="E2094">
        <v>3</v>
      </c>
      <c r="F2094" s="12">
        <v>345</v>
      </c>
      <c r="G2094" s="12">
        <v>11.5</v>
      </c>
      <c r="H2094" s="12">
        <v>0.85</v>
      </c>
      <c r="I2094" s="12">
        <v>0.85</v>
      </c>
      <c r="J2094">
        <v>69</v>
      </c>
      <c r="K2094">
        <v>110</v>
      </c>
      <c r="L2094" s="12">
        <v>0</v>
      </c>
      <c r="M2094" t="s">
        <v>556</v>
      </c>
    </row>
    <row r="2095" spans="1:13" x14ac:dyDescent="0.3">
      <c r="A2095" t="s">
        <v>40</v>
      </c>
      <c r="B2095" t="s">
        <v>52</v>
      </c>
      <c r="C2095" t="s">
        <v>555</v>
      </c>
      <c r="D2095" t="s">
        <v>12</v>
      </c>
      <c r="E2095">
        <v>2</v>
      </c>
      <c r="F2095" s="12">
        <v>325</v>
      </c>
      <c r="G2095" s="12">
        <v>10.83</v>
      </c>
      <c r="H2095" s="12">
        <v>0.56999999999999995</v>
      </c>
      <c r="I2095" s="12">
        <v>0.56999999999999995</v>
      </c>
      <c r="J2095">
        <v>65</v>
      </c>
      <c r="K2095">
        <v>80</v>
      </c>
      <c r="L2095" s="12">
        <v>0</v>
      </c>
      <c r="M2095" t="s">
        <v>556</v>
      </c>
    </row>
    <row r="2096" spans="1:13" x14ac:dyDescent="0.3">
      <c r="A2096" t="s">
        <v>40</v>
      </c>
      <c r="B2096" t="s">
        <v>52</v>
      </c>
      <c r="C2096" t="s">
        <v>555</v>
      </c>
      <c r="D2096" t="s">
        <v>15</v>
      </c>
      <c r="E2096">
        <v>3</v>
      </c>
      <c r="F2096" s="12">
        <v>330</v>
      </c>
      <c r="G2096" s="12">
        <v>11</v>
      </c>
      <c r="H2096" s="12">
        <v>0.93</v>
      </c>
      <c r="I2096" s="12">
        <v>0.93</v>
      </c>
      <c r="J2096">
        <v>66</v>
      </c>
      <c r="K2096">
        <v>110</v>
      </c>
      <c r="L2096" s="12">
        <v>0</v>
      </c>
      <c r="M2096" t="s">
        <v>556</v>
      </c>
    </row>
    <row r="2097" spans="1:13" x14ac:dyDescent="0.3">
      <c r="A2097" t="s">
        <v>40</v>
      </c>
      <c r="B2097" t="s">
        <v>52</v>
      </c>
      <c r="C2097" t="s">
        <v>555</v>
      </c>
      <c r="D2097" t="s">
        <v>14</v>
      </c>
      <c r="E2097">
        <v>2</v>
      </c>
      <c r="F2097" s="12">
        <v>285</v>
      </c>
      <c r="G2097" s="12">
        <v>9.5</v>
      </c>
      <c r="H2097" s="12">
        <v>0.56999999999999995</v>
      </c>
      <c r="I2097" s="12">
        <v>0.56999999999999995</v>
      </c>
      <c r="J2097">
        <v>57</v>
      </c>
      <c r="K2097">
        <v>80</v>
      </c>
      <c r="L2097" s="12">
        <v>0</v>
      </c>
      <c r="M2097" t="s">
        <v>556</v>
      </c>
    </row>
    <row r="2098" spans="1:13" x14ac:dyDescent="0.3">
      <c r="A2098" t="s">
        <v>40</v>
      </c>
      <c r="B2098" t="s">
        <v>52</v>
      </c>
      <c r="C2098" t="s">
        <v>555</v>
      </c>
      <c r="D2098" t="s">
        <v>114</v>
      </c>
      <c r="E2098">
        <v>2</v>
      </c>
      <c r="F2098" s="12">
        <v>265</v>
      </c>
      <c r="G2098" s="12">
        <v>8.83</v>
      </c>
      <c r="H2098" s="12">
        <v>0.62</v>
      </c>
      <c r="I2098" s="12">
        <v>0.62</v>
      </c>
      <c r="J2098">
        <v>53</v>
      </c>
      <c r="K2098">
        <v>80</v>
      </c>
      <c r="L2098" s="12">
        <v>0</v>
      </c>
      <c r="M2098" t="s">
        <v>556</v>
      </c>
    </row>
    <row r="2099" spans="1:13" x14ac:dyDescent="0.3">
      <c r="A2099" t="s">
        <v>40</v>
      </c>
      <c r="B2099" t="s">
        <v>52</v>
      </c>
      <c r="C2099" t="s">
        <v>557</v>
      </c>
      <c r="D2099" t="s">
        <v>7</v>
      </c>
      <c r="E2099">
        <v>1</v>
      </c>
      <c r="F2099" s="12">
        <v>65</v>
      </c>
      <c r="G2099" s="12">
        <v>2.17</v>
      </c>
      <c r="H2099" s="12">
        <v>0.28000000000000003</v>
      </c>
      <c r="I2099" s="12">
        <v>0.28000000000000003</v>
      </c>
      <c r="J2099">
        <v>13</v>
      </c>
      <c r="K2099">
        <v>30</v>
      </c>
      <c r="L2099" s="12">
        <v>0</v>
      </c>
      <c r="M2099" t="s">
        <v>556</v>
      </c>
    </row>
    <row r="2100" spans="1:13" x14ac:dyDescent="0.3">
      <c r="A2100" t="s">
        <v>40</v>
      </c>
      <c r="B2100" t="s">
        <v>52</v>
      </c>
      <c r="C2100" t="s">
        <v>557</v>
      </c>
      <c r="D2100" t="s">
        <v>9</v>
      </c>
      <c r="E2100">
        <v>1</v>
      </c>
      <c r="F2100" s="12">
        <v>100</v>
      </c>
      <c r="G2100" s="12">
        <v>3.33</v>
      </c>
      <c r="H2100" s="12">
        <v>0.28000000000000003</v>
      </c>
      <c r="I2100" s="12">
        <v>0.28000000000000003</v>
      </c>
      <c r="J2100">
        <v>20</v>
      </c>
      <c r="K2100">
        <v>30</v>
      </c>
      <c r="L2100" s="12">
        <v>0</v>
      </c>
      <c r="M2100" t="s">
        <v>556</v>
      </c>
    </row>
    <row r="2101" spans="1:13" x14ac:dyDescent="0.3">
      <c r="A2101" t="s">
        <v>40</v>
      </c>
      <c r="B2101" t="s">
        <v>52</v>
      </c>
      <c r="C2101" t="s">
        <v>557</v>
      </c>
      <c r="D2101" t="s">
        <v>11</v>
      </c>
      <c r="E2101">
        <v>1</v>
      </c>
      <c r="F2101" s="12">
        <v>150</v>
      </c>
      <c r="G2101" s="12">
        <v>5</v>
      </c>
      <c r="H2101" s="12">
        <v>0.28000000000000003</v>
      </c>
      <c r="I2101" s="12">
        <v>0.28000000000000003</v>
      </c>
      <c r="J2101">
        <v>30</v>
      </c>
      <c r="K2101">
        <v>30</v>
      </c>
      <c r="L2101" s="12">
        <v>0</v>
      </c>
      <c r="M2101" t="s">
        <v>556</v>
      </c>
    </row>
    <row r="2102" spans="1:13" x14ac:dyDescent="0.3">
      <c r="A2102" t="s">
        <v>40</v>
      </c>
      <c r="B2102" t="s">
        <v>52</v>
      </c>
      <c r="C2102" t="s">
        <v>557</v>
      </c>
      <c r="D2102" t="s">
        <v>10</v>
      </c>
      <c r="E2102">
        <v>1</v>
      </c>
      <c r="F2102" s="12">
        <v>70</v>
      </c>
      <c r="G2102" s="12">
        <v>2.33</v>
      </c>
      <c r="H2102" s="12">
        <v>0.28000000000000003</v>
      </c>
      <c r="I2102" s="12">
        <v>0.28000000000000003</v>
      </c>
      <c r="J2102">
        <v>14</v>
      </c>
      <c r="K2102">
        <v>30</v>
      </c>
      <c r="L2102" s="12">
        <v>0</v>
      </c>
      <c r="M2102" t="s">
        <v>556</v>
      </c>
    </row>
    <row r="2103" spans="1:13" x14ac:dyDescent="0.3">
      <c r="A2103" t="s">
        <v>40</v>
      </c>
      <c r="B2103" t="s">
        <v>52</v>
      </c>
      <c r="C2103" t="s">
        <v>557</v>
      </c>
      <c r="D2103" t="s">
        <v>13</v>
      </c>
      <c r="E2103">
        <v>1</v>
      </c>
      <c r="F2103" s="12">
        <v>80</v>
      </c>
      <c r="G2103" s="12">
        <v>2.67</v>
      </c>
      <c r="H2103" s="12">
        <v>0.28000000000000003</v>
      </c>
      <c r="I2103" s="12">
        <v>0.28000000000000003</v>
      </c>
      <c r="J2103">
        <v>16</v>
      </c>
      <c r="K2103">
        <v>30</v>
      </c>
      <c r="L2103" s="12">
        <v>0</v>
      </c>
      <c r="M2103" t="s">
        <v>556</v>
      </c>
    </row>
    <row r="2104" spans="1:13" x14ac:dyDescent="0.3">
      <c r="A2104" t="s">
        <v>40</v>
      </c>
      <c r="B2104" t="s">
        <v>52</v>
      </c>
      <c r="C2104" t="s">
        <v>557</v>
      </c>
      <c r="D2104" t="s">
        <v>12</v>
      </c>
      <c r="E2104">
        <v>1</v>
      </c>
      <c r="F2104" s="12">
        <v>60</v>
      </c>
      <c r="G2104" s="12">
        <v>2</v>
      </c>
      <c r="H2104" s="12">
        <v>0.28000000000000003</v>
      </c>
      <c r="I2104" s="12">
        <v>0.28000000000000003</v>
      </c>
      <c r="J2104">
        <v>12</v>
      </c>
      <c r="K2104">
        <v>30</v>
      </c>
      <c r="L2104" s="12">
        <v>0</v>
      </c>
      <c r="M2104" t="s">
        <v>556</v>
      </c>
    </row>
    <row r="2105" spans="1:13" x14ac:dyDescent="0.3">
      <c r="A2105" t="s">
        <v>40</v>
      </c>
      <c r="B2105" t="s">
        <v>52</v>
      </c>
      <c r="C2105" t="s">
        <v>557</v>
      </c>
      <c r="D2105" t="s">
        <v>15</v>
      </c>
      <c r="E2105">
        <v>1</v>
      </c>
      <c r="F2105" s="12">
        <v>110</v>
      </c>
      <c r="G2105" s="12">
        <v>3.67</v>
      </c>
      <c r="H2105" s="12">
        <v>0.31</v>
      </c>
      <c r="I2105" s="12">
        <v>0.31</v>
      </c>
      <c r="J2105">
        <v>22</v>
      </c>
      <c r="K2105">
        <v>50</v>
      </c>
      <c r="L2105" s="12">
        <v>0</v>
      </c>
      <c r="M2105" t="s">
        <v>556</v>
      </c>
    </row>
    <row r="2106" spans="1:13" x14ac:dyDescent="0.3">
      <c r="A2106" t="s">
        <v>40</v>
      </c>
      <c r="B2106" t="s">
        <v>52</v>
      </c>
      <c r="C2106" t="s">
        <v>557</v>
      </c>
      <c r="D2106" t="s">
        <v>14</v>
      </c>
      <c r="E2106">
        <v>1</v>
      </c>
      <c r="F2106" s="12">
        <v>100</v>
      </c>
      <c r="G2106" s="12">
        <v>3.33</v>
      </c>
      <c r="H2106" s="12">
        <v>0.28000000000000003</v>
      </c>
      <c r="I2106" s="12">
        <v>0.28000000000000003</v>
      </c>
      <c r="J2106">
        <v>20</v>
      </c>
      <c r="K2106">
        <v>50</v>
      </c>
      <c r="L2106" s="12">
        <v>0</v>
      </c>
      <c r="M2106" t="s">
        <v>556</v>
      </c>
    </row>
    <row r="2107" spans="1:13" x14ac:dyDescent="0.3">
      <c r="A2107" t="s">
        <v>40</v>
      </c>
      <c r="B2107" t="s">
        <v>52</v>
      </c>
      <c r="C2107" t="s">
        <v>557</v>
      </c>
      <c r="D2107" t="s">
        <v>114</v>
      </c>
      <c r="E2107">
        <v>1</v>
      </c>
      <c r="F2107" s="12">
        <v>105</v>
      </c>
      <c r="G2107" s="12">
        <v>3.5</v>
      </c>
      <c r="H2107" s="12">
        <v>0.31</v>
      </c>
      <c r="I2107" s="12">
        <v>0.31</v>
      </c>
      <c r="J2107">
        <v>21</v>
      </c>
      <c r="K2107">
        <v>50</v>
      </c>
      <c r="L2107" s="12">
        <v>0</v>
      </c>
      <c r="M2107" t="s">
        <v>556</v>
      </c>
    </row>
    <row r="2108" spans="1:13" x14ac:dyDescent="0.3">
      <c r="A2108" t="s">
        <v>40</v>
      </c>
      <c r="B2108" t="s">
        <v>52</v>
      </c>
      <c r="C2108" t="s">
        <v>558</v>
      </c>
      <c r="D2108" t="s">
        <v>8</v>
      </c>
      <c r="E2108">
        <v>1</v>
      </c>
      <c r="F2108" s="12">
        <v>120</v>
      </c>
      <c r="G2108" s="12">
        <v>4</v>
      </c>
      <c r="H2108" s="12">
        <v>0.28000000000000003</v>
      </c>
      <c r="I2108" s="12">
        <v>0</v>
      </c>
      <c r="J2108">
        <v>24</v>
      </c>
      <c r="K2108">
        <v>30</v>
      </c>
      <c r="L2108" s="12">
        <v>0.28000000000000003</v>
      </c>
      <c r="M2108" t="s">
        <v>556</v>
      </c>
    </row>
    <row r="2109" spans="1:13" x14ac:dyDescent="0.3">
      <c r="A2109" t="s">
        <v>40</v>
      </c>
      <c r="B2109" t="s">
        <v>52</v>
      </c>
      <c r="C2109" t="s">
        <v>558</v>
      </c>
      <c r="D2109" t="s">
        <v>10</v>
      </c>
      <c r="E2109">
        <v>1</v>
      </c>
      <c r="F2109" s="12">
        <v>125</v>
      </c>
      <c r="G2109" s="12">
        <v>4.17</v>
      </c>
      <c r="H2109" s="12">
        <v>0.28000000000000003</v>
      </c>
      <c r="I2109" s="12">
        <v>0.28000000000000003</v>
      </c>
      <c r="J2109">
        <v>25</v>
      </c>
      <c r="K2109">
        <v>30</v>
      </c>
      <c r="L2109" s="12">
        <v>0</v>
      </c>
      <c r="M2109" t="s">
        <v>556</v>
      </c>
    </row>
    <row r="2110" spans="1:13" x14ac:dyDescent="0.3">
      <c r="A2110" t="s">
        <v>40</v>
      </c>
      <c r="B2110" t="s">
        <v>52</v>
      </c>
      <c r="C2110" t="s">
        <v>558</v>
      </c>
      <c r="D2110" t="s">
        <v>12</v>
      </c>
      <c r="E2110">
        <v>1</v>
      </c>
      <c r="F2110" s="12">
        <v>180</v>
      </c>
      <c r="G2110" s="12">
        <v>6</v>
      </c>
      <c r="H2110" s="12">
        <v>0.28000000000000003</v>
      </c>
      <c r="I2110" s="12">
        <v>0.28000000000000003</v>
      </c>
      <c r="J2110">
        <v>36</v>
      </c>
      <c r="K2110">
        <v>30</v>
      </c>
      <c r="L2110" s="12">
        <v>0</v>
      </c>
      <c r="M2110" t="s">
        <v>556</v>
      </c>
    </row>
    <row r="2111" spans="1:13" x14ac:dyDescent="0.3">
      <c r="A2111" t="s">
        <v>40</v>
      </c>
      <c r="B2111" t="s">
        <v>52</v>
      </c>
      <c r="C2111" t="s">
        <v>558</v>
      </c>
      <c r="D2111" t="s">
        <v>14</v>
      </c>
      <c r="E2111">
        <v>1</v>
      </c>
      <c r="F2111" s="12">
        <v>145</v>
      </c>
      <c r="G2111" s="12">
        <v>4.83</v>
      </c>
      <c r="H2111" s="12">
        <v>0.28000000000000003</v>
      </c>
      <c r="I2111" s="12">
        <v>0.28000000000000003</v>
      </c>
      <c r="J2111">
        <v>29</v>
      </c>
      <c r="K2111">
        <v>30</v>
      </c>
      <c r="L2111" s="12">
        <v>0</v>
      </c>
      <c r="M2111" t="s">
        <v>556</v>
      </c>
    </row>
    <row r="2112" spans="1:13" x14ac:dyDescent="0.3">
      <c r="A2112" t="s">
        <v>40</v>
      </c>
      <c r="B2112" t="s">
        <v>52</v>
      </c>
      <c r="C2112" t="s">
        <v>558</v>
      </c>
      <c r="D2112" t="s">
        <v>114</v>
      </c>
      <c r="E2112">
        <v>1</v>
      </c>
      <c r="F2112" s="12">
        <v>155</v>
      </c>
      <c r="G2112" s="12">
        <v>5.17</v>
      </c>
      <c r="H2112" s="12">
        <v>0.31</v>
      </c>
      <c r="I2112" s="12">
        <v>0.31</v>
      </c>
      <c r="J2112">
        <v>31</v>
      </c>
      <c r="K2112">
        <v>30</v>
      </c>
      <c r="L2112" s="12">
        <v>0</v>
      </c>
      <c r="M2112" t="s">
        <v>556</v>
      </c>
    </row>
    <row r="2113" spans="1:13" x14ac:dyDescent="0.3">
      <c r="A2113" t="s">
        <v>40</v>
      </c>
      <c r="B2113" t="s">
        <v>52</v>
      </c>
      <c r="C2113" t="s">
        <v>559</v>
      </c>
      <c r="D2113" t="s">
        <v>7</v>
      </c>
      <c r="E2113">
        <v>1</v>
      </c>
      <c r="F2113" s="12">
        <v>100</v>
      </c>
      <c r="G2113" s="12">
        <v>3.33</v>
      </c>
      <c r="H2113" s="12">
        <v>0.28000000000000003</v>
      </c>
      <c r="I2113" s="12">
        <v>0.28000000000000003</v>
      </c>
      <c r="J2113">
        <v>20</v>
      </c>
      <c r="K2113">
        <v>30</v>
      </c>
      <c r="L2113" s="12">
        <v>0</v>
      </c>
      <c r="M2113" t="s">
        <v>556</v>
      </c>
    </row>
    <row r="2114" spans="1:13" x14ac:dyDescent="0.3">
      <c r="A2114" t="s">
        <v>40</v>
      </c>
      <c r="B2114" t="s">
        <v>52</v>
      </c>
      <c r="C2114" t="s">
        <v>559</v>
      </c>
      <c r="D2114" t="s">
        <v>9</v>
      </c>
      <c r="E2114">
        <v>1</v>
      </c>
      <c r="F2114" s="12">
        <v>85</v>
      </c>
      <c r="G2114" s="12">
        <v>2.83</v>
      </c>
      <c r="H2114" s="12">
        <v>0.28000000000000003</v>
      </c>
      <c r="I2114" s="12">
        <v>0.28000000000000003</v>
      </c>
      <c r="J2114">
        <v>17</v>
      </c>
      <c r="K2114">
        <v>30</v>
      </c>
      <c r="L2114" s="12">
        <v>0</v>
      </c>
      <c r="M2114" t="s">
        <v>556</v>
      </c>
    </row>
    <row r="2115" spans="1:13" x14ac:dyDescent="0.3">
      <c r="A2115" t="s">
        <v>40</v>
      </c>
      <c r="B2115" t="s">
        <v>52</v>
      </c>
      <c r="C2115" t="s">
        <v>559</v>
      </c>
      <c r="D2115" t="s">
        <v>11</v>
      </c>
      <c r="E2115">
        <v>1</v>
      </c>
      <c r="F2115" s="12">
        <v>75</v>
      </c>
      <c r="G2115" s="12">
        <v>2.5</v>
      </c>
      <c r="H2115" s="12">
        <v>0.28000000000000003</v>
      </c>
      <c r="I2115" s="12">
        <v>0.28000000000000003</v>
      </c>
      <c r="J2115">
        <v>15</v>
      </c>
      <c r="K2115">
        <v>30</v>
      </c>
      <c r="L2115" s="12">
        <v>0</v>
      </c>
      <c r="M2115" t="s">
        <v>556</v>
      </c>
    </row>
    <row r="2116" spans="1:13" x14ac:dyDescent="0.3">
      <c r="A2116" t="s">
        <v>40</v>
      </c>
      <c r="B2116" t="s">
        <v>52</v>
      </c>
      <c r="C2116" t="s">
        <v>559</v>
      </c>
      <c r="D2116" t="s">
        <v>10</v>
      </c>
      <c r="E2116">
        <v>1</v>
      </c>
      <c r="F2116" s="12">
        <v>80</v>
      </c>
      <c r="G2116" s="12">
        <v>2.67</v>
      </c>
      <c r="H2116" s="12">
        <v>0.28000000000000003</v>
      </c>
      <c r="I2116" s="12">
        <v>0.28000000000000003</v>
      </c>
      <c r="J2116">
        <v>16</v>
      </c>
      <c r="K2116">
        <v>30</v>
      </c>
      <c r="L2116" s="12">
        <v>0</v>
      </c>
      <c r="M2116" t="s">
        <v>556</v>
      </c>
    </row>
    <row r="2117" spans="1:13" x14ac:dyDescent="0.3">
      <c r="A2117" t="s">
        <v>40</v>
      </c>
      <c r="B2117" t="s">
        <v>52</v>
      </c>
      <c r="C2117" t="s">
        <v>559</v>
      </c>
      <c r="D2117" t="s">
        <v>13</v>
      </c>
      <c r="E2117">
        <v>1</v>
      </c>
      <c r="F2117" s="12">
        <v>90</v>
      </c>
      <c r="G2117" s="12">
        <v>3</v>
      </c>
      <c r="H2117" s="12">
        <v>0.28000000000000003</v>
      </c>
      <c r="I2117" s="12">
        <v>0.28000000000000003</v>
      </c>
      <c r="J2117">
        <v>18</v>
      </c>
      <c r="K2117">
        <v>30</v>
      </c>
      <c r="L2117" s="12">
        <v>0</v>
      </c>
      <c r="M2117" t="s">
        <v>556</v>
      </c>
    </row>
    <row r="2118" spans="1:13" x14ac:dyDescent="0.3">
      <c r="A2118" t="s">
        <v>40</v>
      </c>
      <c r="B2118" t="s">
        <v>52</v>
      </c>
      <c r="C2118" t="s">
        <v>559</v>
      </c>
      <c r="D2118" t="s">
        <v>12</v>
      </c>
      <c r="E2118">
        <v>1</v>
      </c>
      <c r="F2118" s="12">
        <v>90</v>
      </c>
      <c r="G2118" s="12">
        <v>3</v>
      </c>
      <c r="H2118" s="12">
        <v>0.28000000000000003</v>
      </c>
      <c r="I2118" s="12">
        <v>0.28000000000000003</v>
      </c>
      <c r="J2118">
        <v>18</v>
      </c>
      <c r="K2118">
        <v>30</v>
      </c>
      <c r="L2118" s="12">
        <v>0</v>
      </c>
      <c r="M2118" t="s">
        <v>556</v>
      </c>
    </row>
    <row r="2119" spans="1:13" x14ac:dyDescent="0.3">
      <c r="A2119" t="s">
        <v>40</v>
      </c>
      <c r="B2119" t="s">
        <v>52</v>
      </c>
      <c r="C2119" t="s">
        <v>559</v>
      </c>
      <c r="D2119" t="s">
        <v>15</v>
      </c>
      <c r="E2119">
        <v>1</v>
      </c>
      <c r="F2119" s="12">
        <v>180</v>
      </c>
      <c r="G2119" s="12">
        <v>6</v>
      </c>
      <c r="H2119" s="12">
        <v>0.31</v>
      </c>
      <c r="I2119" s="12">
        <v>0.31</v>
      </c>
      <c r="J2119">
        <v>36</v>
      </c>
      <c r="K2119">
        <v>50</v>
      </c>
      <c r="L2119" s="12">
        <v>0</v>
      </c>
      <c r="M2119" t="s">
        <v>556</v>
      </c>
    </row>
    <row r="2120" spans="1:13" x14ac:dyDescent="0.3">
      <c r="A2120" t="s">
        <v>40</v>
      </c>
      <c r="B2120" t="s">
        <v>52</v>
      </c>
      <c r="C2120" t="s">
        <v>559</v>
      </c>
      <c r="D2120" t="s">
        <v>14</v>
      </c>
      <c r="E2120">
        <v>1</v>
      </c>
      <c r="F2120" s="12">
        <v>55</v>
      </c>
      <c r="G2120" s="12">
        <v>1.83</v>
      </c>
      <c r="H2120" s="12">
        <v>0.28000000000000003</v>
      </c>
      <c r="I2120" s="12">
        <v>0.28000000000000003</v>
      </c>
      <c r="J2120">
        <v>11</v>
      </c>
      <c r="K2120">
        <v>30</v>
      </c>
      <c r="L2120" s="12">
        <v>0</v>
      </c>
      <c r="M2120" t="s">
        <v>556</v>
      </c>
    </row>
    <row r="2121" spans="1:13" x14ac:dyDescent="0.3">
      <c r="A2121" t="s">
        <v>40</v>
      </c>
      <c r="B2121" t="s">
        <v>52</v>
      </c>
      <c r="C2121" t="s">
        <v>559</v>
      </c>
      <c r="D2121" t="s">
        <v>114</v>
      </c>
      <c r="E2121">
        <v>1</v>
      </c>
      <c r="F2121" s="12">
        <v>50</v>
      </c>
      <c r="G2121" s="12">
        <v>1.67</v>
      </c>
      <c r="H2121" s="12">
        <v>0.31</v>
      </c>
      <c r="I2121" s="12">
        <v>0.31</v>
      </c>
      <c r="J2121">
        <v>10</v>
      </c>
      <c r="K2121">
        <v>30</v>
      </c>
      <c r="L2121" s="12">
        <v>0</v>
      </c>
      <c r="M2121" t="s">
        <v>556</v>
      </c>
    </row>
    <row r="2122" spans="1:13" x14ac:dyDescent="0.3">
      <c r="A2122" t="s">
        <v>40</v>
      </c>
      <c r="B2122" t="s">
        <v>52</v>
      </c>
      <c r="C2122" t="s">
        <v>560</v>
      </c>
      <c r="D2122" t="s">
        <v>7</v>
      </c>
      <c r="E2122">
        <v>1</v>
      </c>
      <c r="F2122" s="12">
        <v>115</v>
      </c>
      <c r="G2122" s="12">
        <v>3.83</v>
      </c>
      <c r="H2122" s="12">
        <v>0.28000000000000003</v>
      </c>
      <c r="I2122" s="12">
        <v>0</v>
      </c>
      <c r="J2122">
        <v>23</v>
      </c>
      <c r="K2122">
        <v>30</v>
      </c>
      <c r="L2122" s="12">
        <v>0.28000000000000003</v>
      </c>
      <c r="M2122" t="s">
        <v>556</v>
      </c>
    </row>
    <row r="2123" spans="1:13" x14ac:dyDescent="0.3">
      <c r="A2123" t="s">
        <v>40</v>
      </c>
      <c r="B2123" t="s">
        <v>52</v>
      </c>
      <c r="C2123" t="s">
        <v>560</v>
      </c>
      <c r="D2123" t="s">
        <v>9</v>
      </c>
      <c r="E2123">
        <v>1</v>
      </c>
      <c r="F2123" s="12">
        <v>75</v>
      </c>
      <c r="G2123" s="12">
        <v>2.5</v>
      </c>
      <c r="H2123" s="12">
        <v>0.28000000000000003</v>
      </c>
      <c r="I2123" s="12">
        <v>0.28000000000000003</v>
      </c>
      <c r="J2123">
        <v>15</v>
      </c>
      <c r="K2123">
        <v>30</v>
      </c>
      <c r="L2123" s="12">
        <v>0</v>
      </c>
      <c r="M2123" t="s">
        <v>556</v>
      </c>
    </row>
    <row r="2124" spans="1:13" x14ac:dyDescent="0.3">
      <c r="A2124" t="s">
        <v>40</v>
      </c>
      <c r="B2124" t="s">
        <v>52</v>
      </c>
      <c r="C2124" t="s">
        <v>560</v>
      </c>
      <c r="D2124" t="s">
        <v>11</v>
      </c>
      <c r="E2124">
        <v>1</v>
      </c>
      <c r="F2124" s="12">
        <v>110</v>
      </c>
      <c r="G2124" s="12">
        <v>3.67</v>
      </c>
      <c r="H2124" s="12">
        <v>0.28000000000000003</v>
      </c>
      <c r="I2124" s="12">
        <v>0.28000000000000003</v>
      </c>
      <c r="J2124">
        <v>22</v>
      </c>
      <c r="K2124">
        <v>30</v>
      </c>
      <c r="L2124" s="12">
        <v>0</v>
      </c>
      <c r="M2124" t="s">
        <v>556</v>
      </c>
    </row>
    <row r="2125" spans="1:13" x14ac:dyDescent="0.3">
      <c r="A2125" t="s">
        <v>40</v>
      </c>
      <c r="B2125" t="s">
        <v>52</v>
      </c>
      <c r="C2125" t="s">
        <v>560</v>
      </c>
      <c r="D2125" t="s">
        <v>13</v>
      </c>
      <c r="E2125">
        <v>1</v>
      </c>
      <c r="F2125" s="12">
        <v>90.1</v>
      </c>
      <c r="G2125" s="12">
        <v>3</v>
      </c>
      <c r="H2125" s="12">
        <v>0.28000000000000003</v>
      </c>
      <c r="I2125" s="12">
        <v>0.28000000000000003</v>
      </c>
      <c r="J2125">
        <v>17</v>
      </c>
      <c r="K2125">
        <v>30</v>
      </c>
      <c r="L2125" s="12">
        <v>0</v>
      </c>
      <c r="M2125" t="s">
        <v>556</v>
      </c>
    </row>
    <row r="2126" spans="1:13" x14ac:dyDescent="0.3">
      <c r="A2126" t="s">
        <v>40</v>
      </c>
      <c r="B2126" t="s">
        <v>52</v>
      </c>
      <c r="C2126" t="s">
        <v>560</v>
      </c>
      <c r="D2126" t="s">
        <v>15</v>
      </c>
      <c r="E2126">
        <v>1</v>
      </c>
      <c r="F2126" s="12">
        <v>40</v>
      </c>
      <c r="G2126" s="12">
        <v>1.33</v>
      </c>
      <c r="H2126" s="12">
        <v>0.31</v>
      </c>
      <c r="I2126" s="12">
        <v>0.31</v>
      </c>
      <c r="J2126">
        <v>8</v>
      </c>
      <c r="K2126">
        <v>30</v>
      </c>
      <c r="L2126" s="12">
        <v>0</v>
      </c>
      <c r="M2126" t="s">
        <v>556</v>
      </c>
    </row>
    <row r="2127" spans="1:13" x14ac:dyDescent="0.3">
      <c r="A2127" t="s">
        <v>40</v>
      </c>
      <c r="B2127" t="s">
        <v>52</v>
      </c>
      <c r="C2127" t="s">
        <v>561</v>
      </c>
      <c r="D2127" t="s">
        <v>8</v>
      </c>
      <c r="E2127">
        <v>1</v>
      </c>
      <c r="F2127" s="12">
        <v>63</v>
      </c>
      <c r="G2127" s="12">
        <v>2.1</v>
      </c>
      <c r="H2127" s="12">
        <v>0.2</v>
      </c>
      <c r="I2127" s="12">
        <v>0</v>
      </c>
      <c r="J2127">
        <v>21</v>
      </c>
      <c r="K2127">
        <v>30</v>
      </c>
      <c r="L2127" s="12">
        <v>0.2</v>
      </c>
      <c r="M2127" t="s">
        <v>556</v>
      </c>
    </row>
    <row r="2128" spans="1:13" x14ac:dyDescent="0.3">
      <c r="A2128" t="s">
        <v>40</v>
      </c>
      <c r="B2128" t="s">
        <v>52</v>
      </c>
      <c r="C2128" t="s">
        <v>561</v>
      </c>
      <c r="D2128" t="s">
        <v>10</v>
      </c>
      <c r="E2128">
        <v>1</v>
      </c>
      <c r="F2128" s="12">
        <v>33</v>
      </c>
      <c r="G2128" s="12">
        <v>1.1000000000000001</v>
      </c>
      <c r="H2128" s="12">
        <v>0.2</v>
      </c>
      <c r="I2128" s="12">
        <v>0.2</v>
      </c>
      <c r="J2128">
        <v>11</v>
      </c>
      <c r="K2128">
        <v>30</v>
      </c>
      <c r="L2128" s="12">
        <v>0</v>
      </c>
      <c r="M2128" t="s">
        <v>556</v>
      </c>
    </row>
    <row r="2129" spans="1:13" x14ac:dyDescent="0.3">
      <c r="A2129" t="s">
        <v>40</v>
      </c>
      <c r="B2129" t="s">
        <v>52</v>
      </c>
      <c r="C2129" t="s">
        <v>561</v>
      </c>
      <c r="D2129" t="s">
        <v>12</v>
      </c>
      <c r="E2129">
        <v>1</v>
      </c>
      <c r="F2129" s="12">
        <v>42</v>
      </c>
      <c r="G2129" s="12">
        <v>1.4</v>
      </c>
      <c r="H2129" s="12">
        <v>0.2</v>
      </c>
      <c r="I2129" s="12">
        <v>0.2</v>
      </c>
      <c r="J2129">
        <v>14</v>
      </c>
      <c r="K2129">
        <v>30</v>
      </c>
      <c r="L2129" s="12">
        <v>0</v>
      </c>
      <c r="M2129" t="s">
        <v>556</v>
      </c>
    </row>
    <row r="2130" spans="1:13" x14ac:dyDescent="0.3">
      <c r="A2130" t="s">
        <v>40</v>
      </c>
      <c r="B2130" t="s">
        <v>52</v>
      </c>
      <c r="C2130" t="s">
        <v>561</v>
      </c>
      <c r="D2130" t="s">
        <v>14</v>
      </c>
      <c r="E2130">
        <v>1</v>
      </c>
      <c r="F2130" s="12">
        <v>66</v>
      </c>
      <c r="G2130" s="12">
        <v>2.2000000000000002</v>
      </c>
      <c r="H2130" s="12">
        <v>0.2</v>
      </c>
      <c r="I2130" s="12">
        <v>0.2</v>
      </c>
      <c r="J2130">
        <v>22</v>
      </c>
      <c r="K2130">
        <v>30</v>
      </c>
      <c r="L2130" s="12">
        <v>0</v>
      </c>
      <c r="M2130" t="s">
        <v>556</v>
      </c>
    </row>
    <row r="2131" spans="1:13" x14ac:dyDescent="0.3">
      <c r="A2131" t="s">
        <v>40</v>
      </c>
      <c r="B2131" t="s">
        <v>52</v>
      </c>
      <c r="C2131" t="s">
        <v>561</v>
      </c>
      <c r="D2131" t="s">
        <v>114</v>
      </c>
      <c r="E2131">
        <v>1</v>
      </c>
      <c r="F2131" s="12">
        <v>30</v>
      </c>
      <c r="G2131" s="12">
        <v>1</v>
      </c>
      <c r="H2131" s="12">
        <v>0.2</v>
      </c>
      <c r="I2131" s="12">
        <v>0.2</v>
      </c>
      <c r="J2131">
        <v>10</v>
      </c>
      <c r="K2131">
        <v>30</v>
      </c>
      <c r="L2131" s="12">
        <v>0</v>
      </c>
      <c r="M2131" t="s">
        <v>556</v>
      </c>
    </row>
    <row r="2132" spans="1:13" x14ac:dyDescent="0.3">
      <c r="A2132" t="s">
        <v>40</v>
      </c>
      <c r="B2132" t="s">
        <v>52</v>
      </c>
      <c r="C2132" t="s">
        <v>562</v>
      </c>
      <c r="D2132" t="s">
        <v>7</v>
      </c>
      <c r="E2132">
        <v>1</v>
      </c>
      <c r="F2132" s="12">
        <v>106</v>
      </c>
      <c r="G2132" s="12">
        <v>3.53</v>
      </c>
      <c r="H2132" s="12">
        <v>0.28000000000000003</v>
      </c>
      <c r="I2132" s="12">
        <v>0.28000000000000003</v>
      </c>
      <c r="J2132">
        <v>20</v>
      </c>
      <c r="K2132">
        <v>30</v>
      </c>
      <c r="L2132" s="12">
        <v>0</v>
      </c>
      <c r="M2132" t="s">
        <v>556</v>
      </c>
    </row>
    <row r="2133" spans="1:13" x14ac:dyDescent="0.3">
      <c r="A2133" t="s">
        <v>40</v>
      </c>
      <c r="B2133" t="s">
        <v>52</v>
      </c>
      <c r="C2133" t="s">
        <v>562</v>
      </c>
      <c r="D2133" t="s">
        <v>9</v>
      </c>
      <c r="E2133">
        <v>1</v>
      </c>
      <c r="F2133" s="12">
        <v>97.2</v>
      </c>
      <c r="G2133" s="12">
        <v>3.24</v>
      </c>
      <c r="H2133" s="12">
        <v>0.28000000000000003</v>
      </c>
      <c r="I2133" s="12">
        <v>0.28000000000000003</v>
      </c>
      <c r="J2133">
        <v>18</v>
      </c>
      <c r="K2133">
        <v>30</v>
      </c>
      <c r="L2133" s="12">
        <v>0</v>
      </c>
      <c r="M2133" t="s">
        <v>556</v>
      </c>
    </row>
    <row r="2134" spans="1:13" x14ac:dyDescent="0.3">
      <c r="A2134" t="s">
        <v>40</v>
      </c>
      <c r="B2134" t="s">
        <v>52</v>
      </c>
      <c r="C2134" t="s">
        <v>562</v>
      </c>
      <c r="D2134" t="s">
        <v>11</v>
      </c>
      <c r="E2134">
        <v>1</v>
      </c>
      <c r="F2134" s="12">
        <v>140.4</v>
      </c>
      <c r="G2134" s="12">
        <v>4.68</v>
      </c>
      <c r="H2134" s="12">
        <v>0.28000000000000003</v>
      </c>
      <c r="I2134" s="12">
        <v>0.28000000000000003</v>
      </c>
      <c r="J2134">
        <v>26</v>
      </c>
      <c r="K2134">
        <v>30</v>
      </c>
      <c r="L2134" s="12">
        <v>0</v>
      </c>
      <c r="M2134" t="s">
        <v>556</v>
      </c>
    </row>
    <row r="2135" spans="1:13" x14ac:dyDescent="0.3">
      <c r="A2135" t="s">
        <v>40</v>
      </c>
      <c r="B2135" t="s">
        <v>52</v>
      </c>
      <c r="C2135" t="s">
        <v>562</v>
      </c>
      <c r="D2135" t="s">
        <v>13</v>
      </c>
      <c r="E2135">
        <v>1</v>
      </c>
      <c r="F2135" s="12">
        <v>79.5</v>
      </c>
      <c r="G2135" s="12">
        <v>2.65</v>
      </c>
      <c r="H2135" s="12">
        <v>0.28000000000000003</v>
      </c>
      <c r="I2135" s="12">
        <v>0.28000000000000003</v>
      </c>
      <c r="J2135">
        <v>15</v>
      </c>
      <c r="K2135">
        <v>30</v>
      </c>
      <c r="L2135" s="12">
        <v>0</v>
      </c>
      <c r="M2135" t="s">
        <v>556</v>
      </c>
    </row>
    <row r="2136" spans="1:13" x14ac:dyDescent="0.3">
      <c r="A2136" t="s">
        <v>40</v>
      </c>
      <c r="B2136" t="s">
        <v>52</v>
      </c>
      <c r="C2136" t="s">
        <v>562</v>
      </c>
      <c r="D2136" t="s">
        <v>15</v>
      </c>
      <c r="E2136">
        <v>1</v>
      </c>
      <c r="F2136" s="12">
        <v>84.8</v>
      </c>
      <c r="G2136" s="12">
        <v>2.83</v>
      </c>
      <c r="H2136" s="12">
        <v>0.31</v>
      </c>
      <c r="I2136" s="12">
        <v>0.31</v>
      </c>
      <c r="J2136">
        <v>16</v>
      </c>
      <c r="K2136">
        <v>30</v>
      </c>
      <c r="L2136" s="12">
        <v>0</v>
      </c>
      <c r="M2136" t="s">
        <v>556</v>
      </c>
    </row>
    <row r="2137" spans="1:13" x14ac:dyDescent="0.3">
      <c r="A2137" t="s">
        <v>40</v>
      </c>
      <c r="B2137" t="s">
        <v>52</v>
      </c>
      <c r="C2137" t="s">
        <v>563</v>
      </c>
      <c r="D2137" t="s">
        <v>8</v>
      </c>
      <c r="E2137">
        <v>1</v>
      </c>
      <c r="F2137" s="12">
        <v>84.8</v>
      </c>
      <c r="G2137" s="12">
        <v>2.83</v>
      </c>
      <c r="H2137" s="12">
        <v>0.28000000000000003</v>
      </c>
      <c r="I2137" s="12">
        <v>0.28000000000000003</v>
      </c>
      <c r="J2137">
        <v>16</v>
      </c>
      <c r="K2137">
        <v>30</v>
      </c>
      <c r="L2137" s="12">
        <v>0</v>
      </c>
      <c r="M2137" t="s">
        <v>556</v>
      </c>
    </row>
    <row r="2138" spans="1:13" x14ac:dyDescent="0.3">
      <c r="A2138" t="s">
        <v>40</v>
      </c>
      <c r="B2138" t="s">
        <v>52</v>
      </c>
      <c r="C2138" t="s">
        <v>563</v>
      </c>
      <c r="D2138" t="s">
        <v>10</v>
      </c>
      <c r="E2138">
        <v>1</v>
      </c>
      <c r="F2138" s="12">
        <v>53</v>
      </c>
      <c r="G2138" s="12">
        <v>1.77</v>
      </c>
      <c r="H2138" s="12">
        <v>0.28000000000000003</v>
      </c>
      <c r="I2138" s="12">
        <v>0.28000000000000003</v>
      </c>
      <c r="J2138">
        <v>10</v>
      </c>
      <c r="K2138">
        <v>30</v>
      </c>
      <c r="L2138" s="12">
        <v>0</v>
      </c>
      <c r="M2138" t="s">
        <v>556</v>
      </c>
    </row>
    <row r="2139" spans="1:13" x14ac:dyDescent="0.3">
      <c r="A2139" t="s">
        <v>40</v>
      </c>
      <c r="B2139" t="s">
        <v>52</v>
      </c>
      <c r="C2139" t="s">
        <v>563</v>
      </c>
      <c r="D2139" t="s">
        <v>12</v>
      </c>
      <c r="E2139">
        <v>1</v>
      </c>
      <c r="F2139" s="12">
        <v>111.3</v>
      </c>
      <c r="G2139" s="12">
        <v>3.71</v>
      </c>
      <c r="H2139" s="12">
        <v>0.28000000000000003</v>
      </c>
      <c r="I2139" s="12">
        <v>0.28000000000000003</v>
      </c>
      <c r="J2139">
        <v>21</v>
      </c>
      <c r="K2139">
        <v>30</v>
      </c>
      <c r="L2139" s="12">
        <v>0</v>
      </c>
      <c r="M2139" t="s">
        <v>556</v>
      </c>
    </row>
    <row r="2140" spans="1:13" x14ac:dyDescent="0.3">
      <c r="A2140" t="s">
        <v>40</v>
      </c>
      <c r="B2140" t="s">
        <v>52</v>
      </c>
      <c r="C2140" t="s">
        <v>563</v>
      </c>
      <c r="D2140" t="s">
        <v>14</v>
      </c>
      <c r="E2140">
        <v>1</v>
      </c>
      <c r="F2140" s="12">
        <v>63.6</v>
      </c>
      <c r="G2140" s="12">
        <v>2.12</v>
      </c>
      <c r="H2140" s="12">
        <v>0.28000000000000003</v>
      </c>
      <c r="I2140" s="12">
        <v>0.28000000000000003</v>
      </c>
      <c r="J2140">
        <v>12</v>
      </c>
      <c r="K2140">
        <v>30</v>
      </c>
      <c r="L2140" s="12">
        <v>0</v>
      </c>
      <c r="M2140" t="s">
        <v>556</v>
      </c>
    </row>
    <row r="2141" spans="1:13" x14ac:dyDescent="0.3">
      <c r="A2141" t="s">
        <v>40</v>
      </c>
      <c r="B2141" t="s">
        <v>52</v>
      </c>
      <c r="C2141" t="s">
        <v>563</v>
      </c>
      <c r="D2141" t="s">
        <v>114</v>
      </c>
      <c r="E2141">
        <v>1</v>
      </c>
      <c r="F2141" s="12">
        <v>58.3</v>
      </c>
      <c r="G2141" s="12">
        <v>1.94</v>
      </c>
      <c r="H2141" s="12">
        <v>0.31</v>
      </c>
      <c r="I2141" s="12">
        <v>0.31</v>
      </c>
      <c r="J2141">
        <v>11</v>
      </c>
      <c r="K2141">
        <v>30</v>
      </c>
      <c r="L2141" s="12">
        <v>0</v>
      </c>
      <c r="M2141" t="s">
        <v>556</v>
      </c>
    </row>
    <row r="2142" spans="1:13" x14ac:dyDescent="0.3">
      <c r="A2142" t="s">
        <v>40</v>
      </c>
      <c r="B2142" t="s">
        <v>52</v>
      </c>
      <c r="C2142" t="s">
        <v>564</v>
      </c>
      <c r="D2142" t="s">
        <v>7</v>
      </c>
      <c r="E2142">
        <v>1</v>
      </c>
      <c r="F2142" s="12">
        <v>105</v>
      </c>
      <c r="G2142" s="12">
        <v>3.5</v>
      </c>
      <c r="H2142" s="12">
        <v>0.28000000000000003</v>
      </c>
      <c r="I2142" s="12">
        <v>0.28000000000000003</v>
      </c>
      <c r="J2142">
        <v>21</v>
      </c>
      <c r="K2142">
        <v>30</v>
      </c>
      <c r="L2142" s="12">
        <v>0</v>
      </c>
      <c r="M2142" t="s">
        <v>556</v>
      </c>
    </row>
    <row r="2143" spans="1:13" x14ac:dyDescent="0.3">
      <c r="A2143" t="s">
        <v>40</v>
      </c>
      <c r="B2143" t="s">
        <v>52</v>
      </c>
      <c r="C2143" t="s">
        <v>564</v>
      </c>
      <c r="D2143" t="s">
        <v>9</v>
      </c>
      <c r="E2143">
        <v>1</v>
      </c>
      <c r="F2143" s="12">
        <v>95</v>
      </c>
      <c r="G2143" s="12">
        <v>3.17</v>
      </c>
      <c r="H2143" s="12">
        <v>0.28000000000000003</v>
      </c>
      <c r="I2143" s="12">
        <v>0.28000000000000003</v>
      </c>
      <c r="J2143">
        <v>19</v>
      </c>
      <c r="K2143">
        <v>50</v>
      </c>
      <c r="L2143" s="12">
        <v>0</v>
      </c>
      <c r="M2143" t="s">
        <v>556</v>
      </c>
    </row>
    <row r="2144" spans="1:13" x14ac:dyDescent="0.3">
      <c r="A2144" t="s">
        <v>40</v>
      </c>
      <c r="B2144" t="s">
        <v>52</v>
      </c>
      <c r="C2144" t="s">
        <v>564</v>
      </c>
      <c r="D2144" t="s">
        <v>11</v>
      </c>
      <c r="E2144">
        <v>1</v>
      </c>
      <c r="F2144" s="12">
        <v>80</v>
      </c>
      <c r="G2144" s="12">
        <v>2.67</v>
      </c>
      <c r="H2144" s="12">
        <v>0.28000000000000003</v>
      </c>
      <c r="I2144" s="12">
        <v>0.28000000000000003</v>
      </c>
      <c r="J2144">
        <v>16</v>
      </c>
      <c r="K2144">
        <v>50</v>
      </c>
      <c r="L2144" s="12">
        <v>0</v>
      </c>
      <c r="M2144" t="s">
        <v>556</v>
      </c>
    </row>
    <row r="2145" spans="1:13" x14ac:dyDescent="0.3">
      <c r="A2145" t="s">
        <v>40</v>
      </c>
      <c r="B2145" t="s">
        <v>52</v>
      </c>
      <c r="C2145" t="s">
        <v>564</v>
      </c>
      <c r="D2145" t="s">
        <v>13</v>
      </c>
      <c r="E2145">
        <v>1</v>
      </c>
      <c r="F2145" s="12">
        <v>105</v>
      </c>
      <c r="G2145" s="12">
        <v>3.5</v>
      </c>
      <c r="H2145" s="12">
        <v>0.28000000000000003</v>
      </c>
      <c r="I2145" s="12">
        <v>0.28000000000000003</v>
      </c>
      <c r="J2145">
        <v>21</v>
      </c>
      <c r="K2145">
        <v>50</v>
      </c>
      <c r="L2145" s="12">
        <v>0</v>
      </c>
      <c r="M2145" t="s">
        <v>556</v>
      </c>
    </row>
    <row r="2146" spans="1:13" x14ac:dyDescent="0.3">
      <c r="A2146" t="s">
        <v>40</v>
      </c>
      <c r="B2146" t="s">
        <v>52</v>
      </c>
      <c r="C2146" t="s">
        <v>565</v>
      </c>
      <c r="D2146" t="s">
        <v>8</v>
      </c>
      <c r="E2146">
        <v>1</v>
      </c>
      <c r="F2146" s="12">
        <v>100</v>
      </c>
      <c r="G2146" s="12">
        <v>3.33</v>
      </c>
      <c r="H2146" s="12">
        <v>0.28000000000000003</v>
      </c>
      <c r="I2146" s="12">
        <v>0.28000000000000003</v>
      </c>
      <c r="J2146">
        <v>20</v>
      </c>
      <c r="K2146">
        <v>30</v>
      </c>
      <c r="L2146" s="12">
        <v>0</v>
      </c>
      <c r="M2146" t="s">
        <v>556</v>
      </c>
    </row>
    <row r="2147" spans="1:13" x14ac:dyDescent="0.3">
      <c r="A2147" t="s">
        <v>40</v>
      </c>
      <c r="B2147" t="s">
        <v>52</v>
      </c>
      <c r="C2147" t="s">
        <v>565</v>
      </c>
      <c r="D2147" t="s">
        <v>14</v>
      </c>
      <c r="E2147">
        <v>1</v>
      </c>
      <c r="F2147" s="12">
        <v>70</v>
      </c>
      <c r="G2147" s="12">
        <v>2.33</v>
      </c>
      <c r="H2147" s="12">
        <v>0.28000000000000003</v>
      </c>
      <c r="I2147" s="12">
        <v>0.28000000000000003</v>
      </c>
      <c r="J2147">
        <v>14</v>
      </c>
      <c r="K2147">
        <v>50</v>
      </c>
      <c r="L2147" s="12">
        <v>0</v>
      </c>
      <c r="M2147" t="s">
        <v>556</v>
      </c>
    </row>
    <row r="2148" spans="1:13" x14ac:dyDescent="0.3">
      <c r="A2148" t="s">
        <v>40</v>
      </c>
      <c r="B2148" t="s">
        <v>52</v>
      </c>
      <c r="C2148" t="s">
        <v>565</v>
      </c>
      <c r="D2148" t="s">
        <v>114</v>
      </c>
      <c r="E2148">
        <v>1</v>
      </c>
      <c r="F2148" s="12">
        <v>90</v>
      </c>
      <c r="G2148" s="12">
        <v>3</v>
      </c>
      <c r="H2148" s="12">
        <v>0.31</v>
      </c>
      <c r="I2148" s="12">
        <v>0.31</v>
      </c>
      <c r="J2148">
        <v>18</v>
      </c>
      <c r="K2148">
        <v>50</v>
      </c>
      <c r="L2148" s="12">
        <v>0</v>
      </c>
      <c r="M2148" t="s">
        <v>556</v>
      </c>
    </row>
    <row r="2149" spans="1:13" x14ac:dyDescent="0.3">
      <c r="A2149" t="s">
        <v>40</v>
      </c>
      <c r="B2149" t="s">
        <v>52</v>
      </c>
      <c r="C2149" t="s">
        <v>566</v>
      </c>
      <c r="D2149" t="s">
        <v>7</v>
      </c>
      <c r="E2149">
        <v>1</v>
      </c>
      <c r="F2149" s="12">
        <v>100</v>
      </c>
      <c r="G2149" s="12">
        <v>3.33</v>
      </c>
      <c r="H2149" s="12">
        <v>0.28000000000000003</v>
      </c>
      <c r="I2149" s="12">
        <v>0</v>
      </c>
      <c r="J2149">
        <v>20</v>
      </c>
      <c r="K2149">
        <v>30</v>
      </c>
      <c r="L2149" s="12">
        <v>0.28000000000000003</v>
      </c>
      <c r="M2149" t="s">
        <v>556</v>
      </c>
    </row>
    <row r="2150" spans="1:13" x14ac:dyDescent="0.3">
      <c r="A2150" t="s">
        <v>40</v>
      </c>
      <c r="B2150" t="s">
        <v>52</v>
      </c>
      <c r="C2150" t="s">
        <v>566</v>
      </c>
      <c r="D2150" t="s">
        <v>9</v>
      </c>
      <c r="E2150">
        <v>1</v>
      </c>
      <c r="F2150" s="12">
        <v>40</v>
      </c>
      <c r="G2150" s="12">
        <v>1.33</v>
      </c>
      <c r="H2150" s="12">
        <v>0.28000000000000003</v>
      </c>
      <c r="I2150" s="12">
        <v>0.28000000000000003</v>
      </c>
      <c r="J2150">
        <v>8</v>
      </c>
      <c r="K2150">
        <v>30</v>
      </c>
      <c r="L2150" s="12">
        <v>0</v>
      </c>
      <c r="M2150" t="s">
        <v>556</v>
      </c>
    </row>
    <row r="2151" spans="1:13" x14ac:dyDescent="0.3">
      <c r="A2151" t="s">
        <v>40</v>
      </c>
      <c r="B2151" t="s">
        <v>52</v>
      </c>
      <c r="C2151" t="s">
        <v>566</v>
      </c>
      <c r="D2151" t="s">
        <v>8</v>
      </c>
      <c r="E2151">
        <v>1</v>
      </c>
      <c r="F2151" s="12">
        <v>60</v>
      </c>
      <c r="G2151" s="12">
        <v>2</v>
      </c>
      <c r="H2151" s="12">
        <v>0.28000000000000003</v>
      </c>
      <c r="I2151" s="12">
        <v>0</v>
      </c>
      <c r="J2151">
        <v>12</v>
      </c>
      <c r="K2151">
        <v>30</v>
      </c>
      <c r="L2151" s="12">
        <v>0.28000000000000003</v>
      </c>
      <c r="M2151" t="s">
        <v>556</v>
      </c>
    </row>
    <row r="2152" spans="1:13" x14ac:dyDescent="0.3">
      <c r="A2152" t="s">
        <v>40</v>
      </c>
      <c r="B2152" t="s">
        <v>52</v>
      </c>
      <c r="C2152" t="s">
        <v>566</v>
      </c>
      <c r="D2152" t="s">
        <v>10</v>
      </c>
      <c r="E2152">
        <v>1</v>
      </c>
      <c r="F2152" s="12">
        <v>75</v>
      </c>
      <c r="G2152" s="12">
        <v>2.5</v>
      </c>
      <c r="H2152" s="12">
        <v>0.28000000000000003</v>
      </c>
      <c r="I2152" s="12">
        <v>0.28000000000000003</v>
      </c>
      <c r="J2152">
        <v>15</v>
      </c>
      <c r="K2152">
        <v>30</v>
      </c>
      <c r="L2152" s="12">
        <v>0</v>
      </c>
      <c r="M2152" t="s">
        <v>556</v>
      </c>
    </row>
    <row r="2153" spans="1:13" x14ac:dyDescent="0.3">
      <c r="A2153" t="s">
        <v>40</v>
      </c>
      <c r="B2153" t="s">
        <v>52</v>
      </c>
      <c r="C2153" t="s">
        <v>566</v>
      </c>
      <c r="D2153" t="s">
        <v>13</v>
      </c>
      <c r="E2153">
        <v>1</v>
      </c>
      <c r="F2153" s="12">
        <v>74.2</v>
      </c>
      <c r="G2153" s="12">
        <v>2.4700000000000002</v>
      </c>
      <c r="H2153" s="12">
        <v>0.28000000000000003</v>
      </c>
      <c r="I2153" s="12">
        <v>0.28000000000000003</v>
      </c>
      <c r="J2153">
        <v>14</v>
      </c>
      <c r="K2153">
        <v>30</v>
      </c>
      <c r="L2153" s="12">
        <v>0</v>
      </c>
      <c r="M2153" t="s">
        <v>556</v>
      </c>
    </row>
    <row r="2154" spans="1:13" x14ac:dyDescent="0.3">
      <c r="A2154" t="s">
        <v>40</v>
      </c>
      <c r="B2154" t="s">
        <v>52</v>
      </c>
      <c r="C2154" t="s">
        <v>566</v>
      </c>
      <c r="D2154" t="s">
        <v>12</v>
      </c>
      <c r="E2154">
        <v>1</v>
      </c>
      <c r="F2154" s="12">
        <v>110</v>
      </c>
      <c r="G2154" s="12">
        <v>3.67</v>
      </c>
      <c r="H2154" s="12">
        <v>0.28000000000000003</v>
      </c>
      <c r="I2154" s="12">
        <v>0.28000000000000003</v>
      </c>
      <c r="J2154">
        <v>22</v>
      </c>
      <c r="K2154">
        <v>30</v>
      </c>
      <c r="L2154" s="12">
        <v>0</v>
      </c>
      <c r="M2154" t="s">
        <v>556</v>
      </c>
    </row>
    <row r="2155" spans="1:13" x14ac:dyDescent="0.3">
      <c r="A2155" t="s">
        <v>40</v>
      </c>
      <c r="B2155" t="s">
        <v>52</v>
      </c>
      <c r="C2155" t="s">
        <v>566</v>
      </c>
      <c r="D2155" t="s">
        <v>14</v>
      </c>
      <c r="E2155">
        <v>1</v>
      </c>
      <c r="F2155" s="12">
        <v>60</v>
      </c>
      <c r="G2155" s="12">
        <v>2</v>
      </c>
      <c r="H2155" s="12">
        <v>0.28000000000000003</v>
      </c>
      <c r="I2155" s="12">
        <v>0.28000000000000003</v>
      </c>
      <c r="J2155">
        <v>12</v>
      </c>
      <c r="K2155">
        <v>30</v>
      </c>
      <c r="L2155" s="12">
        <v>0</v>
      </c>
      <c r="M2155" t="s">
        <v>556</v>
      </c>
    </row>
    <row r="2156" spans="1:13" x14ac:dyDescent="0.3">
      <c r="A2156" t="s">
        <v>40</v>
      </c>
      <c r="B2156" t="s">
        <v>52</v>
      </c>
      <c r="C2156" t="s">
        <v>566</v>
      </c>
      <c r="D2156" t="s">
        <v>114</v>
      </c>
      <c r="E2156">
        <v>1</v>
      </c>
      <c r="F2156" s="12">
        <v>75</v>
      </c>
      <c r="G2156" s="12">
        <v>2.5</v>
      </c>
      <c r="H2156" s="12">
        <v>0.31</v>
      </c>
      <c r="I2156" s="12">
        <v>0.31</v>
      </c>
      <c r="J2156">
        <v>15</v>
      </c>
      <c r="K2156">
        <v>30</v>
      </c>
      <c r="L2156" s="12">
        <v>0</v>
      </c>
      <c r="M2156" t="s">
        <v>556</v>
      </c>
    </row>
    <row r="2157" spans="1:13" x14ac:dyDescent="0.3">
      <c r="A2157" t="s">
        <v>40</v>
      </c>
      <c r="B2157" t="s">
        <v>52</v>
      </c>
      <c r="C2157" t="s">
        <v>567</v>
      </c>
      <c r="D2157" t="s">
        <v>7</v>
      </c>
      <c r="E2157">
        <v>1</v>
      </c>
      <c r="F2157" s="12">
        <v>1</v>
      </c>
      <c r="G2157" s="12">
        <v>0.03</v>
      </c>
      <c r="H2157" s="12">
        <v>0.03</v>
      </c>
      <c r="I2157" s="12">
        <v>0.03</v>
      </c>
      <c r="J2157">
        <v>1</v>
      </c>
      <c r="K2157">
        <v>20</v>
      </c>
      <c r="L2157" s="12">
        <v>0</v>
      </c>
      <c r="M2157" t="s">
        <v>556</v>
      </c>
    </row>
    <row r="2158" spans="1:13" x14ac:dyDescent="0.3">
      <c r="A2158" t="s">
        <v>40</v>
      </c>
      <c r="B2158" t="s">
        <v>52</v>
      </c>
      <c r="C2158" t="s">
        <v>567</v>
      </c>
      <c r="D2158" t="s">
        <v>8</v>
      </c>
      <c r="E2158">
        <v>2</v>
      </c>
      <c r="F2158" s="12">
        <v>5</v>
      </c>
      <c r="G2158" s="12">
        <v>0.17</v>
      </c>
      <c r="H2158" s="12">
        <v>0.08</v>
      </c>
      <c r="I2158" s="12">
        <v>0.08</v>
      </c>
      <c r="J2158">
        <v>5</v>
      </c>
      <c r="K2158">
        <v>40</v>
      </c>
      <c r="L2158" s="12">
        <v>0</v>
      </c>
      <c r="M2158" t="s">
        <v>556</v>
      </c>
    </row>
    <row r="2159" spans="1:13" x14ac:dyDescent="0.3">
      <c r="A2159" t="s">
        <v>40</v>
      </c>
      <c r="B2159" t="s">
        <v>52</v>
      </c>
      <c r="C2159" t="s">
        <v>567</v>
      </c>
      <c r="D2159" t="s">
        <v>10</v>
      </c>
      <c r="E2159">
        <v>1</v>
      </c>
      <c r="F2159" s="12">
        <v>1</v>
      </c>
      <c r="G2159" s="12">
        <v>0.03</v>
      </c>
      <c r="H2159" s="12">
        <v>0.02</v>
      </c>
      <c r="I2159" s="12">
        <v>0.02</v>
      </c>
      <c r="J2159">
        <v>1</v>
      </c>
      <c r="K2159">
        <v>5</v>
      </c>
      <c r="L2159" s="12">
        <v>0</v>
      </c>
      <c r="M2159" t="s">
        <v>556</v>
      </c>
    </row>
    <row r="2160" spans="1:13" x14ac:dyDescent="0.3">
      <c r="A2160" t="s">
        <v>40</v>
      </c>
      <c r="B2160" t="s">
        <v>52</v>
      </c>
      <c r="C2160" t="s">
        <v>567</v>
      </c>
      <c r="D2160" t="s">
        <v>12</v>
      </c>
      <c r="E2160">
        <v>1</v>
      </c>
      <c r="F2160" s="12">
        <v>4</v>
      </c>
      <c r="G2160" s="12">
        <v>0.13</v>
      </c>
      <c r="H2160" s="12">
        <v>0.1</v>
      </c>
      <c r="I2160" s="12">
        <v>0.1</v>
      </c>
      <c r="J2160">
        <v>4</v>
      </c>
      <c r="K2160">
        <v>20</v>
      </c>
      <c r="L2160" s="12">
        <v>0</v>
      </c>
      <c r="M2160" t="s">
        <v>556</v>
      </c>
    </row>
    <row r="2161" spans="1:13" x14ac:dyDescent="0.3">
      <c r="A2161" t="s">
        <v>40</v>
      </c>
      <c r="B2161" t="s">
        <v>52</v>
      </c>
      <c r="C2161" t="s">
        <v>567</v>
      </c>
      <c r="D2161" t="s">
        <v>15</v>
      </c>
      <c r="E2161">
        <v>1</v>
      </c>
      <c r="F2161" s="12">
        <v>3</v>
      </c>
      <c r="G2161" s="12">
        <v>0.1</v>
      </c>
      <c r="H2161" s="12">
        <v>0.09</v>
      </c>
      <c r="I2161" s="12">
        <v>0.09</v>
      </c>
      <c r="J2161">
        <v>3</v>
      </c>
      <c r="K2161">
        <v>20</v>
      </c>
      <c r="L2161" s="12">
        <v>0</v>
      </c>
      <c r="M2161" t="s">
        <v>556</v>
      </c>
    </row>
    <row r="2162" spans="1:13" x14ac:dyDescent="0.3">
      <c r="A2162" t="s">
        <v>40</v>
      </c>
      <c r="B2162" t="s">
        <v>52</v>
      </c>
      <c r="C2162" t="s">
        <v>567</v>
      </c>
      <c r="D2162" t="s">
        <v>14</v>
      </c>
      <c r="E2162">
        <v>1</v>
      </c>
      <c r="F2162" s="12">
        <v>0</v>
      </c>
      <c r="G2162" s="12">
        <v>0</v>
      </c>
      <c r="H2162" s="12">
        <v>7.0000000000000007E-2</v>
      </c>
      <c r="I2162" s="12">
        <v>7.0000000000000007E-2</v>
      </c>
      <c r="J2162">
        <v>0</v>
      </c>
      <c r="K2162">
        <v>20</v>
      </c>
      <c r="L2162" s="12">
        <v>0</v>
      </c>
      <c r="M2162" t="s">
        <v>556</v>
      </c>
    </row>
    <row r="2163" spans="1:13" x14ac:dyDescent="0.3">
      <c r="A2163" t="s">
        <v>40</v>
      </c>
      <c r="B2163" t="s">
        <v>52</v>
      </c>
      <c r="C2163" t="s">
        <v>567</v>
      </c>
      <c r="D2163" t="s">
        <v>114</v>
      </c>
      <c r="E2163">
        <v>1</v>
      </c>
      <c r="F2163" s="12">
        <v>5</v>
      </c>
      <c r="G2163" s="12">
        <v>0.17</v>
      </c>
      <c r="H2163" s="12">
        <v>0.1</v>
      </c>
      <c r="I2163" s="12">
        <v>0.1</v>
      </c>
      <c r="J2163">
        <v>5</v>
      </c>
      <c r="K2163">
        <v>20</v>
      </c>
      <c r="L2163" s="12">
        <v>0</v>
      </c>
      <c r="M2163" t="s">
        <v>556</v>
      </c>
    </row>
    <row r="2164" spans="1:13" x14ac:dyDescent="0.3">
      <c r="A2164" t="s">
        <v>63</v>
      </c>
      <c r="B2164" t="s">
        <v>68</v>
      </c>
      <c r="C2164" t="s">
        <v>568</v>
      </c>
      <c r="D2164" t="s">
        <v>7</v>
      </c>
      <c r="E2164">
        <v>1</v>
      </c>
      <c r="F2164" s="12">
        <v>93</v>
      </c>
      <c r="G2164" s="12">
        <v>3.1</v>
      </c>
      <c r="H2164" s="12">
        <v>0.2</v>
      </c>
      <c r="I2164" s="12">
        <v>0.2</v>
      </c>
      <c r="J2164">
        <v>31</v>
      </c>
      <c r="K2164">
        <v>32</v>
      </c>
      <c r="L2164" s="12">
        <v>0</v>
      </c>
      <c r="M2164" t="s">
        <v>569</v>
      </c>
    </row>
    <row r="2165" spans="1:13" x14ac:dyDescent="0.3">
      <c r="A2165" t="s">
        <v>63</v>
      </c>
      <c r="B2165" t="s">
        <v>68</v>
      </c>
      <c r="C2165" t="s">
        <v>568</v>
      </c>
      <c r="D2165" t="s">
        <v>9</v>
      </c>
      <c r="E2165">
        <v>1</v>
      </c>
      <c r="F2165" s="12">
        <v>90</v>
      </c>
      <c r="G2165" s="12">
        <v>3</v>
      </c>
      <c r="H2165" s="12">
        <v>0.2</v>
      </c>
      <c r="I2165" s="12">
        <v>0.2</v>
      </c>
      <c r="J2165">
        <v>30</v>
      </c>
      <c r="K2165">
        <v>32</v>
      </c>
      <c r="L2165" s="12">
        <v>0</v>
      </c>
      <c r="M2165" t="s">
        <v>569</v>
      </c>
    </row>
    <row r="2166" spans="1:13" x14ac:dyDescent="0.3">
      <c r="A2166" t="s">
        <v>63</v>
      </c>
      <c r="B2166" t="s">
        <v>68</v>
      </c>
      <c r="C2166" t="s">
        <v>568</v>
      </c>
      <c r="D2166" t="s">
        <v>8</v>
      </c>
      <c r="E2166">
        <v>1</v>
      </c>
      <c r="F2166" s="12">
        <v>75</v>
      </c>
      <c r="G2166" s="12">
        <v>2.5</v>
      </c>
      <c r="H2166" s="12">
        <v>0.2</v>
      </c>
      <c r="I2166" s="12">
        <v>0.2</v>
      </c>
      <c r="J2166">
        <v>25</v>
      </c>
      <c r="K2166">
        <v>32</v>
      </c>
      <c r="L2166" s="12">
        <v>0</v>
      </c>
      <c r="M2166" t="s">
        <v>569</v>
      </c>
    </row>
    <row r="2167" spans="1:13" x14ac:dyDescent="0.3">
      <c r="A2167" t="s">
        <v>63</v>
      </c>
      <c r="B2167" t="s">
        <v>68</v>
      </c>
      <c r="C2167" t="s">
        <v>568</v>
      </c>
      <c r="D2167" t="s">
        <v>11</v>
      </c>
      <c r="E2167">
        <v>1</v>
      </c>
      <c r="F2167" s="12">
        <v>57</v>
      </c>
      <c r="G2167" s="12">
        <v>1.9</v>
      </c>
      <c r="H2167" s="12">
        <v>0.2</v>
      </c>
      <c r="I2167" s="12">
        <v>0.2</v>
      </c>
      <c r="J2167">
        <v>19</v>
      </c>
      <c r="K2167">
        <v>32</v>
      </c>
      <c r="L2167" s="12">
        <v>0</v>
      </c>
      <c r="M2167" t="s">
        <v>569</v>
      </c>
    </row>
    <row r="2168" spans="1:13" x14ac:dyDescent="0.3">
      <c r="A2168" t="s">
        <v>63</v>
      </c>
      <c r="B2168" t="s">
        <v>68</v>
      </c>
      <c r="C2168" t="s">
        <v>568</v>
      </c>
      <c r="D2168" t="s">
        <v>10</v>
      </c>
      <c r="E2168">
        <v>1</v>
      </c>
      <c r="F2168" s="12">
        <v>69</v>
      </c>
      <c r="G2168" s="12">
        <v>2.2999999999999998</v>
      </c>
      <c r="H2168" s="12">
        <v>0.2</v>
      </c>
      <c r="I2168" s="12">
        <v>0.2</v>
      </c>
      <c r="J2168">
        <v>23</v>
      </c>
      <c r="K2168">
        <v>32</v>
      </c>
      <c r="L2168" s="12">
        <v>0</v>
      </c>
      <c r="M2168" t="s">
        <v>569</v>
      </c>
    </row>
    <row r="2169" spans="1:13" x14ac:dyDescent="0.3">
      <c r="A2169" t="s">
        <v>63</v>
      </c>
      <c r="B2169" t="s">
        <v>68</v>
      </c>
      <c r="C2169" t="s">
        <v>568</v>
      </c>
      <c r="D2169" t="s">
        <v>12</v>
      </c>
      <c r="E2169">
        <v>1</v>
      </c>
      <c r="F2169" s="12">
        <v>39</v>
      </c>
      <c r="G2169" s="12">
        <v>1.3</v>
      </c>
      <c r="H2169" s="12">
        <v>0.2</v>
      </c>
      <c r="I2169" s="12">
        <v>0.2</v>
      </c>
      <c r="J2169">
        <v>13</v>
      </c>
      <c r="K2169">
        <v>35</v>
      </c>
      <c r="L2169" s="12">
        <v>0</v>
      </c>
      <c r="M2169" t="s">
        <v>569</v>
      </c>
    </row>
    <row r="2170" spans="1:13" x14ac:dyDescent="0.3">
      <c r="A2170" t="s">
        <v>63</v>
      </c>
      <c r="B2170" t="s">
        <v>68</v>
      </c>
      <c r="C2170" t="s">
        <v>570</v>
      </c>
      <c r="D2170" t="s">
        <v>7</v>
      </c>
      <c r="E2170">
        <v>3</v>
      </c>
      <c r="F2170" s="12">
        <v>194.81</v>
      </c>
      <c r="G2170" s="12">
        <v>6.49</v>
      </c>
      <c r="H2170" s="12">
        <v>0.6</v>
      </c>
      <c r="I2170" s="12">
        <v>0.6</v>
      </c>
      <c r="J2170">
        <v>65</v>
      </c>
      <c r="K2170">
        <v>96</v>
      </c>
      <c r="L2170" s="12">
        <v>0</v>
      </c>
      <c r="M2170" t="s">
        <v>569</v>
      </c>
    </row>
    <row r="2171" spans="1:13" x14ac:dyDescent="0.3">
      <c r="A2171" t="s">
        <v>63</v>
      </c>
      <c r="B2171" t="s">
        <v>68</v>
      </c>
      <c r="C2171" t="s">
        <v>570</v>
      </c>
      <c r="D2171" t="s">
        <v>9</v>
      </c>
      <c r="E2171">
        <v>3</v>
      </c>
      <c r="F2171" s="12">
        <v>156</v>
      </c>
      <c r="G2171" s="12">
        <v>5.2</v>
      </c>
      <c r="H2171" s="12">
        <v>0.6</v>
      </c>
      <c r="I2171" s="12">
        <v>0.6</v>
      </c>
      <c r="J2171">
        <v>52</v>
      </c>
      <c r="K2171">
        <v>96</v>
      </c>
      <c r="L2171" s="12">
        <v>0</v>
      </c>
      <c r="M2171" t="s">
        <v>569</v>
      </c>
    </row>
    <row r="2172" spans="1:13" x14ac:dyDescent="0.3">
      <c r="A2172" t="s">
        <v>63</v>
      </c>
      <c r="B2172" t="s">
        <v>68</v>
      </c>
      <c r="C2172" t="s">
        <v>570</v>
      </c>
      <c r="D2172" t="s">
        <v>8</v>
      </c>
      <c r="E2172">
        <v>4</v>
      </c>
      <c r="F2172" s="12">
        <v>261</v>
      </c>
      <c r="G2172" s="12">
        <v>8.6999999999999993</v>
      </c>
      <c r="H2172" s="12">
        <v>0.8</v>
      </c>
      <c r="I2172" s="12">
        <v>0.8</v>
      </c>
      <c r="J2172">
        <v>87</v>
      </c>
      <c r="K2172">
        <v>128</v>
      </c>
      <c r="L2172" s="12">
        <v>0</v>
      </c>
      <c r="M2172" t="s">
        <v>569</v>
      </c>
    </row>
    <row r="2173" spans="1:13" x14ac:dyDescent="0.3">
      <c r="A2173" t="s">
        <v>63</v>
      </c>
      <c r="B2173" t="s">
        <v>68</v>
      </c>
      <c r="C2173" t="s">
        <v>570</v>
      </c>
      <c r="D2173" t="s">
        <v>11</v>
      </c>
      <c r="E2173">
        <v>2</v>
      </c>
      <c r="F2173" s="12">
        <v>135</v>
      </c>
      <c r="G2173" s="12">
        <v>4.5</v>
      </c>
      <c r="H2173" s="12">
        <v>0.4</v>
      </c>
      <c r="I2173" s="12">
        <v>0.4</v>
      </c>
      <c r="J2173">
        <v>45</v>
      </c>
      <c r="K2173">
        <v>64</v>
      </c>
      <c r="L2173" s="12">
        <v>0</v>
      </c>
      <c r="M2173" t="s">
        <v>569</v>
      </c>
    </row>
    <row r="2174" spans="1:13" x14ac:dyDescent="0.3">
      <c r="A2174" t="s">
        <v>63</v>
      </c>
      <c r="B2174" t="s">
        <v>68</v>
      </c>
      <c r="C2174" t="s">
        <v>570</v>
      </c>
      <c r="D2174" t="s">
        <v>10</v>
      </c>
      <c r="E2174">
        <v>2</v>
      </c>
      <c r="F2174" s="12">
        <v>108</v>
      </c>
      <c r="G2174" s="12">
        <v>3.6</v>
      </c>
      <c r="H2174" s="12">
        <v>0.4</v>
      </c>
      <c r="I2174" s="12">
        <v>0.4</v>
      </c>
      <c r="J2174">
        <v>36</v>
      </c>
      <c r="K2174">
        <v>64</v>
      </c>
      <c r="L2174" s="12">
        <v>0</v>
      </c>
      <c r="M2174" t="s">
        <v>569</v>
      </c>
    </row>
    <row r="2175" spans="1:13" x14ac:dyDescent="0.3">
      <c r="A2175" t="s">
        <v>63</v>
      </c>
      <c r="B2175" t="s">
        <v>68</v>
      </c>
      <c r="C2175" t="s">
        <v>570</v>
      </c>
      <c r="D2175" t="s">
        <v>13</v>
      </c>
      <c r="E2175">
        <v>3</v>
      </c>
      <c r="F2175" s="12">
        <v>206.8</v>
      </c>
      <c r="G2175" s="12">
        <v>6.89</v>
      </c>
      <c r="H2175" s="12">
        <v>0.6</v>
      </c>
      <c r="I2175" s="12">
        <v>0.6</v>
      </c>
      <c r="J2175">
        <v>72</v>
      </c>
      <c r="K2175">
        <v>96</v>
      </c>
      <c r="L2175" s="12">
        <v>0</v>
      </c>
      <c r="M2175" t="s">
        <v>569</v>
      </c>
    </row>
    <row r="2176" spans="1:13" x14ac:dyDescent="0.3">
      <c r="A2176" t="s">
        <v>63</v>
      </c>
      <c r="B2176" t="s">
        <v>68</v>
      </c>
      <c r="C2176" t="s">
        <v>570</v>
      </c>
      <c r="D2176" t="s">
        <v>12</v>
      </c>
      <c r="E2176">
        <v>2</v>
      </c>
      <c r="F2176" s="12">
        <v>144</v>
      </c>
      <c r="G2176" s="12">
        <v>4.8</v>
      </c>
      <c r="H2176" s="12">
        <v>0.4</v>
      </c>
      <c r="I2176" s="12">
        <v>0.4</v>
      </c>
      <c r="J2176">
        <v>48</v>
      </c>
      <c r="K2176">
        <v>64</v>
      </c>
      <c r="L2176" s="12">
        <v>0</v>
      </c>
      <c r="M2176" t="s">
        <v>569</v>
      </c>
    </row>
    <row r="2177" spans="1:13" x14ac:dyDescent="0.3">
      <c r="A2177" t="s">
        <v>63</v>
      </c>
      <c r="B2177" t="s">
        <v>68</v>
      </c>
      <c r="C2177" t="s">
        <v>570</v>
      </c>
      <c r="D2177" t="s">
        <v>15</v>
      </c>
      <c r="E2177">
        <v>1</v>
      </c>
      <c r="F2177" s="12">
        <v>75</v>
      </c>
      <c r="G2177" s="12">
        <v>2.5</v>
      </c>
      <c r="H2177" s="12">
        <v>0.2</v>
      </c>
      <c r="I2177" s="12">
        <v>0.2</v>
      </c>
      <c r="J2177">
        <v>25</v>
      </c>
      <c r="K2177">
        <v>32</v>
      </c>
      <c r="L2177" s="12">
        <v>0</v>
      </c>
      <c r="M2177" t="s">
        <v>569</v>
      </c>
    </row>
    <row r="2178" spans="1:13" x14ac:dyDescent="0.3">
      <c r="A2178" t="s">
        <v>63</v>
      </c>
      <c r="B2178" t="s">
        <v>68</v>
      </c>
      <c r="C2178" t="s">
        <v>570</v>
      </c>
      <c r="D2178" t="s">
        <v>14</v>
      </c>
      <c r="E2178">
        <v>1</v>
      </c>
      <c r="F2178" s="12">
        <v>105</v>
      </c>
      <c r="G2178" s="12">
        <v>3.5</v>
      </c>
      <c r="H2178" s="12">
        <v>0.2</v>
      </c>
      <c r="I2178" s="12">
        <v>0.2</v>
      </c>
      <c r="J2178">
        <v>35</v>
      </c>
      <c r="K2178">
        <v>35</v>
      </c>
      <c r="L2178" s="12">
        <v>0</v>
      </c>
      <c r="M2178" t="s">
        <v>569</v>
      </c>
    </row>
    <row r="2179" spans="1:13" x14ac:dyDescent="0.3">
      <c r="A2179" t="s">
        <v>63</v>
      </c>
      <c r="B2179" t="s">
        <v>68</v>
      </c>
      <c r="C2179" t="s">
        <v>570</v>
      </c>
      <c r="D2179" t="s">
        <v>114</v>
      </c>
      <c r="E2179">
        <v>1</v>
      </c>
      <c r="F2179" s="12">
        <v>90</v>
      </c>
      <c r="G2179" s="12">
        <v>3</v>
      </c>
      <c r="H2179" s="12">
        <v>0.2</v>
      </c>
      <c r="I2179" s="12">
        <v>0.2</v>
      </c>
      <c r="J2179">
        <v>30</v>
      </c>
      <c r="K2179">
        <v>32</v>
      </c>
      <c r="L2179" s="12">
        <v>0</v>
      </c>
      <c r="M2179" t="s">
        <v>569</v>
      </c>
    </row>
    <row r="2180" spans="1:13" x14ac:dyDescent="0.3">
      <c r="A2180" t="s">
        <v>63</v>
      </c>
      <c r="B2180" t="s">
        <v>68</v>
      </c>
      <c r="C2180" t="s">
        <v>571</v>
      </c>
      <c r="D2180" t="s">
        <v>7</v>
      </c>
      <c r="E2180">
        <v>1</v>
      </c>
      <c r="F2180" s="12">
        <v>45</v>
      </c>
      <c r="G2180" s="12">
        <v>1.5</v>
      </c>
      <c r="H2180" s="12">
        <v>0.15</v>
      </c>
      <c r="I2180" s="12">
        <v>0.15</v>
      </c>
      <c r="J2180">
        <v>15</v>
      </c>
      <c r="K2180">
        <v>32</v>
      </c>
      <c r="L2180" s="12">
        <v>0</v>
      </c>
      <c r="M2180" t="s">
        <v>569</v>
      </c>
    </row>
    <row r="2181" spans="1:13" x14ac:dyDescent="0.3">
      <c r="A2181" t="s">
        <v>63</v>
      </c>
      <c r="B2181" t="s">
        <v>68</v>
      </c>
      <c r="C2181" t="s">
        <v>571</v>
      </c>
      <c r="D2181" t="s">
        <v>9</v>
      </c>
      <c r="E2181">
        <v>1</v>
      </c>
      <c r="F2181" s="12">
        <v>60</v>
      </c>
      <c r="G2181" s="12">
        <v>2</v>
      </c>
      <c r="H2181" s="12">
        <v>0.15</v>
      </c>
      <c r="I2181" s="12">
        <v>0.15</v>
      </c>
      <c r="J2181">
        <v>20</v>
      </c>
      <c r="K2181">
        <v>32</v>
      </c>
      <c r="L2181" s="12">
        <v>0</v>
      </c>
      <c r="M2181" t="s">
        <v>569</v>
      </c>
    </row>
    <row r="2182" spans="1:13" x14ac:dyDescent="0.3">
      <c r="A2182" t="s">
        <v>63</v>
      </c>
      <c r="B2182" t="s">
        <v>68</v>
      </c>
      <c r="C2182" t="s">
        <v>571</v>
      </c>
      <c r="D2182" t="s">
        <v>8</v>
      </c>
      <c r="E2182">
        <v>1</v>
      </c>
      <c r="F2182" s="12">
        <v>72</v>
      </c>
      <c r="G2182" s="12">
        <v>2.4</v>
      </c>
      <c r="H2182" s="12">
        <v>0.15</v>
      </c>
      <c r="I2182" s="12">
        <v>0.15</v>
      </c>
      <c r="J2182">
        <v>24</v>
      </c>
      <c r="K2182">
        <v>32</v>
      </c>
      <c r="L2182" s="12">
        <v>0</v>
      </c>
      <c r="M2182" t="s">
        <v>569</v>
      </c>
    </row>
    <row r="2183" spans="1:13" x14ac:dyDescent="0.3">
      <c r="A2183" t="s">
        <v>63</v>
      </c>
      <c r="B2183" t="s">
        <v>68</v>
      </c>
      <c r="C2183" t="s">
        <v>571</v>
      </c>
      <c r="D2183" t="s">
        <v>11</v>
      </c>
      <c r="E2183">
        <v>1</v>
      </c>
      <c r="F2183" s="12">
        <v>57</v>
      </c>
      <c r="G2183" s="12">
        <v>1.9</v>
      </c>
      <c r="H2183" s="12">
        <v>0.15</v>
      </c>
      <c r="I2183" s="12">
        <v>0.15</v>
      </c>
      <c r="J2183">
        <v>19</v>
      </c>
      <c r="K2183">
        <v>32</v>
      </c>
      <c r="L2183" s="12">
        <v>0</v>
      </c>
      <c r="M2183" t="s">
        <v>569</v>
      </c>
    </row>
    <row r="2184" spans="1:13" x14ac:dyDescent="0.3">
      <c r="A2184" t="s">
        <v>63</v>
      </c>
      <c r="B2184" t="s">
        <v>68</v>
      </c>
      <c r="C2184" t="s">
        <v>571</v>
      </c>
      <c r="D2184" t="s">
        <v>10</v>
      </c>
      <c r="E2184">
        <v>1</v>
      </c>
      <c r="F2184" s="12">
        <v>45</v>
      </c>
      <c r="G2184" s="12">
        <v>1.5</v>
      </c>
      <c r="H2184" s="12">
        <v>0.15</v>
      </c>
      <c r="I2184" s="12">
        <v>0.15</v>
      </c>
      <c r="J2184">
        <v>15</v>
      </c>
      <c r="K2184">
        <v>32</v>
      </c>
      <c r="L2184" s="12">
        <v>0</v>
      </c>
      <c r="M2184" t="s">
        <v>569</v>
      </c>
    </row>
    <row r="2185" spans="1:13" x14ac:dyDescent="0.3">
      <c r="A2185" t="s">
        <v>63</v>
      </c>
      <c r="B2185" t="s">
        <v>68</v>
      </c>
      <c r="C2185" t="s">
        <v>571</v>
      </c>
      <c r="D2185" t="s">
        <v>13</v>
      </c>
      <c r="E2185">
        <v>1</v>
      </c>
      <c r="F2185" s="12">
        <v>57</v>
      </c>
      <c r="G2185" s="12">
        <v>1.9</v>
      </c>
      <c r="H2185" s="12">
        <v>0.15</v>
      </c>
      <c r="I2185" s="12">
        <v>0.15</v>
      </c>
      <c r="J2185">
        <v>19</v>
      </c>
      <c r="K2185">
        <v>32</v>
      </c>
      <c r="L2185" s="12">
        <v>0</v>
      </c>
      <c r="M2185" t="s">
        <v>569</v>
      </c>
    </row>
    <row r="2186" spans="1:13" x14ac:dyDescent="0.3">
      <c r="A2186" t="s">
        <v>63</v>
      </c>
      <c r="B2186" t="s">
        <v>68</v>
      </c>
      <c r="C2186" t="s">
        <v>571</v>
      </c>
      <c r="D2186" t="s">
        <v>12</v>
      </c>
      <c r="E2186">
        <v>1</v>
      </c>
      <c r="F2186" s="12">
        <v>36</v>
      </c>
      <c r="G2186" s="12">
        <v>1.2</v>
      </c>
      <c r="H2186" s="12">
        <v>0.15</v>
      </c>
      <c r="I2186" s="12">
        <v>0.15</v>
      </c>
      <c r="J2186">
        <v>12</v>
      </c>
      <c r="K2186">
        <v>32</v>
      </c>
      <c r="L2186" s="12">
        <v>0</v>
      </c>
      <c r="M2186" t="s">
        <v>569</v>
      </c>
    </row>
    <row r="2187" spans="1:13" x14ac:dyDescent="0.3">
      <c r="A2187" t="s">
        <v>63</v>
      </c>
      <c r="B2187" t="s">
        <v>68</v>
      </c>
      <c r="C2187" t="s">
        <v>571</v>
      </c>
      <c r="D2187" t="s">
        <v>14</v>
      </c>
      <c r="E2187">
        <v>2</v>
      </c>
      <c r="F2187" s="12">
        <v>120.06</v>
      </c>
      <c r="G2187" s="12">
        <v>4</v>
      </c>
      <c r="H2187" s="12">
        <v>0.3</v>
      </c>
      <c r="I2187" s="12">
        <v>0.3</v>
      </c>
      <c r="J2187">
        <v>41</v>
      </c>
      <c r="K2187">
        <v>64</v>
      </c>
      <c r="L2187" s="12">
        <v>0</v>
      </c>
      <c r="M2187" t="s">
        <v>569</v>
      </c>
    </row>
    <row r="2188" spans="1:13" x14ac:dyDescent="0.3">
      <c r="A2188" t="s">
        <v>63</v>
      </c>
      <c r="B2188" t="s">
        <v>68</v>
      </c>
      <c r="C2188" t="s">
        <v>571</v>
      </c>
      <c r="D2188" t="s">
        <v>114</v>
      </c>
      <c r="E2188">
        <v>1</v>
      </c>
      <c r="F2188" s="12">
        <v>54</v>
      </c>
      <c r="G2188" s="12">
        <v>1.8</v>
      </c>
      <c r="H2188" s="12">
        <v>0.18</v>
      </c>
      <c r="I2188" s="12">
        <v>0.18</v>
      </c>
      <c r="J2188">
        <v>18</v>
      </c>
      <c r="K2188">
        <v>32</v>
      </c>
      <c r="L2188" s="12">
        <v>0</v>
      </c>
      <c r="M2188" t="s">
        <v>569</v>
      </c>
    </row>
    <row r="2189" spans="1:13" x14ac:dyDescent="0.3">
      <c r="A2189" t="s">
        <v>63</v>
      </c>
      <c r="B2189" t="s">
        <v>68</v>
      </c>
      <c r="C2189" t="s">
        <v>572</v>
      </c>
      <c r="D2189" t="s">
        <v>12</v>
      </c>
      <c r="E2189">
        <v>1</v>
      </c>
      <c r="F2189" s="12">
        <v>92.66</v>
      </c>
      <c r="G2189" s="12">
        <v>3.09</v>
      </c>
      <c r="H2189" s="12">
        <v>0.2</v>
      </c>
      <c r="I2189" s="12">
        <v>0.2</v>
      </c>
      <c r="J2189">
        <v>33</v>
      </c>
      <c r="K2189">
        <v>32</v>
      </c>
      <c r="L2189" s="12">
        <v>0</v>
      </c>
      <c r="M2189" t="s">
        <v>569</v>
      </c>
    </row>
    <row r="2190" spans="1:13" x14ac:dyDescent="0.3">
      <c r="A2190" t="s">
        <v>63</v>
      </c>
      <c r="B2190" t="s">
        <v>69</v>
      </c>
      <c r="C2190" t="s">
        <v>573</v>
      </c>
      <c r="D2190" t="s">
        <v>7</v>
      </c>
      <c r="E2190">
        <v>1</v>
      </c>
      <c r="F2190" s="12">
        <v>63</v>
      </c>
      <c r="G2190" s="12">
        <v>2.1</v>
      </c>
      <c r="H2190" s="12">
        <v>0.2</v>
      </c>
      <c r="I2190" s="12">
        <v>0.2</v>
      </c>
      <c r="J2190">
        <v>21</v>
      </c>
      <c r="K2190">
        <v>32</v>
      </c>
      <c r="L2190" s="12">
        <v>0</v>
      </c>
      <c r="M2190" t="s">
        <v>574</v>
      </c>
    </row>
    <row r="2191" spans="1:13" x14ac:dyDescent="0.3">
      <c r="A2191" t="s">
        <v>63</v>
      </c>
      <c r="B2191" t="s">
        <v>69</v>
      </c>
      <c r="C2191" t="s">
        <v>573</v>
      </c>
      <c r="D2191" t="s">
        <v>9</v>
      </c>
      <c r="E2191">
        <v>1</v>
      </c>
      <c r="F2191" s="12">
        <v>87</v>
      </c>
      <c r="G2191" s="12">
        <v>2.9</v>
      </c>
      <c r="H2191" s="12">
        <v>0.2</v>
      </c>
      <c r="I2191" s="12">
        <v>0</v>
      </c>
      <c r="J2191">
        <v>29</v>
      </c>
      <c r="K2191">
        <v>32</v>
      </c>
      <c r="L2191" s="12">
        <v>0.2</v>
      </c>
      <c r="M2191" t="s">
        <v>574</v>
      </c>
    </row>
    <row r="2192" spans="1:13" x14ac:dyDescent="0.3">
      <c r="A2192" t="s">
        <v>63</v>
      </c>
      <c r="B2192" t="s">
        <v>69</v>
      </c>
      <c r="C2192" t="s">
        <v>573</v>
      </c>
      <c r="D2192" t="s">
        <v>8</v>
      </c>
      <c r="E2192">
        <v>1</v>
      </c>
      <c r="F2192" s="12">
        <v>81</v>
      </c>
      <c r="G2192" s="12">
        <v>2.7</v>
      </c>
      <c r="H2192" s="12">
        <v>0.2</v>
      </c>
      <c r="I2192" s="12">
        <v>0.2</v>
      </c>
      <c r="J2192">
        <v>27</v>
      </c>
      <c r="K2192">
        <v>32</v>
      </c>
      <c r="L2192" s="12">
        <v>0</v>
      </c>
      <c r="M2192" t="s">
        <v>574</v>
      </c>
    </row>
    <row r="2193" spans="1:13" x14ac:dyDescent="0.3">
      <c r="A2193" t="s">
        <v>63</v>
      </c>
      <c r="B2193" t="s">
        <v>69</v>
      </c>
      <c r="C2193" t="s">
        <v>573</v>
      </c>
      <c r="D2193" t="s">
        <v>11</v>
      </c>
      <c r="E2193">
        <v>1</v>
      </c>
      <c r="F2193" s="12">
        <v>57</v>
      </c>
      <c r="G2193" s="12">
        <v>1.9</v>
      </c>
      <c r="H2193" s="12">
        <v>0.2</v>
      </c>
      <c r="I2193" s="12">
        <v>0</v>
      </c>
      <c r="J2193">
        <v>19</v>
      </c>
      <c r="K2193">
        <v>32</v>
      </c>
      <c r="L2193" s="12">
        <v>0.2</v>
      </c>
      <c r="M2193" t="s">
        <v>574</v>
      </c>
    </row>
    <row r="2194" spans="1:13" x14ac:dyDescent="0.3">
      <c r="A2194" t="s">
        <v>63</v>
      </c>
      <c r="B2194" t="s">
        <v>69</v>
      </c>
      <c r="C2194" t="s">
        <v>573</v>
      </c>
      <c r="D2194" t="s">
        <v>10</v>
      </c>
      <c r="E2194">
        <v>1</v>
      </c>
      <c r="F2194" s="12">
        <v>69</v>
      </c>
      <c r="G2194" s="12">
        <v>2.2999999999999998</v>
      </c>
      <c r="H2194" s="12">
        <v>0.2</v>
      </c>
      <c r="I2194" s="12">
        <v>0.2</v>
      </c>
      <c r="J2194">
        <v>23</v>
      </c>
      <c r="K2194">
        <v>32</v>
      </c>
      <c r="L2194" s="12">
        <v>0</v>
      </c>
      <c r="M2194" t="s">
        <v>574</v>
      </c>
    </row>
    <row r="2195" spans="1:13" x14ac:dyDescent="0.3">
      <c r="A2195" t="s">
        <v>63</v>
      </c>
      <c r="B2195" t="s">
        <v>69</v>
      </c>
      <c r="C2195" t="s">
        <v>573</v>
      </c>
      <c r="D2195" t="s">
        <v>13</v>
      </c>
      <c r="E2195">
        <v>1</v>
      </c>
      <c r="F2195" s="12">
        <v>69</v>
      </c>
      <c r="G2195" s="12">
        <v>2.2999999999999998</v>
      </c>
      <c r="H2195" s="12">
        <v>0.2</v>
      </c>
      <c r="I2195" s="12">
        <v>0</v>
      </c>
      <c r="J2195">
        <v>23</v>
      </c>
      <c r="K2195">
        <v>32</v>
      </c>
      <c r="L2195" s="12">
        <v>0.2</v>
      </c>
      <c r="M2195" t="s">
        <v>574</v>
      </c>
    </row>
    <row r="2196" spans="1:13" x14ac:dyDescent="0.3">
      <c r="A2196" t="s">
        <v>63</v>
      </c>
      <c r="B2196" t="s">
        <v>69</v>
      </c>
      <c r="C2196" t="s">
        <v>573</v>
      </c>
      <c r="D2196" t="s">
        <v>15</v>
      </c>
      <c r="E2196">
        <v>1</v>
      </c>
      <c r="F2196" s="12">
        <v>99</v>
      </c>
      <c r="G2196" s="12">
        <v>3.3</v>
      </c>
      <c r="H2196" s="12">
        <v>0.2</v>
      </c>
      <c r="I2196" s="12">
        <v>0.2</v>
      </c>
      <c r="J2196">
        <v>33</v>
      </c>
      <c r="K2196">
        <v>32</v>
      </c>
      <c r="L2196" s="12">
        <v>0</v>
      </c>
      <c r="M2196" t="s">
        <v>574</v>
      </c>
    </row>
    <row r="2197" spans="1:13" x14ac:dyDescent="0.3">
      <c r="A2197" t="s">
        <v>63</v>
      </c>
      <c r="B2197" t="s">
        <v>69</v>
      </c>
      <c r="C2197" t="s">
        <v>575</v>
      </c>
      <c r="D2197" t="s">
        <v>15</v>
      </c>
      <c r="E2197">
        <v>1</v>
      </c>
      <c r="F2197" s="12">
        <v>6.6</v>
      </c>
      <c r="G2197" s="12">
        <v>0.22</v>
      </c>
      <c r="H2197" s="12">
        <v>0.18</v>
      </c>
      <c r="I2197" s="12">
        <v>0.18</v>
      </c>
      <c r="J2197">
        <v>2</v>
      </c>
      <c r="K2197">
        <v>32</v>
      </c>
      <c r="L2197" s="12">
        <v>0</v>
      </c>
      <c r="M2197" t="s">
        <v>574</v>
      </c>
    </row>
    <row r="2198" spans="1:13" x14ac:dyDescent="0.3">
      <c r="A2198" t="s">
        <v>63</v>
      </c>
      <c r="B2198" t="s">
        <v>69</v>
      </c>
      <c r="C2198" t="s">
        <v>576</v>
      </c>
      <c r="D2198" t="s">
        <v>7</v>
      </c>
      <c r="E2198">
        <v>1</v>
      </c>
      <c r="F2198" s="12">
        <v>96</v>
      </c>
      <c r="G2198" s="12">
        <v>3.2</v>
      </c>
      <c r="H2198" s="12">
        <v>0.2</v>
      </c>
      <c r="I2198" s="12">
        <v>0.2</v>
      </c>
      <c r="J2198">
        <v>32</v>
      </c>
      <c r="K2198">
        <v>32</v>
      </c>
      <c r="L2198" s="12">
        <v>0</v>
      </c>
      <c r="M2198" t="s">
        <v>574</v>
      </c>
    </row>
    <row r="2199" spans="1:13" x14ac:dyDescent="0.3">
      <c r="A2199" t="s">
        <v>63</v>
      </c>
      <c r="B2199" t="s">
        <v>69</v>
      </c>
      <c r="C2199" t="s">
        <v>576</v>
      </c>
      <c r="D2199" t="s">
        <v>8</v>
      </c>
      <c r="E2199">
        <v>1</v>
      </c>
      <c r="F2199" s="12">
        <v>60</v>
      </c>
      <c r="G2199" s="12">
        <v>2</v>
      </c>
      <c r="H2199" s="12">
        <v>0.2</v>
      </c>
      <c r="I2199" s="12">
        <v>0.2</v>
      </c>
      <c r="J2199">
        <v>20</v>
      </c>
      <c r="K2199">
        <v>32</v>
      </c>
      <c r="L2199" s="12">
        <v>0</v>
      </c>
      <c r="M2199" t="s">
        <v>574</v>
      </c>
    </row>
    <row r="2200" spans="1:13" x14ac:dyDescent="0.3">
      <c r="A2200" t="s">
        <v>63</v>
      </c>
      <c r="B2200" t="s">
        <v>69</v>
      </c>
      <c r="C2200" t="s">
        <v>576</v>
      </c>
      <c r="D2200" t="s">
        <v>10</v>
      </c>
      <c r="E2200">
        <v>1</v>
      </c>
      <c r="F2200" s="12">
        <v>51</v>
      </c>
      <c r="G2200" s="12">
        <v>1.7</v>
      </c>
      <c r="H2200" s="12">
        <v>0.2</v>
      </c>
      <c r="I2200" s="12">
        <v>0</v>
      </c>
      <c r="J2200">
        <v>17</v>
      </c>
      <c r="K2200">
        <v>32</v>
      </c>
      <c r="L2200" s="12">
        <v>0.2</v>
      </c>
      <c r="M2200" t="s">
        <v>574</v>
      </c>
    </row>
    <row r="2201" spans="1:13" x14ac:dyDescent="0.3">
      <c r="A2201" t="s">
        <v>63</v>
      </c>
      <c r="B2201" t="s">
        <v>69</v>
      </c>
      <c r="C2201" t="s">
        <v>576</v>
      </c>
      <c r="D2201" t="s">
        <v>12</v>
      </c>
      <c r="E2201">
        <v>1</v>
      </c>
      <c r="F2201" s="12">
        <v>45</v>
      </c>
      <c r="G2201" s="12">
        <v>1.5</v>
      </c>
      <c r="H2201" s="12">
        <v>0.2</v>
      </c>
      <c r="I2201" s="12">
        <v>0</v>
      </c>
      <c r="J2201">
        <v>15</v>
      </c>
      <c r="K2201">
        <v>32</v>
      </c>
      <c r="L2201" s="12">
        <v>0.2</v>
      </c>
      <c r="M2201" t="s">
        <v>574</v>
      </c>
    </row>
    <row r="2202" spans="1:13" x14ac:dyDescent="0.3">
      <c r="A2202" t="s">
        <v>63</v>
      </c>
      <c r="B2202" t="s">
        <v>69</v>
      </c>
      <c r="C2202" t="s">
        <v>576</v>
      </c>
      <c r="D2202" t="s">
        <v>14</v>
      </c>
      <c r="E2202">
        <v>1</v>
      </c>
      <c r="F2202" s="12">
        <v>81</v>
      </c>
      <c r="G2202" s="12">
        <v>2.7</v>
      </c>
      <c r="H2202" s="12">
        <v>0.2</v>
      </c>
      <c r="I2202" s="12">
        <v>0</v>
      </c>
      <c r="J2202">
        <v>27</v>
      </c>
      <c r="K2202">
        <v>32</v>
      </c>
      <c r="L2202" s="12">
        <v>0.2</v>
      </c>
      <c r="M2202" t="s">
        <v>574</v>
      </c>
    </row>
    <row r="2203" spans="1:13" x14ac:dyDescent="0.3">
      <c r="A2203" t="s">
        <v>63</v>
      </c>
      <c r="B2203" t="s">
        <v>69</v>
      </c>
      <c r="C2203" t="s">
        <v>576</v>
      </c>
      <c r="D2203" t="s">
        <v>114</v>
      </c>
      <c r="E2203">
        <v>1</v>
      </c>
      <c r="F2203" s="12">
        <v>93</v>
      </c>
      <c r="G2203" s="12">
        <v>3.1</v>
      </c>
      <c r="H2203" s="12">
        <v>0.2</v>
      </c>
      <c r="I2203" s="12">
        <v>0.2</v>
      </c>
      <c r="J2203">
        <v>31</v>
      </c>
      <c r="K2203">
        <v>32</v>
      </c>
      <c r="L2203" s="12">
        <v>0</v>
      </c>
      <c r="M2203" t="s">
        <v>574</v>
      </c>
    </row>
    <row r="2204" spans="1:13" x14ac:dyDescent="0.3">
      <c r="A2204" t="s">
        <v>63</v>
      </c>
      <c r="B2204" t="s">
        <v>69</v>
      </c>
      <c r="C2204" t="s">
        <v>577</v>
      </c>
      <c r="D2204" t="s">
        <v>7</v>
      </c>
      <c r="E2204">
        <v>1</v>
      </c>
      <c r="F2204" s="12">
        <v>75.900000000000006</v>
      </c>
      <c r="G2204" s="12">
        <v>2.5299999999999998</v>
      </c>
      <c r="H2204" s="12">
        <v>0.15</v>
      </c>
      <c r="I2204" s="12">
        <v>0.15</v>
      </c>
      <c r="J2204">
        <v>23</v>
      </c>
      <c r="K2204">
        <v>32</v>
      </c>
      <c r="L2204" s="12">
        <v>0</v>
      </c>
      <c r="M2204" t="s">
        <v>574</v>
      </c>
    </row>
    <row r="2205" spans="1:13" x14ac:dyDescent="0.3">
      <c r="A2205" t="s">
        <v>63</v>
      </c>
      <c r="B2205" t="s">
        <v>69</v>
      </c>
      <c r="C2205" t="s">
        <v>577</v>
      </c>
      <c r="D2205" t="s">
        <v>10</v>
      </c>
      <c r="E2205">
        <v>1</v>
      </c>
      <c r="F2205" s="12">
        <v>33</v>
      </c>
      <c r="G2205" s="12">
        <v>1.1000000000000001</v>
      </c>
      <c r="H2205" s="12">
        <v>0.15</v>
      </c>
      <c r="I2205" s="12">
        <v>0</v>
      </c>
      <c r="J2205">
        <v>11</v>
      </c>
      <c r="K2205">
        <v>32</v>
      </c>
      <c r="L2205" s="12">
        <v>0.15</v>
      </c>
      <c r="M2205" t="s">
        <v>574</v>
      </c>
    </row>
    <row r="2206" spans="1:13" x14ac:dyDescent="0.3">
      <c r="A2206" t="s">
        <v>63</v>
      </c>
      <c r="B2206" t="s">
        <v>69</v>
      </c>
      <c r="C2206" t="s">
        <v>577</v>
      </c>
      <c r="D2206" t="s">
        <v>12</v>
      </c>
      <c r="E2206">
        <v>1</v>
      </c>
      <c r="F2206" s="12">
        <v>33</v>
      </c>
      <c r="G2206" s="12">
        <v>1.1000000000000001</v>
      </c>
      <c r="H2206" s="12">
        <v>0.15</v>
      </c>
      <c r="I2206" s="12">
        <v>0</v>
      </c>
      <c r="J2206">
        <v>11</v>
      </c>
      <c r="K2206">
        <v>32</v>
      </c>
      <c r="L2206" s="12">
        <v>0.15</v>
      </c>
      <c r="M2206" t="s">
        <v>574</v>
      </c>
    </row>
    <row r="2207" spans="1:13" x14ac:dyDescent="0.3">
      <c r="A2207" t="s">
        <v>63</v>
      </c>
      <c r="B2207" t="s">
        <v>69</v>
      </c>
      <c r="C2207" t="s">
        <v>577</v>
      </c>
      <c r="D2207" t="s">
        <v>14</v>
      </c>
      <c r="E2207">
        <v>1</v>
      </c>
      <c r="F2207" s="12">
        <v>45</v>
      </c>
      <c r="G2207" s="12">
        <v>1.5</v>
      </c>
      <c r="H2207" s="12">
        <v>0.15</v>
      </c>
      <c r="I2207" s="12">
        <v>0</v>
      </c>
      <c r="J2207">
        <v>15</v>
      </c>
      <c r="K2207">
        <v>32</v>
      </c>
      <c r="L2207" s="12">
        <v>0.15</v>
      </c>
      <c r="M2207" t="s">
        <v>574</v>
      </c>
    </row>
    <row r="2208" spans="1:13" x14ac:dyDescent="0.3">
      <c r="A2208" t="s">
        <v>63</v>
      </c>
      <c r="B2208" t="s">
        <v>69</v>
      </c>
      <c r="C2208" t="s">
        <v>577</v>
      </c>
      <c r="D2208" t="s">
        <v>114</v>
      </c>
      <c r="E2208">
        <v>1</v>
      </c>
      <c r="F2208" s="12">
        <v>45</v>
      </c>
      <c r="G2208" s="12">
        <v>1.5</v>
      </c>
      <c r="H2208" s="12">
        <v>0.18</v>
      </c>
      <c r="I2208" s="12">
        <v>0.18</v>
      </c>
      <c r="J2208">
        <v>15</v>
      </c>
      <c r="K2208">
        <v>32</v>
      </c>
      <c r="L2208" s="12">
        <v>0</v>
      </c>
      <c r="M2208" t="s">
        <v>574</v>
      </c>
    </row>
    <row r="2209" spans="1:13" x14ac:dyDescent="0.3">
      <c r="A2209" t="s">
        <v>63</v>
      </c>
      <c r="B2209" t="s">
        <v>69</v>
      </c>
      <c r="C2209" t="s">
        <v>578</v>
      </c>
      <c r="D2209" t="s">
        <v>14</v>
      </c>
      <c r="E2209">
        <v>1</v>
      </c>
      <c r="F2209" s="12">
        <v>9.1999999999999993</v>
      </c>
      <c r="G2209" s="12">
        <v>0.31</v>
      </c>
      <c r="H2209" s="12">
        <v>0.12</v>
      </c>
      <c r="I2209" s="12">
        <v>7.0000000000000007E-2</v>
      </c>
      <c r="J2209">
        <v>7</v>
      </c>
      <c r="K2209">
        <v>24</v>
      </c>
      <c r="L2209" s="12">
        <v>0.05</v>
      </c>
      <c r="M2209" t="s">
        <v>574</v>
      </c>
    </row>
    <row r="2210" spans="1:13" x14ac:dyDescent="0.3">
      <c r="A2210" t="s">
        <v>36</v>
      </c>
      <c r="B2210" t="s">
        <v>38</v>
      </c>
      <c r="C2210" t="s">
        <v>579</v>
      </c>
      <c r="D2210" t="s">
        <v>7</v>
      </c>
      <c r="E2210">
        <v>1</v>
      </c>
      <c r="F2210" s="12">
        <v>19</v>
      </c>
      <c r="G2210" s="12">
        <v>0.63</v>
      </c>
      <c r="H2210" s="12">
        <v>7.0000000000000007E-2</v>
      </c>
      <c r="I2210" s="12">
        <v>0</v>
      </c>
      <c r="J2210">
        <v>19</v>
      </c>
      <c r="K2210">
        <v>50</v>
      </c>
      <c r="L2210" s="12">
        <v>7.0000000000000007E-2</v>
      </c>
      <c r="M2210" t="s">
        <v>580</v>
      </c>
    </row>
    <row r="2211" spans="1:13" x14ac:dyDescent="0.3">
      <c r="A2211" t="s">
        <v>36</v>
      </c>
      <c r="B2211" t="s">
        <v>38</v>
      </c>
      <c r="C2211" t="s">
        <v>579</v>
      </c>
      <c r="D2211" t="s">
        <v>9</v>
      </c>
      <c r="E2211">
        <v>2</v>
      </c>
      <c r="F2211" s="12">
        <v>40</v>
      </c>
      <c r="G2211" s="12">
        <v>1.33</v>
      </c>
      <c r="H2211" s="12">
        <v>0.2</v>
      </c>
      <c r="I2211" s="12">
        <v>0.13</v>
      </c>
      <c r="J2211">
        <v>40</v>
      </c>
      <c r="K2211">
        <v>100</v>
      </c>
      <c r="L2211" s="12">
        <v>7.0000000000000007E-2</v>
      </c>
      <c r="M2211" t="s">
        <v>580</v>
      </c>
    </row>
    <row r="2212" spans="1:13" x14ac:dyDescent="0.3">
      <c r="A2212" t="s">
        <v>36</v>
      </c>
      <c r="B2212" t="s">
        <v>38</v>
      </c>
      <c r="C2212" t="s">
        <v>579</v>
      </c>
      <c r="D2212" t="s">
        <v>8</v>
      </c>
      <c r="E2212">
        <v>1</v>
      </c>
      <c r="F2212" s="12">
        <v>19</v>
      </c>
      <c r="G2212" s="12">
        <v>0.63</v>
      </c>
      <c r="H2212" s="12">
        <v>7.0000000000000007E-2</v>
      </c>
      <c r="I2212" s="12">
        <v>0</v>
      </c>
      <c r="J2212">
        <v>19</v>
      </c>
      <c r="K2212">
        <v>50</v>
      </c>
      <c r="L2212" s="12">
        <v>7.0000000000000007E-2</v>
      </c>
      <c r="M2212" t="s">
        <v>580</v>
      </c>
    </row>
    <row r="2213" spans="1:13" x14ac:dyDescent="0.3">
      <c r="A2213" t="s">
        <v>36</v>
      </c>
      <c r="B2213" t="s">
        <v>38</v>
      </c>
      <c r="C2213" t="s">
        <v>579</v>
      </c>
      <c r="D2213" t="s">
        <v>11</v>
      </c>
      <c r="E2213">
        <v>1</v>
      </c>
      <c r="F2213" s="12">
        <v>11</v>
      </c>
      <c r="G2213" s="12">
        <v>0.37</v>
      </c>
      <c r="H2213" s="12">
        <v>7.0000000000000007E-2</v>
      </c>
      <c r="I2213" s="12">
        <v>7.0000000000000007E-2</v>
      </c>
      <c r="J2213">
        <v>11</v>
      </c>
      <c r="K2213">
        <v>50</v>
      </c>
      <c r="L2213" s="12">
        <v>0</v>
      </c>
      <c r="M2213" t="s">
        <v>580</v>
      </c>
    </row>
    <row r="2214" spans="1:13" x14ac:dyDescent="0.3">
      <c r="A2214" t="s">
        <v>36</v>
      </c>
      <c r="B2214" t="s">
        <v>38</v>
      </c>
      <c r="C2214" t="s">
        <v>579</v>
      </c>
      <c r="D2214" t="s">
        <v>10</v>
      </c>
      <c r="E2214">
        <v>1</v>
      </c>
      <c r="F2214" s="12">
        <v>18</v>
      </c>
      <c r="G2214" s="12">
        <v>0.6</v>
      </c>
      <c r="H2214" s="12">
        <v>7.0000000000000007E-2</v>
      </c>
      <c r="I2214" s="12">
        <v>0</v>
      </c>
      <c r="J2214">
        <v>18</v>
      </c>
      <c r="K2214">
        <v>50</v>
      </c>
      <c r="L2214" s="12">
        <v>7.0000000000000007E-2</v>
      </c>
      <c r="M2214" t="s">
        <v>580</v>
      </c>
    </row>
    <row r="2215" spans="1:13" x14ac:dyDescent="0.3">
      <c r="A2215" t="s">
        <v>36</v>
      </c>
      <c r="B2215" t="s">
        <v>38</v>
      </c>
      <c r="C2215" t="s">
        <v>579</v>
      </c>
      <c r="D2215" t="s">
        <v>13</v>
      </c>
      <c r="E2215">
        <v>2</v>
      </c>
      <c r="F2215" s="12">
        <v>43</v>
      </c>
      <c r="G2215" s="12">
        <v>1.43</v>
      </c>
      <c r="H2215" s="12">
        <v>0.13</v>
      </c>
      <c r="I2215" s="12">
        <v>0.13</v>
      </c>
      <c r="J2215">
        <v>43</v>
      </c>
      <c r="K2215">
        <v>100</v>
      </c>
      <c r="L2215" s="12">
        <v>0</v>
      </c>
      <c r="M2215" t="s">
        <v>580</v>
      </c>
    </row>
    <row r="2216" spans="1:13" x14ac:dyDescent="0.3">
      <c r="A2216" t="s">
        <v>36</v>
      </c>
      <c r="B2216" t="s">
        <v>38</v>
      </c>
      <c r="C2216" t="s">
        <v>579</v>
      </c>
      <c r="D2216" t="s">
        <v>12</v>
      </c>
      <c r="E2216">
        <v>1</v>
      </c>
      <c r="F2216" s="12">
        <v>28</v>
      </c>
      <c r="G2216" s="12">
        <v>0.93</v>
      </c>
      <c r="H2216" s="12">
        <v>7.0000000000000007E-2</v>
      </c>
      <c r="I2216" s="12">
        <v>7.0000000000000007E-2</v>
      </c>
      <c r="J2216">
        <v>28</v>
      </c>
      <c r="K2216">
        <v>50</v>
      </c>
      <c r="L2216" s="12">
        <v>0</v>
      </c>
      <c r="M2216" t="s">
        <v>580</v>
      </c>
    </row>
    <row r="2217" spans="1:13" x14ac:dyDescent="0.3">
      <c r="A2217" t="s">
        <v>36</v>
      </c>
      <c r="B2217" t="s">
        <v>38</v>
      </c>
      <c r="C2217" t="s">
        <v>579</v>
      </c>
      <c r="D2217" t="s">
        <v>15</v>
      </c>
      <c r="E2217">
        <v>2</v>
      </c>
      <c r="F2217" s="12">
        <v>24</v>
      </c>
      <c r="G2217" s="12">
        <v>0.8</v>
      </c>
      <c r="H2217" s="12">
        <v>0.13</v>
      </c>
      <c r="I2217" s="12">
        <v>0.13</v>
      </c>
      <c r="J2217">
        <v>24</v>
      </c>
      <c r="K2217">
        <v>100</v>
      </c>
      <c r="L2217" s="12">
        <v>0</v>
      </c>
      <c r="M2217" t="s">
        <v>580</v>
      </c>
    </row>
    <row r="2218" spans="1:13" x14ac:dyDescent="0.3">
      <c r="A2218" t="s">
        <v>36</v>
      </c>
      <c r="B2218" t="s">
        <v>38</v>
      </c>
      <c r="C2218" t="s">
        <v>579</v>
      </c>
      <c r="D2218" t="s">
        <v>14</v>
      </c>
      <c r="E2218">
        <v>1</v>
      </c>
      <c r="F2218" s="12">
        <v>18</v>
      </c>
      <c r="G2218" s="12">
        <v>0.6</v>
      </c>
      <c r="H2218" s="12">
        <v>7.0000000000000007E-2</v>
      </c>
      <c r="I2218" s="12">
        <v>7.0000000000000007E-2</v>
      </c>
      <c r="J2218">
        <v>18</v>
      </c>
      <c r="K2218">
        <v>50</v>
      </c>
      <c r="L2218" s="12">
        <v>0</v>
      </c>
      <c r="M2218" t="s">
        <v>580</v>
      </c>
    </row>
    <row r="2219" spans="1:13" x14ac:dyDescent="0.3">
      <c r="A2219" t="s">
        <v>36</v>
      </c>
      <c r="B2219" t="s">
        <v>38</v>
      </c>
      <c r="C2219" t="s">
        <v>579</v>
      </c>
      <c r="D2219" t="s">
        <v>114</v>
      </c>
      <c r="E2219">
        <v>1</v>
      </c>
      <c r="F2219" s="12">
        <v>13</v>
      </c>
      <c r="G2219" s="12">
        <v>0.43</v>
      </c>
      <c r="H2219" s="12">
        <v>7.0000000000000007E-2</v>
      </c>
      <c r="I2219" s="12">
        <v>7.0000000000000007E-2</v>
      </c>
      <c r="J2219">
        <v>13</v>
      </c>
      <c r="K2219">
        <v>50</v>
      </c>
      <c r="L2219" s="12">
        <v>0</v>
      </c>
      <c r="M2219" t="s">
        <v>580</v>
      </c>
    </row>
    <row r="2220" spans="1:13" x14ac:dyDescent="0.3">
      <c r="A2220" t="s">
        <v>36</v>
      </c>
      <c r="B2220" t="s">
        <v>38</v>
      </c>
      <c r="C2220" t="s">
        <v>581</v>
      </c>
      <c r="D2220" t="s">
        <v>7</v>
      </c>
      <c r="E2220">
        <v>5</v>
      </c>
      <c r="F2220" s="12">
        <v>531</v>
      </c>
      <c r="G2220" s="12">
        <v>17.7</v>
      </c>
      <c r="H2220" s="12">
        <v>1</v>
      </c>
      <c r="I2220" s="12">
        <v>0.4</v>
      </c>
      <c r="J2220">
        <v>177</v>
      </c>
      <c r="K2220">
        <v>264</v>
      </c>
      <c r="L2220" s="12">
        <v>0.6</v>
      </c>
      <c r="M2220" t="s">
        <v>580</v>
      </c>
    </row>
    <row r="2221" spans="1:13" x14ac:dyDescent="0.3">
      <c r="A2221" t="s">
        <v>36</v>
      </c>
      <c r="B2221" t="s">
        <v>38</v>
      </c>
      <c r="C2221" t="s">
        <v>581</v>
      </c>
      <c r="D2221" t="s">
        <v>9</v>
      </c>
      <c r="E2221">
        <v>6</v>
      </c>
      <c r="F2221" s="12">
        <v>546</v>
      </c>
      <c r="G2221" s="12">
        <v>18.2</v>
      </c>
      <c r="H2221" s="12">
        <v>1.2</v>
      </c>
      <c r="I2221" s="12">
        <v>0.4</v>
      </c>
      <c r="J2221">
        <v>182</v>
      </c>
      <c r="K2221">
        <v>309</v>
      </c>
      <c r="L2221" s="12">
        <v>0.8</v>
      </c>
      <c r="M2221" t="s">
        <v>580</v>
      </c>
    </row>
    <row r="2222" spans="1:13" x14ac:dyDescent="0.3">
      <c r="A2222" t="s">
        <v>36</v>
      </c>
      <c r="B2222" t="s">
        <v>38</v>
      </c>
      <c r="C2222" t="s">
        <v>581</v>
      </c>
      <c r="D2222" t="s">
        <v>8</v>
      </c>
      <c r="E2222">
        <v>8</v>
      </c>
      <c r="F2222" s="12">
        <v>852</v>
      </c>
      <c r="G2222" s="12">
        <v>28.4</v>
      </c>
      <c r="H2222" s="12">
        <v>1.6</v>
      </c>
      <c r="I2222" s="12">
        <v>1.2</v>
      </c>
      <c r="J2222">
        <v>284</v>
      </c>
      <c r="K2222">
        <v>429</v>
      </c>
      <c r="L2222" s="12">
        <v>0.4</v>
      </c>
      <c r="M2222" t="s">
        <v>580</v>
      </c>
    </row>
    <row r="2223" spans="1:13" x14ac:dyDescent="0.3">
      <c r="A2223" t="s">
        <v>36</v>
      </c>
      <c r="B2223" t="s">
        <v>38</v>
      </c>
      <c r="C2223" t="s">
        <v>581</v>
      </c>
      <c r="D2223" t="s">
        <v>11</v>
      </c>
      <c r="E2223">
        <v>5</v>
      </c>
      <c r="F2223" s="12">
        <v>561</v>
      </c>
      <c r="G2223" s="12">
        <v>18.7</v>
      </c>
      <c r="H2223" s="12">
        <v>1.2</v>
      </c>
      <c r="I2223" s="12">
        <v>0.81</v>
      </c>
      <c r="J2223">
        <v>187</v>
      </c>
      <c r="K2223">
        <v>259</v>
      </c>
      <c r="L2223" s="12">
        <v>0.39</v>
      </c>
      <c r="M2223" t="s">
        <v>580</v>
      </c>
    </row>
    <row r="2224" spans="1:13" x14ac:dyDescent="0.3">
      <c r="A2224" t="s">
        <v>36</v>
      </c>
      <c r="B2224" t="s">
        <v>38</v>
      </c>
      <c r="C2224" t="s">
        <v>581</v>
      </c>
      <c r="D2224" t="s">
        <v>10</v>
      </c>
      <c r="E2224">
        <v>8</v>
      </c>
      <c r="F2224" s="12">
        <v>1047</v>
      </c>
      <c r="G2224" s="12">
        <v>34.9</v>
      </c>
      <c r="H2224" s="12">
        <v>1.6</v>
      </c>
      <c r="I2224" s="12">
        <v>1</v>
      </c>
      <c r="J2224">
        <v>349</v>
      </c>
      <c r="K2224">
        <v>446</v>
      </c>
      <c r="L2224" s="12">
        <v>0.6</v>
      </c>
      <c r="M2224" t="s">
        <v>580</v>
      </c>
    </row>
    <row r="2225" spans="1:13" x14ac:dyDescent="0.3">
      <c r="A2225" t="s">
        <v>36</v>
      </c>
      <c r="B2225" t="s">
        <v>38</v>
      </c>
      <c r="C2225" t="s">
        <v>581</v>
      </c>
      <c r="D2225" t="s">
        <v>13</v>
      </c>
      <c r="E2225">
        <v>6</v>
      </c>
      <c r="F2225" s="12">
        <v>726</v>
      </c>
      <c r="G2225" s="12">
        <v>24.2</v>
      </c>
      <c r="H2225" s="12">
        <v>1.2</v>
      </c>
      <c r="I2225" s="12">
        <v>0.97</v>
      </c>
      <c r="J2225">
        <v>242</v>
      </c>
      <c r="K2225">
        <v>349</v>
      </c>
      <c r="L2225" s="12">
        <v>0.23</v>
      </c>
      <c r="M2225" t="s">
        <v>580</v>
      </c>
    </row>
    <row r="2226" spans="1:13" x14ac:dyDescent="0.3">
      <c r="A2226" t="s">
        <v>36</v>
      </c>
      <c r="B2226" t="s">
        <v>38</v>
      </c>
      <c r="C2226" t="s">
        <v>581</v>
      </c>
      <c r="D2226" t="s">
        <v>12</v>
      </c>
      <c r="E2226">
        <v>6</v>
      </c>
      <c r="F2226" s="12">
        <v>822</v>
      </c>
      <c r="G2226" s="12">
        <v>27.4</v>
      </c>
      <c r="H2226" s="12">
        <v>1.2</v>
      </c>
      <c r="I2226" s="12">
        <v>0.8</v>
      </c>
      <c r="J2226">
        <v>274</v>
      </c>
      <c r="K2226">
        <v>368</v>
      </c>
      <c r="L2226" s="12">
        <v>0.4</v>
      </c>
      <c r="M2226" t="s">
        <v>580</v>
      </c>
    </row>
    <row r="2227" spans="1:13" x14ac:dyDescent="0.3">
      <c r="A2227" t="s">
        <v>36</v>
      </c>
      <c r="B2227" t="s">
        <v>38</v>
      </c>
      <c r="C2227" t="s">
        <v>581</v>
      </c>
      <c r="D2227" t="s">
        <v>15</v>
      </c>
      <c r="E2227">
        <v>7</v>
      </c>
      <c r="F2227" s="12">
        <v>897</v>
      </c>
      <c r="G2227" s="12">
        <v>29.9</v>
      </c>
      <c r="H2227" s="12">
        <v>1.4</v>
      </c>
      <c r="I2227" s="12">
        <v>0.6</v>
      </c>
      <c r="J2227">
        <v>299</v>
      </c>
      <c r="K2227">
        <v>400</v>
      </c>
      <c r="L2227" s="12">
        <v>0.8</v>
      </c>
      <c r="M2227" t="s">
        <v>580</v>
      </c>
    </row>
    <row r="2228" spans="1:13" x14ac:dyDescent="0.3">
      <c r="A2228" t="s">
        <v>36</v>
      </c>
      <c r="B2228" t="s">
        <v>38</v>
      </c>
      <c r="C2228" t="s">
        <v>581</v>
      </c>
      <c r="D2228" t="s">
        <v>14</v>
      </c>
      <c r="E2228">
        <v>9</v>
      </c>
      <c r="F2228" s="12">
        <v>1182</v>
      </c>
      <c r="G2228" s="12">
        <v>39.4</v>
      </c>
      <c r="H2228" s="12">
        <v>1.6</v>
      </c>
      <c r="I2228" s="12">
        <v>1</v>
      </c>
      <c r="J2228">
        <v>394</v>
      </c>
      <c r="K2228">
        <v>509</v>
      </c>
      <c r="L2228" s="12">
        <v>0.6</v>
      </c>
      <c r="M2228" t="s">
        <v>580</v>
      </c>
    </row>
    <row r="2229" spans="1:13" x14ac:dyDescent="0.3">
      <c r="A2229" t="s">
        <v>36</v>
      </c>
      <c r="B2229" t="s">
        <v>38</v>
      </c>
      <c r="C2229" t="s">
        <v>581</v>
      </c>
      <c r="D2229" t="s">
        <v>114</v>
      </c>
      <c r="E2229">
        <v>10</v>
      </c>
      <c r="F2229" s="12">
        <v>1281</v>
      </c>
      <c r="G2229" s="12">
        <v>42.7</v>
      </c>
      <c r="H2229" s="12">
        <v>2</v>
      </c>
      <c r="I2229" s="12">
        <v>1.2</v>
      </c>
      <c r="J2229">
        <v>427</v>
      </c>
      <c r="K2229">
        <v>584</v>
      </c>
      <c r="L2229" s="12">
        <v>0.8</v>
      </c>
      <c r="M2229" t="s">
        <v>580</v>
      </c>
    </row>
    <row r="2230" spans="1:13" x14ac:dyDescent="0.3">
      <c r="A2230" t="s">
        <v>36</v>
      </c>
      <c r="B2230" t="s">
        <v>38</v>
      </c>
      <c r="C2230" t="s">
        <v>582</v>
      </c>
      <c r="D2230" t="s">
        <v>7</v>
      </c>
      <c r="E2230">
        <v>2</v>
      </c>
      <c r="F2230" s="12">
        <v>196.32</v>
      </c>
      <c r="G2230" s="12">
        <v>6.54</v>
      </c>
      <c r="H2230" s="12">
        <v>0.4</v>
      </c>
      <c r="I2230" s="12">
        <v>0.4</v>
      </c>
      <c r="J2230">
        <v>65</v>
      </c>
      <c r="K2230">
        <v>120</v>
      </c>
      <c r="L2230" s="12">
        <v>0</v>
      </c>
      <c r="M2230" t="s">
        <v>580</v>
      </c>
    </row>
    <row r="2231" spans="1:13" x14ac:dyDescent="0.3">
      <c r="A2231" t="s">
        <v>36</v>
      </c>
      <c r="B2231" t="s">
        <v>38</v>
      </c>
      <c r="C2231" t="s">
        <v>582</v>
      </c>
      <c r="D2231" t="s">
        <v>9</v>
      </c>
      <c r="E2231">
        <v>2</v>
      </c>
      <c r="F2231" s="12">
        <v>147</v>
      </c>
      <c r="G2231" s="12">
        <v>4.9000000000000004</v>
      </c>
      <c r="H2231" s="12">
        <v>0.4</v>
      </c>
      <c r="I2231" s="12">
        <v>0.4</v>
      </c>
      <c r="J2231">
        <v>49</v>
      </c>
      <c r="K2231">
        <v>120</v>
      </c>
      <c r="L2231" s="12">
        <v>0</v>
      </c>
      <c r="M2231" t="s">
        <v>580</v>
      </c>
    </row>
    <row r="2232" spans="1:13" x14ac:dyDescent="0.3">
      <c r="A2232" t="s">
        <v>36</v>
      </c>
      <c r="B2232" t="s">
        <v>38</v>
      </c>
      <c r="C2232" t="s">
        <v>582</v>
      </c>
      <c r="D2232" t="s">
        <v>8</v>
      </c>
      <c r="E2232">
        <v>2</v>
      </c>
      <c r="F2232" s="12">
        <v>189.6</v>
      </c>
      <c r="G2232" s="12">
        <v>6.32</v>
      </c>
      <c r="H2232" s="12">
        <v>0.4</v>
      </c>
      <c r="I2232" s="12">
        <v>0.4</v>
      </c>
      <c r="J2232">
        <v>64</v>
      </c>
      <c r="K2232">
        <v>100</v>
      </c>
      <c r="L2232" s="12">
        <v>0</v>
      </c>
      <c r="M2232" t="s">
        <v>580</v>
      </c>
    </row>
    <row r="2233" spans="1:13" x14ac:dyDescent="0.3">
      <c r="A2233" t="s">
        <v>36</v>
      </c>
      <c r="B2233" t="s">
        <v>38</v>
      </c>
      <c r="C2233" t="s">
        <v>582</v>
      </c>
      <c r="D2233" t="s">
        <v>11</v>
      </c>
      <c r="E2233">
        <v>2</v>
      </c>
      <c r="F2233" s="12">
        <v>197</v>
      </c>
      <c r="G2233" s="12">
        <v>6.57</v>
      </c>
      <c r="H2233" s="12">
        <v>0.4</v>
      </c>
      <c r="I2233" s="12">
        <v>0.4</v>
      </c>
      <c r="J2233">
        <v>63</v>
      </c>
      <c r="K2233">
        <v>100</v>
      </c>
      <c r="L2233" s="12">
        <v>0</v>
      </c>
      <c r="M2233" t="s">
        <v>580</v>
      </c>
    </row>
    <row r="2234" spans="1:13" x14ac:dyDescent="0.3">
      <c r="A2234" t="s">
        <v>36</v>
      </c>
      <c r="B2234" t="s">
        <v>38</v>
      </c>
      <c r="C2234" t="s">
        <v>582</v>
      </c>
      <c r="D2234" t="s">
        <v>10</v>
      </c>
      <c r="E2234">
        <v>2</v>
      </c>
      <c r="F2234" s="12">
        <v>147</v>
      </c>
      <c r="G2234" s="12">
        <v>4.9000000000000004</v>
      </c>
      <c r="H2234" s="12">
        <v>0.4</v>
      </c>
      <c r="I2234" s="12">
        <v>0.4</v>
      </c>
      <c r="J2234">
        <v>49</v>
      </c>
      <c r="K2234">
        <v>100</v>
      </c>
      <c r="L2234" s="12">
        <v>0</v>
      </c>
      <c r="M2234" t="s">
        <v>580</v>
      </c>
    </row>
    <row r="2235" spans="1:13" x14ac:dyDescent="0.3">
      <c r="A2235" t="s">
        <v>36</v>
      </c>
      <c r="B2235" t="s">
        <v>38</v>
      </c>
      <c r="C2235" t="s">
        <v>582</v>
      </c>
      <c r="D2235" t="s">
        <v>13</v>
      </c>
      <c r="E2235">
        <v>2</v>
      </c>
      <c r="F2235" s="12">
        <v>273</v>
      </c>
      <c r="G2235" s="12">
        <v>9.1</v>
      </c>
      <c r="H2235" s="12">
        <v>0.4</v>
      </c>
      <c r="I2235" s="12">
        <v>0.4</v>
      </c>
      <c r="J2235">
        <v>91</v>
      </c>
      <c r="K2235">
        <v>100</v>
      </c>
      <c r="L2235" s="12">
        <v>0</v>
      </c>
      <c r="M2235" t="s">
        <v>580</v>
      </c>
    </row>
    <row r="2236" spans="1:13" x14ac:dyDescent="0.3">
      <c r="A2236" t="s">
        <v>36</v>
      </c>
      <c r="B2236" t="s">
        <v>38</v>
      </c>
      <c r="C2236" t="s">
        <v>582</v>
      </c>
      <c r="D2236" t="s">
        <v>12</v>
      </c>
      <c r="E2236">
        <v>2</v>
      </c>
      <c r="F2236" s="12">
        <v>174</v>
      </c>
      <c r="G2236" s="12">
        <v>5.8</v>
      </c>
      <c r="H2236" s="12">
        <v>0.4</v>
      </c>
      <c r="I2236" s="12">
        <v>0.4</v>
      </c>
      <c r="J2236">
        <v>58</v>
      </c>
      <c r="K2236">
        <v>100</v>
      </c>
      <c r="L2236" s="12">
        <v>0</v>
      </c>
      <c r="M2236" t="s">
        <v>580</v>
      </c>
    </row>
    <row r="2237" spans="1:13" x14ac:dyDescent="0.3">
      <c r="A2237" t="s">
        <v>36</v>
      </c>
      <c r="B2237" t="s">
        <v>38</v>
      </c>
      <c r="C2237" t="s">
        <v>582</v>
      </c>
      <c r="D2237" t="s">
        <v>14</v>
      </c>
      <c r="E2237">
        <v>2</v>
      </c>
      <c r="F2237" s="12">
        <v>105</v>
      </c>
      <c r="G2237" s="12">
        <v>3.5</v>
      </c>
      <c r="H2237" s="12">
        <v>0.4</v>
      </c>
      <c r="I2237" s="12">
        <v>0.4</v>
      </c>
      <c r="J2237">
        <v>35</v>
      </c>
      <c r="K2237">
        <v>100</v>
      </c>
      <c r="L2237" s="12">
        <v>0</v>
      </c>
      <c r="M2237" t="s">
        <v>580</v>
      </c>
    </row>
    <row r="2238" spans="1:13" x14ac:dyDescent="0.3">
      <c r="A2238" t="s">
        <v>36</v>
      </c>
      <c r="B2238" t="s">
        <v>38</v>
      </c>
      <c r="C2238" t="s">
        <v>583</v>
      </c>
      <c r="D2238" t="s">
        <v>13</v>
      </c>
      <c r="E2238">
        <v>1</v>
      </c>
      <c r="F2238" s="12">
        <v>123</v>
      </c>
      <c r="G2238" s="12">
        <v>4.0999999999999996</v>
      </c>
      <c r="H2238" s="12">
        <v>0.2</v>
      </c>
      <c r="I2238" s="12">
        <v>0.2</v>
      </c>
      <c r="J2238">
        <v>41</v>
      </c>
      <c r="K2238">
        <v>59</v>
      </c>
      <c r="L2238" s="12">
        <v>0</v>
      </c>
      <c r="M2238" t="s">
        <v>580</v>
      </c>
    </row>
    <row r="2239" spans="1:13" x14ac:dyDescent="0.3">
      <c r="A2239" t="s">
        <v>36</v>
      </c>
      <c r="B2239" t="s">
        <v>38</v>
      </c>
      <c r="C2239" t="s">
        <v>583</v>
      </c>
      <c r="D2239" t="s">
        <v>12</v>
      </c>
      <c r="E2239">
        <v>1</v>
      </c>
      <c r="F2239" s="12">
        <v>150</v>
      </c>
      <c r="G2239" s="12">
        <v>5</v>
      </c>
      <c r="H2239" s="12">
        <v>0.2</v>
      </c>
      <c r="I2239" s="12">
        <v>0.2</v>
      </c>
      <c r="J2239">
        <v>50</v>
      </c>
      <c r="K2239">
        <v>59</v>
      </c>
      <c r="L2239" s="12">
        <v>0</v>
      </c>
      <c r="M2239" t="s">
        <v>580</v>
      </c>
    </row>
    <row r="2240" spans="1:13" x14ac:dyDescent="0.3">
      <c r="A2240" t="s">
        <v>36</v>
      </c>
      <c r="B2240" t="s">
        <v>38</v>
      </c>
      <c r="C2240" t="s">
        <v>583</v>
      </c>
      <c r="D2240" t="s">
        <v>14</v>
      </c>
      <c r="E2240">
        <v>1</v>
      </c>
      <c r="F2240" s="12">
        <v>114</v>
      </c>
      <c r="G2240" s="12">
        <v>3.8</v>
      </c>
      <c r="H2240" s="12">
        <v>0.2</v>
      </c>
      <c r="I2240" s="12">
        <v>0.2</v>
      </c>
      <c r="J2240">
        <v>38</v>
      </c>
      <c r="K2240">
        <v>50</v>
      </c>
      <c r="L2240" s="12">
        <v>0</v>
      </c>
      <c r="M2240" t="s">
        <v>580</v>
      </c>
    </row>
    <row r="2241" spans="1:13" x14ac:dyDescent="0.3">
      <c r="A2241" t="s">
        <v>36</v>
      </c>
      <c r="B2241" t="s">
        <v>38</v>
      </c>
      <c r="C2241" t="s">
        <v>584</v>
      </c>
      <c r="D2241" t="s">
        <v>7</v>
      </c>
      <c r="E2241">
        <v>3</v>
      </c>
      <c r="F2241" s="12">
        <v>440.36</v>
      </c>
      <c r="G2241" s="12">
        <v>14.68</v>
      </c>
      <c r="H2241" s="12">
        <v>0.6</v>
      </c>
      <c r="I2241" s="12">
        <v>0.27</v>
      </c>
      <c r="J2241">
        <v>146</v>
      </c>
      <c r="K2241">
        <v>170</v>
      </c>
      <c r="L2241" s="12">
        <v>0.33</v>
      </c>
      <c r="M2241" t="s">
        <v>580</v>
      </c>
    </row>
    <row r="2242" spans="1:13" x14ac:dyDescent="0.3">
      <c r="A2242" t="s">
        <v>36</v>
      </c>
      <c r="B2242" t="s">
        <v>38</v>
      </c>
      <c r="C2242" t="s">
        <v>584</v>
      </c>
      <c r="D2242" t="s">
        <v>9</v>
      </c>
      <c r="E2242">
        <v>4</v>
      </c>
      <c r="F2242" s="12">
        <v>532.47</v>
      </c>
      <c r="G2242" s="12">
        <v>17.75</v>
      </c>
      <c r="H2242" s="12">
        <v>0.8</v>
      </c>
      <c r="I2242" s="12">
        <v>0.6</v>
      </c>
      <c r="J2242">
        <v>177</v>
      </c>
      <c r="K2242">
        <v>229</v>
      </c>
      <c r="L2242" s="12">
        <v>0.2</v>
      </c>
      <c r="M2242" t="s">
        <v>580</v>
      </c>
    </row>
    <row r="2243" spans="1:13" x14ac:dyDescent="0.3">
      <c r="A2243" t="s">
        <v>36</v>
      </c>
      <c r="B2243" t="s">
        <v>38</v>
      </c>
      <c r="C2243" t="s">
        <v>584</v>
      </c>
      <c r="D2243" t="s">
        <v>8</v>
      </c>
      <c r="E2243">
        <v>2</v>
      </c>
      <c r="F2243" s="12">
        <v>258</v>
      </c>
      <c r="G2243" s="12">
        <v>8.6</v>
      </c>
      <c r="H2243" s="12">
        <v>0.4</v>
      </c>
      <c r="I2243" s="12">
        <v>0.4</v>
      </c>
      <c r="J2243">
        <v>86</v>
      </c>
      <c r="K2243">
        <v>100</v>
      </c>
      <c r="L2243" s="12">
        <v>0</v>
      </c>
      <c r="M2243" t="s">
        <v>580</v>
      </c>
    </row>
    <row r="2244" spans="1:13" x14ac:dyDescent="0.3">
      <c r="A2244" t="s">
        <v>36</v>
      </c>
      <c r="B2244" t="s">
        <v>38</v>
      </c>
      <c r="C2244" t="s">
        <v>584</v>
      </c>
      <c r="D2244" t="s">
        <v>11</v>
      </c>
      <c r="E2244">
        <v>3</v>
      </c>
      <c r="F2244" s="12">
        <v>383.2</v>
      </c>
      <c r="G2244" s="12">
        <v>12.77</v>
      </c>
      <c r="H2244" s="12">
        <v>0.8</v>
      </c>
      <c r="I2244" s="12">
        <v>0.6</v>
      </c>
      <c r="J2244">
        <v>122</v>
      </c>
      <c r="K2244">
        <v>162</v>
      </c>
      <c r="L2244" s="12">
        <v>0.2</v>
      </c>
      <c r="M2244" t="s">
        <v>580</v>
      </c>
    </row>
    <row r="2245" spans="1:13" x14ac:dyDescent="0.3">
      <c r="A2245" t="s">
        <v>36</v>
      </c>
      <c r="B2245" t="s">
        <v>38</v>
      </c>
      <c r="C2245" t="s">
        <v>584</v>
      </c>
      <c r="D2245" t="s">
        <v>10</v>
      </c>
      <c r="E2245">
        <v>2</v>
      </c>
      <c r="F2245" s="12">
        <v>345</v>
      </c>
      <c r="G2245" s="12">
        <v>11.5</v>
      </c>
      <c r="H2245" s="12">
        <v>0.4</v>
      </c>
      <c r="I2245" s="12">
        <v>0.22</v>
      </c>
      <c r="J2245">
        <v>115</v>
      </c>
      <c r="K2245">
        <v>100</v>
      </c>
      <c r="L2245" s="12">
        <v>0.18</v>
      </c>
      <c r="M2245" t="s">
        <v>580</v>
      </c>
    </row>
    <row r="2246" spans="1:13" x14ac:dyDescent="0.3">
      <c r="A2246" t="s">
        <v>36</v>
      </c>
      <c r="B2246" t="s">
        <v>38</v>
      </c>
      <c r="C2246" t="s">
        <v>584</v>
      </c>
      <c r="D2246" t="s">
        <v>13</v>
      </c>
      <c r="E2246">
        <v>3</v>
      </c>
      <c r="F2246" s="12">
        <v>366</v>
      </c>
      <c r="G2246" s="12">
        <v>12.2</v>
      </c>
      <c r="H2246" s="12">
        <v>0.6</v>
      </c>
      <c r="I2246" s="12">
        <v>0.2</v>
      </c>
      <c r="J2246">
        <v>122</v>
      </c>
      <c r="K2246">
        <v>168</v>
      </c>
      <c r="L2246" s="12">
        <v>0.4</v>
      </c>
      <c r="M2246" t="s">
        <v>580</v>
      </c>
    </row>
    <row r="2247" spans="1:13" x14ac:dyDescent="0.3">
      <c r="A2247" t="s">
        <v>36</v>
      </c>
      <c r="B2247" t="s">
        <v>38</v>
      </c>
      <c r="C2247" t="s">
        <v>584</v>
      </c>
      <c r="D2247" t="s">
        <v>12</v>
      </c>
      <c r="E2247">
        <v>3</v>
      </c>
      <c r="F2247" s="12">
        <v>396</v>
      </c>
      <c r="G2247" s="12">
        <v>13.2</v>
      </c>
      <c r="H2247" s="12">
        <v>0.6</v>
      </c>
      <c r="I2247" s="12">
        <v>0.2</v>
      </c>
      <c r="J2247">
        <v>132</v>
      </c>
      <c r="K2247">
        <v>158</v>
      </c>
      <c r="L2247" s="12">
        <v>0.4</v>
      </c>
      <c r="M2247" t="s">
        <v>580</v>
      </c>
    </row>
    <row r="2248" spans="1:13" x14ac:dyDescent="0.3">
      <c r="A2248" t="s">
        <v>36</v>
      </c>
      <c r="B2248" t="s">
        <v>38</v>
      </c>
      <c r="C2248" t="s">
        <v>584</v>
      </c>
      <c r="D2248" t="s">
        <v>15</v>
      </c>
      <c r="E2248">
        <v>3</v>
      </c>
      <c r="F2248" s="12">
        <v>396</v>
      </c>
      <c r="G2248" s="12">
        <v>13.2</v>
      </c>
      <c r="H2248" s="12">
        <v>0.6</v>
      </c>
      <c r="I2248" s="12">
        <v>0.6</v>
      </c>
      <c r="J2248">
        <v>132</v>
      </c>
      <c r="K2248">
        <v>177</v>
      </c>
      <c r="L2248" s="12">
        <v>0</v>
      </c>
      <c r="M2248" t="s">
        <v>580</v>
      </c>
    </row>
    <row r="2249" spans="1:13" x14ac:dyDescent="0.3">
      <c r="A2249" t="s">
        <v>36</v>
      </c>
      <c r="B2249" t="s">
        <v>38</v>
      </c>
      <c r="C2249" t="s">
        <v>584</v>
      </c>
      <c r="D2249" t="s">
        <v>14</v>
      </c>
      <c r="E2249">
        <v>3</v>
      </c>
      <c r="F2249" s="12">
        <v>291</v>
      </c>
      <c r="G2249" s="12">
        <v>9.6999999999999993</v>
      </c>
      <c r="H2249" s="12">
        <v>0.6</v>
      </c>
      <c r="I2249" s="12">
        <v>0.6</v>
      </c>
      <c r="J2249">
        <v>97</v>
      </c>
      <c r="K2249">
        <v>175</v>
      </c>
      <c r="L2249" s="12">
        <v>0</v>
      </c>
      <c r="M2249" t="s">
        <v>580</v>
      </c>
    </row>
    <row r="2250" spans="1:13" x14ac:dyDescent="0.3">
      <c r="A2250" t="s">
        <v>36</v>
      </c>
      <c r="B2250" t="s">
        <v>38</v>
      </c>
      <c r="C2250" t="s">
        <v>584</v>
      </c>
      <c r="D2250" t="s">
        <v>114</v>
      </c>
      <c r="E2250">
        <v>3</v>
      </c>
      <c r="F2250" s="12">
        <v>426</v>
      </c>
      <c r="G2250" s="12">
        <v>14.2</v>
      </c>
      <c r="H2250" s="12">
        <v>0.6</v>
      </c>
      <c r="I2250" s="12">
        <v>0.4</v>
      </c>
      <c r="J2250">
        <v>142</v>
      </c>
      <c r="K2250">
        <v>200</v>
      </c>
      <c r="L2250" s="12">
        <v>0.2</v>
      </c>
      <c r="M2250" t="s">
        <v>580</v>
      </c>
    </row>
    <row r="2251" spans="1:13" x14ac:dyDescent="0.3">
      <c r="A2251" t="s">
        <v>36</v>
      </c>
      <c r="B2251" t="s">
        <v>38</v>
      </c>
      <c r="C2251" t="s">
        <v>585</v>
      </c>
      <c r="D2251" t="s">
        <v>7</v>
      </c>
      <c r="E2251">
        <v>1</v>
      </c>
      <c r="F2251" s="12">
        <v>118.56</v>
      </c>
      <c r="G2251" s="12">
        <v>3.95</v>
      </c>
      <c r="H2251" s="12">
        <v>0.2</v>
      </c>
      <c r="I2251" s="12">
        <v>0.2</v>
      </c>
      <c r="J2251">
        <v>39</v>
      </c>
      <c r="K2251">
        <v>70</v>
      </c>
      <c r="L2251" s="12">
        <v>0</v>
      </c>
      <c r="M2251" t="s">
        <v>580</v>
      </c>
    </row>
    <row r="2252" spans="1:13" x14ac:dyDescent="0.3">
      <c r="A2252" t="s">
        <v>36</v>
      </c>
      <c r="B2252" t="s">
        <v>38</v>
      </c>
      <c r="C2252" t="s">
        <v>585</v>
      </c>
      <c r="D2252" t="s">
        <v>9</v>
      </c>
      <c r="E2252">
        <v>2</v>
      </c>
      <c r="F2252" s="12">
        <v>250.56</v>
      </c>
      <c r="G2252" s="12">
        <v>8.35</v>
      </c>
      <c r="H2252" s="12">
        <v>0.4</v>
      </c>
      <c r="I2252" s="12">
        <v>0.2</v>
      </c>
      <c r="J2252">
        <v>78</v>
      </c>
      <c r="K2252">
        <v>140</v>
      </c>
      <c r="L2252" s="12">
        <v>0.2</v>
      </c>
      <c r="M2252" t="s">
        <v>580</v>
      </c>
    </row>
    <row r="2253" spans="1:13" x14ac:dyDescent="0.3">
      <c r="A2253" t="s">
        <v>36</v>
      </c>
      <c r="B2253" t="s">
        <v>38</v>
      </c>
      <c r="C2253" t="s">
        <v>585</v>
      </c>
      <c r="D2253" t="s">
        <v>8</v>
      </c>
      <c r="E2253">
        <v>2</v>
      </c>
      <c r="F2253" s="12">
        <v>180.36</v>
      </c>
      <c r="G2253" s="12">
        <v>6.01</v>
      </c>
      <c r="H2253" s="12">
        <v>0.4</v>
      </c>
      <c r="I2253" s="12">
        <v>0.4</v>
      </c>
      <c r="J2253">
        <v>60</v>
      </c>
      <c r="K2253">
        <v>100</v>
      </c>
      <c r="L2253" s="12">
        <v>0</v>
      </c>
      <c r="M2253" t="s">
        <v>580</v>
      </c>
    </row>
    <row r="2254" spans="1:13" x14ac:dyDescent="0.3">
      <c r="A2254" t="s">
        <v>36</v>
      </c>
      <c r="B2254" t="s">
        <v>38</v>
      </c>
      <c r="C2254" t="s">
        <v>585</v>
      </c>
      <c r="D2254" t="s">
        <v>11</v>
      </c>
      <c r="E2254">
        <v>3</v>
      </c>
      <c r="F2254" s="12">
        <v>305.27999999999997</v>
      </c>
      <c r="G2254" s="12">
        <v>10.18</v>
      </c>
      <c r="H2254" s="12">
        <v>0.6</v>
      </c>
      <c r="I2254" s="12">
        <v>0.6</v>
      </c>
      <c r="J2254">
        <v>92</v>
      </c>
      <c r="K2254">
        <v>150</v>
      </c>
      <c r="L2254" s="12">
        <v>0</v>
      </c>
      <c r="M2254" t="s">
        <v>580</v>
      </c>
    </row>
    <row r="2255" spans="1:13" x14ac:dyDescent="0.3">
      <c r="A2255" t="s">
        <v>36</v>
      </c>
      <c r="B2255" t="s">
        <v>38</v>
      </c>
      <c r="C2255" t="s">
        <v>585</v>
      </c>
      <c r="D2255" t="s">
        <v>10</v>
      </c>
      <c r="E2255">
        <v>1</v>
      </c>
      <c r="F2255" s="12">
        <v>144</v>
      </c>
      <c r="G2255" s="12">
        <v>4.8</v>
      </c>
      <c r="H2255" s="12">
        <v>0.2</v>
      </c>
      <c r="I2255" s="12">
        <v>0.2</v>
      </c>
      <c r="J2255">
        <v>48</v>
      </c>
      <c r="K2255">
        <v>50</v>
      </c>
      <c r="L2255" s="12">
        <v>0</v>
      </c>
      <c r="M2255" t="s">
        <v>580</v>
      </c>
    </row>
    <row r="2256" spans="1:13" x14ac:dyDescent="0.3">
      <c r="A2256" t="s">
        <v>36</v>
      </c>
      <c r="B2256" t="s">
        <v>38</v>
      </c>
      <c r="C2256" t="s">
        <v>585</v>
      </c>
      <c r="D2256" t="s">
        <v>13</v>
      </c>
      <c r="E2256">
        <v>2</v>
      </c>
      <c r="F2256" s="12">
        <v>191</v>
      </c>
      <c r="G2256" s="12">
        <v>6.37</v>
      </c>
      <c r="H2256" s="12">
        <v>0.4</v>
      </c>
      <c r="I2256" s="12">
        <v>0.4</v>
      </c>
      <c r="J2256">
        <v>58</v>
      </c>
      <c r="K2256">
        <v>100</v>
      </c>
      <c r="L2256" s="12">
        <v>0</v>
      </c>
      <c r="M2256" t="s">
        <v>580</v>
      </c>
    </row>
    <row r="2257" spans="1:13" x14ac:dyDescent="0.3">
      <c r="A2257" t="s">
        <v>36</v>
      </c>
      <c r="B2257" t="s">
        <v>38</v>
      </c>
      <c r="C2257" t="s">
        <v>585</v>
      </c>
      <c r="D2257" t="s">
        <v>12</v>
      </c>
      <c r="E2257">
        <v>2</v>
      </c>
      <c r="F2257" s="12">
        <v>163.37</v>
      </c>
      <c r="G2257" s="12">
        <v>5.45</v>
      </c>
      <c r="H2257" s="12">
        <v>0.4</v>
      </c>
      <c r="I2257" s="12">
        <v>0.4</v>
      </c>
      <c r="J2257">
        <v>55</v>
      </c>
      <c r="K2257">
        <v>90</v>
      </c>
      <c r="L2257" s="12">
        <v>0</v>
      </c>
      <c r="M2257" t="s">
        <v>580</v>
      </c>
    </row>
    <row r="2258" spans="1:13" x14ac:dyDescent="0.3">
      <c r="A2258" t="s">
        <v>36</v>
      </c>
      <c r="B2258" t="s">
        <v>38</v>
      </c>
      <c r="C2258" t="s">
        <v>585</v>
      </c>
      <c r="D2258" t="s">
        <v>15</v>
      </c>
      <c r="E2258">
        <v>2</v>
      </c>
      <c r="F2258" s="12">
        <v>230.6</v>
      </c>
      <c r="G2258" s="12">
        <v>7.69</v>
      </c>
      <c r="H2258" s="12">
        <v>0.4</v>
      </c>
      <c r="I2258" s="12">
        <v>0.4</v>
      </c>
      <c r="J2258">
        <v>75</v>
      </c>
      <c r="K2258">
        <v>109</v>
      </c>
      <c r="L2258" s="12">
        <v>0</v>
      </c>
      <c r="M2258" t="s">
        <v>580</v>
      </c>
    </row>
    <row r="2259" spans="1:13" x14ac:dyDescent="0.3">
      <c r="A2259" t="s">
        <v>36</v>
      </c>
      <c r="B2259" t="s">
        <v>38</v>
      </c>
      <c r="C2259" t="s">
        <v>585</v>
      </c>
      <c r="D2259" t="s">
        <v>14</v>
      </c>
      <c r="E2259">
        <v>3</v>
      </c>
      <c r="F2259" s="12">
        <v>273</v>
      </c>
      <c r="G2259" s="12">
        <v>9.1</v>
      </c>
      <c r="H2259" s="12">
        <v>0.6</v>
      </c>
      <c r="I2259" s="12">
        <v>0.4</v>
      </c>
      <c r="J2259">
        <v>91</v>
      </c>
      <c r="K2259">
        <v>184</v>
      </c>
      <c r="L2259" s="12">
        <v>0.2</v>
      </c>
      <c r="M2259" t="s">
        <v>580</v>
      </c>
    </row>
    <row r="2260" spans="1:13" x14ac:dyDescent="0.3">
      <c r="A2260" t="s">
        <v>36</v>
      </c>
      <c r="B2260" t="s">
        <v>38</v>
      </c>
      <c r="C2260" t="s">
        <v>585</v>
      </c>
      <c r="D2260" t="s">
        <v>114</v>
      </c>
      <c r="E2260">
        <v>3</v>
      </c>
      <c r="F2260" s="12">
        <v>297</v>
      </c>
      <c r="G2260" s="12">
        <v>9.9</v>
      </c>
      <c r="H2260" s="12">
        <v>0.6</v>
      </c>
      <c r="I2260" s="12">
        <v>0.6</v>
      </c>
      <c r="J2260">
        <v>99</v>
      </c>
      <c r="K2260">
        <v>175</v>
      </c>
      <c r="L2260" s="12">
        <v>0</v>
      </c>
      <c r="M2260" t="s">
        <v>580</v>
      </c>
    </row>
    <row r="2261" spans="1:13" x14ac:dyDescent="0.3">
      <c r="A2261" t="s">
        <v>36</v>
      </c>
      <c r="B2261" t="s">
        <v>38</v>
      </c>
      <c r="C2261" t="s">
        <v>586</v>
      </c>
      <c r="D2261" t="s">
        <v>7</v>
      </c>
      <c r="E2261">
        <v>1</v>
      </c>
      <c r="F2261" s="12">
        <v>84</v>
      </c>
      <c r="G2261" s="12">
        <v>2.8</v>
      </c>
      <c r="H2261" s="12">
        <v>0.2</v>
      </c>
      <c r="I2261" s="12">
        <v>0.2</v>
      </c>
      <c r="J2261">
        <v>28</v>
      </c>
      <c r="K2261">
        <v>50</v>
      </c>
      <c r="L2261" s="12">
        <v>0</v>
      </c>
      <c r="M2261" t="s">
        <v>580</v>
      </c>
    </row>
    <row r="2262" spans="1:13" x14ac:dyDescent="0.3">
      <c r="A2262" t="s">
        <v>36</v>
      </c>
      <c r="B2262" t="s">
        <v>38</v>
      </c>
      <c r="C2262" t="s">
        <v>586</v>
      </c>
      <c r="D2262" t="s">
        <v>9</v>
      </c>
      <c r="E2262">
        <v>1</v>
      </c>
      <c r="F2262" s="12">
        <v>138</v>
      </c>
      <c r="G2262" s="12">
        <v>4.5999999999999996</v>
      </c>
      <c r="H2262" s="12">
        <v>0.2</v>
      </c>
      <c r="I2262" s="12">
        <v>0</v>
      </c>
      <c r="J2262">
        <v>46</v>
      </c>
      <c r="K2262">
        <v>59</v>
      </c>
      <c r="L2262" s="12">
        <v>0.2</v>
      </c>
      <c r="M2262" t="s">
        <v>580</v>
      </c>
    </row>
    <row r="2263" spans="1:13" x14ac:dyDescent="0.3">
      <c r="A2263" t="s">
        <v>36</v>
      </c>
      <c r="B2263" t="s">
        <v>38</v>
      </c>
      <c r="C2263" t="s">
        <v>586</v>
      </c>
      <c r="D2263" t="s">
        <v>8</v>
      </c>
      <c r="E2263">
        <v>2</v>
      </c>
      <c r="F2263" s="12">
        <v>165</v>
      </c>
      <c r="G2263" s="12">
        <v>5.5</v>
      </c>
      <c r="H2263" s="12">
        <v>0.4</v>
      </c>
      <c r="I2263" s="12">
        <v>0.4</v>
      </c>
      <c r="J2263">
        <v>55</v>
      </c>
      <c r="K2263">
        <v>100</v>
      </c>
      <c r="L2263" s="12">
        <v>0</v>
      </c>
      <c r="M2263" t="s">
        <v>580</v>
      </c>
    </row>
    <row r="2264" spans="1:13" x14ac:dyDescent="0.3">
      <c r="A2264" t="s">
        <v>36</v>
      </c>
      <c r="B2264" t="s">
        <v>38</v>
      </c>
      <c r="C2264" t="s">
        <v>586</v>
      </c>
      <c r="D2264" t="s">
        <v>11</v>
      </c>
      <c r="E2264">
        <v>1</v>
      </c>
      <c r="F2264" s="12">
        <v>129</v>
      </c>
      <c r="G2264" s="12">
        <v>4.3</v>
      </c>
      <c r="H2264" s="12">
        <v>0.2</v>
      </c>
      <c r="I2264" s="12">
        <v>0.2</v>
      </c>
      <c r="J2264">
        <v>43</v>
      </c>
      <c r="K2264">
        <v>59</v>
      </c>
      <c r="L2264" s="12">
        <v>0</v>
      </c>
      <c r="M2264" t="s">
        <v>580</v>
      </c>
    </row>
    <row r="2265" spans="1:13" x14ac:dyDescent="0.3">
      <c r="A2265" t="s">
        <v>36</v>
      </c>
      <c r="B2265" t="s">
        <v>38</v>
      </c>
      <c r="C2265" t="s">
        <v>586</v>
      </c>
      <c r="D2265" t="s">
        <v>10</v>
      </c>
      <c r="E2265">
        <v>2</v>
      </c>
      <c r="F2265" s="12">
        <v>279.08</v>
      </c>
      <c r="G2265" s="12">
        <v>9.3000000000000007</v>
      </c>
      <c r="H2265" s="12">
        <v>0.4</v>
      </c>
      <c r="I2265" s="12">
        <v>0.2</v>
      </c>
      <c r="J2265">
        <v>94</v>
      </c>
      <c r="K2265">
        <v>109</v>
      </c>
      <c r="L2265" s="12">
        <v>0.2</v>
      </c>
      <c r="M2265" t="s">
        <v>580</v>
      </c>
    </row>
    <row r="2266" spans="1:13" x14ac:dyDescent="0.3">
      <c r="A2266" t="s">
        <v>36</v>
      </c>
      <c r="B2266" t="s">
        <v>38</v>
      </c>
      <c r="C2266" t="s">
        <v>586</v>
      </c>
      <c r="D2266" t="s">
        <v>13</v>
      </c>
      <c r="E2266">
        <v>1</v>
      </c>
      <c r="F2266" s="12">
        <v>45</v>
      </c>
      <c r="G2266" s="12">
        <v>1.5</v>
      </c>
      <c r="H2266" s="12">
        <v>0.2</v>
      </c>
      <c r="I2266" s="12">
        <v>0.2</v>
      </c>
      <c r="J2266">
        <v>15</v>
      </c>
      <c r="K2266">
        <v>50</v>
      </c>
      <c r="L2266" s="12">
        <v>0</v>
      </c>
      <c r="M2266" t="s">
        <v>580</v>
      </c>
    </row>
    <row r="2267" spans="1:13" x14ac:dyDescent="0.3">
      <c r="A2267" t="s">
        <v>36</v>
      </c>
      <c r="B2267" t="s">
        <v>38</v>
      </c>
      <c r="C2267" t="s">
        <v>586</v>
      </c>
      <c r="D2267" t="s">
        <v>12</v>
      </c>
      <c r="E2267">
        <v>2</v>
      </c>
      <c r="F2267" s="12">
        <v>172.46</v>
      </c>
      <c r="G2267" s="12">
        <v>5.75</v>
      </c>
      <c r="H2267" s="12">
        <v>0.4</v>
      </c>
      <c r="I2267" s="12">
        <v>0.2</v>
      </c>
      <c r="J2267">
        <v>58</v>
      </c>
      <c r="K2267">
        <v>99</v>
      </c>
      <c r="L2267" s="12">
        <v>0.2</v>
      </c>
      <c r="M2267" t="s">
        <v>580</v>
      </c>
    </row>
    <row r="2268" spans="1:13" x14ac:dyDescent="0.3">
      <c r="A2268" t="s">
        <v>36</v>
      </c>
      <c r="B2268" t="s">
        <v>38</v>
      </c>
      <c r="C2268" t="s">
        <v>586</v>
      </c>
      <c r="D2268" t="s">
        <v>15</v>
      </c>
      <c r="E2268">
        <v>1</v>
      </c>
      <c r="F2268" s="12">
        <v>126</v>
      </c>
      <c r="G2268" s="12">
        <v>4.2</v>
      </c>
      <c r="H2268" s="12">
        <v>0.2</v>
      </c>
      <c r="I2268" s="12">
        <v>0.2</v>
      </c>
      <c r="J2268">
        <v>42</v>
      </c>
      <c r="K2268">
        <v>50</v>
      </c>
      <c r="L2268" s="12">
        <v>0</v>
      </c>
      <c r="M2268" t="s">
        <v>580</v>
      </c>
    </row>
    <row r="2269" spans="1:13" x14ac:dyDescent="0.3">
      <c r="A2269" t="s">
        <v>36</v>
      </c>
      <c r="B2269" t="s">
        <v>38</v>
      </c>
      <c r="C2269" t="s">
        <v>586</v>
      </c>
      <c r="D2269" t="s">
        <v>14</v>
      </c>
      <c r="E2269">
        <v>2</v>
      </c>
      <c r="F2269" s="12">
        <v>159</v>
      </c>
      <c r="G2269" s="12">
        <v>5.3</v>
      </c>
      <c r="H2269" s="12">
        <v>0.4</v>
      </c>
      <c r="I2269" s="12">
        <v>0.2</v>
      </c>
      <c r="J2269">
        <v>53</v>
      </c>
      <c r="K2269">
        <v>125</v>
      </c>
      <c r="L2269" s="12">
        <v>0.2</v>
      </c>
      <c r="M2269" t="s">
        <v>580</v>
      </c>
    </row>
    <row r="2270" spans="1:13" x14ac:dyDescent="0.3">
      <c r="A2270" t="s">
        <v>36</v>
      </c>
      <c r="B2270" t="s">
        <v>38</v>
      </c>
      <c r="C2270" t="s">
        <v>586</v>
      </c>
      <c r="D2270" t="s">
        <v>114</v>
      </c>
      <c r="E2270">
        <v>2</v>
      </c>
      <c r="F2270" s="12">
        <v>153</v>
      </c>
      <c r="G2270" s="12">
        <v>5.0999999999999996</v>
      </c>
      <c r="H2270" s="12">
        <v>0.4</v>
      </c>
      <c r="I2270" s="12">
        <v>0.4</v>
      </c>
      <c r="J2270">
        <v>51</v>
      </c>
      <c r="K2270">
        <v>100</v>
      </c>
      <c r="L2270" s="12">
        <v>0</v>
      </c>
      <c r="M2270" t="s">
        <v>580</v>
      </c>
    </row>
    <row r="2271" spans="1:13" x14ac:dyDescent="0.3">
      <c r="A2271" t="s">
        <v>36</v>
      </c>
      <c r="B2271" t="s">
        <v>38</v>
      </c>
      <c r="C2271" t="s">
        <v>587</v>
      </c>
      <c r="D2271" t="s">
        <v>7</v>
      </c>
      <c r="E2271">
        <v>1</v>
      </c>
      <c r="F2271" s="12">
        <v>132</v>
      </c>
      <c r="G2271" s="12">
        <v>4.4000000000000004</v>
      </c>
      <c r="H2271" s="12">
        <v>0.2</v>
      </c>
      <c r="I2271" s="12">
        <v>0.1</v>
      </c>
      <c r="J2271">
        <v>44</v>
      </c>
      <c r="K2271">
        <v>70</v>
      </c>
      <c r="L2271" s="12">
        <v>0.1</v>
      </c>
      <c r="M2271" t="s">
        <v>580</v>
      </c>
    </row>
    <row r="2272" spans="1:13" x14ac:dyDescent="0.3">
      <c r="A2272" t="s">
        <v>36</v>
      </c>
      <c r="B2272" t="s">
        <v>38</v>
      </c>
      <c r="C2272" t="s">
        <v>587</v>
      </c>
      <c r="D2272" t="s">
        <v>9</v>
      </c>
      <c r="E2272">
        <v>1</v>
      </c>
      <c r="F2272" s="12">
        <v>120</v>
      </c>
      <c r="G2272" s="12">
        <v>4</v>
      </c>
      <c r="H2272" s="12">
        <v>0.2</v>
      </c>
      <c r="I2272" s="12">
        <v>0</v>
      </c>
      <c r="J2272">
        <v>40</v>
      </c>
      <c r="K2272">
        <v>50</v>
      </c>
      <c r="L2272" s="12">
        <v>0.2</v>
      </c>
      <c r="M2272" t="s">
        <v>580</v>
      </c>
    </row>
    <row r="2273" spans="1:13" x14ac:dyDescent="0.3">
      <c r="A2273" t="s">
        <v>36</v>
      </c>
      <c r="B2273" t="s">
        <v>38</v>
      </c>
      <c r="C2273" t="s">
        <v>587</v>
      </c>
      <c r="D2273" t="s">
        <v>8</v>
      </c>
      <c r="E2273">
        <v>3</v>
      </c>
      <c r="F2273" s="12">
        <v>333</v>
      </c>
      <c r="G2273" s="12">
        <v>11.1</v>
      </c>
      <c r="H2273" s="12">
        <v>0.6</v>
      </c>
      <c r="I2273" s="12">
        <v>0.2</v>
      </c>
      <c r="J2273">
        <v>111</v>
      </c>
      <c r="K2273">
        <v>160</v>
      </c>
      <c r="L2273" s="12">
        <v>0.4</v>
      </c>
      <c r="M2273" t="s">
        <v>580</v>
      </c>
    </row>
    <row r="2274" spans="1:13" x14ac:dyDescent="0.3">
      <c r="A2274" t="s">
        <v>36</v>
      </c>
      <c r="B2274" t="s">
        <v>38</v>
      </c>
      <c r="C2274" t="s">
        <v>587</v>
      </c>
      <c r="D2274" t="s">
        <v>11</v>
      </c>
      <c r="E2274">
        <v>2</v>
      </c>
      <c r="F2274" s="12">
        <v>288</v>
      </c>
      <c r="G2274" s="12">
        <v>9.6</v>
      </c>
      <c r="H2274" s="12">
        <v>0.4</v>
      </c>
      <c r="I2274" s="12">
        <v>0.2</v>
      </c>
      <c r="J2274">
        <v>96</v>
      </c>
      <c r="K2274">
        <v>125</v>
      </c>
      <c r="L2274" s="12">
        <v>0.2</v>
      </c>
      <c r="M2274" t="s">
        <v>580</v>
      </c>
    </row>
    <row r="2275" spans="1:13" x14ac:dyDescent="0.3">
      <c r="A2275" t="s">
        <v>36</v>
      </c>
      <c r="B2275" t="s">
        <v>38</v>
      </c>
      <c r="C2275" t="s">
        <v>587</v>
      </c>
      <c r="D2275" t="s">
        <v>10</v>
      </c>
      <c r="E2275">
        <v>3</v>
      </c>
      <c r="F2275" s="12">
        <v>369</v>
      </c>
      <c r="G2275" s="12">
        <v>12.3</v>
      </c>
      <c r="H2275" s="12">
        <v>0.6</v>
      </c>
      <c r="I2275" s="12">
        <v>0.05</v>
      </c>
      <c r="J2275">
        <v>123</v>
      </c>
      <c r="K2275">
        <v>160</v>
      </c>
      <c r="L2275" s="12">
        <v>0.55000000000000004</v>
      </c>
      <c r="M2275" t="s">
        <v>580</v>
      </c>
    </row>
    <row r="2276" spans="1:13" x14ac:dyDescent="0.3">
      <c r="A2276" t="s">
        <v>36</v>
      </c>
      <c r="B2276" t="s">
        <v>38</v>
      </c>
      <c r="C2276" t="s">
        <v>587</v>
      </c>
      <c r="D2276" t="s">
        <v>13</v>
      </c>
      <c r="E2276">
        <v>2</v>
      </c>
      <c r="F2276" s="12">
        <v>234</v>
      </c>
      <c r="G2276" s="12">
        <v>7.8</v>
      </c>
      <c r="H2276" s="12">
        <v>0.4</v>
      </c>
      <c r="I2276" s="12">
        <v>0.4</v>
      </c>
      <c r="J2276">
        <v>78</v>
      </c>
      <c r="K2276">
        <v>119</v>
      </c>
      <c r="L2276" s="12">
        <v>0</v>
      </c>
      <c r="M2276" t="s">
        <v>580</v>
      </c>
    </row>
    <row r="2277" spans="1:13" x14ac:dyDescent="0.3">
      <c r="A2277" t="s">
        <v>36</v>
      </c>
      <c r="B2277" t="s">
        <v>38</v>
      </c>
      <c r="C2277" t="s">
        <v>587</v>
      </c>
      <c r="D2277" t="s">
        <v>12</v>
      </c>
      <c r="E2277">
        <v>3</v>
      </c>
      <c r="F2277" s="12">
        <v>213</v>
      </c>
      <c r="G2277" s="12">
        <v>7.1</v>
      </c>
      <c r="H2277" s="12">
        <v>0.6</v>
      </c>
      <c r="I2277" s="12">
        <v>0.6</v>
      </c>
      <c r="J2277">
        <v>71</v>
      </c>
      <c r="K2277">
        <v>159</v>
      </c>
      <c r="L2277" s="12">
        <v>0</v>
      </c>
      <c r="M2277" t="s">
        <v>580</v>
      </c>
    </row>
    <row r="2278" spans="1:13" x14ac:dyDescent="0.3">
      <c r="A2278" t="s">
        <v>36</v>
      </c>
      <c r="B2278" t="s">
        <v>38</v>
      </c>
      <c r="C2278" t="s">
        <v>587</v>
      </c>
      <c r="D2278" t="s">
        <v>15</v>
      </c>
      <c r="E2278">
        <v>2</v>
      </c>
      <c r="F2278" s="12">
        <v>174</v>
      </c>
      <c r="G2278" s="12">
        <v>5.8</v>
      </c>
      <c r="H2278" s="12">
        <v>0.4</v>
      </c>
      <c r="I2278" s="12">
        <v>0.4</v>
      </c>
      <c r="J2278">
        <v>58</v>
      </c>
      <c r="K2278">
        <v>109</v>
      </c>
      <c r="L2278" s="12">
        <v>0</v>
      </c>
      <c r="M2278" t="s">
        <v>580</v>
      </c>
    </row>
    <row r="2279" spans="1:13" x14ac:dyDescent="0.3">
      <c r="A2279" t="s">
        <v>36</v>
      </c>
      <c r="B2279" t="s">
        <v>38</v>
      </c>
      <c r="C2279" t="s">
        <v>587</v>
      </c>
      <c r="D2279" t="s">
        <v>14</v>
      </c>
      <c r="E2279">
        <v>3</v>
      </c>
      <c r="F2279" s="12">
        <v>207</v>
      </c>
      <c r="G2279" s="12">
        <v>6.9</v>
      </c>
      <c r="H2279" s="12">
        <v>0.6</v>
      </c>
      <c r="I2279" s="12">
        <v>0.6</v>
      </c>
      <c r="J2279">
        <v>69</v>
      </c>
      <c r="K2279">
        <v>169</v>
      </c>
      <c r="L2279" s="12">
        <v>0</v>
      </c>
      <c r="M2279" t="s">
        <v>580</v>
      </c>
    </row>
    <row r="2280" spans="1:13" x14ac:dyDescent="0.3">
      <c r="A2280" t="s">
        <v>36</v>
      </c>
      <c r="B2280" t="s">
        <v>38</v>
      </c>
      <c r="C2280" t="s">
        <v>587</v>
      </c>
      <c r="D2280" t="s">
        <v>114</v>
      </c>
      <c r="E2280">
        <v>3</v>
      </c>
      <c r="F2280" s="12">
        <v>192</v>
      </c>
      <c r="G2280" s="12">
        <v>6.4</v>
      </c>
      <c r="H2280" s="12">
        <v>0.6</v>
      </c>
      <c r="I2280" s="12">
        <v>0.6</v>
      </c>
      <c r="J2280">
        <v>64</v>
      </c>
      <c r="K2280">
        <v>159</v>
      </c>
      <c r="L2280" s="12">
        <v>0</v>
      </c>
      <c r="M2280" t="s">
        <v>580</v>
      </c>
    </row>
    <row r="2281" spans="1:13" x14ac:dyDescent="0.3">
      <c r="A2281" t="s">
        <v>36</v>
      </c>
      <c r="B2281" t="s">
        <v>38</v>
      </c>
      <c r="C2281" t="s">
        <v>588</v>
      </c>
      <c r="D2281" t="s">
        <v>9</v>
      </c>
      <c r="E2281">
        <v>1</v>
      </c>
      <c r="F2281" s="12">
        <v>165</v>
      </c>
      <c r="G2281" s="12">
        <v>5.5</v>
      </c>
      <c r="H2281" s="12">
        <v>0.28000000000000003</v>
      </c>
      <c r="I2281" s="12">
        <v>0.28000000000000003</v>
      </c>
      <c r="J2281">
        <v>33</v>
      </c>
      <c r="K2281">
        <v>49</v>
      </c>
      <c r="L2281" s="12">
        <v>0</v>
      </c>
      <c r="M2281" t="s">
        <v>580</v>
      </c>
    </row>
    <row r="2282" spans="1:13" x14ac:dyDescent="0.3">
      <c r="A2282" t="s">
        <v>36</v>
      </c>
      <c r="B2282" t="s">
        <v>38</v>
      </c>
      <c r="C2282" t="s">
        <v>588</v>
      </c>
      <c r="D2282" t="s">
        <v>8</v>
      </c>
      <c r="E2282">
        <v>1</v>
      </c>
      <c r="F2282" s="12">
        <v>155</v>
      </c>
      <c r="G2282" s="12">
        <v>5.17</v>
      </c>
      <c r="H2282" s="12">
        <v>0.28000000000000003</v>
      </c>
      <c r="I2282" s="12">
        <v>0.28000000000000003</v>
      </c>
      <c r="J2282">
        <v>31</v>
      </c>
      <c r="K2282">
        <v>49</v>
      </c>
      <c r="L2282" s="12">
        <v>0</v>
      </c>
      <c r="M2282" t="s">
        <v>580</v>
      </c>
    </row>
    <row r="2283" spans="1:13" x14ac:dyDescent="0.3">
      <c r="A2283" t="s">
        <v>36</v>
      </c>
      <c r="B2283" t="s">
        <v>38</v>
      </c>
      <c r="C2283" t="s">
        <v>588</v>
      </c>
      <c r="D2283" t="s">
        <v>11</v>
      </c>
      <c r="E2283">
        <v>1</v>
      </c>
      <c r="F2283" s="12">
        <v>235</v>
      </c>
      <c r="G2283" s="12">
        <v>7.83</v>
      </c>
      <c r="H2283" s="12">
        <v>0.28000000000000003</v>
      </c>
      <c r="I2283" s="12">
        <v>0.28000000000000003</v>
      </c>
      <c r="J2283">
        <v>47</v>
      </c>
      <c r="K2283">
        <v>49</v>
      </c>
      <c r="L2283" s="12">
        <v>0</v>
      </c>
      <c r="M2283" t="s">
        <v>580</v>
      </c>
    </row>
    <row r="2284" spans="1:13" x14ac:dyDescent="0.3">
      <c r="A2284" t="s">
        <v>36</v>
      </c>
      <c r="B2284" t="s">
        <v>38</v>
      </c>
      <c r="C2284" t="s">
        <v>588</v>
      </c>
      <c r="D2284" t="s">
        <v>10</v>
      </c>
      <c r="E2284">
        <v>1</v>
      </c>
      <c r="F2284" s="12">
        <v>230</v>
      </c>
      <c r="G2284" s="12">
        <v>7.67</v>
      </c>
      <c r="H2284" s="12">
        <v>0.28000000000000003</v>
      </c>
      <c r="I2284" s="12">
        <v>0.28000000000000003</v>
      </c>
      <c r="J2284">
        <v>46</v>
      </c>
      <c r="K2284">
        <v>49</v>
      </c>
      <c r="L2284" s="12">
        <v>0</v>
      </c>
      <c r="M2284" t="s">
        <v>580</v>
      </c>
    </row>
    <row r="2285" spans="1:13" x14ac:dyDescent="0.3">
      <c r="A2285" t="s">
        <v>36</v>
      </c>
      <c r="B2285" t="s">
        <v>38</v>
      </c>
      <c r="C2285" t="s">
        <v>588</v>
      </c>
      <c r="D2285" t="s">
        <v>13</v>
      </c>
      <c r="E2285">
        <v>2</v>
      </c>
      <c r="F2285" s="12">
        <v>433.5</v>
      </c>
      <c r="G2285" s="12">
        <v>14.45</v>
      </c>
      <c r="H2285" s="12">
        <v>0.56999999999999995</v>
      </c>
      <c r="I2285" s="12">
        <v>0.56999999999999995</v>
      </c>
      <c r="J2285">
        <v>83</v>
      </c>
      <c r="K2285">
        <v>98</v>
      </c>
      <c r="L2285" s="12">
        <v>0</v>
      </c>
      <c r="M2285" t="s">
        <v>580</v>
      </c>
    </row>
    <row r="2286" spans="1:13" x14ac:dyDescent="0.3">
      <c r="A2286" t="s">
        <v>36</v>
      </c>
      <c r="B2286" t="s">
        <v>38</v>
      </c>
      <c r="C2286" t="s">
        <v>588</v>
      </c>
      <c r="D2286" t="s">
        <v>12</v>
      </c>
      <c r="E2286">
        <v>2</v>
      </c>
      <c r="F2286" s="12">
        <v>350</v>
      </c>
      <c r="G2286" s="12">
        <v>11.67</v>
      </c>
      <c r="H2286" s="12">
        <v>0.56999999999999995</v>
      </c>
      <c r="I2286" s="12">
        <v>0.56999999999999995</v>
      </c>
      <c r="J2286">
        <v>70</v>
      </c>
      <c r="K2286">
        <v>99</v>
      </c>
      <c r="L2286" s="12">
        <v>0</v>
      </c>
      <c r="M2286" t="s">
        <v>580</v>
      </c>
    </row>
    <row r="2287" spans="1:13" x14ac:dyDescent="0.3">
      <c r="A2287" t="s">
        <v>36</v>
      </c>
      <c r="B2287" t="s">
        <v>38</v>
      </c>
      <c r="C2287" t="s">
        <v>588</v>
      </c>
      <c r="D2287" t="s">
        <v>15</v>
      </c>
      <c r="E2287">
        <v>2</v>
      </c>
      <c r="F2287" s="12">
        <v>270</v>
      </c>
      <c r="G2287" s="12">
        <v>9</v>
      </c>
      <c r="H2287" s="12">
        <v>0.62</v>
      </c>
      <c r="I2287" s="12">
        <v>0.62</v>
      </c>
      <c r="J2287">
        <v>54</v>
      </c>
      <c r="K2287">
        <v>84</v>
      </c>
      <c r="L2287" s="12">
        <v>0</v>
      </c>
      <c r="M2287" t="s">
        <v>580</v>
      </c>
    </row>
    <row r="2288" spans="1:13" x14ac:dyDescent="0.3">
      <c r="A2288" t="s">
        <v>36</v>
      </c>
      <c r="B2288" t="s">
        <v>38</v>
      </c>
      <c r="C2288" t="s">
        <v>588</v>
      </c>
      <c r="D2288" t="s">
        <v>14</v>
      </c>
      <c r="E2288">
        <v>2</v>
      </c>
      <c r="F2288" s="12">
        <v>265</v>
      </c>
      <c r="G2288" s="12">
        <v>8.83</v>
      </c>
      <c r="H2288" s="12">
        <v>0.56999999999999995</v>
      </c>
      <c r="I2288" s="12">
        <v>0.56999999999999995</v>
      </c>
      <c r="J2288">
        <v>53</v>
      </c>
      <c r="K2288">
        <v>99</v>
      </c>
      <c r="L2288" s="12">
        <v>0</v>
      </c>
      <c r="M2288" t="s">
        <v>580</v>
      </c>
    </row>
    <row r="2289" spans="1:13" x14ac:dyDescent="0.3">
      <c r="A2289" t="s">
        <v>36</v>
      </c>
      <c r="B2289" t="s">
        <v>38</v>
      </c>
      <c r="C2289" t="s">
        <v>588</v>
      </c>
      <c r="D2289" t="s">
        <v>114</v>
      </c>
      <c r="E2289">
        <v>2</v>
      </c>
      <c r="F2289" s="12">
        <v>180</v>
      </c>
      <c r="G2289" s="12">
        <v>6</v>
      </c>
      <c r="H2289" s="12">
        <v>0.62</v>
      </c>
      <c r="I2289" s="12">
        <v>0.62</v>
      </c>
      <c r="J2289">
        <v>36</v>
      </c>
      <c r="K2289">
        <v>99</v>
      </c>
      <c r="L2289" s="12">
        <v>0</v>
      </c>
      <c r="M2289" t="s">
        <v>580</v>
      </c>
    </row>
    <row r="2290" spans="1:13" x14ac:dyDescent="0.3">
      <c r="A2290" t="s">
        <v>5</v>
      </c>
      <c r="B2290" t="s">
        <v>24</v>
      </c>
      <c r="C2290" t="s">
        <v>589</v>
      </c>
      <c r="D2290" t="s">
        <v>7</v>
      </c>
      <c r="E2290">
        <v>4</v>
      </c>
      <c r="F2290" s="12">
        <v>441</v>
      </c>
      <c r="G2290" s="12">
        <v>14.7</v>
      </c>
      <c r="H2290" s="12">
        <v>0.8</v>
      </c>
      <c r="I2290" s="12">
        <v>0.6</v>
      </c>
      <c r="J2290">
        <v>147</v>
      </c>
      <c r="K2290">
        <v>236</v>
      </c>
      <c r="L2290" s="12">
        <v>0.2</v>
      </c>
      <c r="M2290" t="s">
        <v>590</v>
      </c>
    </row>
    <row r="2291" spans="1:13" x14ac:dyDescent="0.3">
      <c r="A2291" t="s">
        <v>5</v>
      </c>
      <c r="B2291" t="s">
        <v>24</v>
      </c>
      <c r="C2291" t="s">
        <v>589</v>
      </c>
      <c r="D2291" t="s">
        <v>9</v>
      </c>
      <c r="E2291">
        <v>3</v>
      </c>
      <c r="F2291" s="12">
        <v>336</v>
      </c>
      <c r="G2291" s="12">
        <v>11.2</v>
      </c>
      <c r="H2291" s="12">
        <v>0.6</v>
      </c>
      <c r="I2291" s="12">
        <v>0.4</v>
      </c>
      <c r="J2291">
        <v>112</v>
      </c>
      <c r="K2291">
        <v>211</v>
      </c>
      <c r="L2291" s="12">
        <v>0.2</v>
      </c>
      <c r="M2291" t="s">
        <v>590</v>
      </c>
    </row>
    <row r="2292" spans="1:13" x14ac:dyDescent="0.3">
      <c r="A2292" t="s">
        <v>5</v>
      </c>
      <c r="B2292" t="s">
        <v>24</v>
      </c>
      <c r="C2292" t="s">
        <v>589</v>
      </c>
      <c r="D2292" t="s">
        <v>8</v>
      </c>
      <c r="E2292">
        <v>3</v>
      </c>
      <c r="F2292" s="12">
        <v>339.84</v>
      </c>
      <c r="G2292" s="12">
        <v>11.33</v>
      </c>
      <c r="H2292" s="12">
        <v>0.6</v>
      </c>
      <c r="I2292" s="12">
        <v>0.6</v>
      </c>
      <c r="J2292">
        <v>113</v>
      </c>
      <c r="K2292">
        <v>148</v>
      </c>
      <c r="L2292" s="12">
        <v>0</v>
      </c>
      <c r="M2292" t="s">
        <v>590</v>
      </c>
    </row>
    <row r="2293" spans="1:13" x14ac:dyDescent="0.3">
      <c r="A2293" t="s">
        <v>5</v>
      </c>
      <c r="B2293" t="s">
        <v>24</v>
      </c>
      <c r="C2293" t="s">
        <v>589</v>
      </c>
      <c r="D2293" t="s">
        <v>11</v>
      </c>
      <c r="E2293">
        <v>2</v>
      </c>
      <c r="F2293" s="12">
        <v>219</v>
      </c>
      <c r="G2293" s="12">
        <v>7.3</v>
      </c>
      <c r="H2293" s="12">
        <v>0.4</v>
      </c>
      <c r="I2293" s="12">
        <v>0.4</v>
      </c>
      <c r="J2293">
        <v>73</v>
      </c>
      <c r="K2293">
        <v>125</v>
      </c>
      <c r="L2293" s="12">
        <v>0</v>
      </c>
      <c r="M2293" t="s">
        <v>590</v>
      </c>
    </row>
    <row r="2294" spans="1:13" x14ac:dyDescent="0.3">
      <c r="A2294" t="s">
        <v>5</v>
      </c>
      <c r="B2294" t="s">
        <v>24</v>
      </c>
      <c r="C2294" t="s">
        <v>589</v>
      </c>
      <c r="D2294" t="s">
        <v>10</v>
      </c>
      <c r="E2294">
        <v>3</v>
      </c>
      <c r="F2294" s="12">
        <v>311.5</v>
      </c>
      <c r="G2294" s="12">
        <v>10.38</v>
      </c>
      <c r="H2294" s="12">
        <v>0.6</v>
      </c>
      <c r="I2294" s="12">
        <v>0.4</v>
      </c>
      <c r="J2294">
        <v>104</v>
      </c>
      <c r="K2294">
        <v>150</v>
      </c>
      <c r="L2294" s="12">
        <v>0.2</v>
      </c>
      <c r="M2294" t="s">
        <v>590</v>
      </c>
    </row>
    <row r="2295" spans="1:13" x14ac:dyDescent="0.3">
      <c r="A2295" t="s">
        <v>5</v>
      </c>
      <c r="B2295" t="s">
        <v>24</v>
      </c>
      <c r="C2295" t="s">
        <v>589</v>
      </c>
      <c r="D2295" t="s">
        <v>13</v>
      </c>
      <c r="E2295">
        <v>3</v>
      </c>
      <c r="F2295" s="12">
        <v>351.4</v>
      </c>
      <c r="G2295" s="12">
        <v>11.71</v>
      </c>
      <c r="H2295" s="12">
        <v>0.6</v>
      </c>
      <c r="I2295" s="12">
        <v>0.6</v>
      </c>
      <c r="J2295">
        <v>112</v>
      </c>
      <c r="K2295">
        <v>150</v>
      </c>
      <c r="L2295" s="12">
        <v>0</v>
      </c>
      <c r="M2295" t="s">
        <v>590</v>
      </c>
    </row>
    <row r="2296" spans="1:13" x14ac:dyDescent="0.3">
      <c r="A2296" t="s">
        <v>5</v>
      </c>
      <c r="B2296" t="s">
        <v>24</v>
      </c>
      <c r="C2296" t="s">
        <v>589</v>
      </c>
      <c r="D2296" t="s">
        <v>12</v>
      </c>
      <c r="E2296">
        <v>4</v>
      </c>
      <c r="F2296" s="12">
        <v>377.74</v>
      </c>
      <c r="G2296" s="12">
        <v>12.59</v>
      </c>
      <c r="H2296" s="12">
        <v>0.8</v>
      </c>
      <c r="I2296" s="12">
        <v>0.8</v>
      </c>
      <c r="J2296">
        <v>126</v>
      </c>
      <c r="K2296">
        <v>160</v>
      </c>
      <c r="L2296" s="12">
        <v>0</v>
      </c>
      <c r="M2296" t="s">
        <v>590</v>
      </c>
    </row>
    <row r="2297" spans="1:13" x14ac:dyDescent="0.3">
      <c r="A2297" t="s">
        <v>5</v>
      </c>
      <c r="B2297" t="s">
        <v>24</v>
      </c>
      <c r="C2297" t="s">
        <v>589</v>
      </c>
      <c r="D2297" t="s">
        <v>15</v>
      </c>
      <c r="E2297">
        <v>3</v>
      </c>
      <c r="F2297" s="12">
        <v>306</v>
      </c>
      <c r="G2297" s="12">
        <v>10.199999999999999</v>
      </c>
      <c r="H2297" s="12">
        <v>0.6</v>
      </c>
      <c r="I2297" s="12">
        <v>0.6</v>
      </c>
      <c r="J2297">
        <v>102</v>
      </c>
      <c r="K2297">
        <v>139</v>
      </c>
      <c r="L2297" s="12">
        <v>0</v>
      </c>
      <c r="M2297" t="s">
        <v>590</v>
      </c>
    </row>
    <row r="2298" spans="1:13" x14ac:dyDescent="0.3">
      <c r="A2298" t="s">
        <v>5</v>
      </c>
      <c r="B2298" t="s">
        <v>24</v>
      </c>
      <c r="C2298" t="s">
        <v>589</v>
      </c>
      <c r="D2298" t="s">
        <v>14</v>
      </c>
      <c r="E2298">
        <v>4</v>
      </c>
      <c r="F2298" s="12">
        <v>331.61</v>
      </c>
      <c r="G2298" s="12">
        <v>11.05</v>
      </c>
      <c r="H2298" s="12">
        <v>0.8</v>
      </c>
      <c r="I2298" s="12">
        <v>0.8</v>
      </c>
      <c r="J2298">
        <v>111</v>
      </c>
      <c r="K2298">
        <v>175</v>
      </c>
      <c r="L2298" s="12">
        <v>0</v>
      </c>
      <c r="M2298" t="s">
        <v>590</v>
      </c>
    </row>
    <row r="2299" spans="1:13" x14ac:dyDescent="0.3">
      <c r="A2299" t="s">
        <v>5</v>
      </c>
      <c r="B2299" t="s">
        <v>24</v>
      </c>
      <c r="C2299" t="s">
        <v>589</v>
      </c>
      <c r="D2299" t="s">
        <v>114</v>
      </c>
      <c r="E2299">
        <v>3</v>
      </c>
      <c r="F2299" s="12">
        <v>231.15</v>
      </c>
      <c r="G2299" s="12">
        <v>7.71</v>
      </c>
      <c r="H2299" s="12">
        <v>0.6</v>
      </c>
      <c r="I2299" s="12">
        <v>0.4</v>
      </c>
      <c r="J2299">
        <v>77</v>
      </c>
      <c r="K2299">
        <v>140</v>
      </c>
      <c r="L2299" s="12">
        <v>0.2</v>
      </c>
      <c r="M2299" t="s">
        <v>590</v>
      </c>
    </row>
    <row r="2300" spans="1:13" x14ac:dyDescent="0.3">
      <c r="A2300" t="s">
        <v>5</v>
      </c>
      <c r="B2300" t="s">
        <v>24</v>
      </c>
      <c r="C2300" t="s">
        <v>591</v>
      </c>
      <c r="D2300" t="s">
        <v>7</v>
      </c>
      <c r="E2300">
        <v>3</v>
      </c>
      <c r="F2300" s="12">
        <v>270</v>
      </c>
      <c r="G2300" s="12">
        <v>9</v>
      </c>
      <c r="H2300" s="12">
        <v>0.6</v>
      </c>
      <c r="I2300" s="12">
        <v>0.4</v>
      </c>
      <c r="J2300">
        <v>90</v>
      </c>
      <c r="K2300">
        <v>135</v>
      </c>
      <c r="L2300" s="12">
        <v>0.2</v>
      </c>
      <c r="M2300" t="s">
        <v>590</v>
      </c>
    </row>
    <row r="2301" spans="1:13" x14ac:dyDescent="0.3">
      <c r="A2301" t="s">
        <v>5</v>
      </c>
      <c r="B2301" t="s">
        <v>24</v>
      </c>
      <c r="C2301" t="s">
        <v>591</v>
      </c>
      <c r="D2301" t="s">
        <v>9</v>
      </c>
      <c r="E2301">
        <v>3</v>
      </c>
      <c r="F2301" s="12">
        <v>222</v>
      </c>
      <c r="G2301" s="12">
        <v>7.4</v>
      </c>
      <c r="H2301" s="12">
        <v>0.6</v>
      </c>
      <c r="I2301" s="12">
        <v>0.6</v>
      </c>
      <c r="J2301">
        <v>74</v>
      </c>
      <c r="K2301">
        <v>150</v>
      </c>
      <c r="L2301" s="12">
        <v>0</v>
      </c>
      <c r="M2301" t="s">
        <v>590</v>
      </c>
    </row>
    <row r="2302" spans="1:13" x14ac:dyDescent="0.3">
      <c r="A2302" t="s">
        <v>5</v>
      </c>
      <c r="B2302" t="s">
        <v>24</v>
      </c>
      <c r="C2302" t="s">
        <v>591</v>
      </c>
      <c r="D2302" t="s">
        <v>8</v>
      </c>
      <c r="E2302">
        <v>4</v>
      </c>
      <c r="F2302" s="12">
        <v>320.45999999999998</v>
      </c>
      <c r="G2302" s="12">
        <v>10.68</v>
      </c>
      <c r="H2302" s="12">
        <v>0.8</v>
      </c>
      <c r="I2302" s="12">
        <v>0.8</v>
      </c>
      <c r="J2302">
        <v>105</v>
      </c>
      <c r="K2302">
        <v>231</v>
      </c>
      <c r="L2302" s="12">
        <v>0</v>
      </c>
      <c r="M2302" t="s">
        <v>590</v>
      </c>
    </row>
    <row r="2303" spans="1:13" x14ac:dyDescent="0.3">
      <c r="A2303" t="s">
        <v>5</v>
      </c>
      <c r="B2303" t="s">
        <v>24</v>
      </c>
      <c r="C2303" t="s">
        <v>591</v>
      </c>
      <c r="D2303" t="s">
        <v>11</v>
      </c>
      <c r="E2303">
        <v>3</v>
      </c>
      <c r="F2303" s="12">
        <v>255</v>
      </c>
      <c r="G2303" s="12">
        <v>8.5</v>
      </c>
      <c r="H2303" s="12">
        <v>0.8</v>
      </c>
      <c r="I2303" s="12">
        <v>0.8</v>
      </c>
      <c r="J2303">
        <v>85</v>
      </c>
      <c r="K2303">
        <v>135</v>
      </c>
      <c r="L2303" s="12">
        <v>0</v>
      </c>
      <c r="M2303" t="s">
        <v>590</v>
      </c>
    </row>
    <row r="2304" spans="1:13" x14ac:dyDescent="0.3">
      <c r="A2304" t="s">
        <v>5</v>
      </c>
      <c r="B2304" t="s">
        <v>24</v>
      </c>
      <c r="C2304" t="s">
        <v>591</v>
      </c>
      <c r="D2304" t="s">
        <v>10</v>
      </c>
      <c r="E2304">
        <v>3</v>
      </c>
      <c r="F2304" s="12">
        <v>210.6</v>
      </c>
      <c r="G2304" s="12">
        <v>7.02</v>
      </c>
      <c r="H2304" s="12">
        <v>0.6</v>
      </c>
      <c r="I2304" s="12">
        <v>0.4</v>
      </c>
      <c r="J2304">
        <v>69</v>
      </c>
      <c r="K2304">
        <v>152</v>
      </c>
      <c r="L2304" s="12">
        <v>0.2</v>
      </c>
      <c r="M2304" t="s">
        <v>590</v>
      </c>
    </row>
    <row r="2305" spans="1:13" x14ac:dyDescent="0.3">
      <c r="A2305" t="s">
        <v>5</v>
      </c>
      <c r="B2305" t="s">
        <v>24</v>
      </c>
      <c r="C2305" t="s">
        <v>591</v>
      </c>
      <c r="D2305" t="s">
        <v>13</v>
      </c>
      <c r="E2305">
        <v>2</v>
      </c>
      <c r="F2305" s="12">
        <v>147</v>
      </c>
      <c r="G2305" s="12">
        <v>4.9000000000000004</v>
      </c>
      <c r="H2305" s="12">
        <v>0.4</v>
      </c>
      <c r="I2305" s="12">
        <v>0.4</v>
      </c>
      <c r="J2305">
        <v>49</v>
      </c>
      <c r="K2305">
        <v>100</v>
      </c>
      <c r="L2305" s="12">
        <v>0</v>
      </c>
      <c r="M2305" t="s">
        <v>590</v>
      </c>
    </row>
    <row r="2306" spans="1:13" x14ac:dyDescent="0.3">
      <c r="A2306" t="s">
        <v>5</v>
      </c>
      <c r="B2306" t="s">
        <v>24</v>
      </c>
      <c r="C2306" t="s">
        <v>591</v>
      </c>
      <c r="D2306" t="s">
        <v>12</v>
      </c>
      <c r="E2306">
        <v>2</v>
      </c>
      <c r="F2306" s="12">
        <v>163.19999999999999</v>
      </c>
      <c r="G2306" s="12">
        <v>5.44</v>
      </c>
      <c r="H2306" s="12">
        <v>0.4</v>
      </c>
      <c r="I2306" s="12">
        <v>0.4</v>
      </c>
      <c r="J2306">
        <v>53</v>
      </c>
      <c r="K2306">
        <v>100</v>
      </c>
      <c r="L2306" s="12">
        <v>0</v>
      </c>
      <c r="M2306" t="s">
        <v>590</v>
      </c>
    </row>
    <row r="2307" spans="1:13" x14ac:dyDescent="0.3">
      <c r="A2307" t="s">
        <v>5</v>
      </c>
      <c r="B2307" t="s">
        <v>24</v>
      </c>
      <c r="C2307" t="s">
        <v>591</v>
      </c>
      <c r="D2307" t="s">
        <v>15</v>
      </c>
      <c r="E2307">
        <v>2</v>
      </c>
      <c r="F2307" s="12">
        <v>159</v>
      </c>
      <c r="G2307" s="12">
        <v>5.3</v>
      </c>
      <c r="H2307" s="12">
        <v>0.4</v>
      </c>
      <c r="I2307" s="12">
        <v>0.4</v>
      </c>
      <c r="J2307">
        <v>53</v>
      </c>
      <c r="K2307">
        <v>100</v>
      </c>
      <c r="L2307" s="12">
        <v>0</v>
      </c>
      <c r="M2307" t="s">
        <v>590</v>
      </c>
    </row>
    <row r="2308" spans="1:13" x14ac:dyDescent="0.3">
      <c r="A2308" t="s">
        <v>5</v>
      </c>
      <c r="B2308" t="s">
        <v>24</v>
      </c>
      <c r="C2308" t="s">
        <v>591</v>
      </c>
      <c r="D2308" t="s">
        <v>14</v>
      </c>
      <c r="E2308">
        <v>2</v>
      </c>
      <c r="F2308" s="12">
        <v>144</v>
      </c>
      <c r="G2308" s="12">
        <v>4.8</v>
      </c>
      <c r="H2308" s="12">
        <v>0.4</v>
      </c>
      <c r="I2308" s="12">
        <v>0</v>
      </c>
      <c r="J2308">
        <v>48</v>
      </c>
      <c r="K2308">
        <v>100</v>
      </c>
      <c r="L2308" s="12">
        <v>0.4</v>
      </c>
      <c r="M2308" t="s">
        <v>590</v>
      </c>
    </row>
    <row r="2309" spans="1:13" x14ac:dyDescent="0.3">
      <c r="A2309" t="s">
        <v>5</v>
      </c>
      <c r="B2309" t="s">
        <v>24</v>
      </c>
      <c r="C2309" t="s">
        <v>591</v>
      </c>
      <c r="D2309" t="s">
        <v>114</v>
      </c>
      <c r="E2309">
        <v>2</v>
      </c>
      <c r="F2309" s="12">
        <v>189</v>
      </c>
      <c r="G2309" s="12">
        <v>6.3</v>
      </c>
      <c r="H2309" s="12">
        <v>0.4</v>
      </c>
      <c r="I2309" s="12">
        <v>0</v>
      </c>
      <c r="J2309">
        <v>63</v>
      </c>
      <c r="K2309">
        <v>100</v>
      </c>
      <c r="L2309" s="12">
        <v>0.4</v>
      </c>
      <c r="M2309" t="s">
        <v>590</v>
      </c>
    </row>
    <row r="2310" spans="1:13" x14ac:dyDescent="0.3">
      <c r="A2310" t="s">
        <v>5</v>
      </c>
      <c r="B2310" t="s">
        <v>24</v>
      </c>
      <c r="C2310" t="s">
        <v>592</v>
      </c>
      <c r="D2310" t="s">
        <v>7</v>
      </c>
      <c r="E2310">
        <v>1</v>
      </c>
      <c r="F2310" s="12">
        <v>63</v>
      </c>
      <c r="G2310" s="12">
        <v>2.1</v>
      </c>
      <c r="H2310" s="12">
        <v>0.2</v>
      </c>
      <c r="I2310" s="12">
        <v>0.2</v>
      </c>
      <c r="J2310">
        <v>21</v>
      </c>
      <c r="K2310">
        <v>50</v>
      </c>
      <c r="L2310" s="12">
        <v>0</v>
      </c>
      <c r="M2310" t="s">
        <v>590</v>
      </c>
    </row>
    <row r="2311" spans="1:13" x14ac:dyDescent="0.3">
      <c r="A2311" t="s">
        <v>5</v>
      </c>
      <c r="B2311" t="s">
        <v>24</v>
      </c>
      <c r="C2311" t="s">
        <v>592</v>
      </c>
      <c r="D2311" t="s">
        <v>9</v>
      </c>
      <c r="E2311">
        <v>1</v>
      </c>
      <c r="F2311" s="12">
        <v>81</v>
      </c>
      <c r="G2311" s="12">
        <v>2.7</v>
      </c>
      <c r="H2311" s="12">
        <v>0.2</v>
      </c>
      <c r="I2311" s="12">
        <v>0.2</v>
      </c>
      <c r="J2311">
        <v>27</v>
      </c>
      <c r="K2311">
        <v>50</v>
      </c>
      <c r="L2311" s="12">
        <v>0</v>
      </c>
      <c r="M2311" t="s">
        <v>590</v>
      </c>
    </row>
    <row r="2312" spans="1:13" x14ac:dyDescent="0.3">
      <c r="A2312" t="s">
        <v>5</v>
      </c>
      <c r="B2312" t="s">
        <v>24</v>
      </c>
      <c r="C2312" t="s">
        <v>592</v>
      </c>
      <c r="D2312" t="s">
        <v>11</v>
      </c>
      <c r="E2312">
        <v>1</v>
      </c>
      <c r="F2312" s="12">
        <v>48</v>
      </c>
      <c r="G2312" s="12">
        <v>1.6</v>
      </c>
      <c r="H2312" s="12">
        <v>0.2</v>
      </c>
      <c r="I2312" s="12">
        <v>0.2</v>
      </c>
      <c r="J2312">
        <v>16</v>
      </c>
      <c r="K2312">
        <v>50</v>
      </c>
      <c r="L2312" s="12">
        <v>0</v>
      </c>
      <c r="M2312" t="s">
        <v>590</v>
      </c>
    </row>
    <row r="2313" spans="1:13" x14ac:dyDescent="0.3">
      <c r="A2313" t="s">
        <v>5</v>
      </c>
      <c r="B2313" t="s">
        <v>24</v>
      </c>
      <c r="C2313" t="s">
        <v>592</v>
      </c>
      <c r="D2313" t="s">
        <v>13</v>
      </c>
      <c r="E2313">
        <v>1</v>
      </c>
      <c r="F2313" s="12">
        <v>78</v>
      </c>
      <c r="G2313" s="12">
        <v>2.6</v>
      </c>
      <c r="H2313" s="12">
        <v>0.2</v>
      </c>
      <c r="I2313" s="12">
        <v>0.2</v>
      </c>
      <c r="J2313">
        <v>26</v>
      </c>
      <c r="K2313">
        <v>50</v>
      </c>
      <c r="L2313" s="12">
        <v>0</v>
      </c>
      <c r="M2313" t="s">
        <v>590</v>
      </c>
    </row>
    <row r="2314" spans="1:13" x14ac:dyDescent="0.3">
      <c r="A2314" t="s">
        <v>5</v>
      </c>
      <c r="B2314" t="s">
        <v>24</v>
      </c>
      <c r="C2314" t="s">
        <v>592</v>
      </c>
      <c r="D2314" t="s">
        <v>15</v>
      </c>
      <c r="E2314">
        <v>1</v>
      </c>
      <c r="F2314" s="12">
        <v>45</v>
      </c>
      <c r="G2314" s="12">
        <v>1.5</v>
      </c>
      <c r="H2314" s="12">
        <v>0.2</v>
      </c>
      <c r="I2314" s="12">
        <v>0.2</v>
      </c>
      <c r="J2314">
        <v>15</v>
      </c>
      <c r="K2314">
        <v>50</v>
      </c>
      <c r="L2314" s="12">
        <v>0</v>
      </c>
      <c r="M2314" t="s">
        <v>590</v>
      </c>
    </row>
    <row r="2315" spans="1:13" x14ac:dyDescent="0.3">
      <c r="A2315" t="s">
        <v>5</v>
      </c>
      <c r="B2315" t="s">
        <v>24</v>
      </c>
      <c r="C2315" t="s">
        <v>593</v>
      </c>
      <c r="D2315" t="s">
        <v>8</v>
      </c>
      <c r="E2315">
        <v>1</v>
      </c>
      <c r="F2315" s="12">
        <v>57</v>
      </c>
      <c r="G2315" s="12">
        <v>1.9</v>
      </c>
      <c r="H2315" s="12">
        <v>0.2</v>
      </c>
      <c r="I2315" s="12">
        <v>0</v>
      </c>
      <c r="J2315">
        <v>19</v>
      </c>
      <c r="K2315">
        <v>64</v>
      </c>
      <c r="L2315" s="12">
        <v>0.2</v>
      </c>
      <c r="M2315" t="s">
        <v>590</v>
      </c>
    </row>
    <row r="2316" spans="1:13" x14ac:dyDescent="0.3">
      <c r="A2316" t="s">
        <v>5</v>
      </c>
      <c r="B2316" t="s">
        <v>24</v>
      </c>
      <c r="C2316" t="s">
        <v>593</v>
      </c>
      <c r="D2316" t="s">
        <v>10</v>
      </c>
      <c r="E2316">
        <v>1</v>
      </c>
      <c r="F2316" s="12">
        <v>60</v>
      </c>
      <c r="G2316" s="12">
        <v>2</v>
      </c>
      <c r="H2316" s="12">
        <v>0.2</v>
      </c>
      <c r="I2316" s="12">
        <v>0</v>
      </c>
      <c r="J2316">
        <v>20</v>
      </c>
      <c r="K2316">
        <v>50</v>
      </c>
      <c r="L2316" s="12">
        <v>0.2</v>
      </c>
      <c r="M2316" t="s">
        <v>590</v>
      </c>
    </row>
    <row r="2317" spans="1:13" x14ac:dyDescent="0.3">
      <c r="A2317" t="s">
        <v>5</v>
      </c>
      <c r="B2317" t="s">
        <v>24</v>
      </c>
      <c r="C2317" t="s">
        <v>593</v>
      </c>
      <c r="D2317" t="s">
        <v>12</v>
      </c>
      <c r="E2317">
        <v>1</v>
      </c>
      <c r="F2317" s="12">
        <v>21</v>
      </c>
      <c r="G2317" s="12">
        <v>0.7</v>
      </c>
      <c r="H2317" s="12">
        <v>0.2</v>
      </c>
      <c r="I2317" s="12">
        <v>0.2</v>
      </c>
      <c r="J2317">
        <v>7</v>
      </c>
      <c r="K2317">
        <v>50</v>
      </c>
      <c r="L2317" s="12">
        <v>0</v>
      </c>
      <c r="M2317" t="s">
        <v>590</v>
      </c>
    </row>
    <row r="2318" spans="1:13" x14ac:dyDescent="0.3">
      <c r="A2318" t="s">
        <v>5</v>
      </c>
      <c r="B2318" t="s">
        <v>24</v>
      </c>
      <c r="C2318" t="s">
        <v>593</v>
      </c>
      <c r="D2318" t="s">
        <v>14</v>
      </c>
      <c r="E2318">
        <v>1</v>
      </c>
      <c r="F2318" s="12">
        <v>90</v>
      </c>
      <c r="G2318" s="12">
        <v>3</v>
      </c>
      <c r="H2318" s="12">
        <v>0.2</v>
      </c>
      <c r="I2318" s="12">
        <v>0</v>
      </c>
      <c r="J2318">
        <v>30</v>
      </c>
      <c r="K2318">
        <v>50</v>
      </c>
      <c r="L2318" s="12">
        <v>0.2</v>
      </c>
      <c r="M2318" t="s">
        <v>590</v>
      </c>
    </row>
    <row r="2319" spans="1:13" x14ac:dyDescent="0.3">
      <c r="A2319" t="s">
        <v>5</v>
      </c>
      <c r="B2319" t="s">
        <v>24</v>
      </c>
      <c r="C2319" t="s">
        <v>593</v>
      </c>
      <c r="D2319" t="s">
        <v>114</v>
      </c>
      <c r="E2319">
        <v>1</v>
      </c>
      <c r="F2319" s="12">
        <v>48</v>
      </c>
      <c r="G2319" s="12">
        <v>1.6</v>
      </c>
      <c r="H2319" s="12">
        <v>0.2</v>
      </c>
      <c r="I2319" s="12">
        <v>0</v>
      </c>
      <c r="J2319">
        <v>16</v>
      </c>
      <c r="K2319">
        <v>50</v>
      </c>
      <c r="L2319" s="12">
        <v>0.2</v>
      </c>
      <c r="M2319" t="s">
        <v>590</v>
      </c>
    </row>
    <row r="2320" spans="1:13" x14ac:dyDescent="0.3">
      <c r="A2320" t="s">
        <v>5</v>
      </c>
      <c r="B2320" t="s">
        <v>24</v>
      </c>
      <c r="C2320" t="s">
        <v>594</v>
      </c>
      <c r="D2320" t="s">
        <v>7</v>
      </c>
      <c r="E2320">
        <v>6</v>
      </c>
      <c r="F2320" s="12">
        <v>801.36</v>
      </c>
      <c r="G2320" s="12">
        <v>26.71</v>
      </c>
      <c r="H2320" s="12">
        <v>1.2</v>
      </c>
      <c r="I2320" s="12">
        <v>1.2</v>
      </c>
      <c r="J2320">
        <v>267</v>
      </c>
      <c r="K2320">
        <v>306</v>
      </c>
      <c r="L2320" s="12">
        <v>0</v>
      </c>
      <c r="M2320" t="s">
        <v>590</v>
      </c>
    </row>
    <row r="2321" spans="1:13" x14ac:dyDescent="0.3">
      <c r="A2321" t="s">
        <v>5</v>
      </c>
      <c r="B2321" t="s">
        <v>24</v>
      </c>
      <c r="C2321" t="s">
        <v>594</v>
      </c>
      <c r="D2321" t="s">
        <v>9</v>
      </c>
      <c r="E2321">
        <v>6</v>
      </c>
      <c r="F2321" s="12">
        <v>873</v>
      </c>
      <c r="G2321" s="12">
        <v>29.1</v>
      </c>
      <c r="H2321" s="12">
        <v>1.2</v>
      </c>
      <c r="I2321" s="12">
        <v>0.8</v>
      </c>
      <c r="J2321">
        <v>291</v>
      </c>
      <c r="K2321">
        <v>356</v>
      </c>
      <c r="L2321" s="12">
        <v>0.4</v>
      </c>
      <c r="M2321" t="s">
        <v>590</v>
      </c>
    </row>
    <row r="2322" spans="1:13" x14ac:dyDescent="0.3">
      <c r="A2322" t="s">
        <v>5</v>
      </c>
      <c r="B2322" t="s">
        <v>24</v>
      </c>
      <c r="C2322" t="s">
        <v>594</v>
      </c>
      <c r="D2322" t="s">
        <v>8</v>
      </c>
      <c r="E2322">
        <v>5</v>
      </c>
      <c r="F2322" s="12">
        <v>661.64</v>
      </c>
      <c r="G2322" s="12">
        <v>22.05</v>
      </c>
      <c r="H2322" s="12">
        <v>1</v>
      </c>
      <c r="I2322" s="12">
        <v>0.8</v>
      </c>
      <c r="J2322">
        <v>220</v>
      </c>
      <c r="K2322">
        <v>240</v>
      </c>
      <c r="L2322" s="12">
        <v>0.2</v>
      </c>
      <c r="M2322" t="s">
        <v>590</v>
      </c>
    </row>
    <row r="2323" spans="1:13" x14ac:dyDescent="0.3">
      <c r="A2323" t="s">
        <v>5</v>
      </c>
      <c r="B2323" t="s">
        <v>24</v>
      </c>
      <c r="C2323" t="s">
        <v>594</v>
      </c>
      <c r="D2323" t="s">
        <v>11</v>
      </c>
      <c r="E2323">
        <v>6</v>
      </c>
      <c r="F2323" s="12">
        <v>758.1</v>
      </c>
      <c r="G2323" s="12">
        <v>25.27</v>
      </c>
      <c r="H2323" s="12">
        <v>1.2</v>
      </c>
      <c r="I2323" s="12">
        <v>1.2</v>
      </c>
      <c r="J2323">
        <v>251</v>
      </c>
      <c r="K2323">
        <v>318</v>
      </c>
      <c r="L2323" s="12">
        <v>0</v>
      </c>
      <c r="M2323" t="s">
        <v>590</v>
      </c>
    </row>
    <row r="2324" spans="1:13" x14ac:dyDescent="0.3">
      <c r="A2324" t="s">
        <v>5</v>
      </c>
      <c r="B2324" t="s">
        <v>24</v>
      </c>
      <c r="C2324" t="s">
        <v>594</v>
      </c>
      <c r="D2324" t="s">
        <v>10</v>
      </c>
      <c r="E2324">
        <v>6</v>
      </c>
      <c r="F2324" s="12">
        <v>671.57</v>
      </c>
      <c r="G2324" s="12">
        <v>22.39</v>
      </c>
      <c r="H2324" s="12">
        <v>1.2</v>
      </c>
      <c r="I2324" s="12">
        <v>0.6</v>
      </c>
      <c r="J2324">
        <v>224</v>
      </c>
      <c r="K2324">
        <v>292</v>
      </c>
      <c r="L2324" s="12">
        <v>0.6</v>
      </c>
      <c r="M2324" t="s">
        <v>590</v>
      </c>
    </row>
    <row r="2325" spans="1:13" x14ac:dyDescent="0.3">
      <c r="A2325" t="s">
        <v>5</v>
      </c>
      <c r="B2325" t="s">
        <v>24</v>
      </c>
      <c r="C2325" t="s">
        <v>594</v>
      </c>
      <c r="D2325" t="s">
        <v>13</v>
      </c>
      <c r="E2325">
        <v>4</v>
      </c>
      <c r="F2325" s="12">
        <v>531.79999999999995</v>
      </c>
      <c r="G2325" s="12">
        <v>17.73</v>
      </c>
      <c r="H2325" s="12">
        <v>0.8</v>
      </c>
      <c r="I2325" s="12">
        <v>0.8</v>
      </c>
      <c r="J2325">
        <v>174</v>
      </c>
      <c r="K2325">
        <v>192</v>
      </c>
      <c r="L2325" s="12">
        <v>0</v>
      </c>
      <c r="M2325" t="s">
        <v>590</v>
      </c>
    </row>
    <row r="2326" spans="1:13" x14ac:dyDescent="0.3">
      <c r="A2326" t="s">
        <v>5</v>
      </c>
      <c r="B2326" t="s">
        <v>24</v>
      </c>
      <c r="C2326" t="s">
        <v>594</v>
      </c>
      <c r="D2326" t="s">
        <v>12</v>
      </c>
      <c r="E2326">
        <v>5</v>
      </c>
      <c r="F2326" s="12">
        <v>623.41999999999996</v>
      </c>
      <c r="G2326" s="12">
        <v>20.78</v>
      </c>
      <c r="H2326" s="12">
        <v>1</v>
      </c>
      <c r="I2326" s="12">
        <v>1</v>
      </c>
      <c r="J2326">
        <v>208</v>
      </c>
      <c r="K2326">
        <v>240</v>
      </c>
      <c r="L2326" s="12">
        <v>0</v>
      </c>
      <c r="M2326" t="s">
        <v>590</v>
      </c>
    </row>
    <row r="2327" spans="1:13" x14ac:dyDescent="0.3">
      <c r="A2327" t="s">
        <v>5</v>
      </c>
      <c r="B2327" t="s">
        <v>24</v>
      </c>
      <c r="C2327" t="s">
        <v>594</v>
      </c>
      <c r="D2327" t="s">
        <v>15</v>
      </c>
      <c r="E2327">
        <v>4</v>
      </c>
      <c r="F2327" s="12">
        <v>519</v>
      </c>
      <c r="G2327" s="12">
        <v>17.3</v>
      </c>
      <c r="H2327" s="12">
        <v>0.8</v>
      </c>
      <c r="I2327" s="12">
        <v>0.6</v>
      </c>
      <c r="J2327">
        <v>173</v>
      </c>
      <c r="K2327">
        <v>202</v>
      </c>
      <c r="L2327" s="12">
        <v>0.2</v>
      </c>
      <c r="M2327" t="s">
        <v>590</v>
      </c>
    </row>
    <row r="2328" spans="1:13" x14ac:dyDescent="0.3">
      <c r="A2328" t="s">
        <v>5</v>
      </c>
      <c r="B2328" t="s">
        <v>24</v>
      </c>
      <c r="C2328" t="s">
        <v>594</v>
      </c>
      <c r="D2328" t="s">
        <v>14</v>
      </c>
      <c r="E2328">
        <v>5</v>
      </c>
      <c r="F2328" s="12">
        <v>524.74</v>
      </c>
      <c r="G2328" s="12">
        <v>17.489999999999998</v>
      </c>
      <c r="H2328" s="12">
        <v>1</v>
      </c>
      <c r="I2328" s="12">
        <v>1</v>
      </c>
      <c r="J2328">
        <v>176</v>
      </c>
      <c r="K2328">
        <v>240</v>
      </c>
      <c r="L2328" s="12">
        <v>0</v>
      </c>
      <c r="M2328" t="s">
        <v>590</v>
      </c>
    </row>
    <row r="2329" spans="1:13" x14ac:dyDescent="0.3">
      <c r="A2329" t="s">
        <v>5</v>
      </c>
      <c r="B2329" t="s">
        <v>24</v>
      </c>
      <c r="C2329" t="s">
        <v>594</v>
      </c>
      <c r="D2329" t="s">
        <v>114</v>
      </c>
      <c r="E2329">
        <v>7</v>
      </c>
      <c r="F2329" s="12">
        <v>732</v>
      </c>
      <c r="G2329" s="12">
        <v>24.4</v>
      </c>
      <c r="H2329" s="12">
        <v>1.4</v>
      </c>
      <c r="I2329" s="12">
        <v>1.4</v>
      </c>
      <c r="J2329">
        <v>244</v>
      </c>
      <c r="K2329">
        <v>340</v>
      </c>
      <c r="L2329" s="12">
        <v>0</v>
      </c>
      <c r="M2329" t="s">
        <v>590</v>
      </c>
    </row>
    <row r="2330" spans="1:13" x14ac:dyDescent="0.3">
      <c r="A2330" t="s">
        <v>5</v>
      </c>
      <c r="B2330" t="s">
        <v>24</v>
      </c>
      <c r="C2330" t="s">
        <v>595</v>
      </c>
      <c r="D2330" t="s">
        <v>7</v>
      </c>
      <c r="E2330">
        <v>4</v>
      </c>
      <c r="F2330" s="12">
        <v>504</v>
      </c>
      <c r="G2330" s="12">
        <v>16.8</v>
      </c>
      <c r="H2330" s="12">
        <v>1</v>
      </c>
      <c r="I2330" s="12">
        <v>1</v>
      </c>
      <c r="J2330">
        <v>168</v>
      </c>
      <c r="K2330">
        <v>200</v>
      </c>
      <c r="L2330" s="12">
        <v>0</v>
      </c>
      <c r="M2330" t="s">
        <v>590</v>
      </c>
    </row>
    <row r="2331" spans="1:13" x14ac:dyDescent="0.3">
      <c r="A2331" t="s">
        <v>5</v>
      </c>
      <c r="B2331" t="s">
        <v>24</v>
      </c>
      <c r="C2331" t="s">
        <v>595</v>
      </c>
      <c r="D2331" t="s">
        <v>9</v>
      </c>
      <c r="E2331">
        <v>4</v>
      </c>
      <c r="F2331" s="12">
        <v>504.53</v>
      </c>
      <c r="G2331" s="12">
        <v>16.82</v>
      </c>
      <c r="H2331" s="12">
        <v>0.8</v>
      </c>
      <c r="I2331" s="12">
        <v>0.8</v>
      </c>
      <c r="J2331">
        <v>168</v>
      </c>
      <c r="K2331">
        <v>207</v>
      </c>
      <c r="L2331" s="12">
        <v>0</v>
      </c>
      <c r="M2331" t="s">
        <v>590</v>
      </c>
    </row>
    <row r="2332" spans="1:13" x14ac:dyDescent="0.3">
      <c r="A2332" t="s">
        <v>5</v>
      </c>
      <c r="B2332" t="s">
        <v>24</v>
      </c>
      <c r="C2332" t="s">
        <v>595</v>
      </c>
      <c r="D2332" t="s">
        <v>8</v>
      </c>
      <c r="E2332">
        <v>8</v>
      </c>
      <c r="F2332" s="12">
        <v>962.82</v>
      </c>
      <c r="G2332" s="12">
        <v>32.090000000000003</v>
      </c>
      <c r="H2332" s="12">
        <v>1.6</v>
      </c>
      <c r="I2332" s="12">
        <v>1</v>
      </c>
      <c r="J2332">
        <v>318</v>
      </c>
      <c r="K2332">
        <v>436</v>
      </c>
      <c r="L2332" s="12">
        <v>0.6</v>
      </c>
      <c r="M2332" t="s">
        <v>590</v>
      </c>
    </row>
    <row r="2333" spans="1:13" x14ac:dyDescent="0.3">
      <c r="A2333" t="s">
        <v>5</v>
      </c>
      <c r="B2333" t="s">
        <v>24</v>
      </c>
      <c r="C2333" t="s">
        <v>595</v>
      </c>
      <c r="D2333" t="s">
        <v>11</v>
      </c>
      <c r="E2333">
        <v>5</v>
      </c>
      <c r="F2333" s="12">
        <v>486.41</v>
      </c>
      <c r="G2333" s="12">
        <v>16.21</v>
      </c>
      <c r="H2333" s="12">
        <v>1</v>
      </c>
      <c r="I2333" s="12">
        <v>0.6</v>
      </c>
      <c r="J2333">
        <v>162</v>
      </c>
      <c r="K2333">
        <v>220</v>
      </c>
      <c r="L2333" s="12">
        <v>0.4</v>
      </c>
      <c r="M2333" t="s">
        <v>590</v>
      </c>
    </row>
    <row r="2334" spans="1:13" x14ac:dyDescent="0.3">
      <c r="A2334" t="s">
        <v>5</v>
      </c>
      <c r="B2334" t="s">
        <v>24</v>
      </c>
      <c r="C2334" t="s">
        <v>595</v>
      </c>
      <c r="D2334" t="s">
        <v>10</v>
      </c>
      <c r="E2334">
        <v>8</v>
      </c>
      <c r="F2334" s="12">
        <v>848.38</v>
      </c>
      <c r="G2334" s="12">
        <v>28.28</v>
      </c>
      <c r="H2334" s="12">
        <v>1.6</v>
      </c>
      <c r="I2334" s="12">
        <v>1.4</v>
      </c>
      <c r="J2334">
        <v>283</v>
      </c>
      <c r="K2334">
        <v>398</v>
      </c>
      <c r="L2334" s="12">
        <v>0.2</v>
      </c>
      <c r="M2334" t="s">
        <v>590</v>
      </c>
    </row>
    <row r="2335" spans="1:13" x14ac:dyDescent="0.3">
      <c r="A2335" t="s">
        <v>5</v>
      </c>
      <c r="B2335" t="s">
        <v>24</v>
      </c>
      <c r="C2335" t="s">
        <v>595</v>
      </c>
      <c r="D2335" t="s">
        <v>13</v>
      </c>
      <c r="E2335">
        <v>4</v>
      </c>
      <c r="F2335" s="12">
        <v>463</v>
      </c>
      <c r="G2335" s="12">
        <v>15.43</v>
      </c>
      <c r="H2335" s="12">
        <v>0.8</v>
      </c>
      <c r="I2335" s="12">
        <v>0.2</v>
      </c>
      <c r="J2335">
        <v>153</v>
      </c>
      <c r="K2335">
        <v>218</v>
      </c>
      <c r="L2335" s="12">
        <v>0.6</v>
      </c>
      <c r="M2335" t="s">
        <v>590</v>
      </c>
    </row>
    <row r="2336" spans="1:13" x14ac:dyDescent="0.3">
      <c r="A2336" t="s">
        <v>5</v>
      </c>
      <c r="B2336" t="s">
        <v>24</v>
      </c>
      <c r="C2336" t="s">
        <v>595</v>
      </c>
      <c r="D2336" t="s">
        <v>12</v>
      </c>
      <c r="E2336">
        <v>8</v>
      </c>
      <c r="F2336" s="12">
        <v>743.33</v>
      </c>
      <c r="G2336" s="12">
        <v>24.78</v>
      </c>
      <c r="H2336" s="12">
        <v>1.6</v>
      </c>
      <c r="I2336" s="12">
        <v>1.46</v>
      </c>
      <c r="J2336">
        <v>248</v>
      </c>
      <c r="K2336">
        <v>420</v>
      </c>
      <c r="L2336" s="12">
        <v>0.14000000000000001</v>
      </c>
      <c r="M2336" t="s">
        <v>590</v>
      </c>
    </row>
    <row r="2337" spans="1:13" x14ac:dyDescent="0.3">
      <c r="A2337" t="s">
        <v>5</v>
      </c>
      <c r="B2337" t="s">
        <v>24</v>
      </c>
      <c r="C2337" t="s">
        <v>595</v>
      </c>
      <c r="D2337" t="s">
        <v>15</v>
      </c>
      <c r="E2337">
        <v>4</v>
      </c>
      <c r="F2337" s="12">
        <v>414</v>
      </c>
      <c r="G2337" s="12">
        <v>13.8</v>
      </c>
      <c r="H2337" s="12">
        <v>0.8</v>
      </c>
      <c r="I2337" s="12">
        <v>0.8</v>
      </c>
      <c r="J2337">
        <v>138</v>
      </c>
      <c r="K2337">
        <v>183</v>
      </c>
      <c r="L2337" s="12">
        <v>0</v>
      </c>
      <c r="M2337" t="s">
        <v>590</v>
      </c>
    </row>
    <row r="2338" spans="1:13" x14ac:dyDescent="0.3">
      <c r="A2338" t="s">
        <v>5</v>
      </c>
      <c r="B2338" t="s">
        <v>24</v>
      </c>
      <c r="C2338" t="s">
        <v>595</v>
      </c>
      <c r="D2338" t="s">
        <v>14</v>
      </c>
      <c r="E2338">
        <v>6</v>
      </c>
      <c r="F2338" s="12">
        <v>743.91</v>
      </c>
      <c r="G2338" s="12">
        <v>24.8</v>
      </c>
      <c r="H2338" s="12">
        <v>1.2</v>
      </c>
      <c r="I2338" s="12">
        <v>1</v>
      </c>
      <c r="J2338">
        <v>249</v>
      </c>
      <c r="K2338">
        <v>300</v>
      </c>
      <c r="L2338" s="12">
        <v>0.2</v>
      </c>
      <c r="M2338" t="s">
        <v>590</v>
      </c>
    </row>
    <row r="2339" spans="1:13" x14ac:dyDescent="0.3">
      <c r="A2339" t="s">
        <v>5</v>
      </c>
      <c r="B2339" t="s">
        <v>24</v>
      </c>
      <c r="C2339" t="s">
        <v>595</v>
      </c>
      <c r="D2339" t="s">
        <v>114</v>
      </c>
      <c r="E2339">
        <v>6</v>
      </c>
      <c r="F2339" s="12">
        <v>660.53</v>
      </c>
      <c r="G2339" s="12">
        <v>22.02</v>
      </c>
      <c r="H2339" s="12">
        <v>1.2</v>
      </c>
      <c r="I2339" s="12">
        <v>1</v>
      </c>
      <c r="J2339">
        <v>220</v>
      </c>
      <c r="K2339">
        <v>284</v>
      </c>
      <c r="L2339" s="12">
        <v>0.2</v>
      </c>
      <c r="M2339" t="s">
        <v>590</v>
      </c>
    </row>
    <row r="2340" spans="1:13" x14ac:dyDescent="0.3">
      <c r="A2340" t="s">
        <v>5</v>
      </c>
      <c r="B2340" t="s">
        <v>24</v>
      </c>
      <c r="C2340" t="s">
        <v>596</v>
      </c>
      <c r="D2340" t="s">
        <v>7</v>
      </c>
      <c r="E2340">
        <v>1</v>
      </c>
      <c r="F2340" s="12">
        <v>108</v>
      </c>
      <c r="G2340" s="12">
        <v>3.6</v>
      </c>
      <c r="H2340" s="12">
        <v>0.2</v>
      </c>
      <c r="I2340" s="12">
        <v>0.2</v>
      </c>
      <c r="J2340">
        <v>36</v>
      </c>
      <c r="K2340">
        <v>35</v>
      </c>
      <c r="L2340" s="12">
        <v>0</v>
      </c>
      <c r="M2340" t="s">
        <v>590</v>
      </c>
    </row>
    <row r="2341" spans="1:13" x14ac:dyDescent="0.3">
      <c r="A2341" t="s">
        <v>5</v>
      </c>
      <c r="B2341" t="s">
        <v>24</v>
      </c>
      <c r="C2341" t="s">
        <v>596</v>
      </c>
      <c r="D2341" t="s">
        <v>9</v>
      </c>
      <c r="E2341">
        <v>2</v>
      </c>
      <c r="F2341" s="12">
        <v>189</v>
      </c>
      <c r="G2341" s="12">
        <v>6.3</v>
      </c>
      <c r="H2341" s="12">
        <v>0.4</v>
      </c>
      <c r="I2341" s="12">
        <v>0</v>
      </c>
      <c r="J2341">
        <v>63</v>
      </c>
      <c r="K2341">
        <v>84</v>
      </c>
      <c r="L2341" s="12">
        <v>0.4</v>
      </c>
      <c r="M2341" t="s">
        <v>590</v>
      </c>
    </row>
    <row r="2342" spans="1:13" x14ac:dyDescent="0.3">
      <c r="A2342" t="s">
        <v>5</v>
      </c>
      <c r="B2342" t="s">
        <v>24</v>
      </c>
      <c r="C2342" t="s">
        <v>596</v>
      </c>
      <c r="D2342" t="s">
        <v>11</v>
      </c>
      <c r="E2342">
        <v>2</v>
      </c>
      <c r="F2342" s="12">
        <v>171</v>
      </c>
      <c r="G2342" s="12">
        <v>5.7</v>
      </c>
      <c r="H2342" s="12">
        <v>0.4</v>
      </c>
      <c r="I2342" s="12">
        <v>0</v>
      </c>
      <c r="J2342">
        <v>57</v>
      </c>
      <c r="K2342">
        <v>100</v>
      </c>
      <c r="L2342" s="12">
        <v>0.4</v>
      </c>
      <c r="M2342" t="s">
        <v>590</v>
      </c>
    </row>
    <row r="2343" spans="1:13" x14ac:dyDescent="0.3">
      <c r="A2343" t="s">
        <v>5</v>
      </c>
      <c r="B2343" t="s">
        <v>24</v>
      </c>
      <c r="C2343" t="s">
        <v>596</v>
      </c>
      <c r="D2343" t="s">
        <v>13</v>
      </c>
      <c r="E2343">
        <v>1</v>
      </c>
      <c r="F2343" s="12">
        <v>102.4</v>
      </c>
      <c r="G2343" s="12">
        <v>3.41</v>
      </c>
      <c r="H2343" s="12">
        <v>0.2</v>
      </c>
      <c r="I2343" s="12">
        <v>0.2</v>
      </c>
      <c r="J2343">
        <v>32</v>
      </c>
      <c r="K2343">
        <v>50</v>
      </c>
      <c r="L2343" s="12">
        <v>0</v>
      </c>
      <c r="M2343" t="s">
        <v>590</v>
      </c>
    </row>
    <row r="2344" spans="1:13" x14ac:dyDescent="0.3">
      <c r="A2344" t="s">
        <v>5</v>
      </c>
      <c r="B2344" t="s">
        <v>24</v>
      </c>
      <c r="C2344" t="s">
        <v>596</v>
      </c>
      <c r="D2344" t="s">
        <v>12</v>
      </c>
      <c r="E2344">
        <v>1</v>
      </c>
      <c r="F2344" s="12">
        <v>81</v>
      </c>
      <c r="G2344" s="12">
        <v>2.7</v>
      </c>
      <c r="H2344" s="12">
        <v>0.2</v>
      </c>
      <c r="I2344" s="12">
        <v>0.06</v>
      </c>
      <c r="J2344">
        <v>27</v>
      </c>
      <c r="K2344">
        <v>35</v>
      </c>
      <c r="L2344" s="12">
        <v>0.14000000000000001</v>
      </c>
      <c r="M2344" t="s">
        <v>590</v>
      </c>
    </row>
    <row r="2345" spans="1:13" x14ac:dyDescent="0.3">
      <c r="A2345" t="s">
        <v>5</v>
      </c>
      <c r="B2345" t="s">
        <v>24</v>
      </c>
      <c r="C2345" t="s">
        <v>596</v>
      </c>
      <c r="D2345" t="s">
        <v>15</v>
      </c>
      <c r="E2345">
        <v>1</v>
      </c>
      <c r="F2345" s="12">
        <v>54</v>
      </c>
      <c r="G2345" s="12">
        <v>1.8</v>
      </c>
      <c r="H2345" s="12">
        <v>0.2</v>
      </c>
      <c r="I2345" s="12">
        <v>0.2</v>
      </c>
      <c r="J2345">
        <v>18</v>
      </c>
      <c r="K2345">
        <v>35</v>
      </c>
      <c r="L2345" s="12">
        <v>0</v>
      </c>
      <c r="M2345" t="s">
        <v>590</v>
      </c>
    </row>
    <row r="2346" spans="1:13" x14ac:dyDescent="0.3">
      <c r="A2346" t="s">
        <v>5</v>
      </c>
      <c r="B2346" t="s">
        <v>24</v>
      </c>
      <c r="C2346" t="s">
        <v>596</v>
      </c>
      <c r="D2346" t="s">
        <v>14</v>
      </c>
      <c r="E2346">
        <v>1</v>
      </c>
      <c r="F2346" s="12">
        <v>57</v>
      </c>
      <c r="G2346" s="12">
        <v>1.9</v>
      </c>
      <c r="H2346" s="12">
        <v>0.2</v>
      </c>
      <c r="I2346" s="12">
        <v>0</v>
      </c>
      <c r="J2346">
        <v>19</v>
      </c>
      <c r="K2346">
        <v>35</v>
      </c>
      <c r="L2346" s="12">
        <v>0.2</v>
      </c>
      <c r="M2346" t="s">
        <v>590</v>
      </c>
    </row>
    <row r="2347" spans="1:13" x14ac:dyDescent="0.3">
      <c r="A2347" t="s">
        <v>5</v>
      </c>
      <c r="B2347" t="s">
        <v>24</v>
      </c>
      <c r="C2347" t="s">
        <v>597</v>
      </c>
      <c r="D2347" t="s">
        <v>8</v>
      </c>
      <c r="E2347">
        <v>1</v>
      </c>
      <c r="F2347" s="12">
        <v>96</v>
      </c>
      <c r="G2347" s="12">
        <v>3.2</v>
      </c>
      <c r="H2347" s="12">
        <v>0.2</v>
      </c>
      <c r="I2347" s="12">
        <v>0</v>
      </c>
      <c r="J2347">
        <v>32</v>
      </c>
      <c r="K2347">
        <v>35</v>
      </c>
      <c r="L2347" s="12">
        <v>0.2</v>
      </c>
      <c r="M2347" t="s">
        <v>590</v>
      </c>
    </row>
    <row r="2348" spans="1:13" x14ac:dyDescent="0.3">
      <c r="A2348" t="s">
        <v>5</v>
      </c>
      <c r="B2348" t="s">
        <v>24</v>
      </c>
      <c r="C2348" t="s">
        <v>597</v>
      </c>
      <c r="D2348" t="s">
        <v>10</v>
      </c>
      <c r="E2348">
        <v>1</v>
      </c>
      <c r="F2348" s="12">
        <v>111</v>
      </c>
      <c r="G2348" s="12">
        <v>3.7</v>
      </c>
      <c r="H2348" s="12">
        <v>0.2</v>
      </c>
      <c r="I2348" s="12">
        <v>0</v>
      </c>
      <c r="J2348">
        <v>37</v>
      </c>
      <c r="K2348">
        <v>42</v>
      </c>
      <c r="L2348" s="12">
        <v>0.2</v>
      </c>
      <c r="M2348" t="s">
        <v>590</v>
      </c>
    </row>
    <row r="2349" spans="1:13" x14ac:dyDescent="0.3">
      <c r="A2349" t="s">
        <v>5</v>
      </c>
      <c r="B2349" t="s">
        <v>24</v>
      </c>
      <c r="C2349" t="s">
        <v>597</v>
      </c>
      <c r="D2349" t="s">
        <v>13</v>
      </c>
      <c r="E2349">
        <v>1</v>
      </c>
      <c r="F2349" s="12">
        <v>60</v>
      </c>
      <c r="G2349" s="12">
        <v>2</v>
      </c>
      <c r="H2349" s="12">
        <v>0.2</v>
      </c>
      <c r="I2349" s="12">
        <v>0</v>
      </c>
      <c r="J2349">
        <v>20</v>
      </c>
      <c r="K2349">
        <v>50</v>
      </c>
      <c r="L2349" s="12">
        <v>0.2</v>
      </c>
      <c r="M2349" t="s">
        <v>590</v>
      </c>
    </row>
    <row r="2350" spans="1:13" x14ac:dyDescent="0.3">
      <c r="A2350" t="s">
        <v>5</v>
      </c>
      <c r="B2350" t="s">
        <v>24</v>
      </c>
      <c r="C2350" t="s">
        <v>597</v>
      </c>
      <c r="D2350" t="s">
        <v>12</v>
      </c>
      <c r="E2350">
        <v>1</v>
      </c>
      <c r="F2350" s="12">
        <v>75</v>
      </c>
      <c r="G2350" s="12">
        <v>2.5</v>
      </c>
      <c r="H2350" s="12">
        <v>0.2</v>
      </c>
      <c r="I2350" s="12">
        <v>0.06</v>
      </c>
      <c r="J2350">
        <v>25</v>
      </c>
      <c r="K2350">
        <v>35</v>
      </c>
      <c r="L2350" s="12">
        <v>0.14000000000000001</v>
      </c>
      <c r="M2350" t="s">
        <v>590</v>
      </c>
    </row>
    <row r="2351" spans="1:13" x14ac:dyDescent="0.3">
      <c r="A2351" t="s">
        <v>5</v>
      </c>
      <c r="B2351" t="s">
        <v>24</v>
      </c>
      <c r="C2351" t="s">
        <v>597</v>
      </c>
      <c r="D2351" t="s">
        <v>15</v>
      </c>
      <c r="E2351">
        <v>1</v>
      </c>
      <c r="F2351" s="12">
        <v>60</v>
      </c>
      <c r="G2351" s="12">
        <v>2</v>
      </c>
      <c r="H2351" s="12">
        <v>0.2</v>
      </c>
      <c r="I2351" s="12">
        <v>0.2</v>
      </c>
      <c r="J2351">
        <v>20</v>
      </c>
      <c r="K2351">
        <v>33</v>
      </c>
      <c r="L2351" s="12">
        <v>0</v>
      </c>
      <c r="M2351" t="s">
        <v>590</v>
      </c>
    </row>
    <row r="2352" spans="1:13" x14ac:dyDescent="0.3">
      <c r="A2352" t="s">
        <v>5</v>
      </c>
      <c r="B2352" t="s">
        <v>24</v>
      </c>
      <c r="C2352" t="s">
        <v>597</v>
      </c>
      <c r="D2352" t="s">
        <v>114</v>
      </c>
      <c r="E2352">
        <v>1</v>
      </c>
      <c r="F2352" s="12">
        <v>84</v>
      </c>
      <c r="G2352" s="12">
        <v>2.8</v>
      </c>
      <c r="H2352" s="12">
        <v>0.2</v>
      </c>
      <c r="I2352" s="12">
        <v>0.2</v>
      </c>
      <c r="J2352">
        <v>28</v>
      </c>
      <c r="K2352">
        <v>40</v>
      </c>
      <c r="L2352" s="12">
        <v>0</v>
      </c>
      <c r="M2352" t="s">
        <v>590</v>
      </c>
    </row>
    <row r="2353" spans="1:13" x14ac:dyDescent="0.3">
      <c r="A2353" t="s">
        <v>5</v>
      </c>
      <c r="B2353" t="s">
        <v>24</v>
      </c>
      <c r="C2353" t="s">
        <v>598</v>
      </c>
      <c r="D2353" t="s">
        <v>9</v>
      </c>
      <c r="E2353">
        <v>1</v>
      </c>
      <c r="F2353" s="12">
        <v>111</v>
      </c>
      <c r="G2353" s="12">
        <v>3.7</v>
      </c>
      <c r="H2353" s="12">
        <v>0.2</v>
      </c>
      <c r="I2353" s="12">
        <v>0</v>
      </c>
      <c r="J2353">
        <v>37</v>
      </c>
      <c r="K2353">
        <v>42</v>
      </c>
      <c r="L2353" s="12">
        <v>0.2</v>
      </c>
      <c r="M2353" t="s">
        <v>590</v>
      </c>
    </row>
    <row r="2354" spans="1:13" x14ac:dyDescent="0.3">
      <c r="A2354" t="s">
        <v>5</v>
      </c>
      <c r="B2354" t="s">
        <v>24</v>
      </c>
      <c r="C2354" t="s">
        <v>598</v>
      </c>
      <c r="D2354" t="s">
        <v>11</v>
      </c>
      <c r="E2354">
        <v>1</v>
      </c>
      <c r="F2354" s="12">
        <v>102</v>
      </c>
      <c r="G2354" s="12">
        <v>3.4</v>
      </c>
      <c r="H2354" s="12">
        <v>0.2</v>
      </c>
      <c r="I2354" s="12">
        <v>0</v>
      </c>
      <c r="J2354">
        <v>34</v>
      </c>
      <c r="K2354">
        <v>35</v>
      </c>
      <c r="L2354" s="12">
        <v>0.2</v>
      </c>
      <c r="M2354" t="s">
        <v>590</v>
      </c>
    </row>
    <row r="2355" spans="1:13" x14ac:dyDescent="0.3">
      <c r="A2355" t="s">
        <v>5</v>
      </c>
      <c r="B2355" t="s">
        <v>24</v>
      </c>
      <c r="C2355" t="s">
        <v>598</v>
      </c>
      <c r="D2355" t="s">
        <v>13</v>
      </c>
      <c r="E2355">
        <v>1</v>
      </c>
      <c r="F2355" s="12">
        <v>54</v>
      </c>
      <c r="G2355" s="12">
        <v>1.8</v>
      </c>
      <c r="H2355" s="12">
        <v>0.2</v>
      </c>
      <c r="I2355" s="12">
        <v>0</v>
      </c>
      <c r="J2355">
        <v>18</v>
      </c>
      <c r="K2355">
        <v>50</v>
      </c>
      <c r="L2355" s="12">
        <v>0.2</v>
      </c>
      <c r="M2355" t="s">
        <v>590</v>
      </c>
    </row>
    <row r="2356" spans="1:13" x14ac:dyDescent="0.3">
      <c r="A2356" t="s">
        <v>5</v>
      </c>
      <c r="B2356" t="s">
        <v>24</v>
      </c>
      <c r="C2356" t="s">
        <v>598</v>
      </c>
      <c r="D2356" t="s">
        <v>15</v>
      </c>
      <c r="E2356">
        <v>1</v>
      </c>
      <c r="F2356" s="12">
        <v>60</v>
      </c>
      <c r="G2356" s="12">
        <v>2</v>
      </c>
      <c r="H2356" s="12">
        <v>0.2</v>
      </c>
      <c r="I2356" s="12">
        <v>0.2</v>
      </c>
      <c r="J2356">
        <v>20</v>
      </c>
      <c r="K2356">
        <v>35</v>
      </c>
      <c r="L2356" s="12">
        <v>0</v>
      </c>
      <c r="M2356" t="s">
        <v>590</v>
      </c>
    </row>
    <row r="2357" spans="1:13" x14ac:dyDescent="0.3">
      <c r="A2357" t="s">
        <v>5</v>
      </c>
      <c r="B2357" t="s">
        <v>24</v>
      </c>
      <c r="C2357" t="s">
        <v>599</v>
      </c>
      <c r="D2357" t="s">
        <v>10</v>
      </c>
      <c r="E2357">
        <v>1</v>
      </c>
      <c r="F2357" s="12">
        <v>138</v>
      </c>
      <c r="G2357" s="12">
        <v>4.5999999999999996</v>
      </c>
      <c r="H2357" s="12">
        <v>0.2</v>
      </c>
      <c r="I2357" s="12">
        <v>0.2</v>
      </c>
      <c r="J2357">
        <v>46</v>
      </c>
      <c r="K2357">
        <v>50</v>
      </c>
      <c r="L2357" s="12">
        <v>0</v>
      </c>
      <c r="M2357" t="s">
        <v>590</v>
      </c>
    </row>
    <row r="2358" spans="1:13" x14ac:dyDescent="0.3">
      <c r="A2358" t="s">
        <v>5</v>
      </c>
      <c r="B2358" t="s">
        <v>24</v>
      </c>
      <c r="C2358" t="s">
        <v>599</v>
      </c>
      <c r="D2358" t="s">
        <v>12</v>
      </c>
      <c r="E2358">
        <v>1</v>
      </c>
      <c r="F2358" s="12">
        <v>81</v>
      </c>
      <c r="G2358" s="12">
        <v>2.7</v>
      </c>
      <c r="H2358" s="12">
        <v>0.2</v>
      </c>
      <c r="I2358" s="12">
        <v>0.06</v>
      </c>
      <c r="J2358">
        <v>27</v>
      </c>
      <c r="K2358">
        <v>50</v>
      </c>
      <c r="L2358" s="12">
        <v>0.14000000000000001</v>
      </c>
      <c r="M2358" t="s">
        <v>590</v>
      </c>
    </row>
    <row r="2359" spans="1:13" x14ac:dyDescent="0.3">
      <c r="A2359" t="s">
        <v>5</v>
      </c>
      <c r="B2359" t="s">
        <v>24</v>
      </c>
      <c r="C2359" t="s">
        <v>599</v>
      </c>
      <c r="D2359" t="s">
        <v>14</v>
      </c>
      <c r="E2359">
        <v>1</v>
      </c>
      <c r="F2359" s="12">
        <v>60</v>
      </c>
      <c r="G2359" s="12">
        <v>2</v>
      </c>
      <c r="H2359" s="12">
        <v>0.2</v>
      </c>
      <c r="I2359" s="12">
        <v>0</v>
      </c>
      <c r="J2359">
        <v>20</v>
      </c>
      <c r="K2359">
        <v>50</v>
      </c>
      <c r="L2359" s="12">
        <v>0.2</v>
      </c>
      <c r="M2359" t="s">
        <v>590</v>
      </c>
    </row>
    <row r="2360" spans="1:13" x14ac:dyDescent="0.3">
      <c r="A2360" t="s">
        <v>5</v>
      </c>
      <c r="B2360" t="s">
        <v>24</v>
      </c>
      <c r="C2360" t="s">
        <v>599</v>
      </c>
      <c r="D2360" t="s">
        <v>114</v>
      </c>
      <c r="E2360">
        <v>1</v>
      </c>
      <c r="F2360" s="12">
        <v>63</v>
      </c>
      <c r="G2360" s="12">
        <v>2.1</v>
      </c>
      <c r="H2360" s="12">
        <v>0.2</v>
      </c>
      <c r="I2360" s="12">
        <v>0</v>
      </c>
      <c r="J2360">
        <v>21</v>
      </c>
      <c r="K2360">
        <v>25</v>
      </c>
      <c r="L2360" s="12">
        <v>0.2</v>
      </c>
      <c r="M2360" t="s">
        <v>590</v>
      </c>
    </row>
    <row r="2361" spans="1:13" x14ac:dyDescent="0.3">
      <c r="A2361" t="s">
        <v>5</v>
      </c>
      <c r="B2361" t="s">
        <v>24</v>
      </c>
      <c r="C2361" t="s">
        <v>600</v>
      </c>
      <c r="D2361" t="s">
        <v>8</v>
      </c>
      <c r="E2361">
        <v>1</v>
      </c>
      <c r="F2361" s="12">
        <v>54</v>
      </c>
      <c r="G2361" s="12">
        <v>1.8</v>
      </c>
      <c r="H2361" s="12">
        <v>0.2</v>
      </c>
      <c r="I2361" s="12">
        <v>0</v>
      </c>
      <c r="J2361">
        <v>18</v>
      </c>
      <c r="K2361">
        <v>64</v>
      </c>
      <c r="L2361" s="12">
        <v>0.2</v>
      </c>
      <c r="M2361" t="s">
        <v>590</v>
      </c>
    </row>
    <row r="2362" spans="1:13" x14ac:dyDescent="0.3">
      <c r="A2362" t="s">
        <v>5</v>
      </c>
      <c r="B2362" t="s">
        <v>24</v>
      </c>
      <c r="C2362" t="s">
        <v>601</v>
      </c>
      <c r="D2362" t="s">
        <v>7</v>
      </c>
      <c r="E2362">
        <v>1</v>
      </c>
      <c r="F2362" s="12">
        <v>45</v>
      </c>
      <c r="G2362" s="12">
        <v>1.5</v>
      </c>
      <c r="H2362" s="12">
        <v>0.2</v>
      </c>
      <c r="I2362" s="12">
        <v>0.2</v>
      </c>
      <c r="J2362">
        <v>15</v>
      </c>
      <c r="K2362">
        <v>35</v>
      </c>
      <c r="L2362" s="12">
        <v>0</v>
      </c>
      <c r="M2362" t="s">
        <v>590</v>
      </c>
    </row>
    <row r="2363" spans="1:13" x14ac:dyDescent="0.3">
      <c r="A2363" t="s">
        <v>5</v>
      </c>
      <c r="B2363" t="s">
        <v>24</v>
      </c>
      <c r="C2363" t="s">
        <v>601</v>
      </c>
      <c r="D2363" t="s">
        <v>15</v>
      </c>
      <c r="E2363">
        <v>1</v>
      </c>
      <c r="F2363" s="12">
        <v>36</v>
      </c>
      <c r="G2363" s="12">
        <v>1.2</v>
      </c>
      <c r="H2363" s="12">
        <v>0.2</v>
      </c>
      <c r="I2363" s="12">
        <v>0.2</v>
      </c>
      <c r="J2363">
        <v>12</v>
      </c>
      <c r="K2363">
        <v>35</v>
      </c>
      <c r="L2363" s="12">
        <v>0</v>
      </c>
      <c r="M2363" t="s">
        <v>590</v>
      </c>
    </row>
    <row r="2364" spans="1:13" x14ac:dyDescent="0.3">
      <c r="A2364" t="s">
        <v>5</v>
      </c>
      <c r="B2364" t="s">
        <v>24</v>
      </c>
      <c r="C2364" t="s">
        <v>601</v>
      </c>
      <c r="D2364" t="s">
        <v>114</v>
      </c>
      <c r="E2364">
        <v>1</v>
      </c>
      <c r="F2364" s="12">
        <v>51</v>
      </c>
      <c r="G2364" s="12">
        <v>1.7</v>
      </c>
      <c r="H2364" s="12">
        <v>0.2</v>
      </c>
      <c r="I2364" s="12">
        <v>0.2</v>
      </c>
      <c r="J2364">
        <v>17</v>
      </c>
      <c r="K2364">
        <v>50</v>
      </c>
      <c r="L2364" s="12">
        <v>0</v>
      </c>
      <c r="M2364" t="s">
        <v>590</v>
      </c>
    </row>
    <row r="2365" spans="1:13" x14ac:dyDescent="0.3">
      <c r="A2365" t="s">
        <v>5</v>
      </c>
      <c r="B2365" t="s">
        <v>24</v>
      </c>
      <c r="C2365" t="s">
        <v>602</v>
      </c>
      <c r="D2365" t="s">
        <v>8</v>
      </c>
      <c r="E2365">
        <v>2</v>
      </c>
      <c r="F2365" s="12">
        <v>220.2</v>
      </c>
      <c r="G2365" s="12">
        <v>7.34</v>
      </c>
      <c r="H2365" s="12">
        <v>0.4</v>
      </c>
      <c r="I2365" s="12">
        <v>0.4</v>
      </c>
      <c r="J2365">
        <v>72</v>
      </c>
      <c r="K2365">
        <v>75</v>
      </c>
      <c r="L2365" s="12">
        <v>0</v>
      </c>
      <c r="M2365" t="s">
        <v>590</v>
      </c>
    </row>
    <row r="2366" spans="1:13" x14ac:dyDescent="0.3">
      <c r="A2366" t="s">
        <v>5</v>
      </c>
      <c r="B2366" t="s">
        <v>24</v>
      </c>
      <c r="C2366" t="s">
        <v>602</v>
      </c>
      <c r="D2366" t="s">
        <v>11</v>
      </c>
      <c r="E2366">
        <v>1</v>
      </c>
      <c r="F2366" s="12">
        <v>111</v>
      </c>
      <c r="G2366" s="12">
        <v>3.7</v>
      </c>
      <c r="H2366" s="12">
        <v>0.2</v>
      </c>
      <c r="I2366" s="12">
        <v>0.2</v>
      </c>
      <c r="J2366">
        <v>37</v>
      </c>
      <c r="K2366">
        <v>30</v>
      </c>
      <c r="L2366" s="12">
        <v>0</v>
      </c>
      <c r="M2366" t="s">
        <v>590</v>
      </c>
    </row>
    <row r="2367" spans="1:13" x14ac:dyDescent="0.3">
      <c r="A2367" t="s">
        <v>5</v>
      </c>
      <c r="B2367" t="s">
        <v>24</v>
      </c>
      <c r="C2367" t="s">
        <v>602</v>
      </c>
      <c r="D2367" t="s">
        <v>13</v>
      </c>
      <c r="E2367">
        <v>1</v>
      </c>
      <c r="F2367" s="12">
        <v>96</v>
      </c>
      <c r="G2367" s="12">
        <v>3.2</v>
      </c>
      <c r="H2367" s="12">
        <v>0.2</v>
      </c>
      <c r="I2367" s="12">
        <v>0.2</v>
      </c>
      <c r="J2367">
        <v>32</v>
      </c>
      <c r="K2367">
        <v>30</v>
      </c>
      <c r="L2367" s="12">
        <v>0</v>
      </c>
      <c r="M2367" t="s">
        <v>590</v>
      </c>
    </row>
    <row r="2368" spans="1:13" x14ac:dyDescent="0.3">
      <c r="A2368" t="s">
        <v>5</v>
      </c>
      <c r="B2368" t="s">
        <v>24</v>
      </c>
      <c r="C2368" t="s">
        <v>602</v>
      </c>
      <c r="D2368" t="s">
        <v>15</v>
      </c>
      <c r="E2368">
        <v>1</v>
      </c>
      <c r="F2368" s="12">
        <v>69.3</v>
      </c>
      <c r="G2368" s="12">
        <v>2.31</v>
      </c>
      <c r="H2368" s="12">
        <v>0.2</v>
      </c>
      <c r="I2368" s="12">
        <v>0.2</v>
      </c>
      <c r="J2368">
        <v>21</v>
      </c>
      <c r="K2368">
        <v>30</v>
      </c>
      <c r="L2368" s="12">
        <v>0</v>
      </c>
      <c r="M2368" t="s">
        <v>590</v>
      </c>
    </row>
    <row r="2369" spans="1:13" x14ac:dyDescent="0.3">
      <c r="A2369" t="s">
        <v>5</v>
      </c>
      <c r="B2369" t="s">
        <v>24</v>
      </c>
      <c r="C2369" t="s">
        <v>603</v>
      </c>
      <c r="D2369" t="s">
        <v>9</v>
      </c>
      <c r="E2369">
        <v>1</v>
      </c>
      <c r="F2369" s="12">
        <v>50.51</v>
      </c>
      <c r="G2369" s="12">
        <v>1.68</v>
      </c>
      <c r="H2369" s="12">
        <v>0.2</v>
      </c>
      <c r="I2369" s="12">
        <v>0.2</v>
      </c>
      <c r="J2369">
        <v>17</v>
      </c>
      <c r="K2369">
        <v>40</v>
      </c>
      <c r="L2369" s="12">
        <v>0</v>
      </c>
      <c r="M2369" t="s">
        <v>590</v>
      </c>
    </row>
    <row r="2370" spans="1:13" x14ac:dyDescent="0.3">
      <c r="A2370" t="s">
        <v>5</v>
      </c>
      <c r="B2370" t="s">
        <v>24</v>
      </c>
      <c r="C2370" t="s">
        <v>603</v>
      </c>
      <c r="D2370" t="s">
        <v>10</v>
      </c>
      <c r="E2370">
        <v>1</v>
      </c>
      <c r="F2370" s="12">
        <v>54</v>
      </c>
      <c r="G2370" s="12">
        <v>1.8</v>
      </c>
      <c r="H2370" s="12">
        <v>0.2</v>
      </c>
      <c r="I2370" s="12">
        <v>0.2</v>
      </c>
      <c r="J2370">
        <v>18</v>
      </c>
      <c r="K2370">
        <v>35</v>
      </c>
      <c r="L2370" s="12">
        <v>0</v>
      </c>
      <c r="M2370" t="s">
        <v>590</v>
      </c>
    </row>
    <row r="2371" spans="1:13" x14ac:dyDescent="0.3">
      <c r="A2371" t="s">
        <v>5</v>
      </c>
      <c r="B2371" t="s">
        <v>24</v>
      </c>
      <c r="C2371" t="s">
        <v>603</v>
      </c>
      <c r="D2371" t="s">
        <v>12</v>
      </c>
      <c r="E2371">
        <v>2</v>
      </c>
      <c r="F2371" s="12">
        <v>75</v>
      </c>
      <c r="G2371" s="12">
        <v>2.5</v>
      </c>
      <c r="H2371" s="12">
        <v>0.4</v>
      </c>
      <c r="I2371" s="12">
        <v>0.4</v>
      </c>
      <c r="J2371">
        <v>25</v>
      </c>
      <c r="K2371">
        <v>70</v>
      </c>
      <c r="L2371" s="12">
        <v>0</v>
      </c>
      <c r="M2371" t="s">
        <v>590</v>
      </c>
    </row>
    <row r="2372" spans="1:13" x14ac:dyDescent="0.3">
      <c r="A2372" t="s">
        <v>5</v>
      </c>
      <c r="B2372" t="s">
        <v>24</v>
      </c>
      <c r="C2372" t="s">
        <v>603</v>
      </c>
      <c r="D2372" t="s">
        <v>14</v>
      </c>
      <c r="E2372">
        <v>1</v>
      </c>
      <c r="F2372" s="12">
        <v>69</v>
      </c>
      <c r="G2372" s="12">
        <v>2.2999999999999998</v>
      </c>
      <c r="H2372" s="12">
        <v>0.2</v>
      </c>
      <c r="I2372" s="12">
        <v>0.2</v>
      </c>
      <c r="J2372">
        <v>23</v>
      </c>
      <c r="K2372">
        <v>35</v>
      </c>
      <c r="L2372" s="12">
        <v>0</v>
      </c>
      <c r="M2372" t="s">
        <v>590</v>
      </c>
    </row>
    <row r="2373" spans="1:13" x14ac:dyDescent="0.3">
      <c r="A2373" t="s">
        <v>5</v>
      </c>
      <c r="B2373" t="s">
        <v>24</v>
      </c>
      <c r="C2373" t="s">
        <v>603</v>
      </c>
      <c r="D2373" t="s">
        <v>114</v>
      </c>
      <c r="E2373">
        <v>1</v>
      </c>
      <c r="F2373" s="12">
        <v>48</v>
      </c>
      <c r="G2373" s="12">
        <v>1.6</v>
      </c>
      <c r="H2373" s="12">
        <v>0.2</v>
      </c>
      <c r="I2373" s="12">
        <v>0.2</v>
      </c>
      <c r="J2373">
        <v>16</v>
      </c>
      <c r="K2373">
        <v>35</v>
      </c>
      <c r="L2373" s="12">
        <v>0</v>
      </c>
      <c r="M2373" t="s">
        <v>590</v>
      </c>
    </row>
    <row r="2374" spans="1:13" x14ac:dyDescent="0.3">
      <c r="A2374" t="s">
        <v>5</v>
      </c>
      <c r="B2374" t="s">
        <v>24</v>
      </c>
      <c r="C2374" t="s">
        <v>604</v>
      </c>
      <c r="D2374" t="s">
        <v>7</v>
      </c>
      <c r="E2374">
        <v>1</v>
      </c>
      <c r="F2374" s="12">
        <v>87</v>
      </c>
      <c r="G2374" s="12">
        <v>2.9</v>
      </c>
      <c r="H2374" s="12">
        <v>0.2</v>
      </c>
      <c r="I2374" s="12">
        <v>0.2</v>
      </c>
      <c r="J2374">
        <v>29</v>
      </c>
      <c r="K2374">
        <v>35</v>
      </c>
      <c r="L2374" s="12">
        <v>0</v>
      </c>
      <c r="M2374" t="s">
        <v>590</v>
      </c>
    </row>
    <row r="2375" spans="1:13" x14ac:dyDescent="0.3">
      <c r="A2375" t="s">
        <v>5</v>
      </c>
      <c r="B2375" t="s">
        <v>24</v>
      </c>
      <c r="C2375" t="s">
        <v>604</v>
      </c>
      <c r="D2375" t="s">
        <v>9</v>
      </c>
      <c r="E2375">
        <v>1</v>
      </c>
      <c r="F2375" s="12">
        <v>75</v>
      </c>
      <c r="G2375" s="12">
        <v>2.5</v>
      </c>
      <c r="H2375" s="12">
        <v>0.2</v>
      </c>
      <c r="I2375" s="12">
        <v>0.2</v>
      </c>
      <c r="J2375">
        <v>25</v>
      </c>
      <c r="K2375">
        <v>42</v>
      </c>
      <c r="L2375" s="12">
        <v>0</v>
      </c>
      <c r="M2375" t="s">
        <v>590</v>
      </c>
    </row>
    <row r="2376" spans="1:13" x14ac:dyDescent="0.3">
      <c r="A2376" t="s">
        <v>5</v>
      </c>
      <c r="B2376" t="s">
        <v>24</v>
      </c>
      <c r="C2376" t="s">
        <v>604</v>
      </c>
      <c r="D2376" t="s">
        <v>11</v>
      </c>
      <c r="E2376">
        <v>1</v>
      </c>
      <c r="F2376" s="12">
        <v>54</v>
      </c>
      <c r="G2376" s="12">
        <v>1.8</v>
      </c>
      <c r="H2376" s="12">
        <v>0.2</v>
      </c>
      <c r="I2376" s="12">
        <v>0.2</v>
      </c>
      <c r="J2376">
        <v>18</v>
      </c>
      <c r="K2376">
        <v>42</v>
      </c>
      <c r="L2376" s="12">
        <v>0</v>
      </c>
      <c r="M2376" t="s">
        <v>590</v>
      </c>
    </row>
    <row r="2377" spans="1:13" x14ac:dyDescent="0.3">
      <c r="A2377" t="s">
        <v>5</v>
      </c>
      <c r="B2377" t="s">
        <v>24</v>
      </c>
      <c r="C2377" t="s">
        <v>604</v>
      </c>
      <c r="D2377" t="s">
        <v>13</v>
      </c>
      <c r="E2377">
        <v>1</v>
      </c>
      <c r="F2377" s="12">
        <v>51</v>
      </c>
      <c r="G2377" s="12">
        <v>1.7</v>
      </c>
      <c r="H2377" s="12">
        <v>0.2</v>
      </c>
      <c r="I2377" s="12">
        <v>0.2</v>
      </c>
      <c r="J2377">
        <v>17</v>
      </c>
      <c r="K2377">
        <v>42</v>
      </c>
      <c r="L2377" s="12">
        <v>0</v>
      </c>
      <c r="M2377" t="s">
        <v>590</v>
      </c>
    </row>
    <row r="2378" spans="1:13" x14ac:dyDescent="0.3">
      <c r="A2378" t="s">
        <v>5</v>
      </c>
      <c r="B2378" t="s">
        <v>24</v>
      </c>
      <c r="C2378" t="s">
        <v>605</v>
      </c>
      <c r="D2378" t="s">
        <v>8</v>
      </c>
      <c r="E2378">
        <v>1</v>
      </c>
      <c r="F2378" s="12">
        <v>90</v>
      </c>
      <c r="G2378" s="12">
        <v>3</v>
      </c>
      <c r="H2378" s="12">
        <v>0.2</v>
      </c>
      <c r="I2378" s="12">
        <v>0.2</v>
      </c>
      <c r="J2378">
        <v>30</v>
      </c>
      <c r="K2378">
        <v>35</v>
      </c>
      <c r="L2378" s="12">
        <v>0</v>
      </c>
      <c r="M2378" t="s">
        <v>590</v>
      </c>
    </row>
    <row r="2379" spans="1:13" x14ac:dyDescent="0.3">
      <c r="A2379" t="s">
        <v>5</v>
      </c>
      <c r="B2379" t="s">
        <v>24</v>
      </c>
      <c r="C2379" t="s">
        <v>605</v>
      </c>
      <c r="D2379" t="s">
        <v>10</v>
      </c>
      <c r="E2379">
        <v>1</v>
      </c>
      <c r="F2379" s="12">
        <v>66</v>
      </c>
      <c r="G2379" s="12">
        <v>2.2000000000000002</v>
      </c>
      <c r="H2379" s="12">
        <v>0.2</v>
      </c>
      <c r="I2379" s="12">
        <v>0.2</v>
      </c>
      <c r="J2379">
        <v>22</v>
      </c>
      <c r="K2379">
        <v>35</v>
      </c>
      <c r="L2379" s="12">
        <v>0</v>
      </c>
      <c r="M2379" t="s">
        <v>590</v>
      </c>
    </row>
    <row r="2380" spans="1:13" x14ac:dyDescent="0.3">
      <c r="A2380" t="s">
        <v>5</v>
      </c>
      <c r="B2380" t="s">
        <v>24</v>
      </c>
      <c r="C2380" t="s">
        <v>605</v>
      </c>
      <c r="D2380" t="s">
        <v>12</v>
      </c>
      <c r="E2380">
        <v>1</v>
      </c>
      <c r="F2380" s="12">
        <v>42</v>
      </c>
      <c r="G2380" s="12">
        <v>1.4</v>
      </c>
      <c r="H2380" s="12">
        <v>0.2</v>
      </c>
      <c r="I2380" s="12">
        <v>0.2</v>
      </c>
      <c r="J2380">
        <v>14</v>
      </c>
      <c r="K2380">
        <v>35</v>
      </c>
      <c r="L2380" s="12">
        <v>0</v>
      </c>
      <c r="M2380" t="s">
        <v>590</v>
      </c>
    </row>
    <row r="2381" spans="1:13" x14ac:dyDescent="0.3">
      <c r="A2381" t="s">
        <v>5</v>
      </c>
      <c r="B2381" t="s">
        <v>24</v>
      </c>
      <c r="C2381" t="s">
        <v>605</v>
      </c>
      <c r="D2381" t="s">
        <v>14</v>
      </c>
      <c r="E2381">
        <v>1</v>
      </c>
      <c r="F2381" s="12">
        <v>48</v>
      </c>
      <c r="G2381" s="12">
        <v>1.6</v>
      </c>
      <c r="H2381" s="12">
        <v>0.2</v>
      </c>
      <c r="I2381" s="12">
        <v>0.2</v>
      </c>
      <c r="J2381">
        <v>16</v>
      </c>
      <c r="K2381">
        <v>35</v>
      </c>
      <c r="L2381" s="12">
        <v>0</v>
      </c>
      <c r="M2381" t="s">
        <v>590</v>
      </c>
    </row>
    <row r="2382" spans="1:13" x14ac:dyDescent="0.3">
      <c r="A2382" t="s">
        <v>5</v>
      </c>
      <c r="B2382" t="s">
        <v>24</v>
      </c>
      <c r="C2382" t="s">
        <v>605</v>
      </c>
      <c r="D2382" t="s">
        <v>114</v>
      </c>
      <c r="E2382">
        <v>1</v>
      </c>
      <c r="F2382" s="12">
        <v>45</v>
      </c>
      <c r="G2382" s="12">
        <v>1.5</v>
      </c>
      <c r="H2382" s="12">
        <v>0.2</v>
      </c>
      <c r="I2382" s="12">
        <v>0.2</v>
      </c>
      <c r="J2382">
        <v>15</v>
      </c>
      <c r="K2382">
        <v>25</v>
      </c>
      <c r="L2382" s="12">
        <v>0</v>
      </c>
      <c r="M2382" t="s">
        <v>590</v>
      </c>
    </row>
    <row r="2383" spans="1:13" x14ac:dyDescent="0.3">
      <c r="A2383" t="s">
        <v>5</v>
      </c>
      <c r="B2383" t="s">
        <v>25</v>
      </c>
      <c r="C2383" t="s">
        <v>606</v>
      </c>
      <c r="D2383" t="s">
        <v>7</v>
      </c>
      <c r="E2383">
        <v>3</v>
      </c>
      <c r="F2383" s="12">
        <v>225</v>
      </c>
      <c r="G2383" s="12">
        <v>7.5</v>
      </c>
      <c r="H2383" s="12">
        <v>0.6</v>
      </c>
      <c r="I2383" s="12">
        <v>0</v>
      </c>
      <c r="J2383">
        <v>75</v>
      </c>
      <c r="K2383">
        <v>105</v>
      </c>
      <c r="L2383" s="12">
        <v>0.6</v>
      </c>
      <c r="M2383" t="s">
        <v>607</v>
      </c>
    </row>
    <row r="2384" spans="1:13" x14ac:dyDescent="0.3">
      <c r="A2384" t="s">
        <v>5</v>
      </c>
      <c r="B2384" t="s">
        <v>25</v>
      </c>
      <c r="C2384" t="s">
        <v>606</v>
      </c>
      <c r="D2384" t="s">
        <v>9</v>
      </c>
      <c r="E2384">
        <v>3</v>
      </c>
      <c r="F2384" s="12">
        <v>279</v>
      </c>
      <c r="G2384" s="12">
        <v>9.3000000000000007</v>
      </c>
      <c r="H2384" s="12">
        <v>0.6</v>
      </c>
      <c r="I2384" s="12">
        <v>0.2</v>
      </c>
      <c r="J2384">
        <v>93</v>
      </c>
      <c r="K2384">
        <v>120</v>
      </c>
      <c r="L2384" s="12">
        <v>0.4</v>
      </c>
      <c r="M2384" t="s">
        <v>607</v>
      </c>
    </row>
    <row r="2385" spans="1:13" x14ac:dyDescent="0.3">
      <c r="A2385" t="s">
        <v>5</v>
      </c>
      <c r="B2385" t="s">
        <v>25</v>
      </c>
      <c r="C2385" t="s">
        <v>606</v>
      </c>
      <c r="D2385" t="s">
        <v>8</v>
      </c>
      <c r="E2385">
        <v>4</v>
      </c>
      <c r="F2385" s="12">
        <v>289.5</v>
      </c>
      <c r="G2385" s="12">
        <v>9.65</v>
      </c>
      <c r="H2385" s="12">
        <v>0.8</v>
      </c>
      <c r="I2385" s="12">
        <v>0.2</v>
      </c>
      <c r="J2385">
        <v>95</v>
      </c>
      <c r="K2385">
        <v>155</v>
      </c>
      <c r="L2385" s="12">
        <v>0.6</v>
      </c>
      <c r="M2385" t="s">
        <v>607</v>
      </c>
    </row>
    <row r="2386" spans="1:13" x14ac:dyDescent="0.3">
      <c r="A2386" t="s">
        <v>5</v>
      </c>
      <c r="B2386" t="s">
        <v>25</v>
      </c>
      <c r="C2386" t="s">
        <v>606</v>
      </c>
      <c r="D2386" t="s">
        <v>11</v>
      </c>
      <c r="E2386">
        <v>2</v>
      </c>
      <c r="F2386" s="12">
        <v>189</v>
      </c>
      <c r="G2386" s="12">
        <v>6.3</v>
      </c>
      <c r="H2386" s="12">
        <v>0.4</v>
      </c>
      <c r="I2386" s="12">
        <v>0.4</v>
      </c>
      <c r="J2386">
        <v>63</v>
      </c>
      <c r="K2386">
        <v>85</v>
      </c>
      <c r="L2386" s="12">
        <v>0</v>
      </c>
      <c r="M2386" t="s">
        <v>607</v>
      </c>
    </row>
    <row r="2387" spans="1:13" x14ac:dyDescent="0.3">
      <c r="A2387" t="s">
        <v>5</v>
      </c>
      <c r="B2387" t="s">
        <v>25</v>
      </c>
      <c r="C2387" t="s">
        <v>606</v>
      </c>
      <c r="D2387" t="s">
        <v>10</v>
      </c>
      <c r="E2387">
        <v>5</v>
      </c>
      <c r="F2387" s="12">
        <v>346.8</v>
      </c>
      <c r="G2387" s="12">
        <v>11.56</v>
      </c>
      <c r="H2387" s="12">
        <v>0.8</v>
      </c>
      <c r="I2387" s="12">
        <v>0.6</v>
      </c>
      <c r="J2387">
        <v>114</v>
      </c>
      <c r="K2387">
        <v>199</v>
      </c>
      <c r="L2387" s="12">
        <v>0.2</v>
      </c>
      <c r="M2387" t="s">
        <v>607</v>
      </c>
    </row>
    <row r="2388" spans="1:13" x14ac:dyDescent="0.3">
      <c r="A2388" t="s">
        <v>5</v>
      </c>
      <c r="B2388" t="s">
        <v>25</v>
      </c>
      <c r="C2388" t="s">
        <v>606</v>
      </c>
      <c r="D2388" t="s">
        <v>13</v>
      </c>
      <c r="E2388">
        <v>2</v>
      </c>
      <c r="F2388" s="12">
        <v>185.6</v>
      </c>
      <c r="G2388" s="12">
        <v>6.19</v>
      </c>
      <c r="H2388" s="12">
        <v>0.4</v>
      </c>
      <c r="I2388" s="12">
        <v>0.4</v>
      </c>
      <c r="J2388">
        <v>60</v>
      </c>
      <c r="K2388">
        <v>70</v>
      </c>
      <c r="L2388" s="12">
        <v>0</v>
      </c>
      <c r="M2388" t="s">
        <v>607</v>
      </c>
    </row>
    <row r="2389" spans="1:13" x14ac:dyDescent="0.3">
      <c r="A2389" t="s">
        <v>5</v>
      </c>
      <c r="B2389" t="s">
        <v>25</v>
      </c>
      <c r="C2389" t="s">
        <v>606</v>
      </c>
      <c r="D2389" t="s">
        <v>12</v>
      </c>
      <c r="E2389">
        <v>4</v>
      </c>
      <c r="F2389" s="12">
        <v>311.39999999999998</v>
      </c>
      <c r="G2389" s="12">
        <v>10.38</v>
      </c>
      <c r="H2389" s="12">
        <v>0.8</v>
      </c>
      <c r="I2389" s="12">
        <v>0.6</v>
      </c>
      <c r="J2389">
        <v>102</v>
      </c>
      <c r="K2389">
        <v>164</v>
      </c>
      <c r="L2389" s="12">
        <v>0.2</v>
      </c>
      <c r="M2389" t="s">
        <v>607</v>
      </c>
    </row>
    <row r="2390" spans="1:13" x14ac:dyDescent="0.3">
      <c r="A2390" t="s">
        <v>5</v>
      </c>
      <c r="B2390" t="s">
        <v>25</v>
      </c>
      <c r="C2390" t="s">
        <v>606</v>
      </c>
      <c r="D2390" t="s">
        <v>15</v>
      </c>
      <c r="E2390">
        <v>2</v>
      </c>
      <c r="F2390" s="12">
        <v>195</v>
      </c>
      <c r="G2390" s="12">
        <v>6.5</v>
      </c>
      <c r="H2390" s="12">
        <v>0.4</v>
      </c>
      <c r="I2390" s="12">
        <v>0.4</v>
      </c>
      <c r="J2390">
        <v>65</v>
      </c>
      <c r="K2390">
        <v>85</v>
      </c>
      <c r="L2390" s="12">
        <v>0</v>
      </c>
      <c r="M2390" t="s">
        <v>607</v>
      </c>
    </row>
    <row r="2391" spans="1:13" x14ac:dyDescent="0.3">
      <c r="A2391" t="s">
        <v>5</v>
      </c>
      <c r="B2391" t="s">
        <v>25</v>
      </c>
      <c r="C2391" t="s">
        <v>606</v>
      </c>
      <c r="D2391" t="s">
        <v>14</v>
      </c>
      <c r="E2391">
        <v>3</v>
      </c>
      <c r="F2391" s="12">
        <v>294</v>
      </c>
      <c r="G2391" s="12">
        <v>9.8000000000000007</v>
      </c>
      <c r="H2391" s="12">
        <v>0.6</v>
      </c>
      <c r="I2391" s="12">
        <v>0.6</v>
      </c>
      <c r="J2391">
        <v>98</v>
      </c>
      <c r="K2391">
        <v>120</v>
      </c>
      <c r="L2391" s="12">
        <v>0</v>
      </c>
      <c r="M2391" t="s">
        <v>607</v>
      </c>
    </row>
    <row r="2392" spans="1:13" x14ac:dyDescent="0.3">
      <c r="A2392" t="s">
        <v>5</v>
      </c>
      <c r="B2392" t="s">
        <v>25</v>
      </c>
      <c r="C2392" t="s">
        <v>606</v>
      </c>
      <c r="D2392" t="s">
        <v>114</v>
      </c>
      <c r="E2392">
        <v>3</v>
      </c>
      <c r="F2392" s="12">
        <v>279</v>
      </c>
      <c r="G2392" s="12">
        <v>9.3000000000000007</v>
      </c>
      <c r="H2392" s="12">
        <v>0.6</v>
      </c>
      <c r="I2392" s="12">
        <v>0.6</v>
      </c>
      <c r="J2392">
        <v>93</v>
      </c>
      <c r="K2392">
        <v>135</v>
      </c>
      <c r="L2392" s="12">
        <v>0</v>
      </c>
      <c r="M2392" t="s">
        <v>607</v>
      </c>
    </row>
    <row r="2393" spans="1:13" x14ac:dyDescent="0.3">
      <c r="A2393" t="s">
        <v>5</v>
      </c>
      <c r="B2393" t="s">
        <v>25</v>
      </c>
      <c r="C2393" t="s">
        <v>608</v>
      </c>
      <c r="D2393" t="s">
        <v>11</v>
      </c>
      <c r="E2393">
        <v>1</v>
      </c>
      <c r="F2393" s="12">
        <v>85.8</v>
      </c>
      <c r="G2393" s="12">
        <v>2.86</v>
      </c>
      <c r="H2393" s="12">
        <v>0.2</v>
      </c>
      <c r="I2393" s="12">
        <v>0</v>
      </c>
      <c r="J2393">
        <v>26</v>
      </c>
      <c r="K2393">
        <v>35</v>
      </c>
      <c r="L2393" s="12">
        <v>0.2</v>
      </c>
      <c r="M2393" t="s">
        <v>607</v>
      </c>
    </row>
    <row r="2394" spans="1:13" x14ac:dyDescent="0.3">
      <c r="A2394" t="s">
        <v>5</v>
      </c>
      <c r="B2394" t="s">
        <v>25</v>
      </c>
      <c r="C2394" t="s">
        <v>608</v>
      </c>
      <c r="D2394" t="s">
        <v>13</v>
      </c>
      <c r="E2394">
        <v>1</v>
      </c>
      <c r="F2394" s="12">
        <v>112.2</v>
      </c>
      <c r="G2394" s="12">
        <v>3.74</v>
      </c>
      <c r="H2394" s="12">
        <v>0.2</v>
      </c>
      <c r="I2394" s="12">
        <v>0</v>
      </c>
      <c r="J2394">
        <v>34</v>
      </c>
      <c r="K2394">
        <v>35</v>
      </c>
      <c r="L2394" s="12">
        <v>0.2</v>
      </c>
      <c r="M2394" t="s">
        <v>607</v>
      </c>
    </row>
    <row r="2395" spans="1:13" x14ac:dyDescent="0.3">
      <c r="A2395" t="s">
        <v>5</v>
      </c>
      <c r="B2395" t="s">
        <v>25</v>
      </c>
      <c r="C2395" t="s">
        <v>608</v>
      </c>
      <c r="D2395" t="s">
        <v>12</v>
      </c>
      <c r="E2395">
        <v>1</v>
      </c>
      <c r="F2395" s="12">
        <v>84</v>
      </c>
      <c r="G2395" s="12">
        <v>2.8</v>
      </c>
      <c r="H2395" s="12">
        <v>0.2</v>
      </c>
      <c r="I2395" s="12">
        <v>0</v>
      </c>
      <c r="J2395">
        <v>28</v>
      </c>
      <c r="K2395">
        <v>35</v>
      </c>
      <c r="L2395" s="12">
        <v>0.2</v>
      </c>
      <c r="M2395" t="s">
        <v>607</v>
      </c>
    </row>
    <row r="2396" spans="1:13" x14ac:dyDescent="0.3">
      <c r="A2396" t="s">
        <v>5</v>
      </c>
      <c r="B2396" t="s">
        <v>25</v>
      </c>
      <c r="C2396" t="s">
        <v>608</v>
      </c>
      <c r="D2396" t="s">
        <v>15</v>
      </c>
      <c r="E2396">
        <v>1</v>
      </c>
      <c r="F2396" s="12">
        <v>96</v>
      </c>
      <c r="G2396" s="12">
        <v>3.2</v>
      </c>
      <c r="H2396" s="12">
        <v>0.2</v>
      </c>
      <c r="I2396" s="12">
        <v>0</v>
      </c>
      <c r="J2396">
        <v>32</v>
      </c>
      <c r="K2396">
        <v>35</v>
      </c>
      <c r="L2396" s="12">
        <v>0.2</v>
      </c>
      <c r="M2396" t="s">
        <v>607</v>
      </c>
    </row>
    <row r="2397" spans="1:13" x14ac:dyDescent="0.3">
      <c r="A2397" t="s">
        <v>5</v>
      </c>
      <c r="B2397" t="s">
        <v>25</v>
      </c>
      <c r="C2397" t="s">
        <v>608</v>
      </c>
      <c r="D2397" t="s">
        <v>114</v>
      </c>
      <c r="E2397">
        <v>1</v>
      </c>
      <c r="F2397" s="12">
        <v>72</v>
      </c>
      <c r="G2397" s="12">
        <v>2.4</v>
      </c>
      <c r="H2397" s="12">
        <v>0.2</v>
      </c>
      <c r="I2397" s="12">
        <v>0</v>
      </c>
      <c r="J2397">
        <v>24</v>
      </c>
      <c r="K2397">
        <v>35</v>
      </c>
      <c r="L2397" s="12">
        <v>0.2</v>
      </c>
      <c r="M2397" t="s">
        <v>607</v>
      </c>
    </row>
    <row r="2398" spans="1:13" x14ac:dyDescent="0.3">
      <c r="A2398" t="s">
        <v>5</v>
      </c>
      <c r="B2398" t="s">
        <v>25</v>
      </c>
      <c r="C2398" t="s">
        <v>609</v>
      </c>
      <c r="D2398" t="s">
        <v>9</v>
      </c>
      <c r="E2398">
        <v>1</v>
      </c>
      <c r="F2398" s="12">
        <v>72.599999999999994</v>
      </c>
      <c r="G2398" s="12">
        <v>2.42</v>
      </c>
      <c r="H2398" s="12">
        <v>0.2</v>
      </c>
      <c r="I2398" s="12">
        <v>0.2</v>
      </c>
      <c r="J2398">
        <v>22</v>
      </c>
      <c r="K2398">
        <v>30</v>
      </c>
      <c r="L2398" s="12">
        <v>0</v>
      </c>
      <c r="M2398" t="s">
        <v>607</v>
      </c>
    </row>
    <row r="2399" spans="1:13" x14ac:dyDescent="0.3">
      <c r="A2399" t="s">
        <v>5</v>
      </c>
      <c r="B2399" t="s">
        <v>25</v>
      </c>
      <c r="C2399" t="s">
        <v>609</v>
      </c>
      <c r="D2399" t="s">
        <v>10</v>
      </c>
      <c r="E2399">
        <v>2</v>
      </c>
      <c r="F2399" s="12">
        <v>100.29</v>
      </c>
      <c r="G2399" s="12">
        <v>3.34</v>
      </c>
      <c r="H2399" s="12">
        <v>0.4</v>
      </c>
      <c r="I2399" s="12">
        <v>0.4</v>
      </c>
      <c r="J2399">
        <v>34</v>
      </c>
      <c r="K2399">
        <v>85</v>
      </c>
      <c r="L2399" s="12">
        <v>0</v>
      </c>
      <c r="M2399" t="s">
        <v>607</v>
      </c>
    </row>
    <row r="2400" spans="1:13" x14ac:dyDescent="0.3">
      <c r="A2400" t="s">
        <v>5</v>
      </c>
      <c r="B2400" t="s">
        <v>25</v>
      </c>
      <c r="C2400" t="s">
        <v>609</v>
      </c>
      <c r="D2400" t="s">
        <v>12</v>
      </c>
      <c r="E2400">
        <v>1</v>
      </c>
      <c r="F2400" s="12">
        <v>42</v>
      </c>
      <c r="G2400" s="12">
        <v>1.4</v>
      </c>
      <c r="H2400" s="12">
        <v>0.2</v>
      </c>
      <c r="I2400" s="12">
        <v>0.2</v>
      </c>
      <c r="J2400">
        <v>14</v>
      </c>
      <c r="K2400">
        <v>35</v>
      </c>
      <c r="L2400" s="12">
        <v>0</v>
      </c>
      <c r="M2400" t="s">
        <v>607</v>
      </c>
    </row>
    <row r="2401" spans="1:13" x14ac:dyDescent="0.3">
      <c r="A2401" t="s">
        <v>5</v>
      </c>
      <c r="B2401" t="s">
        <v>25</v>
      </c>
      <c r="C2401" t="s">
        <v>609</v>
      </c>
      <c r="D2401" t="s">
        <v>15</v>
      </c>
      <c r="E2401">
        <v>1</v>
      </c>
      <c r="F2401" s="12">
        <v>90</v>
      </c>
      <c r="G2401" s="12">
        <v>3</v>
      </c>
      <c r="H2401" s="12">
        <v>0.2</v>
      </c>
      <c r="I2401" s="12">
        <v>0.2</v>
      </c>
      <c r="J2401">
        <v>30</v>
      </c>
      <c r="K2401">
        <v>30</v>
      </c>
      <c r="L2401" s="12">
        <v>0</v>
      </c>
      <c r="M2401" t="s">
        <v>607</v>
      </c>
    </row>
    <row r="2402" spans="1:13" x14ac:dyDescent="0.3">
      <c r="A2402" t="s">
        <v>5</v>
      </c>
      <c r="B2402" t="s">
        <v>25</v>
      </c>
      <c r="C2402" t="s">
        <v>610</v>
      </c>
      <c r="D2402" t="s">
        <v>7</v>
      </c>
      <c r="E2402">
        <v>2</v>
      </c>
      <c r="F2402" s="12">
        <v>219</v>
      </c>
      <c r="G2402" s="12">
        <v>7.3</v>
      </c>
      <c r="H2402" s="12">
        <v>0.4</v>
      </c>
      <c r="I2402" s="12">
        <v>0.4</v>
      </c>
      <c r="J2402">
        <v>73</v>
      </c>
      <c r="K2402">
        <v>86</v>
      </c>
      <c r="L2402" s="12">
        <v>0</v>
      </c>
      <c r="M2402" t="s">
        <v>607</v>
      </c>
    </row>
    <row r="2403" spans="1:13" x14ac:dyDescent="0.3">
      <c r="A2403" t="s">
        <v>5</v>
      </c>
      <c r="B2403" t="s">
        <v>25</v>
      </c>
      <c r="C2403" t="s">
        <v>610</v>
      </c>
      <c r="D2403" t="s">
        <v>9</v>
      </c>
      <c r="E2403">
        <v>3</v>
      </c>
      <c r="F2403" s="12">
        <v>258</v>
      </c>
      <c r="G2403" s="12">
        <v>8.6</v>
      </c>
      <c r="H2403" s="12">
        <v>0.6</v>
      </c>
      <c r="I2403" s="12">
        <v>0.6</v>
      </c>
      <c r="J2403">
        <v>86</v>
      </c>
      <c r="K2403">
        <v>135</v>
      </c>
      <c r="L2403" s="12">
        <v>0</v>
      </c>
      <c r="M2403" t="s">
        <v>607</v>
      </c>
    </row>
    <row r="2404" spans="1:13" x14ac:dyDescent="0.3">
      <c r="A2404" t="s">
        <v>5</v>
      </c>
      <c r="B2404" t="s">
        <v>25</v>
      </c>
      <c r="C2404" t="s">
        <v>610</v>
      </c>
      <c r="D2404" t="s">
        <v>8</v>
      </c>
      <c r="E2404">
        <v>2</v>
      </c>
      <c r="F2404" s="12">
        <v>180</v>
      </c>
      <c r="G2404" s="12">
        <v>6</v>
      </c>
      <c r="H2404" s="12">
        <v>0.4</v>
      </c>
      <c r="I2404" s="12">
        <v>0.4</v>
      </c>
      <c r="J2404">
        <v>60</v>
      </c>
      <c r="K2404">
        <v>85</v>
      </c>
      <c r="L2404" s="12">
        <v>0</v>
      </c>
      <c r="M2404" t="s">
        <v>607</v>
      </c>
    </row>
    <row r="2405" spans="1:13" x14ac:dyDescent="0.3">
      <c r="A2405" t="s">
        <v>5</v>
      </c>
      <c r="B2405" t="s">
        <v>25</v>
      </c>
      <c r="C2405" t="s">
        <v>610</v>
      </c>
      <c r="D2405" t="s">
        <v>11</v>
      </c>
      <c r="E2405">
        <v>2</v>
      </c>
      <c r="F2405" s="12">
        <v>147</v>
      </c>
      <c r="G2405" s="12">
        <v>4.9000000000000004</v>
      </c>
      <c r="H2405" s="12">
        <v>0.4</v>
      </c>
      <c r="I2405" s="12">
        <v>0.4</v>
      </c>
      <c r="J2405">
        <v>49</v>
      </c>
      <c r="K2405">
        <v>85</v>
      </c>
      <c r="L2405" s="12">
        <v>0</v>
      </c>
      <c r="M2405" t="s">
        <v>607</v>
      </c>
    </row>
    <row r="2406" spans="1:13" x14ac:dyDescent="0.3">
      <c r="A2406" t="s">
        <v>5</v>
      </c>
      <c r="B2406" t="s">
        <v>25</v>
      </c>
      <c r="C2406" t="s">
        <v>610</v>
      </c>
      <c r="D2406" t="s">
        <v>10</v>
      </c>
      <c r="E2406">
        <v>2</v>
      </c>
      <c r="F2406" s="12">
        <v>186</v>
      </c>
      <c r="G2406" s="12">
        <v>6.2</v>
      </c>
      <c r="H2406" s="12">
        <v>0.4</v>
      </c>
      <c r="I2406" s="12">
        <v>0.4</v>
      </c>
      <c r="J2406">
        <v>62</v>
      </c>
      <c r="K2406">
        <v>85</v>
      </c>
      <c r="L2406" s="12">
        <v>0</v>
      </c>
      <c r="M2406" t="s">
        <v>607</v>
      </c>
    </row>
    <row r="2407" spans="1:13" x14ac:dyDescent="0.3">
      <c r="A2407" t="s">
        <v>5</v>
      </c>
      <c r="B2407" t="s">
        <v>25</v>
      </c>
      <c r="C2407" t="s">
        <v>610</v>
      </c>
      <c r="D2407" t="s">
        <v>13</v>
      </c>
      <c r="E2407">
        <v>1</v>
      </c>
      <c r="F2407" s="12">
        <v>99</v>
      </c>
      <c r="G2407" s="12">
        <v>3.3</v>
      </c>
      <c r="H2407" s="12">
        <v>0.2</v>
      </c>
      <c r="I2407" s="12">
        <v>0.2</v>
      </c>
      <c r="J2407">
        <v>33</v>
      </c>
      <c r="K2407">
        <v>35</v>
      </c>
      <c r="L2407" s="12">
        <v>0</v>
      </c>
      <c r="M2407" t="s">
        <v>607</v>
      </c>
    </row>
    <row r="2408" spans="1:13" x14ac:dyDescent="0.3">
      <c r="A2408" t="s">
        <v>5</v>
      </c>
      <c r="B2408" t="s">
        <v>25</v>
      </c>
      <c r="C2408" t="s">
        <v>610</v>
      </c>
      <c r="D2408" t="s">
        <v>12</v>
      </c>
      <c r="E2408">
        <v>2</v>
      </c>
      <c r="F2408" s="12">
        <v>171</v>
      </c>
      <c r="G2408" s="12">
        <v>5.7</v>
      </c>
      <c r="H2408" s="12">
        <v>0.4</v>
      </c>
      <c r="I2408" s="12">
        <v>0.4</v>
      </c>
      <c r="J2408">
        <v>57</v>
      </c>
      <c r="K2408">
        <v>85</v>
      </c>
      <c r="L2408" s="12">
        <v>0</v>
      </c>
      <c r="M2408" t="s">
        <v>607</v>
      </c>
    </row>
    <row r="2409" spans="1:13" x14ac:dyDescent="0.3">
      <c r="A2409" t="s">
        <v>5</v>
      </c>
      <c r="B2409" t="s">
        <v>25</v>
      </c>
      <c r="C2409" t="s">
        <v>610</v>
      </c>
      <c r="D2409" t="s">
        <v>15</v>
      </c>
      <c r="E2409">
        <v>2</v>
      </c>
      <c r="F2409" s="12">
        <v>171</v>
      </c>
      <c r="G2409" s="12">
        <v>5.7</v>
      </c>
      <c r="H2409" s="12">
        <v>0.4</v>
      </c>
      <c r="I2409" s="12">
        <v>0.4</v>
      </c>
      <c r="J2409">
        <v>57</v>
      </c>
      <c r="K2409">
        <v>85</v>
      </c>
      <c r="L2409" s="12">
        <v>0</v>
      </c>
      <c r="M2409" t="s">
        <v>607</v>
      </c>
    </row>
    <row r="2410" spans="1:13" x14ac:dyDescent="0.3">
      <c r="A2410" t="s">
        <v>5</v>
      </c>
      <c r="B2410" t="s">
        <v>25</v>
      </c>
      <c r="C2410" t="s">
        <v>610</v>
      </c>
      <c r="D2410" t="s">
        <v>14</v>
      </c>
      <c r="E2410">
        <v>2</v>
      </c>
      <c r="F2410" s="12">
        <v>186</v>
      </c>
      <c r="G2410" s="12">
        <v>6.2</v>
      </c>
      <c r="H2410" s="12">
        <v>0.4</v>
      </c>
      <c r="I2410" s="12">
        <v>0.4</v>
      </c>
      <c r="J2410">
        <v>62</v>
      </c>
      <c r="K2410">
        <v>85</v>
      </c>
      <c r="L2410" s="12">
        <v>0</v>
      </c>
      <c r="M2410" t="s">
        <v>607</v>
      </c>
    </row>
    <row r="2411" spans="1:13" x14ac:dyDescent="0.3">
      <c r="A2411" t="s">
        <v>5</v>
      </c>
      <c r="B2411" t="s">
        <v>25</v>
      </c>
      <c r="C2411" t="s">
        <v>610</v>
      </c>
      <c r="D2411" t="s">
        <v>114</v>
      </c>
      <c r="E2411">
        <v>2</v>
      </c>
      <c r="F2411" s="12">
        <v>168</v>
      </c>
      <c r="G2411" s="12">
        <v>5.6</v>
      </c>
      <c r="H2411" s="12">
        <v>0.4</v>
      </c>
      <c r="I2411" s="12">
        <v>0.4</v>
      </c>
      <c r="J2411">
        <v>56</v>
      </c>
      <c r="K2411">
        <v>75</v>
      </c>
      <c r="L2411" s="12">
        <v>0</v>
      </c>
      <c r="M2411" t="s">
        <v>607</v>
      </c>
    </row>
    <row r="2412" spans="1:13" x14ac:dyDescent="0.3">
      <c r="A2412" t="s">
        <v>60</v>
      </c>
      <c r="B2412" t="s">
        <v>62</v>
      </c>
      <c r="C2412" t="s">
        <v>611</v>
      </c>
      <c r="D2412" t="s">
        <v>7</v>
      </c>
      <c r="E2412">
        <v>1</v>
      </c>
      <c r="F2412" s="12">
        <v>11</v>
      </c>
      <c r="G2412" s="12">
        <v>0.37</v>
      </c>
      <c r="H2412" s="12">
        <v>7.0000000000000007E-2</v>
      </c>
      <c r="I2412" s="12">
        <v>7.0000000000000007E-2</v>
      </c>
      <c r="J2412">
        <v>11</v>
      </c>
      <c r="K2412">
        <v>50</v>
      </c>
      <c r="L2412" s="12">
        <v>0</v>
      </c>
      <c r="M2412" t="s">
        <v>612</v>
      </c>
    </row>
    <row r="2413" spans="1:13" x14ac:dyDescent="0.3">
      <c r="A2413" t="s">
        <v>60</v>
      </c>
      <c r="B2413" t="s">
        <v>62</v>
      </c>
      <c r="C2413" t="s">
        <v>611</v>
      </c>
      <c r="D2413" t="s">
        <v>9</v>
      </c>
      <c r="E2413">
        <v>1</v>
      </c>
      <c r="F2413" s="12">
        <v>8</v>
      </c>
      <c r="G2413" s="12">
        <v>0.27</v>
      </c>
      <c r="H2413" s="12">
        <v>7.0000000000000007E-2</v>
      </c>
      <c r="I2413" s="12">
        <v>7.0000000000000007E-2</v>
      </c>
      <c r="J2413">
        <v>8</v>
      </c>
      <c r="K2413">
        <v>40</v>
      </c>
      <c r="L2413" s="12">
        <v>0</v>
      </c>
      <c r="M2413" t="s">
        <v>612</v>
      </c>
    </row>
    <row r="2414" spans="1:13" x14ac:dyDescent="0.3">
      <c r="A2414" t="s">
        <v>63</v>
      </c>
      <c r="B2414" t="s">
        <v>70</v>
      </c>
      <c r="C2414" t="s">
        <v>613</v>
      </c>
      <c r="D2414" t="s">
        <v>9</v>
      </c>
      <c r="E2414">
        <v>10</v>
      </c>
      <c r="F2414" s="12">
        <v>1189.8</v>
      </c>
      <c r="G2414" s="12">
        <v>39.659999999999997</v>
      </c>
      <c r="H2414" s="12">
        <v>2.42</v>
      </c>
      <c r="I2414" s="12">
        <v>1.69</v>
      </c>
      <c r="J2414">
        <v>296</v>
      </c>
      <c r="K2414">
        <v>400</v>
      </c>
      <c r="L2414" s="12">
        <v>0.73</v>
      </c>
      <c r="M2414" t="s">
        <v>614</v>
      </c>
    </row>
    <row r="2415" spans="1:13" x14ac:dyDescent="0.3">
      <c r="A2415" t="s">
        <v>63</v>
      </c>
      <c r="B2415" t="s">
        <v>70</v>
      </c>
      <c r="C2415" t="s">
        <v>613</v>
      </c>
      <c r="D2415" t="s">
        <v>11</v>
      </c>
      <c r="E2415">
        <v>7</v>
      </c>
      <c r="F2415" s="12">
        <v>862.4</v>
      </c>
      <c r="G2415" s="12">
        <v>28.75</v>
      </c>
      <c r="H2415" s="12">
        <v>1.69</v>
      </c>
      <c r="I2415" s="12">
        <v>1.21</v>
      </c>
      <c r="J2415">
        <v>214</v>
      </c>
      <c r="K2415">
        <v>280</v>
      </c>
      <c r="L2415" s="12">
        <v>0.48</v>
      </c>
      <c r="M2415" t="s">
        <v>614</v>
      </c>
    </row>
    <row r="2416" spans="1:13" x14ac:dyDescent="0.3">
      <c r="A2416" t="s">
        <v>63</v>
      </c>
      <c r="B2416" t="s">
        <v>70</v>
      </c>
      <c r="C2416" t="s">
        <v>613</v>
      </c>
      <c r="D2416" t="s">
        <v>10</v>
      </c>
      <c r="E2416">
        <v>7</v>
      </c>
      <c r="F2416" s="12">
        <v>752</v>
      </c>
      <c r="G2416" s="12">
        <v>25.07</v>
      </c>
      <c r="H2416" s="12">
        <v>1.69</v>
      </c>
      <c r="I2416" s="12">
        <v>0.97</v>
      </c>
      <c r="J2416">
        <v>188</v>
      </c>
      <c r="K2416">
        <v>280</v>
      </c>
      <c r="L2416" s="12">
        <v>0.73</v>
      </c>
      <c r="M2416" t="s">
        <v>614</v>
      </c>
    </row>
    <row r="2417" spans="1:13" x14ac:dyDescent="0.3">
      <c r="A2417" t="s">
        <v>63</v>
      </c>
      <c r="B2417" t="s">
        <v>70</v>
      </c>
      <c r="C2417" t="s">
        <v>613</v>
      </c>
      <c r="D2417" t="s">
        <v>13</v>
      </c>
      <c r="E2417">
        <v>3</v>
      </c>
      <c r="F2417" s="12">
        <v>288.7</v>
      </c>
      <c r="G2417" s="12">
        <v>9.6199999999999992</v>
      </c>
      <c r="H2417" s="12">
        <v>0.73</v>
      </c>
      <c r="I2417" s="12">
        <v>0.48</v>
      </c>
      <c r="J2417">
        <v>70</v>
      </c>
      <c r="K2417">
        <v>120</v>
      </c>
      <c r="L2417" s="12">
        <v>0.24</v>
      </c>
      <c r="M2417" t="s">
        <v>614</v>
      </c>
    </row>
    <row r="2418" spans="1:13" x14ac:dyDescent="0.3">
      <c r="A2418" t="s">
        <v>63</v>
      </c>
      <c r="B2418" t="s">
        <v>70</v>
      </c>
      <c r="C2418" t="s">
        <v>613</v>
      </c>
      <c r="D2418" t="s">
        <v>12</v>
      </c>
      <c r="E2418">
        <v>5</v>
      </c>
      <c r="F2418" s="12">
        <v>564</v>
      </c>
      <c r="G2418" s="12">
        <v>18.8</v>
      </c>
      <c r="H2418" s="12">
        <v>1.21</v>
      </c>
      <c r="I2418" s="12">
        <v>0.89</v>
      </c>
      <c r="J2418">
        <v>141</v>
      </c>
      <c r="K2418">
        <v>200</v>
      </c>
      <c r="L2418" s="12">
        <v>0.32</v>
      </c>
      <c r="M2418" t="s">
        <v>614</v>
      </c>
    </row>
    <row r="2419" spans="1:13" x14ac:dyDescent="0.3">
      <c r="A2419" t="s">
        <v>63</v>
      </c>
      <c r="B2419" t="s">
        <v>70</v>
      </c>
      <c r="C2419" t="s">
        <v>613</v>
      </c>
      <c r="D2419" t="s">
        <v>15</v>
      </c>
      <c r="E2419">
        <v>1</v>
      </c>
      <c r="F2419" s="12">
        <v>94.3</v>
      </c>
      <c r="G2419" s="12">
        <v>3.14</v>
      </c>
      <c r="H2419" s="12">
        <v>0.25</v>
      </c>
      <c r="I2419" s="12">
        <v>0</v>
      </c>
      <c r="J2419">
        <v>23</v>
      </c>
      <c r="K2419">
        <v>40</v>
      </c>
      <c r="L2419" s="12">
        <v>0.25</v>
      </c>
      <c r="M2419" t="s">
        <v>614</v>
      </c>
    </row>
    <row r="2420" spans="1:13" x14ac:dyDescent="0.3">
      <c r="A2420" t="s">
        <v>63</v>
      </c>
      <c r="B2420" t="s">
        <v>70</v>
      </c>
      <c r="C2420" t="s">
        <v>613</v>
      </c>
      <c r="D2420" t="s">
        <v>14</v>
      </c>
      <c r="E2420">
        <v>3</v>
      </c>
      <c r="F2420" s="12">
        <v>282.2</v>
      </c>
      <c r="G2420" s="12">
        <v>9.41</v>
      </c>
      <c r="H2420" s="12">
        <v>0.73</v>
      </c>
      <c r="I2420" s="12">
        <v>0.48</v>
      </c>
      <c r="J2420">
        <v>69</v>
      </c>
      <c r="K2420">
        <v>120</v>
      </c>
      <c r="L2420" s="12">
        <v>0.24</v>
      </c>
      <c r="M2420" t="s">
        <v>614</v>
      </c>
    </row>
    <row r="2421" spans="1:13" x14ac:dyDescent="0.3">
      <c r="A2421" t="s">
        <v>63</v>
      </c>
      <c r="B2421" t="s">
        <v>70</v>
      </c>
      <c r="C2421" t="s">
        <v>613</v>
      </c>
      <c r="D2421" t="s">
        <v>114</v>
      </c>
      <c r="E2421">
        <v>1</v>
      </c>
      <c r="F2421" s="12">
        <v>64</v>
      </c>
      <c r="G2421" s="12">
        <v>2.13</v>
      </c>
      <c r="H2421" s="12">
        <v>0.25</v>
      </c>
      <c r="I2421" s="12">
        <v>0</v>
      </c>
      <c r="J2421">
        <v>16</v>
      </c>
      <c r="K2421">
        <v>40</v>
      </c>
      <c r="L2421" s="12">
        <v>0.25</v>
      </c>
      <c r="M2421" t="s">
        <v>614</v>
      </c>
    </row>
    <row r="2422" spans="1:13" x14ac:dyDescent="0.3">
      <c r="A2422" t="s">
        <v>63</v>
      </c>
      <c r="B2422" t="s">
        <v>70</v>
      </c>
      <c r="C2422" t="s">
        <v>615</v>
      </c>
      <c r="D2422" t="s">
        <v>9</v>
      </c>
      <c r="E2422">
        <v>10</v>
      </c>
      <c r="F2422" s="12">
        <v>559.9</v>
      </c>
      <c r="G2422" s="12">
        <v>18.66</v>
      </c>
      <c r="H2422" s="12">
        <v>1.33</v>
      </c>
      <c r="I2422" s="12">
        <v>1.07</v>
      </c>
      <c r="J2422">
        <v>272</v>
      </c>
      <c r="K2422">
        <v>445</v>
      </c>
      <c r="L2422" s="12">
        <v>0.27</v>
      </c>
      <c r="M2422" t="s">
        <v>614</v>
      </c>
    </row>
    <row r="2423" spans="1:13" x14ac:dyDescent="0.3">
      <c r="A2423" t="s">
        <v>63</v>
      </c>
      <c r="B2423" t="s">
        <v>70</v>
      </c>
      <c r="C2423" t="s">
        <v>615</v>
      </c>
      <c r="D2423" t="s">
        <v>11</v>
      </c>
      <c r="E2423">
        <v>9</v>
      </c>
      <c r="F2423" s="12">
        <v>704.61</v>
      </c>
      <c r="G2423" s="12">
        <v>23.49</v>
      </c>
      <c r="H2423" s="12">
        <v>1.2</v>
      </c>
      <c r="I2423" s="12">
        <v>1.2</v>
      </c>
      <c r="J2423">
        <v>346</v>
      </c>
      <c r="K2423">
        <v>393</v>
      </c>
      <c r="L2423" s="12">
        <v>0</v>
      </c>
      <c r="M2423" t="s">
        <v>614</v>
      </c>
    </row>
    <row r="2424" spans="1:13" x14ac:dyDescent="0.3">
      <c r="A2424" t="s">
        <v>63</v>
      </c>
      <c r="B2424" t="s">
        <v>70</v>
      </c>
      <c r="C2424" t="s">
        <v>615</v>
      </c>
      <c r="D2424" t="s">
        <v>10</v>
      </c>
      <c r="E2424">
        <v>10</v>
      </c>
      <c r="F2424" s="12">
        <v>570</v>
      </c>
      <c r="G2424" s="12">
        <v>19</v>
      </c>
      <c r="H2424" s="12">
        <v>1.33</v>
      </c>
      <c r="I2424" s="12">
        <v>0.93</v>
      </c>
      <c r="J2424">
        <v>285</v>
      </c>
      <c r="K2424">
        <v>430</v>
      </c>
      <c r="L2424" s="12">
        <v>0.4</v>
      </c>
      <c r="M2424" t="s">
        <v>614</v>
      </c>
    </row>
    <row r="2425" spans="1:13" x14ac:dyDescent="0.3">
      <c r="A2425" t="s">
        <v>63</v>
      </c>
      <c r="B2425" t="s">
        <v>70</v>
      </c>
      <c r="C2425" t="s">
        <v>615</v>
      </c>
      <c r="D2425" t="s">
        <v>13</v>
      </c>
      <c r="E2425">
        <v>8</v>
      </c>
      <c r="F2425" s="12">
        <v>672.5</v>
      </c>
      <c r="G2425" s="12">
        <v>22.42</v>
      </c>
      <c r="H2425" s="12">
        <v>1.07</v>
      </c>
      <c r="I2425" s="12">
        <v>0.67</v>
      </c>
      <c r="J2425">
        <v>319</v>
      </c>
      <c r="K2425">
        <v>348</v>
      </c>
      <c r="L2425" s="12">
        <v>0.4</v>
      </c>
      <c r="M2425" t="s">
        <v>614</v>
      </c>
    </row>
    <row r="2426" spans="1:13" x14ac:dyDescent="0.3">
      <c r="A2426" t="s">
        <v>63</v>
      </c>
      <c r="B2426" t="s">
        <v>70</v>
      </c>
      <c r="C2426" t="s">
        <v>615</v>
      </c>
      <c r="D2426" t="s">
        <v>12</v>
      </c>
      <c r="E2426">
        <v>9</v>
      </c>
      <c r="F2426" s="12">
        <v>650.05999999999995</v>
      </c>
      <c r="G2426" s="12">
        <v>21.67</v>
      </c>
      <c r="H2426" s="12">
        <v>1.2</v>
      </c>
      <c r="I2426" s="12">
        <v>0.8</v>
      </c>
      <c r="J2426">
        <v>325</v>
      </c>
      <c r="K2426">
        <v>371</v>
      </c>
      <c r="L2426" s="12">
        <v>0.4</v>
      </c>
      <c r="M2426" t="s">
        <v>614</v>
      </c>
    </row>
    <row r="2427" spans="1:13" x14ac:dyDescent="0.3">
      <c r="A2427" t="s">
        <v>63</v>
      </c>
      <c r="B2427" t="s">
        <v>70</v>
      </c>
      <c r="C2427" t="s">
        <v>615</v>
      </c>
      <c r="D2427" t="s">
        <v>15</v>
      </c>
      <c r="E2427">
        <v>6</v>
      </c>
      <c r="F2427" s="12">
        <v>370</v>
      </c>
      <c r="G2427" s="12">
        <v>12.33</v>
      </c>
      <c r="H2427" s="12">
        <v>0.8</v>
      </c>
      <c r="I2427" s="12">
        <v>0.4</v>
      </c>
      <c r="J2427">
        <v>185</v>
      </c>
      <c r="K2427">
        <v>247</v>
      </c>
      <c r="L2427" s="12">
        <v>0.4</v>
      </c>
      <c r="M2427" t="s">
        <v>614</v>
      </c>
    </row>
    <row r="2428" spans="1:13" x14ac:dyDescent="0.3">
      <c r="A2428" t="s">
        <v>63</v>
      </c>
      <c r="B2428" t="s">
        <v>70</v>
      </c>
      <c r="C2428" t="s">
        <v>615</v>
      </c>
      <c r="D2428" t="s">
        <v>14</v>
      </c>
      <c r="E2428">
        <v>9</v>
      </c>
      <c r="F2428" s="12">
        <v>600</v>
      </c>
      <c r="G2428" s="12">
        <v>20</v>
      </c>
      <c r="H2428" s="12">
        <v>1.2</v>
      </c>
      <c r="I2428" s="12">
        <v>0.8</v>
      </c>
      <c r="J2428">
        <v>300</v>
      </c>
      <c r="K2428">
        <v>366</v>
      </c>
      <c r="L2428" s="12">
        <v>0.4</v>
      </c>
      <c r="M2428" t="s">
        <v>614</v>
      </c>
    </row>
    <row r="2429" spans="1:13" x14ac:dyDescent="0.3">
      <c r="A2429" t="s">
        <v>63</v>
      </c>
      <c r="B2429" t="s">
        <v>70</v>
      </c>
      <c r="C2429" t="s">
        <v>615</v>
      </c>
      <c r="D2429" t="s">
        <v>114</v>
      </c>
      <c r="E2429">
        <v>6</v>
      </c>
      <c r="F2429" s="12">
        <v>356</v>
      </c>
      <c r="G2429" s="12">
        <v>11.87</v>
      </c>
      <c r="H2429" s="12">
        <v>0.8</v>
      </c>
      <c r="I2429" s="12">
        <v>0.27</v>
      </c>
      <c r="J2429">
        <v>178</v>
      </c>
      <c r="K2429">
        <v>246</v>
      </c>
      <c r="L2429" s="12">
        <v>0.53</v>
      </c>
      <c r="M2429" t="s">
        <v>614</v>
      </c>
    </row>
    <row r="2430" spans="1:13" x14ac:dyDescent="0.3">
      <c r="A2430" t="s">
        <v>63</v>
      </c>
      <c r="B2430" t="s">
        <v>70</v>
      </c>
      <c r="C2430" t="s">
        <v>616</v>
      </c>
      <c r="D2430" t="s">
        <v>9</v>
      </c>
      <c r="E2430">
        <v>1</v>
      </c>
      <c r="F2430" s="12">
        <v>36</v>
      </c>
      <c r="G2430" s="12">
        <v>1.2</v>
      </c>
      <c r="H2430" s="12">
        <v>0.13</v>
      </c>
      <c r="I2430" s="12">
        <v>0.13</v>
      </c>
      <c r="J2430">
        <v>18</v>
      </c>
      <c r="K2430">
        <v>40</v>
      </c>
      <c r="L2430" s="12">
        <v>0</v>
      </c>
      <c r="M2430" t="s">
        <v>614</v>
      </c>
    </row>
    <row r="2431" spans="1:13" x14ac:dyDescent="0.3">
      <c r="A2431" t="s">
        <v>63</v>
      </c>
      <c r="B2431" t="s">
        <v>70</v>
      </c>
      <c r="C2431" t="s">
        <v>616</v>
      </c>
      <c r="D2431" t="s">
        <v>10</v>
      </c>
      <c r="E2431">
        <v>1</v>
      </c>
      <c r="F2431" s="12">
        <v>26</v>
      </c>
      <c r="G2431" s="12">
        <v>0.87</v>
      </c>
      <c r="H2431" s="12">
        <v>0.13</v>
      </c>
      <c r="I2431" s="12">
        <v>0.13</v>
      </c>
      <c r="J2431">
        <v>13</v>
      </c>
      <c r="K2431">
        <v>40</v>
      </c>
      <c r="L2431" s="12">
        <v>0</v>
      </c>
      <c r="M2431" t="s">
        <v>614</v>
      </c>
    </row>
    <row r="2432" spans="1:13" x14ac:dyDescent="0.3">
      <c r="A2432" t="s">
        <v>63</v>
      </c>
      <c r="B2432" t="s">
        <v>70</v>
      </c>
      <c r="C2432" t="s">
        <v>617</v>
      </c>
      <c r="D2432" t="s">
        <v>9</v>
      </c>
      <c r="E2432">
        <v>1</v>
      </c>
      <c r="F2432" s="12">
        <v>70</v>
      </c>
      <c r="G2432" s="12">
        <v>2.33</v>
      </c>
      <c r="H2432" s="12">
        <v>0.13</v>
      </c>
      <c r="I2432" s="12">
        <v>0.13</v>
      </c>
      <c r="J2432">
        <v>35</v>
      </c>
      <c r="K2432">
        <v>40</v>
      </c>
      <c r="L2432" s="12">
        <v>0</v>
      </c>
      <c r="M2432" t="s">
        <v>614</v>
      </c>
    </row>
    <row r="2433" spans="1:13" x14ac:dyDescent="0.3">
      <c r="A2433" t="s">
        <v>63</v>
      </c>
      <c r="B2433" t="s">
        <v>70</v>
      </c>
      <c r="C2433" t="s">
        <v>617</v>
      </c>
      <c r="D2433" t="s">
        <v>11</v>
      </c>
      <c r="E2433">
        <v>2</v>
      </c>
      <c r="F2433" s="12">
        <v>188</v>
      </c>
      <c r="G2433" s="12">
        <v>6.27</v>
      </c>
      <c r="H2433" s="12">
        <v>0.27</v>
      </c>
      <c r="I2433" s="12">
        <v>0.13</v>
      </c>
      <c r="J2433">
        <v>94</v>
      </c>
      <c r="K2433">
        <v>84</v>
      </c>
      <c r="L2433" s="12">
        <v>0.13</v>
      </c>
      <c r="M2433" t="s">
        <v>614</v>
      </c>
    </row>
    <row r="2434" spans="1:13" x14ac:dyDescent="0.3">
      <c r="A2434" t="s">
        <v>63</v>
      </c>
      <c r="B2434" t="s">
        <v>70</v>
      </c>
      <c r="C2434" t="s">
        <v>617</v>
      </c>
      <c r="D2434" t="s">
        <v>10</v>
      </c>
      <c r="E2434">
        <v>2</v>
      </c>
      <c r="F2434" s="12">
        <v>124</v>
      </c>
      <c r="G2434" s="12">
        <v>4.13</v>
      </c>
      <c r="H2434" s="12">
        <v>0.27</v>
      </c>
      <c r="I2434" s="12">
        <v>0.27</v>
      </c>
      <c r="J2434">
        <v>62</v>
      </c>
      <c r="K2434">
        <v>80</v>
      </c>
      <c r="L2434" s="12">
        <v>0</v>
      </c>
      <c r="M2434" t="s">
        <v>614</v>
      </c>
    </row>
    <row r="2435" spans="1:13" x14ac:dyDescent="0.3">
      <c r="A2435" t="s">
        <v>63</v>
      </c>
      <c r="B2435" t="s">
        <v>70</v>
      </c>
      <c r="C2435" t="s">
        <v>617</v>
      </c>
      <c r="D2435" t="s">
        <v>13</v>
      </c>
      <c r="E2435">
        <v>3</v>
      </c>
      <c r="F2435" s="12">
        <v>218.9</v>
      </c>
      <c r="G2435" s="12">
        <v>7.3</v>
      </c>
      <c r="H2435" s="12">
        <v>0.4</v>
      </c>
      <c r="I2435" s="12">
        <v>0.27</v>
      </c>
      <c r="J2435">
        <v>100</v>
      </c>
      <c r="K2435">
        <v>126</v>
      </c>
      <c r="L2435" s="12">
        <v>0.13</v>
      </c>
      <c r="M2435" t="s">
        <v>614</v>
      </c>
    </row>
    <row r="2436" spans="1:13" x14ac:dyDescent="0.3">
      <c r="A2436" t="s">
        <v>63</v>
      </c>
      <c r="B2436" t="s">
        <v>70</v>
      </c>
      <c r="C2436" t="s">
        <v>617</v>
      </c>
      <c r="D2436" t="s">
        <v>12</v>
      </c>
      <c r="E2436">
        <v>2</v>
      </c>
      <c r="F2436" s="12">
        <v>126</v>
      </c>
      <c r="G2436" s="12">
        <v>4.2</v>
      </c>
      <c r="H2436" s="12">
        <v>0.27</v>
      </c>
      <c r="I2436" s="12">
        <v>0.27</v>
      </c>
      <c r="J2436">
        <v>63</v>
      </c>
      <c r="K2436">
        <v>84</v>
      </c>
      <c r="L2436" s="12">
        <v>0</v>
      </c>
      <c r="M2436" t="s">
        <v>614</v>
      </c>
    </row>
    <row r="2437" spans="1:13" x14ac:dyDescent="0.3">
      <c r="A2437" t="s">
        <v>63</v>
      </c>
      <c r="B2437" t="s">
        <v>70</v>
      </c>
      <c r="C2437" t="s">
        <v>617</v>
      </c>
      <c r="D2437" t="s">
        <v>15</v>
      </c>
      <c r="E2437">
        <v>2</v>
      </c>
      <c r="F2437" s="12">
        <v>158</v>
      </c>
      <c r="G2437" s="12">
        <v>5.27</v>
      </c>
      <c r="H2437" s="12">
        <v>0.27</v>
      </c>
      <c r="I2437" s="12">
        <v>0.13</v>
      </c>
      <c r="J2437">
        <v>79</v>
      </c>
      <c r="K2437">
        <v>84</v>
      </c>
      <c r="L2437" s="12">
        <v>0.13</v>
      </c>
      <c r="M2437" t="s">
        <v>614</v>
      </c>
    </row>
    <row r="2438" spans="1:13" x14ac:dyDescent="0.3">
      <c r="A2438" t="s">
        <v>63</v>
      </c>
      <c r="B2438" t="s">
        <v>70</v>
      </c>
      <c r="C2438" t="s">
        <v>617</v>
      </c>
      <c r="D2438" t="s">
        <v>14</v>
      </c>
      <c r="E2438">
        <v>1</v>
      </c>
      <c r="F2438" s="12">
        <v>66</v>
      </c>
      <c r="G2438" s="12">
        <v>2.2000000000000002</v>
      </c>
      <c r="H2438" s="12">
        <v>0.13</v>
      </c>
      <c r="I2438" s="12">
        <v>0</v>
      </c>
      <c r="J2438">
        <v>33</v>
      </c>
      <c r="K2438">
        <v>39</v>
      </c>
      <c r="L2438" s="12">
        <v>0.13</v>
      </c>
      <c r="M2438" t="s">
        <v>614</v>
      </c>
    </row>
    <row r="2439" spans="1:13" x14ac:dyDescent="0.3">
      <c r="A2439" t="s">
        <v>63</v>
      </c>
      <c r="B2439" t="s">
        <v>70</v>
      </c>
      <c r="C2439" t="s">
        <v>617</v>
      </c>
      <c r="D2439" t="s">
        <v>114</v>
      </c>
      <c r="E2439">
        <v>2</v>
      </c>
      <c r="F2439" s="12">
        <v>94</v>
      </c>
      <c r="G2439" s="12">
        <v>3.13</v>
      </c>
      <c r="H2439" s="12">
        <v>0.27</v>
      </c>
      <c r="I2439" s="12">
        <v>0.13</v>
      </c>
      <c r="J2439">
        <v>47</v>
      </c>
      <c r="K2439">
        <v>84</v>
      </c>
      <c r="L2439" s="12">
        <v>0.13</v>
      </c>
      <c r="M2439" t="s">
        <v>614</v>
      </c>
    </row>
    <row r="2440" spans="1:13" x14ac:dyDescent="0.3">
      <c r="A2440" t="s">
        <v>63</v>
      </c>
      <c r="B2440" t="s">
        <v>70</v>
      </c>
      <c r="C2440" t="s">
        <v>618</v>
      </c>
      <c r="D2440" t="s">
        <v>9</v>
      </c>
      <c r="E2440">
        <v>1</v>
      </c>
      <c r="F2440" s="12">
        <v>76</v>
      </c>
      <c r="G2440" s="12">
        <v>2.5299999999999998</v>
      </c>
      <c r="H2440" s="12">
        <v>0.13</v>
      </c>
      <c r="I2440" s="12">
        <v>0.13</v>
      </c>
      <c r="J2440">
        <v>38</v>
      </c>
      <c r="K2440">
        <v>40</v>
      </c>
      <c r="L2440" s="12">
        <v>0</v>
      </c>
      <c r="M2440" t="s">
        <v>614</v>
      </c>
    </row>
    <row r="2441" spans="1:13" x14ac:dyDescent="0.3">
      <c r="A2441" t="s">
        <v>63</v>
      </c>
      <c r="B2441" t="s">
        <v>70</v>
      </c>
      <c r="C2441" t="s">
        <v>618</v>
      </c>
      <c r="D2441" t="s">
        <v>11</v>
      </c>
      <c r="E2441">
        <v>1</v>
      </c>
      <c r="F2441" s="12">
        <v>72</v>
      </c>
      <c r="G2441" s="12">
        <v>2.4</v>
      </c>
      <c r="H2441" s="12">
        <v>0.13</v>
      </c>
      <c r="I2441" s="12">
        <v>0.13</v>
      </c>
      <c r="J2441">
        <v>36</v>
      </c>
      <c r="K2441">
        <v>42</v>
      </c>
      <c r="L2441" s="12">
        <v>0</v>
      </c>
      <c r="M2441" t="s">
        <v>614</v>
      </c>
    </row>
    <row r="2442" spans="1:13" x14ac:dyDescent="0.3">
      <c r="A2442" t="s">
        <v>63</v>
      </c>
      <c r="B2442" t="s">
        <v>70</v>
      </c>
      <c r="C2442" t="s">
        <v>618</v>
      </c>
      <c r="D2442" t="s">
        <v>10</v>
      </c>
      <c r="E2442">
        <v>1</v>
      </c>
      <c r="F2442" s="12">
        <v>40</v>
      </c>
      <c r="G2442" s="12">
        <v>1.33</v>
      </c>
      <c r="H2442" s="12">
        <v>0.13</v>
      </c>
      <c r="I2442" s="12">
        <v>0.13</v>
      </c>
      <c r="J2442">
        <v>20</v>
      </c>
      <c r="K2442">
        <v>40</v>
      </c>
      <c r="L2442" s="12">
        <v>0</v>
      </c>
      <c r="M2442" t="s">
        <v>614</v>
      </c>
    </row>
    <row r="2443" spans="1:13" x14ac:dyDescent="0.3">
      <c r="A2443" t="s">
        <v>63</v>
      </c>
      <c r="B2443" t="s">
        <v>70</v>
      </c>
      <c r="C2443" t="s">
        <v>618</v>
      </c>
      <c r="D2443" t="s">
        <v>13</v>
      </c>
      <c r="E2443">
        <v>1</v>
      </c>
      <c r="F2443" s="12">
        <v>42</v>
      </c>
      <c r="G2443" s="12">
        <v>1.4</v>
      </c>
      <c r="H2443" s="12">
        <v>0.13</v>
      </c>
      <c r="I2443" s="12">
        <v>0</v>
      </c>
      <c r="J2443">
        <v>21</v>
      </c>
      <c r="K2443">
        <v>42</v>
      </c>
      <c r="L2443" s="12">
        <v>0.13</v>
      </c>
      <c r="M2443" t="s">
        <v>614</v>
      </c>
    </row>
    <row r="2444" spans="1:13" x14ac:dyDescent="0.3">
      <c r="A2444" t="s">
        <v>63</v>
      </c>
      <c r="B2444" t="s">
        <v>70</v>
      </c>
      <c r="C2444" t="s">
        <v>618</v>
      </c>
      <c r="D2444" t="s">
        <v>12</v>
      </c>
      <c r="E2444">
        <v>1</v>
      </c>
      <c r="F2444" s="12">
        <v>80</v>
      </c>
      <c r="G2444" s="12">
        <v>2.67</v>
      </c>
      <c r="H2444" s="12">
        <v>0.13</v>
      </c>
      <c r="I2444" s="12">
        <v>0</v>
      </c>
      <c r="J2444">
        <v>40</v>
      </c>
      <c r="K2444">
        <v>42</v>
      </c>
      <c r="L2444" s="12">
        <v>0.13</v>
      </c>
      <c r="M2444" t="s">
        <v>614</v>
      </c>
    </row>
    <row r="2445" spans="1:13" x14ac:dyDescent="0.3">
      <c r="A2445" t="s">
        <v>63</v>
      </c>
      <c r="B2445" t="s">
        <v>70</v>
      </c>
      <c r="C2445" t="s">
        <v>618</v>
      </c>
      <c r="D2445" t="s">
        <v>15</v>
      </c>
      <c r="E2445">
        <v>1</v>
      </c>
      <c r="F2445" s="12">
        <v>50</v>
      </c>
      <c r="G2445" s="12">
        <v>1.67</v>
      </c>
      <c r="H2445" s="12">
        <v>0.13</v>
      </c>
      <c r="I2445" s="12">
        <v>0</v>
      </c>
      <c r="J2445">
        <v>25</v>
      </c>
      <c r="K2445">
        <v>42</v>
      </c>
      <c r="L2445" s="12">
        <v>0.13</v>
      </c>
      <c r="M2445" t="s">
        <v>614</v>
      </c>
    </row>
    <row r="2446" spans="1:13" x14ac:dyDescent="0.3">
      <c r="A2446" t="s">
        <v>63</v>
      </c>
      <c r="B2446" t="s">
        <v>70</v>
      </c>
      <c r="C2446" t="s">
        <v>618</v>
      </c>
      <c r="D2446" t="s">
        <v>14</v>
      </c>
      <c r="E2446">
        <v>1</v>
      </c>
      <c r="F2446" s="12">
        <v>34</v>
      </c>
      <c r="G2446" s="12">
        <v>1.1299999999999999</v>
      </c>
      <c r="H2446" s="12">
        <v>0.13</v>
      </c>
      <c r="I2446" s="12">
        <v>0</v>
      </c>
      <c r="J2446">
        <v>17</v>
      </c>
      <c r="K2446">
        <v>39</v>
      </c>
      <c r="L2446" s="12">
        <v>0.13</v>
      </c>
      <c r="M2446" t="s">
        <v>614</v>
      </c>
    </row>
    <row r="2447" spans="1:13" x14ac:dyDescent="0.3">
      <c r="A2447" t="s">
        <v>63</v>
      </c>
      <c r="B2447" t="s">
        <v>70</v>
      </c>
      <c r="C2447" t="s">
        <v>618</v>
      </c>
      <c r="D2447" t="s">
        <v>114</v>
      </c>
      <c r="E2447">
        <v>1</v>
      </c>
      <c r="F2447" s="12">
        <v>48</v>
      </c>
      <c r="G2447" s="12">
        <v>1.6</v>
      </c>
      <c r="H2447" s="12">
        <v>0.13</v>
      </c>
      <c r="I2447" s="12">
        <v>0.13</v>
      </c>
      <c r="J2447">
        <v>24</v>
      </c>
      <c r="K2447">
        <v>42</v>
      </c>
      <c r="L2447" s="12">
        <v>0</v>
      </c>
      <c r="M2447" t="s">
        <v>614</v>
      </c>
    </row>
    <row r="2448" spans="1:13" x14ac:dyDescent="0.3">
      <c r="A2448" t="s">
        <v>63</v>
      </c>
      <c r="B2448" t="s">
        <v>70</v>
      </c>
      <c r="C2448" t="s">
        <v>619</v>
      </c>
      <c r="D2448" t="s">
        <v>7</v>
      </c>
      <c r="E2448">
        <v>6</v>
      </c>
      <c r="F2448" s="12">
        <v>1055</v>
      </c>
      <c r="G2448" s="12">
        <v>35.17</v>
      </c>
      <c r="H2448" s="12">
        <v>1.9</v>
      </c>
      <c r="I2448" s="12">
        <v>1.9</v>
      </c>
      <c r="J2448">
        <v>211</v>
      </c>
      <c r="K2448">
        <v>240</v>
      </c>
      <c r="L2448" s="12">
        <v>0</v>
      </c>
      <c r="M2448" t="s">
        <v>614</v>
      </c>
    </row>
    <row r="2449" spans="1:13" x14ac:dyDescent="0.3">
      <c r="A2449" t="s">
        <v>63</v>
      </c>
      <c r="B2449" t="s">
        <v>70</v>
      </c>
      <c r="C2449" t="s">
        <v>619</v>
      </c>
      <c r="D2449" t="s">
        <v>8</v>
      </c>
      <c r="E2449">
        <v>6</v>
      </c>
      <c r="F2449" s="12">
        <v>905</v>
      </c>
      <c r="G2449" s="12">
        <v>30.17</v>
      </c>
      <c r="H2449" s="12">
        <v>1.9</v>
      </c>
      <c r="I2449" s="12">
        <v>1.85</v>
      </c>
      <c r="J2449">
        <v>181</v>
      </c>
      <c r="K2449">
        <v>240</v>
      </c>
      <c r="L2449" s="12">
        <v>0.05</v>
      </c>
      <c r="M2449" t="s">
        <v>614</v>
      </c>
    </row>
    <row r="2450" spans="1:13" x14ac:dyDescent="0.3">
      <c r="A2450" t="s">
        <v>63</v>
      </c>
      <c r="B2450" t="s">
        <v>70</v>
      </c>
      <c r="C2450" t="s">
        <v>620</v>
      </c>
      <c r="D2450" t="s">
        <v>7</v>
      </c>
      <c r="E2450">
        <v>11</v>
      </c>
      <c r="F2450" s="12">
        <v>2499.8000000000002</v>
      </c>
      <c r="G2450" s="12">
        <v>83.33</v>
      </c>
      <c r="H2450" s="12">
        <v>4.22</v>
      </c>
      <c r="I2450" s="12">
        <v>2.68</v>
      </c>
      <c r="J2450">
        <v>416</v>
      </c>
      <c r="K2450">
        <v>440</v>
      </c>
      <c r="L2450" s="12">
        <v>1.53</v>
      </c>
      <c r="M2450" t="s">
        <v>614</v>
      </c>
    </row>
    <row r="2451" spans="1:13" x14ac:dyDescent="0.3">
      <c r="A2451" t="s">
        <v>63</v>
      </c>
      <c r="B2451" t="s">
        <v>70</v>
      </c>
      <c r="C2451" t="s">
        <v>620</v>
      </c>
      <c r="D2451" t="s">
        <v>8</v>
      </c>
      <c r="E2451">
        <v>11</v>
      </c>
      <c r="F2451" s="12">
        <v>2115.4</v>
      </c>
      <c r="G2451" s="12">
        <v>70.510000000000005</v>
      </c>
      <c r="H2451" s="12">
        <v>4.22</v>
      </c>
      <c r="I2451" s="12">
        <v>1.92</v>
      </c>
      <c r="J2451">
        <v>352</v>
      </c>
      <c r="K2451">
        <v>440</v>
      </c>
      <c r="L2451" s="12">
        <v>2.2999999999999998</v>
      </c>
      <c r="M2451" t="s">
        <v>614</v>
      </c>
    </row>
    <row r="2452" spans="1:13" x14ac:dyDescent="0.3">
      <c r="A2452" t="s">
        <v>63</v>
      </c>
      <c r="B2452" t="s">
        <v>70</v>
      </c>
      <c r="C2452" t="s">
        <v>621</v>
      </c>
      <c r="D2452" t="s">
        <v>7</v>
      </c>
      <c r="E2452">
        <v>3</v>
      </c>
      <c r="F2452" s="12">
        <v>816</v>
      </c>
      <c r="G2452" s="12">
        <v>27.2</v>
      </c>
      <c r="H2452" s="12">
        <v>1.45</v>
      </c>
      <c r="I2452" s="12">
        <v>0.48</v>
      </c>
      <c r="J2452">
        <v>102</v>
      </c>
      <c r="K2452">
        <v>120</v>
      </c>
      <c r="L2452" s="12">
        <v>0.97</v>
      </c>
      <c r="M2452" t="s">
        <v>614</v>
      </c>
    </row>
    <row r="2453" spans="1:13" x14ac:dyDescent="0.3">
      <c r="A2453" t="s">
        <v>63</v>
      </c>
      <c r="B2453" t="s">
        <v>70</v>
      </c>
      <c r="C2453" t="s">
        <v>621</v>
      </c>
      <c r="D2453" t="s">
        <v>9</v>
      </c>
      <c r="E2453">
        <v>3</v>
      </c>
      <c r="F2453" s="12">
        <v>624</v>
      </c>
      <c r="G2453" s="12">
        <v>20.8</v>
      </c>
      <c r="H2453" s="12">
        <v>1.2</v>
      </c>
      <c r="I2453" s="12">
        <v>0.8</v>
      </c>
      <c r="J2453">
        <v>104</v>
      </c>
      <c r="K2453">
        <v>135</v>
      </c>
      <c r="L2453" s="12">
        <v>0.4</v>
      </c>
      <c r="M2453" t="s">
        <v>614</v>
      </c>
    </row>
    <row r="2454" spans="1:13" x14ac:dyDescent="0.3">
      <c r="A2454" t="s">
        <v>63</v>
      </c>
      <c r="B2454" t="s">
        <v>70</v>
      </c>
      <c r="C2454" t="s">
        <v>621</v>
      </c>
      <c r="D2454" t="s">
        <v>8</v>
      </c>
      <c r="E2454">
        <v>2</v>
      </c>
      <c r="F2454" s="12">
        <v>520</v>
      </c>
      <c r="G2454" s="12">
        <v>17.329999999999998</v>
      </c>
      <c r="H2454" s="12">
        <v>0.97</v>
      </c>
      <c r="I2454" s="12">
        <v>0.48</v>
      </c>
      <c r="J2454">
        <v>65</v>
      </c>
      <c r="K2454">
        <v>80</v>
      </c>
      <c r="L2454" s="12">
        <v>0.48</v>
      </c>
      <c r="M2454" t="s">
        <v>614</v>
      </c>
    </row>
    <row r="2455" spans="1:13" x14ac:dyDescent="0.3">
      <c r="A2455" t="s">
        <v>63</v>
      </c>
      <c r="B2455" t="s">
        <v>70</v>
      </c>
      <c r="C2455" t="s">
        <v>621</v>
      </c>
      <c r="D2455" t="s">
        <v>11</v>
      </c>
      <c r="E2455">
        <v>4</v>
      </c>
      <c r="F2455" s="12">
        <v>720</v>
      </c>
      <c r="G2455" s="12">
        <v>24</v>
      </c>
      <c r="H2455" s="12">
        <v>1.6</v>
      </c>
      <c r="I2455" s="12">
        <v>0.8</v>
      </c>
      <c r="J2455">
        <v>120</v>
      </c>
      <c r="K2455">
        <v>177</v>
      </c>
      <c r="L2455" s="12">
        <v>0.8</v>
      </c>
      <c r="M2455" t="s">
        <v>614</v>
      </c>
    </row>
    <row r="2456" spans="1:13" x14ac:dyDescent="0.3">
      <c r="A2456" t="s">
        <v>63</v>
      </c>
      <c r="B2456" t="s">
        <v>70</v>
      </c>
      <c r="C2456" t="s">
        <v>621</v>
      </c>
      <c r="D2456" t="s">
        <v>10</v>
      </c>
      <c r="E2456">
        <v>4</v>
      </c>
      <c r="F2456" s="12">
        <v>588</v>
      </c>
      <c r="G2456" s="12">
        <v>19.600000000000001</v>
      </c>
      <c r="H2456" s="12">
        <v>1.6</v>
      </c>
      <c r="I2456" s="12">
        <v>1.2</v>
      </c>
      <c r="J2456">
        <v>98</v>
      </c>
      <c r="K2456">
        <v>160</v>
      </c>
      <c r="L2456" s="12">
        <v>0.4</v>
      </c>
      <c r="M2456" t="s">
        <v>614</v>
      </c>
    </row>
    <row r="2457" spans="1:13" x14ac:dyDescent="0.3">
      <c r="A2457" t="s">
        <v>63</v>
      </c>
      <c r="B2457" t="s">
        <v>70</v>
      </c>
      <c r="C2457" t="s">
        <v>621</v>
      </c>
      <c r="D2457" t="s">
        <v>13</v>
      </c>
      <c r="E2457">
        <v>2</v>
      </c>
      <c r="F2457" s="12">
        <v>323.2</v>
      </c>
      <c r="G2457" s="12">
        <v>10.77</v>
      </c>
      <c r="H2457" s="12">
        <v>0.8</v>
      </c>
      <c r="I2457" s="12">
        <v>0.4</v>
      </c>
      <c r="J2457">
        <v>52</v>
      </c>
      <c r="K2457">
        <v>84</v>
      </c>
      <c r="L2457" s="12">
        <v>0.4</v>
      </c>
      <c r="M2457" t="s">
        <v>614</v>
      </c>
    </row>
    <row r="2458" spans="1:13" x14ac:dyDescent="0.3">
      <c r="A2458" t="s">
        <v>63</v>
      </c>
      <c r="B2458" t="s">
        <v>70</v>
      </c>
      <c r="C2458" t="s">
        <v>621</v>
      </c>
      <c r="D2458" t="s">
        <v>12</v>
      </c>
      <c r="E2458">
        <v>3</v>
      </c>
      <c r="F2458" s="12">
        <v>276</v>
      </c>
      <c r="G2458" s="12">
        <v>9.1999999999999993</v>
      </c>
      <c r="H2458" s="12">
        <v>1.2</v>
      </c>
      <c r="I2458" s="12">
        <v>0.8</v>
      </c>
      <c r="J2458">
        <v>46</v>
      </c>
      <c r="K2458">
        <v>123</v>
      </c>
      <c r="L2458" s="12">
        <v>0.4</v>
      </c>
      <c r="M2458" t="s">
        <v>614</v>
      </c>
    </row>
    <row r="2459" spans="1:13" x14ac:dyDescent="0.3">
      <c r="A2459" t="s">
        <v>63</v>
      </c>
      <c r="B2459" t="s">
        <v>70</v>
      </c>
      <c r="C2459" t="s">
        <v>621</v>
      </c>
      <c r="D2459" t="s">
        <v>14</v>
      </c>
      <c r="E2459">
        <v>2</v>
      </c>
      <c r="F2459" s="12">
        <v>132</v>
      </c>
      <c r="G2459" s="12">
        <v>4.4000000000000004</v>
      </c>
      <c r="H2459" s="12">
        <v>0.8</v>
      </c>
      <c r="I2459" s="12">
        <v>0.4</v>
      </c>
      <c r="J2459">
        <v>22</v>
      </c>
      <c r="K2459">
        <v>87</v>
      </c>
      <c r="L2459" s="12">
        <v>0.4</v>
      </c>
      <c r="M2459" t="s">
        <v>614</v>
      </c>
    </row>
    <row r="2460" spans="1:13" x14ac:dyDescent="0.3">
      <c r="A2460" t="s">
        <v>63</v>
      </c>
      <c r="B2460" t="s">
        <v>70</v>
      </c>
      <c r="C2460" t="s">
        <v>622</v>
      </c>
      <c r="D2460" t="s">
        <v>7</v>
      </c>
      <c r="E2460">
        <v>1</v>
      </c>
      <c r="F2460" s="12">
        <v>39.299999999999997</v>
      </c>
      <c r="G2460" s="12">
        <v>1.31</v>
      </c>
      <c r="H2460" s="12">
        <v>0.2</v>
      </c>
      <c r="I2460" s="12">
        <v>0.2</v>
      </c>
      <c r="J2460">
        <v>13</v>
      </c>
      <c r="K2460">
        <v>45</v>
      </c>
      <c r="L2460" s="12">
        <v>0</v>
      </c>
      <c r="M2460" t="s">
        <v>614</v>
      </c>
    </row>
    <row r="2461" spans="1:13" x14ac:dyDescent="0.3">
      <c r="A2461" t="s">
        <v>63</v>
      </c>
      <c r="B2461" t="s">
        <v>70</v>
      </c>
      <c r="C2461" t="s">
        <v>623</v>
      </c>
      <c r="D2461" t="s">
        <v>7</v>
      </c>
      <c r="E2461">
        <v>4</v>
      </c>
      <c r="F2461" s="12">
        <v>560</v>
      </c>
      <c r="G2461" s="12">
        <v>18.670000000000002</v>
      </c>
      <c r="H2461" s="12">
        <v>1</v>
      </c>
      <c r="I2461" s="12">
        <v>1</v>
      </c>
      <c r="J2461">
        <v>140</v>
      </c>
      <c r="K2461">
        <v>160</v>
      </c>
      <c r="L2461" s="12">
        <v>0</v>
      </c>
      <c r="M2461" t="s">
        <v>614</v>
      </c>
    </row>
    <row r="2462" spans="1:13" x14ac:dyDescent="0.3">
      <c r="A2462" t="s">
        <v>63</v>
      </c>
      <c r="B2462" t="s">
        <v>70</v>
      </c>
      <c r="C2462" t="s">
        <v>623</v>
      </c>
      <c r="D2462" t="s">
        <v>8</v>
      </c>
      <c r="E2462">
        <v>3</v>
      </c>
      <c r="F2462" s="12">
        <v>360</v>
      </c>
      <c r="G2462" s="12">
        <v>12</v>
      </c>
      <c r="H2462" s="12">
        <v>0.75</v>
      </c>
      <c r="I2462" s="12">
        <v>0.75</v>
      </c>
      <c r="J2462">
        <v>90</v>
      </c>
      <c r="K2462">
        <v>120</v>
      </c>
      <c r="L2462" s="12">
        <v>0</v>
      </c>
      <c r="M2462" t="s">
        <v>614</v>
      </c>
    </row>
    <row r="2463" spans="1:13" x14ac:dyDescent="0.3">
      <c r="A2463" t="s">
        <v>63</v>
      </c>
      <c r="B2463" t="s">
        <v>70</v>
      </c>
      <c r="C2463" t="s">
        <v>624</v>
      </c>
      <c r="D2463" t="s">
        <v>11</v>
      </c>
      <c r="E2463">
        <v>1</v>
      </c>
      <c r="F2463" s="12">
        <v>30</v>
      </c>
      <c r="G2463" s="12">
        <v>1</v>
      </c>
      <c r="H2463" s="12">
        <v>0.31</v>
      </c>
      <c r="I2463" s="12">
        <v>0</v>
      </c>
      <c r="J2463">
        <v>6</v>
      </c>
      <c r="K2463">
        <v>25</v>
      </c>
      <c r="L2463" s="12">
        <v>0.31</v>
      </c>
      <c r="M2463" t="s">
        <v>614</v>
      </c>
    </row>
    <row r="2464" spans="1:13" x14ac:dyDescent="0.3">
      <c r="A2464" t="s">
        <v>63</v>
      </c>
      <c r="B2464" t="s">
        <v>70</v>
      </c>
      <c r="C2464" t="s">
        <v>625</v>
      </c>
      <c r="D2464" t="s">
        <v>7</v>
      </c>
      <c r="E2464">
        <v>11</v>
      </c>
      <c r="F2464" s="12">
        <v>2458</v>
      </c>
      <c r="G2464" s="12">
        <v>81.93</v>
      </c>
      <c r="H2464" s="12">
        <v>4.22</v>
      </c>
      <c r="I2464" s="12">
        <v>3.45</v>
      </c>
      <c r="J2464">
        <v>409</v>
      </c>
      <c r="K2464">
        <v>440</v>
      </c>
      <c r="L2464" s="12">
        <v>0.77</v>
      </c>
      <c r="M2464" t="s">
        <v>614</v>
      </c>
    </row>
    <row r="2465" spans="1:13" x14ac:dyDescent="0.3">
      <c r="A2465" t="s">
        <v>63</v>
      </c>
      <c r="B2465" t="s">
        <v>70</v>
      </c>
      <c r="C2465" t="s">
        <v>625</v>
      </c>
      <c r="D2465" t="s">
        <v>9</v>
      </c>
      <c r="E2465">
        <v>20</v>
      </c>
      <c r="F2465" s="12">
        <v>3190.7</v>
      </c>
      <c r="G2465" s="12">
        <v>106.36</v>
      </c>
      <c r="H2465" s="12">
        <v>6.67</v>
      </c>
      <c r="I2465" s="12">
        <v>5</v>
      </c>
      <c r="J2465">
        <v>636</v>
      </c>
      <c r="K2465">
        <v>800</v>
      </c>
      <c r="L2465" s="12">
        <v>1.67</v>
      </c>
      <c r="M2465" t="s">
        <v>614</v>
      </c>
    </row>
    <row r="2466" spans="1:13" x14ac:dyDescent="0.3">
      <c r="A2466" t="s">
        <v>63</v>
      </c>
      <c r="B2466" t="s">
        <v>70</v>
      </c>
      <c r="C2466" t="s">
        <v>625</v>
      </c>
      <c r="D2466" t="s">
        <v>8</v>
      </c>
      <c r="E2466">
        <v>13</v>
      </c>
      <c r="F2466" s="12">
        <v>2358.6</v>
      </c>
      <c r="G2466" s="12">
        <v>78.62</v>
      </c>
      <c r="H2466" s="12">
        <v>4.9800000000000004</v>
      </c>
      <c r="I2466" s="12">
        <v>4.22</v>
      </c>
      <c r="J2466">
        <v>392</v>
      </c>
      <c r="K2466">
        <v>520</v>
      </c>
      <c r="L2466" s="12">
        <v>0.77</v>
      </c>
      <c r="M2466" t="s">
        <v>614</v>
      </c>
    </row>
    <row r="2467" spans="1:13" x14ac:dyDescent="0.3">
      <c r="A2467" t="s">
        <v>63</v>
      </c>
      <c r="B2467" t="s">
        <v>70</v>
      </c>
      <c r="C2467" t="s">
        <v>625</v>
      </c>
      <c r="D2467" t="s">
        <v>11</v>
      </c>
      <c r="E2467">
        <v>13</v>
      </c>
      <c r="F2467" s="12">
        <v>2005</v>
      </c>
      <c r="G2467" s="12">
        <v>66.83</v>
      </c>
      <c r="H2467" s="12">
        <v>4.33</v>
      </c>
      <c r="I2467" s="12">
        <v>2.67</v>
      </c>
      <c r="J2467">
        <v>401</v>
      </c>
      <c r="K2467">
        <v>566</v>
      </c>
      <c r="L2467" s="12">
        <v>1.67</v>
      </c>
      <c r="M2467" t="s">
        <v>614</v>
      </c>
    </row>
    <row r="2468" spans="1:13" x14ac:dyDescent="0.3">
      <c r="A2468" t="s">
        <v>63</v>
      </c>
      <c r="B2468" t="s">
        <v>70</v>
      </c>
      <c r="C2468" t="s">
        <v>625</v>
      </c>
      <c r="D2468" t="s">
        <v>10</v>
      </c>
      <c r="E2468">
        <v>12</v>
      </c>
      <c r="F2468" s="12">
        <v>1665</v>
      </c>
      <c r="G2468" s="12">
        <v>55.5</v>
      </c>
      <c r="H2468" s="12">
        <v>4</v>
      </c>
      <c r="I2468" s="12">
        <v>2.33</v>
      </c>
      <c r="J2468">
        <v>333</v>
      </c>
      <c r="K2468">
        <v>500</v>
      </c>
      <c r="L2468" s="12">
        <v>1.67</v>
      </c>
      <c r="M2468" t="s">
        <v>614</v>
      </c>
    </row>
    <row r="2469" spans="1:13" x14ac:dyDescent="0.3">
      <c r="A2469" t="s">
        <v>63</v>
      </c>
      <c r="B2469" t="s">
        <v>70</v>
      </c>
      <c r="C2469" t="s">
        <v>625</v>
      </c>
      <c r="D2469" t="s">
        <v>13</v>
      </c>
      <c r="E2469">
        <v>7</v>
      </c>
      <c r="F2469" s="12">
        <v>1209.5999999999999</v>
      </c>
      <c r="G2469" s="12">
        <v>40.32</v>
      </c>
      <c r="H2469" s="12">
        <v>2.33</v>
      </c>
      <c r="I2469" s="12">
        <v>2</v>
      </c>
      <c r="J2469">
        <v>235</v>
      </c>
      <c r="K2469">
        <v>297</v>
      </c>
      <c r="L2469" s="12">
        <v>0.33</v>
      </c>
      <c r="M2469" t="s">
        <v>614</v>
      </c>
    </row>
    <row r="2470" spans="1:13" x14ac:dyDescent="0.3">
      <c r="A2470" t="s">
        <v>63</v>
      </c>
      <c r="B2470" t="s">
        <v>70</v>
      </c>
      <c r="C2470" t="s">
        <v>625</v>
      </c>
      <c r="D2470" t="s">
        <v>12</v>
      </c>
      <c r="E2470">
        <v>9</v>
      </c>
      <c r="F2470" s="12">
        <v>1265</v>
      </c>
      <c r="G2470" s="12">
        <v>42.17</v>
      </c>
      <c r="H2470" s="12">
        <v>3</v>
      </c>
      <c r="I2470" s="12">
        <v>1.67</v>
      </c>
      <c r="J2470">
        <v>253</v>
      </c>
      <c r="K2470">
        <v>377</v>
      </c>
      <c r="L2470" s="12">
        <v>1.33</v>
      </c>
      <c r="M2470" t="s">
        <v>614</v>
      </c>
    </row>
    <row r="2471" spans="1:13" x14ac:dyDescent="0.3">
      <c r="A2471" t="s">
        <v>63</v>
      </c>
      <c r="B2471" t="s">
        <v>70</v>
      </c>
      <c r="C2471" t="s">
        <v>625</v>
      </c>
      <c r="D2471" t="s">
        <v>15</v>
      </c>
      <c r="E2471">
        <v>5</v>
      </c>
      <c r="F2471" s="12">
        <v>865</v>
      </c>
      <c r="G2471" s="12">
        <v>28.83</v>
      </c>
      <c r="H2471" s="12">
        <v>1.67</v>
      </c>
      <c r="I2471" s="12">
        <v>1.33</v>
      </c>
      <c r="J2471">
        <v>173</v>
      </c>
      <c r="K2471">
        <v>214</v>
      </c>
      <c r="L2471" s="12">
        <v>0.33</v>
      </c>
      <c r="M2471" t="s">
        <v>614</v>
      </c>
    </row>
    <row r="2472" spans="1:13" x14ac:dyDescent="0.3">
      <c r="A2472" t="s">
        <v>63</v>
      </c>
      <c r="B2472" t="s">
        <v>70</v>
      </c>
      <c r="C2472" t="s">
        <v>625</v>
      </c>
      <c r="D2472" t="s">
        <v>14</v>
      </c>
      <c r="E2472">
        <v>6</v>
      </c>
      <c r="F2472" s="12">
        <v>825</v>
      </c>
      <c r="G2472" s="12">
        <v>27.5</v>
      </c>
      <c r="H2472" s="12">
        <v>2</v>
      </c>
      <c r="I2472" s="12">
        <v>1.33</v>
      </c>
      <c r="J2472">
        <v>165</v>
      </c>
      <c r="K2472">
        <v>255</v>
      </c>
      <c r="L2472" s="12">
        <v>0.67</v>
      </c>
      <c r="M2472" t="s">
        <v>614</v>
      </c>
    </row>
    <row r="2473" spans="1:13" x14ac:dyDescent="0.3">
      <c r="A2473" t="s">
        <v>63</v>
      </c>
      <c r="B2473" t="s">
        <v>70</v>
      </c>
      <c r="C2473" t="s">
        <v>625</v>
      </c>
      <c r="D2473" t="s">
        <v>114</v>
      </c>
      <c r="E2473">
        <v>4</v>
      </c>
      <c r="F2473" s="12">
        <v>530</v>
      </c>
      <c r="G2473" s="12">
        <v>17.670000000000002</v>
      </c>
      <c r="H2473" s="12">
        <v>1.33</v>
      </c>
      <c r="I2473" s="12">
        <v>1</v>
      </c>
      <c r="J2473">
        <v>106</v>
      </c>
      <c r="K2473">
        <v>167</v>
      </c>
      <c r="L2473" s="12">
        <v>0.33</v>
      </c>
      <c r="M2473" t="s">
        <v>614</v>
      </c>
    </row>
    <row r="2474" spans="1:13" x14ac:dyDescent="0.3">
      <c r="A2474" t="s">
        <v>63</v>
      </c>
      <c r="B2474" t="s">
        <v>70</v>
      </c>
      <c r="C2474" t="s">
        <v>626</v>
      </c>
      <c r="D2474" t="s">
        <v>7</v>
      </c>
      <c r="E2474">
        <v>2</v>
      </c>
      <c r="F2474" s="12">
        <v>219</v>
      </c>
      <c r="G2474" s="12">
        <v>7.3</v>
      </c>
      <c r="H2474" s="12">
        <v>0.4</v>
      </c>
      <c r="I2474" s="12">
        <v>0.4</v>
      </c>
      <c r="J2474">
        <v>73</v>
      </c>
      <c r="K2474">
        <v>85</v>
      </c>
      <c r="L2474" s="12">
        <v>0</v>
      </c>
      <c r="M2474" t="s">
        <v>614</v>
      </c>
    </row>
    <row r="2475" spans="1:13" x14ac:dyDescent="0.3">
      <c r="A2475" t="s">
        <v>63</v>
      </c>
      <c r="B2475" t="s">
        <v>70</v>
      </c>
      <c r="C2475" t="s">
        <v>626</v>
      </c>
      <c r="D2475" t="s">
        <v>9</v>
      </c>
      <c r="E2475">
        <v>2</v>
      </c>
      <c r="F2475" s="12">
        <v>138</v>
      </c>
      <c r="G2475" s="12">
        <v>4.5999999999999996</v>
      </c>
      <c r="H2475" s="12">
        <v>0.4</v>
      </c>
      <c r="I2475" s="12">
        <v>0.4</v>
      </c>
      <c r="J2475">
        <v>46</v>
      </c>
      <c r="K2475">
        <v>90</v>
      </c>
      <c r="L2475" s="12">
        <v>0</v>
      </c>
      <c r="M2475" t="s">
        <v>614</v>
      </c>
    </row>
    <row r="2476" spans="1:13" x14ac:dyDescent="0.3">
      <c r="A2476" t="s">
        <v>63</v>
      </c>
      <c r="B2476" t="s">
        <v>70</v>
      </c>
      <c r="C2476" t="s">
        <v>626</v>
      </c>
      <c r="D2476" t="s">
        <v>8</v>
      </c>
      <c r="E2476">
        <v>2</v>
      </c>
      <c r="F2476" s="12">
        <v>129</v>
      </c>
      <c r="G2476" s="12">
        <v>4.3</v>
      </c>
      <c r="H2476" s="12">
        <v>0.4</v>
      </c>
      <c r="I2476" s="12">
        <v>0.4</v>
      </c>
      <c r="J2476">
        <v>43</v>
      </c>
      <c r="K2476">
        <v>85</v>
      </c>
      <c r="L2476" s="12">
        <v>0</v>
      </c>
      <c r="M2476" t="s">
        <v>614</v>
      </c>
    </row>
    <row r="2477" spans="1:13" x14ac:dyDescent="0.3">
      <c r="A2477" t="s">
        <v>63</v>
      </c>
      <c r="B2477" t="s">
        <v>70</v>
      </c>
      <c r="C2477" t="s">
        <v>626</v>
      </c>
      <c r="D2477" t="s">
        <v>11</v>
      </c>
      <c r="E2477">
        <v>1</v>
      </c>
      <c r="F2477" s="12">
        <v>45</v>
      </c>
      <c r="G2477" s="12">
        <v>1.5</v>
      </c>
      <c r="H2477" s="12">
        <v>0.2</v>
      </c>
      <c r="I2477" s="12">
        <v>0.2</v>
      </c>
      <c r="J2477">
        <v>15</v>
      </c>
      <c r="K2477">
        <v>45</v>
      </c>
      <c r="L2477" s="12">
        <v>0</v>
      </c>
      <c r="M2477" t="s">
        <v>614</v>
      </c>
    </row>
    <row r="2478" spans="1:13" x14ac:dyDescent="0.3">
      <c r="A2478" t="s">
        <v>63</v>
      </c>
      <c r="B2478" t="s">
        <v>70</v>
      </c>
      <c r="C2478" t="s">
        <v>626</v>
      </c>
      <c r="D2478" t="s">
        <v>10</v>
      </c>
      <c r="E2478">
        <v>2</v>
      </c>
      <c r="F2478" s="12">
        <v>102</v>
      </c>
      <c r="G2478" s="12">
        <v>3.4</v>
      </c>
      <c r="H2478" s="12">
        <v>0.4</v>
      </c>
      <c r="I2478" s="12">
        <v>0.4</v>
      </c>
      <c r="J2478">
        <v>34</v>
      </c>
      <c r="K2478">
        <v>80</v>
      </c>
      <c r="L2478" s="12">
        <v>0</v>
      </c>
      <c r="M2478" t="s">
        <v>614</v>
      </c>
    </row>
    <row r="2479" spans="1:13" x14ac:dyDescent="0.3">
      <c r="A2479" t="s">
        <v>63</v>
      </c>
      <c r="B2479" t="s">
        <v>70</v>
      </c>
      <c r="C2479" t="s">
        <v>626</v>
      </c>
      <c r="D2479" t="s">
        <v>12</v>
      </c>
      <c r="E2479">
        <v>1</v>
      </c>
      <c r="F2479" s="12">
        <v>69</v>
      </c>
      <c r="G2479" s="12">
        <v>2.2999999999999998</v>
      </c>
      <c r="H2479" s="12">
        <v>0.2</v>
      </c>
      <c r="I2479" s="12">
        <v>0.2</v>
      </c>
      <c r="J2479">
        <v>23</v>
      </c>
      <c r="K2479">
        <v>42</v>
      </c>
      <c r="L2479" s="12">
        <v>0</v>
      </c>
      <c r="M2479" t="s">
        <v>614</v>
      </c>
    </row>
    <row r="2480" spans="1:13" x14ac:dyDescent="0.3">
      <c r="A2480" t="s">
        <v>63</v>
      </c>
      <c r="B2480" t="s">
        <v>70</v>
      </c>
      <c r="C2480" t="s">
        <v>626</v>
      </c>
      <c r="D2480" t="s">
        <v>114</v>
      </c>
      <c r="E2480">
        <v>2</v>
      </c>
      <c r="F2480" s="12">
        <v>117</v>
      </c>
      <c r="G2480" s="12">
        <v>3.9</v>
      </c>
      <c r="H2480" s="12">
        <v>0.4</v>
      </c>
      <c r="I2480" s="12">
        <v>0.4</v>
      </c>
      <c r="J2480">
        <v>39</v>
      </c>
      <c r="K2480">
        <v>85</v>
      </c>
      <c r="L2480" s="12">
        <v>0</v>
      </c>
      <c r="M2480" t="s">
        <v>614</v>
      </c>
    </row>
    <row r="2481" spans="1:13" x14ac:dyDescent="0.3">
      <c r="A2481" t="s">
        <v>63</v>
      </c>
      <c r="B2481" t="s">
        <v>70</v>
      </c>
      <c r="C2481" t="s">
        <v>627</v>
      </c>
      <c r="D2481" t="s">
        <v>13</v>
      </c>
      <c r="E2481">
        <v>1</v>
      </c>
      <c r="F2481" s="12">
        <v>76</v>
      </c>
      <c r="G2481" s="12">
        <v>2.5299999999999998</v>
      </c>
      <c r="H2481" s="12">
        <v>0.25</v>
      </c>
      <c r="I2481" s="12">
        <v>0.25</v>
      </c>
      <c r="J2481">
        <v>19</v>
      </c>
      <c r="K2481">
        <v>42</v>
      </c>
      <c r="L2481" s="12">
        <v>0</v>
      </c>
      <c r="M2481" t="s">
        <v>614</v>
      </c>
    </row>
    <row r="2482" spans="1:13" x14ac:dyDescent="0.3">
      <c r="A2482" t="s">
        <v>63</v>
      </c>
      <c r="B2482" t="s">
        <v>70</v>
      </c>
      <c r="C2482" t="s">
        <v>627</v>
      </c>
      <c r="D2482" t="s">
        <v>15</v>
      </c>
      <c r="E2482">
        <v>1</v>
      </c>
      <c r="F2482" s="12">
        <v>112</v>
      </c>
      <c r="G2482" s="12">
        <v>3.73</v>
      </c>
      <c r="H2482" s="12">
        <v>0.26</v>
      </c>
      <c r="I2482" s="12">
        <v>0.26</v>
      </c>
      <c r="J2482">
        <v>28</v>
      </c>
      <c r="K2482">
        <v>42</v>
      </c>
      <c r="L2482" s="12">
        <v>0</v>
      </c>
      <c r="M2482" t="s">
        <v>614</v>
      </c>
    </row>
    <row r="2483" spans="1:13" x14ac:dyDescent="0.3">
      <c r="A2483" t="s">
        <v>63</v>
      </c>
      <c r="B2483" t="s">
        <v>70</v>
      </c>
      <c r="C2483" t="s">
        <v>628</v>
      </c>
      <c r="D2483" t="s">
        <v>14</v>
      </c>
      <c r="E2483">
        <v>1</v>
      </c>
      <c r="F2483" s="12">
        <v>84</v>
      </c>
      <c r="G2483" s="12">
        <v>2.8</v>
      </c>
      <c r="H2483" s="12">
        <v>0.25</v>
      </c>
      <c r="I2483" s="12">
        <v>0.25</v>
      </c>
      <c r="J2483">
        <v>21</v>
      </c>
      <c r="K2483">
        <v>42</v>
      </c>
      <c r="L2483" s="12">
        <v>0</v>
      </c>
      <c r="M2483" t="s">
        <v>614</v>
      </c>
    </row>
    <row r="2484" spans="1:13" x14ac:dyDescent="0.3">
      <c r="A2484" t="s">
        <v>63</v>
      </c>
      <c r="B2484" t="s">
        <v>70</v>
      </c>
      <c r="C2484" t="s">
        <v>628</v>
      </c>
      <c r="D2484" t="s">
        <v>114</v>
      </c>
      <c r="E2484">
        <v>1</v>
      </c>
      <c r="F2484" s="12">
        <v>68</v>
      </c>
      <c r="G2484" s="12">
        <v>2.27</v>
      </c>
      <c r="H2484" s="12">
        <v>0.26</v>
      </c>
      <c r="I2484" s="12">
        <v>0.26</v>
      </c>
      <c r="J2484">
        <v>17</v>
      </c>
      <c r="K2484">
        <v>42</v>
      </c>
      <c r="L2484" s="12">
        <v>0</v>
      </c>
      <c r="M2484" t="s">
        <v>614</v>
      </c>
    </row>
    <row r="2485" spans="1:13" x14ac:dyDescent="0.3">
      <c r="A2485" t="s">
        <v>63</v>
      </c>
      <c r="B2485" t="s">
        <v>70</v>
      </c>
      <c r="C2485" t="s">
        <v>629</v>
      </c>
      <c r="D2485" t="s">
        <v>7</v>
      </c>
      <c r="E2485">
        <v>11</v>
      </c>
      <c r="F2485" s="12">
        <v>1548</v>
      </c>
      <c r="G2485" s="12">
        <v>51.6</v>
      </c>
      <c r="H2485" s="12">
        <v>2.93</v>
      </c>
      <c r="I2485" s="12">
        <v>1.87</v>
      </c>
      <c r="J2485">
        <v>387</v>
      </c>
      <c r="K2485">
        <v>455</v>
      </c>
      <c r="L2485" s="12">
        <v>1.07</v>
      </c>
      <c r="M2485" t="s">
        <v>614</v>
      </c>
    </row>
    <row r="2486" spans="1:13" x14ac:dyDescent="0.3">
      <c r="A2486" t="s">
        <v>63</v>
      </c>
      <c r="B2486" t="s">
        <v>70</v>
      </c>
      <c r="C2486" t="s">
        <v>629</v>
      </c>
      <c r="D2486" t="s">
        <v>9</v>
      </c>
      <c r="E2486">
        <v>22</v>
      </c>
      <c r="F2486" s="12">
        <v>2769.57</v>
      </c>
      <c r="G2486" s="12">
        <v>92.32</v>
      </c>
      <c r="H2486" s="12">
        <v>5.87</v>
      </c>
      <c r="I2486" s="12">
        <v>4.2699999999999996</v>
      </c>
      <c r="J2486">
        <v>692</v>
      </c>
      <c r="K2486">
        <v>960</v>
      </c>
      <c r="L2486" s="12">
        <v>1.6</v>
      </c>
      <c r="M2486" t="s">
        <v>614</v>
      </c>
    </row>
    <row r="2487" spans="1:13" x14ac:dyDescent="0.3">
      <c r="A2487" t="s">
        <v>63</v>
      </c>
      <c r="B2487" t="s">
        <v>70</v>
      </c>
      <c r="C2487" t="s">
        <v>629</v>
      </c>
      <c r="D2487" t="s">
        <v>8</v>
      </c>
      <c r="E2487">
        <v>11</v>
      </c>
      <c r="F2487" s="12">
        <v>1511.24</v>
      </c>
      <c r="G2487" s="12">
        <v>50.37</v>
      </c>
      <c r="H2487" s="12">
        <v>2.93</v>
      </c>
      <c r="I2487" s="12">
        <v>1.87</v>
      </c>
      <c r="J2487">
        <v>378</v>
      </c>
      <c r="K2487">
        <v>472</v>
      </c>
      <c r="L2487" s="12">
        <v>1.07</v>
      </c>
      <c r="M2487" t="s">
        <v>614</v>
      </c>
    </row>
    <row r="2488" spans="1:13" x14ac:dyDescent="0.3">
      <c r="A2488" t="s">
        <v>63</v>
      </c>
      <c r="B2488" t="s">
        <v>70</v>
      </c>
      <c r="C2488" t="s">
        <v>629</v>
      </c>
      <c r="D2488" t="s">
        <v>11</v>
      </c>
      <c r="E2488">
        <v>22</v>
      </c>
      <c r="F2488" s="12">
        <v>3253.92</v>
      </c>
      <c r="G2488" s="12">
        <v>108.46</v>
      </c>
      <c r="H2488" s="12">
        <v>5.87</v>
      </c>
      <c r="I2488" s="12">
        <v>4.8</v>
      </c>
      <c r="J2488">
        <v>810</v>
      </c>
      <c r="K2488">
        <v>1015</v>
      </c>
      <c r="L2488" s="12">
        <v>1.07</v>
      </c>
      <c r="M2488" t="s">
        <v>614</v>
      </c>
    </row>
    <row r="2489" spans="1:13" x14ac:dyDescent="0.3">
      <c r="A2489" t="s">
        <v>63</v>
      </c>
      <c r="B2489" t="s">
        <v>70</v>
      </c>
      <c r="C2489" t="s">
        <v>629</v>
      </c>
      <c r="D2489" t="s">
        <v>10</v>
      </c>
      <c r="E2489">
        <v>21</v>
      </c>
      <c r="F2489" s="12">
        <v>2497.9</v>
      </c>
      <c r="G2489" s="12">
        <v>83.26</v>
      </c>
      <c r="H2489" s="12">
        <v>5.6</v>
      </c>
      <c r="I2489" s="12">
        <v>4.2699999999999996</v>
      </c>
      <c r="J2489">
        <v>624</v>
      </c>
      <c r="K2489">
        <v>960</v>
      </c>
      <c r="L2489" s="12">
        <v>1.33</v>
      </c>
      <c r="M2489" t="s">
        <v>614</v>
      </c>
    </row>
    <row r="2490" spans="1:13" x14ac:dyDescent="0.3">
      <c r="A2490" t="s">
        <v>63</v>
      </c>
      <c r="B2490" t="s">
        <v>70</v>
      </c>
      <c r="C2490" t="s">
        <v>629</v>
      </c>
      <c r="D2490" t="s">
        <v>13</v>
      </c>
      <c r="E2490">
        <v>21</v>
      </c>
      <c r="F2490" s="12">
        <v>3190.55</v>
      </c>
      <c r="G2490" s="12">
        <v>106.35</v>
      </c>
      <c r="H2490" s="12">
        <v>5.6</v>
      </c>
      <c r="I2490" s="12">
        <v>3.47</v>
      </c>
      <c r="J2490">
        <v>785</v>
      </c>
      <c r="K2490">
        <v>966</v>
      </c>
      <c r="L2490" s="12">
        <v>2.13</v>
      </c>
      <c r="M2490" t="s">
        <v>614</v>
      </c>
    </row>
    <row r="2491" spans="1:13" x14ac:dyDescent="0.3">
      <c r="A2491" t="s">
        <v>63</v>
      </c>
      <c r="B2491" t="s">
        <v>70</v>
      </c>
      <c r="C2491" t="s">
        <v>629</v>
      </c>
      <c r="D2491" t="s">
        <v>12</v>
      </c>
      <c r="E2491">
        <v>20</v>
      </c>
      <c r="F2491" s="12">
        <v>2904</v>
      </c>
      <c r="G2491" s="12">
        <v>96.8</v>
      </c>
      <c r="H2491" s="12">
        <v>5.33</v>
      </c>
      <c r="I2491" s="12">
        <v>3.73</v>
      </c>
      <c r="J2491">
        <v>727</v>
      </c>
      <c r="K2491">
        <v>985</v>
      </c>
      <c r="L2491" s="12">
        <v>1.6</v>
      </c>
      <c r="M2491" t="s">
        <v>614</v>
      </c>
    </row>
    <row r="2492" spans="1:13" x14ac:dyDescent="0.3">
      <c r="A2492" t="s">
        <v>63</v>
      </c>
      <c r="B2492" t="s">
        <v>70</v>
      </c>
      <c r="C2492" t="s">
        <v>629</v>
      </c>
      <c r="D2492" t="s">
        <v>15</v>
      </c>
      <c r="E2492">
        <v>20</v>
      </c>
      <c r="F2492" s="12">
        <v>2521.2800000000002</v>
      </c>
      <c r="G2492" s="12">
        <v>84.04</v>
      </c>
      <c r="H2492" s="12">
        <v>5.33</v>
      </c>
      <c r="I2492" s="12">
        <v>2.13</v>
      </c>
      <c r="J2492">
        <v>626</v>
      </c>
      <c r="K2492">
        <v>899</v>
      </c>
      <c r="L2492" s="12">
        <v>3.2</v>
      </c>
      <c r="M2492" t="s">
        <v>614</v>
      </c>
    </row>
    <row r="2493" spans="1:13" x14ac:dyDescent="0.3">
      <c r="A2493" t="s">
        <v>63</v>
      </c>
      <c r="B2493" t="s">
        <v>70</v>
      </c>
      <c r="C2493" t="s">
        <v>629</v>
      </c>
      <c r="D2493" t="s">
        <v>14</v>
      </c>
      <c r="E2493">
        <v>19</v>
      </c>
      <c r="F2493" s="12">
        <v>2416</v>
      </c>
      <c r="G2493" s="12">
        <v>80.53</v>
      </c>
      <c r="H2493" s="12">
        <v>5.07</v>
      </c>
      <c r="I2493" s="12">
        <v>3.2</v>
      </c>
      <c r="J2493">
        <v>604</v>
      </c>
      <c r="K2493">
        <v>824</v>
      </c>
      <c r="L2493" s="12">
        <v>1.87</v>
      </c>
      <c r="M2493" t="s">
        <v>614</v>
      </c>
    </row>
    <row r="2494" spans="1:13" x14ac:dyDescent="0.3">
      <c r="A2494" t="s">
        <v>63</v>
      </c>
      <c r="B2494" t="s">
        <v>70</v>
      </c>
      <c r="C2494" t="s">
        <v>629</v>
      </c>
      <c r="D2494" t="s">
        <v>114</v>
      </c>
      <c r="E2494">
        <v>17</v>
      </c>
      <c r="F2494" s="12">
        <v>2312</v>
      </c>
      <c r="G2494" s="12">
        <v>77.069999999999993</v>
      </c>
      <c r="H2494" s="12">
        <v>4.53</v>
      </c>
      <c r="I2494" s="12">
        <v>1.6</v>
      </c>
      <c r="J2494">
        <v>578</v>
      </c>
      <c r="K2494">
        <v>815</v>
      </c>
      <c r="L2494" s="12">
        <v>2.93</v>
      </c>
      <c r="M2494" t="s">
        <v>614</v>
      </c>
    </row>
    <row r="2495" spans="1:13" x14ac:dyDescent="0.3">
      <c r="A2495" t="s">
        <v>63</v>
      </c>
      <c r="B2495" t="s">
        <v>70</v>
      </c>
      <c r="C2495" t="s">
        <v>630</v>
      </c>
      <c r="D2495" t="s">
        <v>7</v>
      </c>
      <c r="E2495">
        <v>1</v>
      </c>
      <c r="F2495" s="12">
        <v>111</v>
      </c>
      <c r="G2495" s="12">
        <v>3.7</v>
      </c>
      <c r="H2495" s="12">
        <v>0.2</v>
      </c>
      <c r="I2495" s="12">
        <v>0</v>
      </c>
      <c r="J2495">
        <v>37</v>
      </c>
      <c r="K2495">
        <v>40</v>
      </c>
      <c r="L2495" s="12">
        <v>0.2</v>
      </c>
      <c r="M2495" t="s">
        <v>614</v>
      </c>
    </row>
    <row r="2496" spans="1:13" x14ac:dyDescent="0.3">
      <c r="A2496" t="s">
        <v>63</v>
      </c>
      <c r="B2496" t="s">
        <v>70</v>
      </c>
      <c r="C2496" t="s">
        <v>630</v>
      </c>
      <c r="D2496" t="s">
        <v>9</v>
      </c>
      <c r="E2496">
        <v>2</v>
      </c>
      <c r="F2496" s="12">
        <v>216</v>
      </c>
      <c r="G2496" s="12">
        <v>7.2</v>
      </c>
      <c r="H2496" s="12">
        <v>0.4</v>
      </c>
      <c r="I2496" s="12">
        <v>0.4</v>
      </c>
      <c r="J2496">
        <v>72</v>
      </c>
      <c r="K2496">
        <v>85</v>
      </c>
      <c r="L2496" s="12">
        <v>0</v>
      </c>
      <c r="M2496" t="s">
        <v>614</v>
      </c>
    </row>
    <row r="2497" spans="1:13" x14ac:dyDescent="0.3">
      <c r="A2497" t="s">
        <v>63</v>
      </c>
      <c r="B2497" t="s">
        <v>70</v>
      </c>
      <c r="C2497" t="s">
        <v>630</v>
      </c>
      <c r="D2497" t="s">
        <v>8</v>
      </c>
      <c r="E2497">
        <v>1</v>
      </c>
      <c r="F2497" s="12">
        <v>84</v>
      </c>
      <c r="G2497" s="12">
        <v>2.8</v>
      </c>
      <c r="H2497" s="12">
        <v>0.2</v>
      </c>
      <c r="I2497" s="12">
        <v>0.2</v>
      </c>
      <c r="J2497">
        <v>28</v>
      </c>
      <c r="K2497">
        <v>35</v>
      </c>
      <c r="L2497" s="12">
        <v>0</v>
      </c>
      <c r="M2497" t="s">
        <v>614</v>
      </c>
    </row>
    <row r="2498" spans="1:13" x14ac:dyDescent="0.3">
      <c r="A2498" t="s">
        <v>63</v>
      </c>
      <c r="B2498" t="s">
        <v>70</v>
      </c>
      <c r="C2498" t="s">
        <v>630</v>
      </c>
      <c r="D2498" t="s">
        <v>11</v>
      </c>
      <c r="E2498">
        <v>2</v>
      </c>
      <c r="F2498" s="12">
        <v>205.71</v>
      </c>
      <c r="G2498" s="12">
        <v>6.86</v>
      </c>
      <c r="H2498" s="12">
        <v>0.4</v>
      </c>
      <c r="I2498" s="12">
        <v>0.4</v>
      </c>
      <c r="J2498">
        <v>63</v>
      </c>
      <c r="K2498">
        <v>87</v>
      </c>
      <c r="L2498" s="12">
        <v>0</v>
      </c>
      <c r="M2498" t="s">
        <v>614</v>
      </c>
    </row>
    <row r="2499" spans="1:13" x14ac:dyDescent="0.3">
      <c r="A2499" t="s">
        <v>63</v>
      </c>
      <c r="B2499" t="s">
        <v>70</v>
      </c>
      <c r="C2499" t="s">
        <v>630</v>
      </c>
      <c r="D2499" t="s">
        <v>10</v>
      </c>
      <c r="E2499">
        <v>1</v>
      </c>
      <c r="F2499" s="12">
        <v>63</v>
      </c>
      <c r="G2499" s="12">
        <v>2.1</v>
      </c>
      <c r="H2499" s="12">
        <v>0.2</v>
      </c>
      <c r="I2499" s="12">
        <v>0.2</v>
      </c>
      <c r="J2499">
        <v>21</v>
      </c>
      <c r="K2499">
        <v>40</v>
      </c>
      <c r="L2499" s="12">
        <v>0</v>
      </c>
      <c r="M2499" t="s">
        <v>614</v>
      </c>
    </row>
    <row r="2500" spans="1:13" x14ac:dyDescent="0.3">
      <c r="A2500" t="s">
        <v>63</v>
      </c>
      <c r="B2500" t="s">
        <v>70</v>
      </c>
      <c r="C2500" t="s">
        <v>630</v>
      </c>
      <c r="D2500" t="s">
        <v>13</v>
      </c>
      <c r="E2500">
        <v>2</v>
      </c>
      <c r="F2500" s="12">
        <v>181.8</v>
      </c>
      <c r="G2500" s="12">
        <v>6.06</v>
      </c>
      <c r="H2500" s="12">
        <v>0.4</v>
      </c>
      <c r="I2500" s="12">
        <v>0.2</v>
      </c>
      <c r="J2500">
        <v>58</v>
      </c>
      <c r="K2500">
        <v>87</v>
      </c>
      <c r="L2500" s="12">
        <v>0.2</v>
      </c>
      <c r="M2500" t="s">
        <v>614</v>
      </c>
    </row>
    <row r="2501" spans="1:13" x14ac:dyDescent="0.3">
      <c r="A2501" t="s">
        <v>63</v>
      </c>
      <c r="B2501" t="s">
        <v>70</v>
      </c>
      <c r="C2501" t="s">
        <v>630</v>
      </c>
      <c r="D2501" t="s">
        <v>12</v>
      </c>
      <c r="E2501">
        <v>1</v>
      </c>
      <c r="F2501" s="12">
        <v>72</v>
      </c>
      <c r="G2501" s="12">
        <v>2.4</v>
      </c>
      <c r="H2501" s="12">
        <v>0.2</v>
      </c>
      <c r="I2501" s="12">
        <v>0</v>
      </c>
      <c r="J2501">
        <v>24</v>
      </c>
      <c r="K2501">
        <v>42</v>
      </c>
      <c r="L2501" s="12">
        <v>0.2</v>
      </c>
      <c r="M2501" t="s">
        <v>614</v>
      </c>
    </row>
    <row r="2502" spans="1:13" x14ac:dyDescent="0.3">
      <c r="A2502" t="s">
        <v>63</v>
      </c>
      <c r="B2502" t="s">
        <v>70</v>
      </c>
      <c r="C2502" t="s">
        <v>630</v>
      </c>
      <c r="D2502" t="s">
        <v>15</v>
      </c>
      <c r="E2502">
        <v>2</v>
      </c>
      <c r="F2502" s="12">
        <v>189</v>
      </c>
      <c r="G2502" s="12">
        <v>6.3</v>
      </c>
      <c r="H2502" s="12">
        <v>0.4</v>
      </c>
      <c r="I2502" s="12">
        <v>0.4</v>
      </c>
      <c r="J2502">
        <v>59</v>
      </c>
      <c r="K2502">
        <v>87</v>
      </c>
      <c r="L2502" s="12">
        <v>0</v>
      </c>
      <c r="M2502" t="s">
        <v>614</v>
      </c>
    </row>
    <row r="2503" spans="1:13" x14ac:dyDescent="0.3">
      <c r="A2503" t="s">
        <v>63</v>
      </c>
      <c r="B2503" t="s">
        <v>70</v>
      </c>
      <c r="C2503" t="s">
        <v>631</v>
      </c>
      <c r="D2503" t="s">
        <v>7</v>
      </c>
      <c r="E2503">
        <v>2</v>
      </c>
      <c r="F2503" s="12">
        <v>240</v>
      </c>
      <c r="G2503" s="12">
        <v>8</v>
      </c>
      <c r="H2503" s="12">
        <v>0.53</v>
      </c>
      <c r="I2503" s="12">
        <v>0.53</v>
      </c>
      <c r="J2503">
        <v>60</v>
      </c>
      <c r="K2503">
        <v>85</v>
      </c>
      <c r="L2503" s="12">
        <v>0</v>
      </c>
      <c r="M2503" t="s">
        <v>614</v>
      </c>
    </row>
    <row r="2504" spans="1:13" x14ac:dyDescent="0.3">
      <c r="A2504" t="s">
        <v>63</v>
      </c>
      <c r="B2504" t="s">
        <v>70</v>
      </c>
      <c r="C2504" t="s">
        <v>631</v>
      </c>
      <c r="D2504" t="s">
        <v>9</v>
      </c>
      <c r="E2504">
        <v>3</v>
      </c>
      <c r="F2504" s="12">
        <v>248</v>
      </c>
      <c r="G2504" s="12">
        <v>8.27</v>
      </c>
      <c r="H2504" s="12">
        <v>0.8</v>
      </c>
      <c r="I2504" s="12">
        <v>0.8</v>
      </c>
      <c r="J2504">
        <v>62</v>
      </c>
      <c r="K2504">
        <v>125</v>
      </c>
      <c r="L2504" s="12">
        <v>0</v>
      </c>
      <c r="M2504" t="s">
        <v>614</v>
      </c>
    </row>
    <row r="2505" spans="1:13" x14ac:dyDescent="0.3">
      <c r="A2505" t="s">
        <v>63</v>
      </c>
      <c r="B2505" t="s">
        <v>70</v>
      </c>
      <c r="C2505" t="s">
        <v>631</v>
      </c>
      <c r="D2505" t="s">
        <v>8</v>
      </c>
      <c r="E2505">
        <v>2</v>
      </c>
      <c r="F2505" s="12">
        <v>252</v>
      </c>
      <c r="G2505" s="12">
        <v>8.4</v>
      </c>
      <c r="H2505" s="12">
        <v>0.53</v>
      </c>
      <c r="I2505" s="12">
        <v>0.53</v>
      </c>
      <c r="J2505">
        <v>63</v>
      </c>
      <c r="K2505">
        <v>85</v>
      </c>
      <c r="L2505" s="12">
        <v>0</v>
      </c>
      <c r="M2505" t="s">
        <v>614</v>
      </c>
    </row>
    <row r="2506" spans="1:13" x14ac:dyDescent="0.3">
      <c r="A2506" t="s">
        <v>63</v>
      </c>
      <c r="B2506" t="s">
        <v>70</v>
      </c>
      <c r="C2506" t="s">
        <v>631</v>
      </c>
      <c r="D2506" t="s">
        <v>11</v>
      </c>
      <c r="E2506">
        <v>1</v>
      </c>
      <c r="F2506" s="12">
        <v>160</v>
      </c>
      <c r="G2506" s="12">
        <v>5.33</v>
      </c>
      <c r="H2506" s="12">
        <v>0.27</v>
      </c>
      <c r="I2506" s="12">
        <v>0.27</v>
      </c>
      <c r="J2506">
        <v>40</v>
      </c>
      <c r="K2506">
        <v>42</v>
      </c>
      <c r="L2506" s="12">
        <v>0</v>
      </c>
      <c r="M2506" t="s">
        <v>614</v>
      </c>
    </row>
    <row r="2507" spans="1:13" x14ac:dyDescent="0.3">
      <c r="A2507" t="s">
        <v>63</v>
      </c>
      <c r="B2507" t="s">
        <v>70</v>
      </c>
      <c r="C2507" t="s">
        <v>631</v>
      </c>
      <c r="D2507" t="s">
        <v>10</v>
      </c>
      <c r="E2507">
        <v>3</v>
      </c>
      <c r="F2507" s="12">
        <v>434.11</v>
      </c>
      <c r="G2507" s="12">
        <v>14.47</v>
      </c>
      <c r="H2507" s="12">
        <v>0.8</v>
      </c>
      <c r="I2507" s="12">
        <v>0.8</v>
      </c>
      <c r="J2507">
        <v>108</v>
      </c>
      <c r="K2507">
        <v>130</v>
      </c>
      <c r="L2507" s="12">
        <v>0</v>
      </c>
      <c r="M2507" t="s">
        <v>614</v>
      </c>
    </row>
    <row r="2508" spans="1:13" x14ac:dyDescent="0.3">
      <c r="A2508" t="s">
        <v>63</v>
      </c>
      <c r="B2508" t="s">
        <v>70</v>
      </c>
      <c r="C2508" t="s">
        <v>631</v>
      </c>
      <c r="D2508" t="s">
        <v>12</v>
      </c>
      <c r="E2508">
        <v>2</v>
      </c>
      <c r="F2508" s="12">
        <v>329.23</v>
      </c>
      <c r="G2508" s="12">
        <v>10.97</v>
      </c>
      <c r="H2508" s="12">
        <v>0.53</v>
      </c>
      <c r="I2508" s="12">
        <v>0.53</v>
      </c>
      <c r="J2508">
        <v>82</v>
      </c>
      <c r="K2508">
        <v>97</v>
      </c>
      <c r="L2508" s="12">
        <v>0</v>
      </c>
      <c r="M2508" t="s">
        <v>614</v>
      </c>
    </row>
    <row r="2509" spans="1:13" x14ac:dyDescent="0.3">
      <c r="A2509" t="s">
        <v>63</v>
      </c>
      <c r="B2509" t="s">
        <v>70</v>
      </c>
      <c r="C2509" t="s">
        <v>631</v>
      </c>
      <c r="D2509" t="s">
        <v>14</v>
      </c>
      <c r="E2509">
        <v>2</v>
      </c>
      <c r="F2509" s="12">
        <v>212.82</v>
      </c>
      <c r="G2509" s="12">
        <v>7.09</v>
      </c>
      <c r="H2509" s="12">
        <v>0.53</v>
      </c>
      <c r="I2509" s="12">
        <v>0.53</v>
      </c>
      <c r="J2509">
        <v>53</v>
      </c>
      <c r="K2509">
        <v>87</v>
      </c>
      <c r="L2509" s="12">
        <v>0</v>
      </c>
      <c r="M2509" t="s">
        <v>614</v>
      </c>
    </row>
    <row r="2510" spans="1:13" x14ac:dyDescent="0.3">
      <c r="A2510" t="s">
        <v>63</v>
      </c>
      <c r="B2510" t="s">
        <v>70</v>
      </c>
      <c r="C2510" t="s">
        <v>631</v>
      </c>
      <c r="D2510" t="s">
        <v>114</v>
      </c>
      <c r="E2510">
        <v>2</v>
      </c>
      <c r="F2510" s="12">
        <v>296.91000000000003</v>
      </c>
      <c r="G2510" s="12">
        <v>9.9</v>
      </c>
      <c r="H2510" s="12">
        <v>0.53</v>
      </c>
      <c r="I2510" s="12">
        <v>0.53</v>
      </c>
      <c r="J2510">
        <v>74</v>
      </c>
      <c r="K2510">
        <v>87</v>
      </c>
      <c r="L2510" s="12">
        <v>0</v>
      </c>
      <c r="M2510" t="s">
        <v>614</v>
      </c>
    </row>
    <row r="2511" spans="1:13" x14ac:dyDescent="0.3">
      <c r="A2511" t="s">
        <v>63</v>
      </c>
      <c r="B2511" t="s">
        <v>70</v>
      </c>
      <c r="C2511" t="s">
        <v>632</v>
      </c>
      <c r="D2511" t="s">
        <v>7</v>
      </c>
      <c r="E2511">
        <v>2</v>
      </c>
      <c r="F2511" s="12">
        <v>570</v>
      </c>
      <c r="G2511" s="12">
        <v>19</v>
      </c>
      <c r="H2511" s="12">
        <v>0.8</v>
      </c>
      <c r="I2511" s="12">
        <v>0.4</v>
      </c>
      <c r="J2511">
        <v>95</v>
      </c>
      <c r="K2511">
        <v>90</v>
      </c>
      <c r="L2511" s="12">
        <v>0.4</v>
      </c>
      <c r="M2511" t="s">
        <v>614</v>
      </c>
    </row>
    <row r="2512" spans="1:13" x14ac:dyDescent="0.3">
      <c r="A2512" t="s">
        <v>63</v>
      </c>
      <c r="B2512" t="s">
        <v>70</v>
      </c>
      <c r="C2512" t="s">
        <v>632</v>
      </c>
      <c r="D2512" t="s">
        <v>9</v>
      </c>
      <c r="E2512">
        <v>5</v>
      </c>
      <c r="F2512" s="12">
        <v>1164</v>
      </c>
      <c r="G2512" s="12">
        <v>38.799999999999997</v>
      </c>
      <c r="H2512" s="12">
        <v>2</v>
      </c>
      <c r="I2512" s="12">
        <v>2</v>
      </c>
      <c r="J2512">
        <v>194</v>
      </c>
      <c r="K2512">
        <v>215</v>
      </c>
      <c r="L2512" s="12">
        <v>0</v>
      </c>
      <c r="M2512" t="s">
        <v>614</v>
      </c>
    </row>
    <row r="2513" spans="1:13" x14ac:dyDescent="0.3">
      <c r="A2513" t="s">
        <v>63</v>
      </c>
      <c r="B2513" t="s">
        <v>70</v>
      </c>
      <c r="C2513" t="s">
        <v>632</v>
      </c>
      <c r="D2513" t="s">
        <v>8</v>
      </c>
      <c r="E2513">
        <v>4</v>
      </c>
      <c r="F2513" s="12">
        <v>1066.8800000000001</v>
      </c>
      <c r="G2513" s="12">
        <v>35.56</v>
      </c>
      <c r="H2513" s="12">
        <v>1.6</v>
      </c>
      <c r="I2513" s="12">
        <v>1.2</v>
      </c>
      <c r="J2513">
        <v>178</v>
      </c>
      <c r="K2513">
        <v>180</v>
      </c>
      <c r="L2513" s="12">
        <v>0.4</v>
      </c>
      <c r="M2513" t="s">
        <v>614</v>
      </c>
    </row>
    <row r="2514" spans="1:13" x14ac:dyDescent="0.3">
      <c r="A2514" t="s">
        <v>63</v>
      </c>
      <c r="B2514" t="s">
        <v>70</v>
      </c>
      <c r="C2514" t="s">
        <v>632</v>
      </c>
      <c r="D2514" t="s">
        <v>11</v>
      </c>
      <c r="E2514">
        <v>7</v>
      </c>
      <c r="F2514" s="12">
        <v>1686</v>
      </c>
      <c r="G2514" s="12">
        <v>56.2</v>
      </c>
      <c r="H2514" s="12">
        <v>2.8</v>
      </c>
      <c r="I2514" s="12">
        <v>2</v>
      </c>
      <c r="J2514">
        <v>281</v>
      </c>
      <c r="K2514">
        <v>300</v>
      </c>
      <c r="L2514" s="12">
        <v>0.8</v>
      </c>
      <c r="M2514" t="s">
        <v>614</v>
      </c>
    </row>
    <row r="2515" spans="1:13" x14ac:dyDescent="0.3">
      <c r="A2515" t="s">
        <v>63</v>
      </c>
      <c r="B2515" t="s">
        <v>70</v>
      </c>
      <c r="C2515" t="s">
        <v>632</v>
      </c>
      <c r="D2515" t="s">
        <v>10</v>
      </c>
      <c r="E2515">
        <v>6</v>
      </c>
      <c r="F2515" s="12">
        <v>1338</v>
      </c>
      <c r="G2515" s="12">
        <v>44.6</v>
      </c>
      <c r="H2515" s="12">
        <v>2.4</v>
      </c>
      <c r="I2515" s="12">
        <v>2</v>
      </c>
      <c r="J2515">
        <v>223</v>
      </c>
      <c r="K2515">
        <v>250</v>
      </c>
      <c r="L2515" s="12">
        <v>0.4</v>
      </c>
      <c r="M2515" t="s">
        <v>614</v>
      </c>
    </row>
    <row r="2516" spans="1:13" x14ac:dyDescent="0.3">
      <c r="A2516" t="s">
        <v>63</v>
      </c>
      <c r="B2516" t="s">
        <v>70</v>
      </c>
      <c r="C2516" t="s">
        <v>632</v>
      </c>
      <c r="D2516" t="s">
        <v>13</v>
      </c>
      <c r="E2516">
        <v>8</v>
      </c>
      <c r="F2516" s="12">
        <v>1729.6</v>
      </c>
      <c r="G2516" s="12">
        <v>57.65</v>
      </c>
      <c r="H2516" s="12">
        <v>3.2</v>
      </c>
      <c r="I2516" s="12">
        <v>2.4</v>
      </c>
      <c r="J2516">
        <v>281</v>
      </c>
      <c r="K2516">
        <v>348</v>
      </c>
      <c r="L2516" s="12">
        <v>0.8</v>
      </c>
      <c r="M2516" t="s">
        <v>614</v>
      </c>
    </row>
    <row r="2517" spans="1:13" x14ac:dyDescent="0.3">
      <c r="A2517" t="s">
        <v>63</v>
      </c>
      <c r="B2517" t="s">
        <v>70</v>
      </c>
      <c r="C2517" t="s">
        <v>632</v>
      </c>
      <c r="D2517" t="s">
        <v>12</v>
      </c>
      <c r="E2517">
        <v>6</v>
      </c>
      <c r="F2517" s="12">
        <v>1080</v>
      </c>
      <c r="G2517" s="12">
        <v>36</v>
      </c>
      <c r="H2517" s="12">
        <v>2.4</v>
      </c>
      <c r="I2517" s="12">
        <v>1.6</v>
      </c>
      <c r="J2517">
        <v>180</v>
      </c>
      <c r="K2517">
        <v>258</v>
      </c>
      <c r="L2517" s="12">
        <v>0.8</v>
      </c>
      <c r="M2517" t="s">
        <v>614</v>
      </c>
    </row>
    <row r="2518" spans="1:13" x14ac:dyDescent="0.3">
      <c r="A2518" t="s">
        <v>63</v>
      </c>
      <c r="B2518" t="s">
        <v>70</v>
      </c>
      <c r="C2518" t="s">
        <v>632</v>
      </c>
      <c r="D2518" t="s">
        <v>15</v>
      </c>
      <c r="E2518">
        <v>7</v>
      </c>
      <c r="F2518" s="12">
        <v>1584</v>
      </c>
      <c r="G2518" s="12">
        <v>52.8</v>
      </c>
      <c r="H2518" s="12">
        <v>2.8</v>
      </c>
      <c r="I2518" s="12">
        <v>1.6</v>
      </c>
      <c r="J2518">
        <v>264</v>
      </c>
      <c r="K2518">
        <v>293</v>
      </c>
      <c r="L2518" s="12">
        <v>1.2</v>
      </c>
      <c r="M2518" t="s">
        <v>614</v>
      </c>
    </row>
    <row r="2519" spans="1:13" x14ac:dyDescent="0.3">
      <c r="A2519" t="s">
        <v>63</v>
      </c>
      <c r="B2519" t="s">
        <v>70</v>
      </c>
      <c r="C2519" t="s">
        <v>632</v>
      </c>
      <c r="D2519" t="s">
        <v>14</v>
      </c>
      <c r="E2519">
        <v>4</v>
      </c>
      <c r="F2519" s="12">
        <v>768</v>
      </c>
      <c r="G2519" s="12">
        <v>25.6</v>
      </c>
      <c r="H2519" s="12">
        <v>1.6</v>
      </c>
      <c r="I2519" s="12">
        <v>0.8</v>
      </c>
      <c r="J2519">
        <v>128</v>
      </c>
      <c r="K2519">
        <v>171</v>
      </c>
      <c r="L2519" s="12">
        <v>0.8</v>
      </c>
      <c r="M2519" t="s">
        <v>614</v>
      </c>
    </row>
    <row r="2520" spans="1:13" x14ac:dyDescent="0.3">
      <c r="A2520" t="s">
        <v>63</v>
      </c>
      <c r="B2520" t="s">
        <v>70</v>
      </c>
      <c r="C2520" t="s">
        <v>632</v>
      </c>
      <c r="D2520" t="s">
        <v>114</v>
      </c>
      <c r="E2520">
        <v>5</v>
      </c>
      <c r="F2520" s="12">
        <v>858</v>
      </c>
      <c r="G2520" s="12">
        <v>28.6</v>
      </c>
      <c r="H2520" s="12">
        <v>2</v>
      </c>
      <c r="I2520" s="12">
        <v>0.4</v>
      </c>
      <c r="J2520">
        <v>143</v>
      </c>
      <c r="K2520">
        <v>204</v>
      </c>
      <c r="L2520" s="12">
        <v>1.6</v>
      </c>
      <c r="M2520" t="s">
        <v>614</v>
      </c>
    </row>
    <row r="2521" spans="1:13" x14ac:dyDescent="0.3">
      <c r="A2521" t="s">
        <v>63</v>
      </c>
      <c r="B2521" t="s">
        <v>70</v>
      </c>
      <c r="C2521" t="s">
        <v>633</v>
      </c>
      <c r="D2521" t="s">
        <v>7</v>
      </c>
      <c r="E2521">
        <v>2</v>
      </c>
      <c r="F2521" s="12">
        <v>360</v>
      </c>
      <c r="G2521" s="12">
        <v>12</v>
      </c>
      <c r="H2521" s="12">
        <v>0.53</v>
      </c>
      <c r="I2521" s="12">
        <v>0.53</v>
      </c>
      <c r="J2521">
        <v>90</v>
      </c>
      <c r="K2521">
        <v>95</v>
      </c>
      <c r="L2521" s="12">
        <v>0</v>
      </c>
      <c r="M2521" t="s">
        <v>614</v>
      </c>
    </row>
    <row r="2522" spans="1:13" x14ac:dyDescent="0.3">
      <c r="A2522" t="s">
        <v>63</v>
      </c>
      <c r="B2522" t="s">
        <v>70</v>
      </c>
      <c r="C2522" t="s">
        <v>633</v>
      </c>
      <c r="D2522" t="s">
        <v>9</v>
      </c>
      <c r="E2522">
        <v>3</v>
      </c>
      <c r="F2522" s="12">
        <v>500</v>
      </c>
      <c r="G2522" s="12">
        <v>16.670000000000002</v>
      </c>
      <c r="H2522" s="12">
        <v>0.8</v>
      </c>
      <c r="I2522" s="12">
        <v>0.53</v>
      </c>
      <c r="J2522">
        <v>125</v>
      </c>
      <c r="K2522">
        <v>130</v>
      </c>
      <c r="L2522" s="12">
        <v>0.27</v>
      </c>
      <c r="M2522" t="s">
        <v>614</v>
      </c>
    </row>
    <row r="2523" spans="1:13" x14ac:dyDescent="0.3">
      <c r="A2523" t="s">
        <v>63</v>
      </c>
      <c r="B2523" t="s">
        <v>70</v>
      </c>
      <c r="C2523" t="s">
        <v>633</v>
      </c>
      <c r="D2523" t="s">
        <v>8</v>
      </c>
      <c r="E2523">
        <v>2</v>
      </c>
      <c r="F2523" s="12">
        <v>352</v>
      </c>
      <c r="G2523" s="12">
        <v>11.73</v>
      </c>
      <c r="H2523" s="12">
        <v>0.53</v>
      </c>
      <c r="I2523" s="12">
        <v>0.27</v>
      </c>
      <c r="J2523">
        <v>88</v>
      </c>
      <c r="K2523">
        <v>95</v>
      </c>
      <c r="L2523" s="12">
        <v>0.27</v>
      </c>
      <c r="M2523" t="s">
        <v>614</v>
      </c>
    </row>
    <row r="2524" spans="1:13" x14ac:dyDescent="0.3">
      <c r="A2524" t="s">
        <v>63</v>
      </c>
      <c r="B2524" t="s">
        <v>70</v>
      </c>
      <c r="C2524" t="s">
        <v>633</v>
      </c>
      <c r="D2524" t="s">
        <v>11</v>
      </c>
      <c r="E2524">
        <v>3</v>
      </c>
      <c r="F2524" s="12">
        <v>404</v>
      </c>
      <c r="G2524" s="12">
        <v>13.47</v>
      </c>
      <c r="H2524" s="12">
        <v>0.8</v>
      </c>
      <c r="I2524" s="12">
        <v>0.8</v>
      </c>
      <c r="J2524">
        <v>101</v>
      </c>
      <c r="K2524">
        <v>132</v>
      </c>
      <c r="L2524" s="12">
        <v>0</v>
      </c>
      <c r="M2524" t="s">
        <v>614</v>
      </c>
    </row>
    <row r="2525" spans="1:13" x14ac:dyDescent="0.3">
      <c r="A2525" t="s">
        <v>63</v>
      </c>
      <c r="B2525" t="s">
        <v>70</v>
      </c>
      <c r="C2525" t="s">
        <v>633</v>
      </c>
      <c r="D2525" t="s">
        <v>10</v>
      </c>
      <c r="E2525">
        <v>3</v>
      </c>
      <c r="F2525" s="12">
        <v>356</v>
      </c>
      <c r="G2525" s="12">
        <v>11.87</v>
      </c>
      <c r="H2525" s="12">
        <v>0.8</v>
      </c>
      <c r="I2525" s="12">
        <v>0.8</v>
      </c>
      <c r="J2525">
        <v>89</v>
      </c>
      <c r="K2525">
        <v>130</v>
      </c>
      <c r="L2525" s="12">
        <v>0</v>
      </c>
      <c r="M2525" t="s">
        <v>614</v>
      </c>
    </row>
    <row r="2526" spans="1:13" x14ac:dyDescent="0.3">
      <c r="A2526" t="s">
        <v>63</v>
      </c>
      <c r="B2526" t="s">
        <v>70</v>
      </c>
      <c r="C2526" t="s">
        <v>633</v>
      </c>
      <c r="D2526" t="s">
        <v>13</v>
      </c>
      <c r="E2526">
        <v>3</v>
      </c>
      <c r="F2526" s="12">
        <v>325.3</v>
      </c>
      <c r="G2526" s="12">
        <v>10.84</v>
      </c>
      <c r="H2526" s="12">
        <v>0.8</v>
      </c>
      <c r="I2526" s="12">
        <v>0.53</v>
      </c>
      <c r="J2526">
        <v>79</v>
      </c>
      <c r="K2526">
        <v>132</v>
      </c>
      <c r="L2526" s="12">
        <v>0.27</v>
      </c>
      <c r="M2526" t="s">
        <v>614</v>
      </c>
    </row>
    <row r="2527" spans="1:13" x14ac:dyDescent="0.3">
      <c r="A2527" t="s">
        <v>63</v>
      </c>
      <c r="B2527" t="s">
        <v>70</v>
      </c>
      <c r="C2527" t="s">
        <v>633</v>
      </c>
      <c r="D2527" t="s">
        <v>12</v>
      </c>
      <c r="E2527">
        <v>3</v>
      </c>
      <c r="F2527" s="12">
        <v>376</v>
      </c>
      <c r="G2527" s="12">
        <v>12.53</v>
      </c>
      <c r="H2527" s="12">
        <v>0.8</v>
      </c>
      <c r="I2527" s="12">
        <v>0.53</v>
      </c>
      <c r="J2527">
        <v>94</v>
      </c>
      <c r="K2527">
        <v>132</v>
      </c>
      <c r="L2527" s="12">
        <v>0.27</v>
      </c>
      <c r="M2527" t="s">
        <v>614</v>
      </c>
    </row>
    <row r="2528" spans="1:13" x14ac:dyDescent="0.3">
      <c r="A2528" t="s">
        <v>63</v>
      </c>
      <c r="B2528" t="s">
        <v>70</v>
      </c>
      <c r="C2528" t="s">
        <v>633</v>
      </c>
      <c r="D2528" t="s">
        <v>15</v>
      </c>
      <c r="E2528">
        <v>3</v>
      </c>
      <c r="F2528" s="12">
        <v>296</v>
      </c>
      <c r="G2528" s="12">
        <v>9.8699999999999992</v>
      </c>
      <c r="H2528" s="12">
        <v>0.8</v>
      </c>
      <c r="I2528" s="12">
        <v>0.53</v>
      </c>
      <c r="J2528">
        <v>74</v>
      </c>
      <c r="K2528">
        <v>129</v>
      </c>
      <c r="L2528" s="12">
        <v>0.27</v>
      </c>
      <c r="M2528" t="s">
        <v>614</v>
      </c>
    </row>
    <row r="2529" spans="1:13" x14ac:dyDescent="0.3">
      <c r="A2529" t="s">
        <v>63</v>
      </c>
      <c r="B2529" t="s">
        <v>70</v>
      </c>
      <c r="C2529" t="s">
        <v>633</v>
      </c>
      <c r="D2529" t="s">
        <v>14</v>
      </c>
      <c r="E2529">
        <v>3</v>
      </c>
      <c r="F2529" s="12">
        <v>228</v>
      </c>
      <c r="G2529" s="12">
        <v>7.6</v>
      </c>
      <c r="H2529" s="12">
        <v>0.8</v>
      </c>
      <c r="I2529" s="12">
        <v>0.53</v>
      </c>
      <c r="J2529">
        <v>57</v>
      </c>
      <c r="K2529">
        <v>123</v>
      </c>
      <c r="L2529" s="12">
        <v>0.27</v>
      </c>
      <c r="M2529" t="s">
        <v>614</v>
      </c>
    </row>
    <row r="2530" spans="1:13" x14ac:dyDescent="0.3">
      <c r="A2530" t="s">
        <v>63</v>
      </c>
      <c r="B2530" t="s">
        <v>70</v>
      </c>
      <c r="C2530" t="s">
        <v>633</v>
      </c>
      <c r="D2530" t="s">
        <v>114</v>
      </c>
      <c r="E2530">
        <v>3</v>
      </c>
      <c r="F2530" s="12">
        <v>300</v>
      </c>
      <c r="G2530" s="12">
        <v>10</v>
      </c>
      <c r="H2530" s="12">
        <v>0.8</v>
      </c>
      <c r="I2530" s="12">
        <v>0.53</v>
      </c>
      <c r="J2530">
        <v>75</v>
      </c>
      <c r="K2530">
        <v>124</v>
      </c>
      <c r="L2530" s="12">
        <v>0.27</v>
      </c>
      <c r="M2530" t="s">
        <v>614</v>
      </c>
    </row>
    <row r="2531" spans="1:13" x14ac:dyDescent="0.3">
      <c r="A2531" t="s">
        <v>63</v>
      </c>
      <c r="B2531" t="s">
        <v>70</v>
      </c>
      <c r="C2531" t="s">
        <v>634</v>
      </c>
      <c r="D2531" t="s">
        <v>7</v>
      </c>
      <c r="E2531">
        <v>2</v>
      </c>
      <c r="F2531" s="12">
        <v>465</v>
      </c>
      <c r="G2531" s="12">
        <v>15.5</v>
      </c>
      <c r="H2531" s="12">
        <v>0.67</v>
      </c>
      <c r="I2531" s="12">
        <v>0.67</v>
      </c>
      <c r="J2531">
        <v>93</v>
      </c>
      <c r="K2531">
        <v>90</v>
      </c>
      <c r="L2531" s="12">
        <v>0</v>
      </c>
      <c r="M2531" t="s">
        <v>614</v>
      </c>
    </row>
    <row r="2532" spans="1:13" x14ac:dyDescent="0.3">
      <c r="A2532" t="s">
        <v>63</v>
      </c>
      <c r="B2532" t="s">
        <v>70</v>
      </c>
      <c r="C2532" t="s">
        <v>634</v>
      </c>
      <c r="D2532" t="s">
        <v>9</v>
      </c>
      <c r="E2532">
        <v>3</v>
      </c>
      <c r="F2532" s="12">
        <v>615</v>
      </c>
      <c r="G2532" s="12">
        <v>20.5</v>
      </c>
      <c r="H2532" s="12">
        <v>1</v>
      </c>
      <c r="I2532" s="12">
        <v>0.67</v>
      </c>
      <c r="J2532">
        <v>123</v>
      </c>
      <c r="K2532">
        <v>125</v>
      </c>
      <c r="L2532" s="12">
        <v>0.33</v>
      </c>
      <c r="M2532" t="s">
        <v>614</v>
      </c>
    </row>
    <row r="2533" spans="1:13" x14ac:dyDescent="0.3">
      <c r="A2533" t="s">
        <v>63</v>
      </c>
      <c r="B2533" t="s">
        <v>70</v>
      </c>
      <c r="C2533" t="s">
        <v>634</v>
      </c>
      <c r="D2533" t="s">
        <v>8</v>
      </c>
      <c r="E2533">
        <v>3</v>
      </c>
      <c r="F2533" s="12">
        <v>585</v>
      </c>
      <c r="G2533" s="12">
        <v>19.5</v>
      </c>
      <c r="H2533" s="12">
        <v>1</v>
      </c>
      <c r="I2533" s="12">
        <v>1</v>
      </c>
      <c r="J2533">
        <v>117</v>
      </c>
      <c r="K2533">
        <v>135</v>
      </c>
      <c r="L2533" s="12">
        <v>0</v>
      </c>
      <c r="M2533" t="s">
        <v>614</v>
      </c>
    </row>
    <row r="2534" spans="1:13" x14ac:dyDescent="0.3">
      <c r="A2534" t="s">
        <v>63</v>
      </c>
      <c r="B2534" t="s">
        <v>70</v>
      </c>
      <c r="C2534" t="s">
        <v>634</v>
      </c>
      <c r="D2534" t="s">
        <v>11</v>
      </c>
      <c r="E2534">
        <v>4</v>
      </c>
      <c r="F2534" s="12">
        <v>845</v>
      </c>
      <c r="G2534" s="12">
        <v>28.17</v>
      </c>
      <c r="H2534" s="12">
        <v>1.33</v>
      </c>
      <c r="I2534" s="12">
        <v>0.67</v>
      </c>
      <c r="J2534">
        <v>169</v>
      </c>
      <c r="K2534">
        <v>177</v>
      </c>
      <c r="L2534" s="12">
        <v>0.67</v>
      </c>
      <c r="M2534" t="s">
        <v>614</v>
      </c>
    </row>
    <row r="2535" spans="1:13" x14ac:dyDescent="0.3">
      <c r="A2535" t="s">
        <v>63</v>
      </c>
      <c r="B2535" t="s">
        <v>70</v>
      </c>
      <c r="C2535" t="s">
        <v>634</v>
      </c>
      <c r="D2535" t="s">
        <v>10</v>
      </c>
      <c r="E2535">
        <v>5</v>
      </c>
      <c r="F2535" s="12">
        <v>851.18</v>
      </c>
      <c r="G2535" s="12">
        <v>28.37</v>
      </c>
      <c r="H2535" s="12">
        <v>1.67</v>
      </c>
      <c r="I2535" s="12">
        <v>1.33</v>
      </c>
      <c r="J2535">
        <v>170</v>
      </c>
      <c r="K2535">
        <v>225</v>
      </c>
      <c r="L2535" s="12">
        <v>0.33</v>
      </c>
      <c r="M2535" t="s">
        <v>614</v>
      </c>
    </row>
    <row r="2536" spans="1:13" x14ac:dyDescent="0.3">
      <c r="A2536" t="s">
        <v>63</v>
      </c>
      <c r="B2536" t="s">
        <v>70</v>
      </c>
      <c r="C2536" t="s">
        <v>634</v>
      </c>
      <c r="D2536" t="s">
        <v>13</v>
      </c>
      <c r="E2536">
        <v>5</v>
      </c>
      <c r="F2536" s="12">
        <v>874</v>
      </c>
      <c r="G2536" s="12">
        <v>29.13</v>
      </c>
      <c r="H2536" s="12">
        <v>1.67</v>
      </c>
      <c r="I2536" s="12">
        <v>0.33</v>
      </c>
      <c r="J2536">
        <v>171</v>
      </c>
      <c r="K2536">
        <v>219</v>
      </c>
      <c r="L2536" s="12">
        <v>1.33</v>
      </c>
      <c r="M2536" t="s">
        <v>614</v>
      </c>
    </row>
    <row r="2537" spans="1:13" x14ac:dyDescent="0.3">
      <c r="A2537" t="s">
        <v>63</v>
      </c>
      <c r="B2537" t="s">
        <v>70</v>
      </c>
      <c r="C2537" t="s">
        <v>634</v>
      </c>
      <c r="D2537" t="s">
        <v>12</v>
      </c>
      <c r="E2537">
        <v>6</v>
      </c>
      <c r="F2537" s="12">
        <v>1166.18</v>
      </c>
      <c r="G2537" s="12">
        <v>38.869999999999997</v>
      </c>
      <c r="H2537" s="12">
        <v>2</v>
      </c>
      <c r="I2537" s="12">
        <v>0.67</v>
      </c>
      <c r="J2537">
        <v>233</v>
      </c>
      <c r="K2537">
        <v>252</v>
      </c>
      <c r="L2537" s="12">
        <v>1.33</v>
      </c>
      <c r="M2537" t="s">
        <v>614</v>
      </c>
    </row>
    <row r="2538" spans="1:13" x14ac:dyDescent="0.3">
      <c r="A2538" t="s">
        <v>63</v>
      </c>
      <c r="B2538" t="s">
        <v>70</v>
      </c>
      <c r="C2538" t="s">
        <v>634</v>
      </c>
      <c r="D2538" t="s">
        <v>15</v>
      </c>
      <c r="E2538">
        <v>4</v>
      </c>
      <c r="F2538" s="12">
        <v>835</v>
      </c>
      <c r="G2538" s="12">
        <v>27.83</v>
      </c>
      <c r="H2538" s="12">
        <v>1.33</v>
      </c>
      <c r="I2538" s="12">
        <v>0.33</v>
      </c>
      <c r="J2538">
        <v>167</v>
      </c>
      <c r="K2538">
        <v>174</v>
      </c>
      <c r="L2538" s="12">
        <v>1</v>
      </c>
      <c r="M2538" t="s">
        <v>614</v>
      </c>
    </row>
    <row r="2539" spans="1:13" x14ac:dyDescent="0.3">
      <c r="A2539" t="s">
        <v>63</v>
      </c>
      <c r="B2539" t="s">
        <v>70</v>
      </c>
      <c r="C2539" t="s">
        <v>634</v>
      </c>
      <c r="D2539" t="s">
        <v>14</v>
      </c>
      <c r="E2539">
        <v>6</v>
      </c>
      <c r="F2539" s="12">
        <v>911.23</v>
      </c>
      <c r="G2539" s="12">
        <v>30.37</v>
      </c>
      <c r="H2539" s="12">
        <v>2</v>
      </c>
      <c r="I2539" s="12">
        <v>1</v>
      </c>
      <c r="J2539">
        <v>184</v>
      </c>
      <c r="K2539">
        <v>264</v>
      </c>
      <c r="L2539" s="12">
        <v>1</v>
      </c>
      <c r="M2539" t="s">
        <v>614</v>
      </c>
    </row>
    <row r="2540" spans="1:13" x14ac:dyDescent="0.3">
      <c r="A2540" t="s">
        <v>63</v>
      </c>
      <c r="B2540" t="s">
        <v>70</v>
      </c>
      <c r="C2540" t="s">
        <v>634</v>
      </c>
      <c r="D2540" t="s">
        <v>114</v>
      </c>
      <c r="E2540">
        <v>6</v>
      </c>
      <c r="F2540" s="12">
        <v>1050</v>
      </c>
      <c r="G2540" s="12">
        <v>35</v>
      </c>
      <c r="H2540" s="12">
        <v>2</v>
      </c>
      <c r="I2540" s="12">
        <v>1</v>
      </c>
      <c r="J2540">
        <v>210</v>
      </c>
      <c r="K2540">
        <v>257</v>
      </c>
      <c r="L2540" s="12">
        <v>1</v>
      </c>
      <c r="M2540" t="s">
        <v>614</v>
      </c>
    </row>
    <row r="2541" spans="1:13" x14ac:dyDescent="0.3">
      <c r="A2541" t="s">
        <v>63</v>
      </c>
      <c r="B2541" t="s">
        <v>70</v>
      </c>
      <c r="C2541" t="s">
        <v>635</v>
      </c>
      <c r="D2541" t="s">
        <v>8</v>
      </c>
      <c r="E2541">
        <v>1</v>
      </c>
      <c r="F2541" s="12">
        <v>87</v>
      </c>
      <c r="G2541" s="12">
        <v>2.9</v>
      </c>
      <c r="H2541" s="12">
        <v>0.2</v>
      </c>
      <c r="I2541" s="12">
        <v>0</v>
      </c>
      <c r="J2541">
        <v>29</v>
      </c>
      <c r="K2541">
        <v>45</v>
      </c>
      <c r="L2541" s="12">
        <v>0.2</v>
      </c>
      <c r="M2541" t="s">
        <v>614</v>
      </c>
    </row>
    <row r="2542" spans="1:13" x14ac:dyDescent="0.3">
      <c r="A2542" t="s">
        <v>63</v>
      </c>
      <c r="B2542" t="s">
        <v>70</v>
      </c>
      <c r="C2542" t="s">
        <v>635</v>
      </c>
      <c r="D2542" t="s">
        <v>11</v>
      </c>
      <c r="E2542">
        <v>1</v>
      </c>
      <c r="F2542" s="12">
        <v>75</v>
      </c>
      <c r="G2542" s="12">
        <v>2.5</v>
      </c>
      <c r="H2542" s="12">
        <v>0.2</v>
      </c>
      <c r="I2542" s="12">
        <v>0.2</v>
      </c>
      <c r="J2542">
        <v>25</v>
      </c>
      <c r="K2542">
        <v>45</v>
      </c>
      <c r="L2542" s="12">
        <v>0</v>
      </c>
      <c r="M2542" t="s">
        <v>614</v>
      </c>
    </row>
    <row r="2543" spans="1:13" x14ac:dyDescent="0.3">
      <c r="A2543" t="s">
        <v>63</v>
      </c>
      <c r="B2543" t="s">
        <v>70</v>
      </c>
      <c r="C2543" t="s">
        <v>635</v>
      </c>
      <c r="D2543" t="s">
        <v>10</v>
      </c>
      <c r="E2543">
        <v>1</v>
      </c>
      <c r="F2543" s="12">
        <v>132</v>
      </c>
      <c r="G2543" s="12">
        <v>4.4000000000000004</v>
      </c>
      <c r="H2543" s="12">
        <v>0.2</v>
      </c>
      <c r="I2543" s="12">
        <v>0.2</v>
      </c>
      <c r="J2543">
        <v>44</v>
      </c>
      <c r="K2543">
        <v>45</v>
      </c>
      <c r="L2543" s="12">
        <v>0</v>
      </c>
      <c r="M2543" t="s">
        <v>614</v>
      </c>
    </row>
    <row r="2544" spans="1:13" x14ac:dyDescent="0.3">
      <c r="A2544" t="s">
        <v>63</v>
      </c>
      <c r="B2544" t="s">
        <v>70</v>
      </c>
      <c r="C2544" t="s">
        <v>635</v>
      </c>
      <c r="D2544" t="s">
        <v>13</v>
      </c>
      <c r="E2544">
        <v>1</v>
      </c>
      <c r="F2544" s="12">
        <v>128</v>
      </c>
      <c r="G2544" s="12">
        <v>4.2699999999999996</v>
      </c>
      <c r="H2544" s="12">
        <v>0.2</v>
      </c>
      <c r="I2544" s="12">
        <v>0</v>
      </c>
      <c r="J2544">
        <v>40</v>
      </c>
      <c r="K2544">
        <v>45</v>
      </c>
      <c r="L2544" s="12">
        <v>0.2</v>
      </c>
      <c r="M2544" t="s">
        <v>614</v>
      </c>
    </row>
    <row r="2545" spans="1:13" x14ac:dyDescent="0.3">
      <c r="A2545" t="s">
        <v>63</v>
      </c>
      <c r="B2545" t="s">
        <v>70</v>
      </c>
      <c r="C2545" t="s">
        <v>635</v>
      </c>
      <c r="D2545" t="s">
        <v>12</v>
      </c>
      <c r="E2545">
        <v>1</v>
      </c>
      <c r="F2545" s="12">
        <v>132</v>
      </c>
      <c r="G2545" s="12">
        <v>4.4000000000000004</v>
      </c>
      <c r="H2545" s="12">
        <v>0.2</v>
      </c>
      <c r="I2545" s="12">
        <v>0.2</v>
      </c>
      <c r="J2545">
        <v>44</v>
      </c>
      <c r="K2545">
        <v>45</v>
      </c>
      <c r="L2545" s="12">
        <v>0</v>
      </c>
      <c r="M2545" t="s">
        <v>614</v>
      </c>
    </row>
    <row r="2546" spans="1:13" x14ac:dyDescent="0.3">
      <c r="A2546" t="s">
        <v>63</v>
      </c>
      <c r="B2546" t="s">
        <v>70</v>
      </c>
      <c r="C2546" t="s">
        <v>635</v>
      </c>
      <c r="D2546" t="s">
        <v>14</v>
      </c>
      <c r="E2546">
        <v>1</v>
      </c>
      <c r="F2546" s="12">
        <v>120</v>
      </c>
      <c r="G2546" s="12">
        <v>4</v>
      </c>
      <c r="H2546" s="12">
        <v>0.2</v>
      </c>
      <c r="I2546" s="12">
        <v>0</v>
      </c>
      <c r="J2546">
        <v>40</v>
      </c>
      <c r="K2546">
        <v>42</v>
      </c>
      <c r="L2546" s="12">
        <v>0.2</v>
      </c>
      <c r="M2546" t="s">
        <v>614</v>
      </c>
    </row>
    <row r="2547" spans="1:13" x14ac:dyDescent="0.3">
      <c r="A2547" t="s">
        <v>63</v>
      </c>
      <c r="B2547" t="s">
        <v>70</v>
      </c>
      <c r="C2547" t="s">
        <v>635</v>
      </c>
      <c r="D2547" t="s">
        <v>114</v>
      </c>
      <c r="E2547">
        <v>1</v>
      </c>
      <c r="F2547" s="12">
        <v>96</v>
      </c>
      <c r="G2547" s="12">
        <v>3.2</v>
      </c>
      <c r="H2547" s="12">
        <v>0.2</v>
      </c>
      <c r="I2547" s="12">
        <v>0.2</v>
      </c>
      <c r="J2547">
        <v>32</v>
      </c>
      <c r="K2547">
        <v>42</v>
      </c>
      <c r="L2547" s="12">
        <v>0</v>
      </c>
      <c r="M2547" t="s">
        <v>614</v>
      </c>
    </row>
    <row r="2548" spans="1:13" x14ac:dyDescent="0.3">
      <c r="A2548" t="s">
        <v>63</v>
      </c>
      <c r="B2548" t="s">
        <v>70</v>
      </c>
      <c r="C2548" t="s">
        <v>636</v>
      </c>
      <c r="D2548" t="s">
        <v>7</v>
      </c>
      <c r="E2548">
        <v>2</v>
      </c>
      <c r="F2548" s="12">
        <v>476</v>
      </c>
      <c r="G2548" s="12">
        <v>15.87</v>
      </c>
      <c r="H2548" s="12">
        <v>0.53</v>
      </c>
      <c r="I2548" s="12">
        <v>0.27</v>
      </c>
      <c r="J2548">
        <v>119</v>
      </c>
      <c r="K2548">
        <v>115</v>
      </c>
      <c r="L2548" s="12">
        <v>0.27</v>
      </c>
      <c r="M2548" t="s">
        <v>614</v>
      </c>
    </row>
    <row r="2549" spans="1:13" x14ac:dyDescent="0.3">
      <c r="A2549" t="s">
        <v>63</v>
      </c>
      <c r="B2549" t="s">
        <v>70</v>
      </c>
      <c r="C2549" t="s">
        <v>636</v>
      </c>
      <c r="D2549" t="s">
        <v>9</v>
      </c>
      <c r="E2549">
        <v>3</v>
      </c>
      <c r="F2549" s="12">
        <v>500</v>
      </c>
      <c r="G2549" s="12">
        <v>16.670000000000002</v>
      </c>
      <c r="H2549" s="12">
        <v>0.8</v>
      </c>
      <c r="I2549" s="12">
        <v>0.53</v>
      </c>
      <c r="J2549">
        <v>125</v>
      </c>
      <c r="K2549">
        <v>135</v>
      </c>
      <c r="L2549" s="12">
        <v>0.27</v>
      </c>
      <c r="M2549" t="s">
        <v>614</v>
      </c>
    </row>
    <row r="2550" spans="1:13" x14ac:dyDescent="0.3">
      <c r="A2550" t="s">
        <v>63</v>
      </c>
      <c r="B2550" t="s">
        <v>70</v>
      </c>
      <c r="C2550" t="s">
        <v>636</v>
      </c>
      <c r="D2550" t="s">
        <v>8</v>
      </c>
      <c r="E2550">
        <v>3</v>
      </c>
      <c r="F2550" s="12">
        <v>424</v>
      </c>
      <c r="G2550" s="12">
        <v>14.13</v>
      </c>
      <c r="H2550" s="12">
        <v>0.8</v>
      </c>
      <c r="I2550" s="12">
        <v>0.53</v>
      </c>
      <c r="J2550">
        <v>106</v>
      </c>
      <c r="K2550">
        <v>135</v>
      </c>
      <c r="L2550" s="12">
        <v>0.27</v>
      </c>
      <c r="M2550" t="s">
        <v>614</v>
      </c>
    </row>
    <row r="2551" spans="1:13" x14ac:dyDescent="0.3">
      <c r="A2551" t="s">
        <v>63</v>
      </c>
      <c r="B2551" t="s">
        <v>70</v>
      </c>
      <c r="C2551" t="s">
        <v>636</v>
      </c>
      <c r="D2551" t="s">
        <v>11</v>
      </c>
      <c r="E2551">
        <v>4</v>
      </c>
      <c r="F2551" s="12">
        <v>628</v>
      </c>
      <c r="G2551" s="12">
        <v>20.93</v>
      </c>
      <c r="H2551" s="12">
        <v>1.07</v>
      </c>
      <c r="I2551" s="12">
        <v>0.53</v>
      </c>
      <c r="J2551">
        <v>157</v>
      </c>
      <c r="K2551">
        <v>172</v>
      </c>
      <c r="L2551" s="12">
        <v>0.53</v>
      </c>
      <c r="M2551" t="s">
        <v>614</v>
      </c>
    </row>
    <row r="2552" spans="1:13" x14ac:dyDescent="0.3">
      <c r="A2552" t="s">
        <v>63</v>
      </c>
      <c r="B2552" t="s">
        <v>70</v>
      </c>
      <c r="C2552" t="s">
        <v>636</v>
      </c>
      <c r="D2552" t="s">
        <v>10</v>
      </c>
      <c r="E2552">
        <v>3</v>
      </c>
      <c r="F2552" s="12">
        <v>492</v>
      </c>
      <c r="G2552" s="12">
        <v>16.399999999999999</v>
      </c>
      <c r="H2552" s="12">
        <v>0.8</v>
      </c>
      <c r="I2552" s="12">
        <v>0.53</v>
      </c>
      <c r="J2552">
        <v>123</v>
      </c>
      <c r="K2552">
        <v>130</v>
      </c>
      <c r="L2552" s="12">
        <v>0.27</v>
      </c>
      <c r="M2552" t="s">
        <v>614</v>
      </c>
    </row>
    <row r="2553" spans="1:13" x14ac:dyDescent="0.3">
      <c r="A2553" t="s">
        <v>63</v>
      </c>
      <c r="B2553" t="s">
        <v>70</v>
      </c>
      <c r="C2553" t="s">
        <v>636</v>
      </c>
      <c r="D2553" t="s">
        <v>13</v>
      </c>
      <c r="E2553">
        <v>3</v>
      </c>
      <c r="F2553" s="12">
        <v>441.2</v>
      </c>
      <c r="G2553" s="12">
        <v>14.71</v>
      </c>
      <c r="H2553" s="12">
        <v>0.8</v>
      </c>
      <c r="I2553" s="12">
        <v>0.8</v>
      </c>
      <c r="J2553">
        <v>107</v>
      </c>
      <c r="K2553">
        <v>132</v>
      </c>
      <c r="L2553" s="12">
        <v>0</v>
      </c>
      <c r="M2553" t="s">
        <v>614</v>
      </c>
    </row>
    <row r="2554" spans="1:13" x14ac:dyDescent="0.3">
      <c r="A2554" t="s">
        <v>63</v>
      </c>
      <c r="B2554" t="s">
        <v>70</v>
      </c>
      <c r="C2554" t="s">
        <v>636</v>
      </c>
      <c r="D2554" t="s">
        <v>12</v>
      </c>
      <c r="E2554">
        <v>3</v>
      </c>
      <c r="F2554" s="12">
        <v>432</v>
      </c>
      <c r="G2554" s="12">
        <v>14.4</v>
      </c>
      <c r="H2554" s="12">
        <v>0.8</v>
      </c>
      <c r="I2554" s="12">
        <v>0.53</v>
      </c>
      <c r="J2554">
        <v>108</v>
      </c>
      <c r="K2554">
        <v>135</v>
      </c>
      <c r="L2554" s="12">
        <v>0.27</v>
      </c>
      <c r="M2554" t="s">
        <v>614</v>
      </c>
    </row>
    <row r="2555" spans="1:13" x14ac:dyDescent="0.3">
      <c r="A2555" t="s">
        <v>63</v>
      </c>
      <c r="B2555" t="s">
        <v>70</v>
      </c>
      <c r="C2555" t="s">
        <v>636</v>
      </c>
      <c r="D2555" t="s">
        <v>15</v>
      </c>
      <c r="E2555">
        <v>3</v>
      </c>
      <c r="F2555" s="12">
        <v>452</v>
      </c>
      <c r="G2555" s="12">
        <v>15.07</v>
      </c>
      <c r="H2555" s="12">
        <v>0.8</v>
      </c>
      <c r="I2555" s="12">
        <v>0.53</v>
      </c>
      <c r="J2555">
        <v>113</v>
      </c>
      <c r="K2555">
        <v>130</v>
      </c>
      <c r="L2555" s="12">
        <v>0.27</v>
      </c>
      <c r="M2555" t="s">
        <v>614</v>
      </c>
    </row>
    <row r="2556" spans="1:13" x14ac:dyDescent="0.3">
      <c r="A2556" t="s">
        <v>63</v>
      </c>
      <c r="B2556" t="s">
        <v>70</v>
      </c>
      <c r="C2556" t="s">
        <v>636</v>
      </c>
      <c r="D2556" t="s">
        <v>14</v>
      </c>
      <c r="E2556">
        <v>4</v>
      </c>
      <c r="F2556" s="12">
        <v>620</v>
      </c>
      <c r="G2556" s="12">
        <v>20.67</v>
      </c>
      <c r="H2556" s="12">
        <v>1.07</v>
      </c>
      <c r="I2556" s="12">
        <v>0.53</v>
      </c>
      <c r="J2556">
        <v>155</v>
      </c>
      <c r="K2556">
        <v>177</v>
      </c>
      <c r="L2556" s="12">
        <v>0.53</v>
      </c>
      <c r="M2556" t="s">
        <v>614</v>
      </c>
    </row>
    <row r="2557" spans="1:13" x14ac:dyDescent="0.3">
      <c r="A2557" t="s">
        <v>63</v>
      </c>
      <c r="B2557" t="s">
        <v>70</v>
      </c>
      <c r="C2557" t="s">
        <v>636</v>
      </c>
      <c r="D2557" t="s">
        <v>114</v>
      </c>
      <c r="E2557">
        <v>4</v>
      </c>
      <c r="F2557" s="12">
        <v>550.08000000000004</v>
      </c>
      <c r="G2557" s="12">
        <v>18.34</v>
      </c>
      <c r="H2557" s="12">
        <v>1.07</v>
      </c>
      <c r="I2557" s="12">
        <v>0.27</v>
      </c>
      <c r="J2557">
        <v>137</v>
      </c>
      <c r="K2557">
        <v>167</v>
      </c>
      <c r="L2557" s="12">
        <v>0.8</v>
      </c>
      <c r="M2557" t="s">
        <v>614</v>
      </c>
    </row>
    <row r="2558" spans="1:13" x14ac:dyDescent="0.3">
      <c r="A2558" t="s">
        <v>63</v>
      </c>
      <c r="B2558" t="s">
        <v>70</v>
      </c>
      <c r="C2558" t="s">
        <v>637</v>
      </c>
      <c r="D2558" t="s">
        <v>7</v>
      </c>
      <c r="E2558">
        <v>2</v>
      </c>
      <c r="F2558" s="12">
        <v>284</v>
      </c>
      <c r="G2558" s="12">
        <v>9.4700000000000006</v>
      </c>
      <c r="H2558" s="12">
        <v>0.53</v>
      </c>
      <c r="I2558" s="12">
        <v>0.27</v>
      </c>
      <c r="J2558">
        <v>71</v>
      </c>
      <c r="K2558">
        <v>90</v>
      </c>
      <c r="L2558" s="12">
        <v>0.27</v>
      </c>
      <c r="M2558" t="s">
        <v>614</v>
      </c>
    </row>
    <row r="2559" spans="1:13" x14ac:dyDescent="0.3">
      <c r="A2559" t="s">
        <v>63</v>
      </c>
      <c r="B2559" t="s">
        <v>70</v>
      </c>
      <c r="C2559" t="s">
        <v>637</v>
      </c>
      <c r="D2559" t="s">
        <v>9</v>
      </c>
      <c r="E2559">
        <v>2</v>
      </c>
      <c r="F2559" s="12">
        <v>340</v>
      </c>
      <c r="G2559" s="12">
        <v>11.33</v>
      </c>
      <c r="H2559" s="12">
        <v>0.53</v>
      </c>
      <c r="I2559" s="12">
        <v>0</v>
      </c>
      <c r="J2559">
        <v>85</v>
      </c>
      <c r="K2559">
        <v>90</v>
      </c>
      <c r="L2559" s="12">
        <v>0.53</v>
      </c>
      <c r="M2559" t="s">
        <v>614</v>
      </c>
    </row>
    <row r="2560" spans="1:13" x14ac:dyDescent="0.3">
      <c r="A2560" t="s">
        <v>63</v>
      </c>
      <c r="B2560" t="s">
        <v>70</v>
      </c>
      <c r="C2560" t="s">
        <v>637</v>
      </c>
      <c r="D2560" t="s">
        <v>8</v>
      </c>
      <c r="E2560">
        <v>2</v>
      </c>
      <c r="F2560" s="12">
        <v>288</v>
      </c>
      <c r="G2560" s="12">
        <v>9.6</v>
      </c>
      <c r="H2560" s="12">
        <v>0.53</v>
      </c>
      <c r="I2560" s="12">
        <v>0</v>
      </c>
      <c r="J2560">
        <v>72</v>
      </c>
      <c r="K2560">
        <v>90</v>
      </c>
      <c r="L2560" s="12">
        <v>0.53</v>
      </c>
      <c r="M2560" t="s">
        <v>614</v>
      </c>
    </row>
    <row r="2561" spans="1:13" x14ac:dyDescent="0.3">
      <c r="A2561" t="s">
        <v>63</v>
      </c>
      <c r="B2561" t="s">
        <v>70</v>
      </c>
      <c r="C2561" t="s">
        <v>637</v>
      </c>
      <c r="D2561" t="s">
        <v>11</v>
      </c>
      <c r="E2561">
        <v>2</v>
      </c>
      <c r="F2561" s="12">
        <v>368</v>
      </c>
      <c r="G2561" s="12">
        <v>12.27</v>
      </c>
      <c r="H2561" s="12">
        <v>0.53</v>
      </c>
      <c r="I2561" s="12">
        <v>0</v>
      </c>
      <c r="J2561">
        <v>92</v>
      </c>
      <c r="K2561">
        <v>90</v>
      </c>
      <c r="L2561" s="12">
        <v>0.53</v>
      </c>
      <c r="M2561" t="s">
        <v>614</v>
      </c>
    </row>
    <row r="2562" spans="1:13" x14ac:dyDescent="0.3">
      <c r="A2562" t="s">
        <v>63</v>
      </c>
      <c r="B2562" t="s">
        <v>70</v>
      </c>
      <c r="C2562" t="s">
        <v>637</v>
      </c>
      <c r="D2562" t="s">
        <v>10</v>
      </c>
      <c r="E2562">
        <v>2</v>
      </c>
      <c r="F2562" s="12">
        <v>364</v>
      </c>
      <c r="G2562" s="12">
        <v>12.13</v>
      </c>
      <c r="H2562" s="12">
        <v>0.53</v>
      </c>
      <c r="I2562" s="12">
        <v>0.27</v>
      </c>
      <c r="J2562">
        <v>91</v>
      </c>
      <c r="K2562">
        <v>90</v>
      </c>
      <c r="L2562" s="12">
        <v>0.27</v>
      </c>
      <c r="M2562" t="s">
        <v>614</v>
      </c>
    </row>
    <row r="2563" spans="1:13" x14ac:dyDescent="0.3">
      <c r="A2563" t="s">
        <v>63</v>
      </c>
      <c r="B2563" t="s">
        <v>70</v>
      </c>
      <c r="C2563" t="s">
        <v>637</v>
      </c>
      <c r="D2563" t="s">
        <v>13</v>
      </c>
      <c r="E2563">
        <v>2</v>
      </c>
      <c r="F2563" s="12">
        <v>374.1</v>
      </c>
      <c r="G2563" s="12">
        <v>12.47</v>
      </c>
      <c r="H2563" s="12">
        <v>0.53</v>
      </c>
      <c r="I2563" s="12">
        <v>0</v>
      </c>
      <c r="J2563">
        <v>90</v>
      </c>
      <c r="K2563">
        <v>90</v>
      </c>
      <c r="L2563" s="12">
        <v>0.53</v>
      </c>
      <c r="M2563" t="s">
        <v>614</v>
      </c>
    </row>
    <row r="2564" spans="1:13" x14ac:dyDescent="0.3">
      <c r="A2564" t="s">
        <v>63</v>
      </c>
      <c r="B2564" t="s">
        <v>70</v>
      </c>
      <c r="C2564" t="s">
        <v>637</v>
      </c>
      <c r="D2564" t="s">
        <v>12</v>
      </c>
      <c r="E2564">
        <v>2</v>
      </c>
      <c r="F2564" s="12">
        <v>352</v>
      </c>
      <c r="G2564" s="12">
        <v>11.73</v>
      </c>
      <c r="H2564" s="12">
        <v>0.53</v>
      </c>
      <c r="I2564" s="12">
        <v>0</v>
      </c>
      <c r="J2564">
        <v>88</v>
      </c>
      <c r="K2564">
        <v>90</v>
      </c>
      <c r="L2564" s="12">
        <v>0.53</v>
      </c>
      <c r="M2564" t="s">
        <v>614</v>
      </c>
    </row>
    <row r="2565" spans="1:13" x14ac:dyDescent="0.3">
      <c r="A2565" t="s">
        <v>63</v>
      </c>
      <c r="B2565" t="s">
        <v>70</v>
      </c>
      <c r="C2565" t="s">
        <v>637</v>
      </c>
      <c r="D2565" t="s">
        <v>15</v>
      </c>
      <c r="E2565">
        <v>2</v>
      </c>
      <c r="F2565" s="12">
        <v>316</v>
      </c>
      <c r="G2565" s="12">
        <v>10.53</v>
      </c>
      <c r="H2565" s="12">
        <v>0.53</v>
      </c>
      <c r="I2565" s="12">
        <v>0</v>
      </c>
      <c r="J2565">
        <v>79</v>
      </c>
      <c r="K2565">
        <v>85</v>
      </c>
      <c r="L2565" s="12">
        <v>0.53</v>
      </c>
      <c r="M2565" t="s">
        <v>614</v>
      </c>
    </row>
    <row r="2566" spans="1:13" x14ac:dyDescent="0.3">
      <c r="A2566" t="s">
        <v>63</v>
      </c>
      <c r="B2566" t="s">
        <v>70</v>
      </c>
      <c r="C2566" t="s">
        <v>637</v>
      </c>
      <c r="D2566" t="s">
        <v>14</v>
      </c>
      <c r="E2566">
        <v>2</v>
      </c>
      <c r="F2566" s="12">
        <v>316</v>
      </c>
      <c r="G2566" s="12">
        <v>10.53</v>
      </c>
      <c r="H2566" s="12">
        <v>0.53</v>
      </c>
      <c r="I2566" s="12">
        <v>0.27</v>
      </c>
      <c r="J2566">
        <v>79</v>
      </c>
      <c r="K2566">
        <v>87</v>
      </c>
      <c r="L2566" s="12">
        <v>0.27</v>
      </c>
      <c r="M2566" t="s">
        <v>614</v>
      </c>
    </row>
    <row r="2567" spans="1:13" x14ac:dyDescent="0.3">
      <c r="A2567" t="s">
        <v>63</v>
      </c>
      <c r="B2567" t="s">
        <v>70</v>
      </c>
      <c r="C2567" t="s">
        <v>637</v>
      </c>
      <c r="D2567" t="s">
        <v>114</v>
      </c>
      <c r="E2567">
        <v>3</v>
      </c>
      <c r="F2567" s="12">
        <v>484</v>
      </c>
      <c r="G2567" s="12">
        <v>16.13</v>
      </c>
      <c r="H2567" s="12">
        <v>0.8</v>
      </c>
      <c r="I2567" s="12">
        <v>0.27</v>
      </c>
      <c r="J2567">
        <v>121</v>
      </c>
      <c r="K2567">
        <v>122</v>
      </c>
      <c r="L2567" s="12">
        <v>0.53</v>
      </c>
      <c r="M2567" t="s">
        <v>614</v>
      </c>
    </row>
    <row r="2568" spans="1:13" x14ac:dyDescent="0.3">
      <c r="A2568" t="s">
        <v>63</v>
      </c>
      <c r="B2568" t="s">
        <v>70</v>
      </c>
      <c r="C2568" t="s">
        <v>638</v>
      </c>
      <c r="D2568" t="s">
        <v>7</v>
      </c>
      <c r="E2568">
        <v>1</v>
      </c>
      <c r="F2568" s="12">
        <v>126</v>
      </c>
      <c r="G2568" s="12">
        <v>4.2</v>
      </c>
      <c r="H2568" s="12">
        <v>0.2</v>
      </c>
      <c r="I2568" s="12">
        <v>0</v>
      </c>
      <c r="J2568">
        <v>42</v>
      </c>
      <c r="K2568">
        <v>45</v>
      </c>
      <c r="L2568" s="12">
        <v>0.2</v>
      </c>
      <c r="M2568" t="s">
        <v>614</v>
      </c>
    </row>
    <row r="2569" spans="1:13" x14ac:dyDescent="0.3">
      <c r="A2569" t="s">
        <v>63</v>
      </c>
      <c r="B2569" t="s">
        <v>70</v>
      </c>
      <c r="C2569" t="s">
        <v>638</v>
      </c>
      <c r="D2569" t="s">
        <v>9</v>
      </c>
      <c r="E2569">
        <v>1</v>
      </c>
      <c r="F2569" s="12">
        <v>147</v>
      </c>
      <c r="G2569" s="12">
        <v>4.9000000000000004</v>
      </c>
      <c r="H2569" s="12">
        <v>0.2</v>
      </c>
      <c r="I2569" s="12">
        <v>0</v>
      </c>
      <c r="J2569">
        <v>49</v>
      </c>
      <c r="K2569">
        <v>45</v>
      </c>
      <c r="L2569" s="12">
        <v>0.2</v>
      </c>
      <c r="M2569" t="s">
        <v>614</v>
      </c>
    </row>
    <row r="2570" spans="1:13" x14ac:dyDescent="0.3">
      <c r="A2570" t="s">
        <v>63</v>
      </c>
      <c r="B2570" t="s">
        <v>70</v>
      </c>
      <c r="C2570" t="s">
        <v>638</v>
      </c>
      <c r="D2570" t="s">
        <v>8</v>
      </c>
      <c r="E2570">
        <v>1</v>
      </c>
      <c r="F2570" s="12">
        <v>150</v>
      </c>
      <c r="G2570" s="12">
        <v>5</v>
      </c>
      <c r="H2570" s="12">
        <v>0.2</v>
      </c>
      <c r="I2570" s="12">
        <v>0</v>
      </c>
      <c r="J2570">
        <v>50</v>
      </c>
      <c r="K2570">
        <v>45</v>
      </c>
      <c r="L2570" s="12">
        <v>0.2</v>
      </c>
      <c r="M2570" t="s">
        <v>614</v>
      </c>
    </row>
    <row r="2571" spans="1:13" x14ac:dyDescent="0.3">
      <c r="A2571" t="s">
        <v>63</v>
      </c>
      <c r="B2571" t="s">
        <v>70</v>
      </c>
      <c r="C2571" t="s">
        <v>638</v>
      </c>
      <c r="D2571" t="s">
        <v>11</v>
      </c>
      <c r="E2571">
        <v>2</v>
      </c>
      <c r="F2571" s="12">
        <v>237</v>
      </c>
      <c r="G2571" s="12">
        <v>7.9</v>
      </c>
      <c r="H2571" s="12">
        <v>0.4</v>
      </c>
      <c r="I2571" s="12">
        <v>0</v>
      </c>
      <c r="J2571">
        <v>79</v>
      </c>
      <c r="K2571">
        <v>90</v>
      </c>
      <c r="L2571" s="12">
        <v>0.4</v>
      </c>
      <c r="M2571" t="s">
        <v>614</v>
      </c>
    </row>
    <row r="2572" spans="1:13" x14ac:dyDescent="0.3">
      <c r="A2572" t="s">
        <v>63</v>
      </c>
      <c r="B2572" t="s">
        <v>70</v>
      </c>
      <c r="C2572" t="s">
        <v>638</v>
      </c>
      <c r="D2572" t="s">
        <v>10</v>
      </c>
      <c r="E2572">
        <v>2</v>
      </c>
      <c r="F2572" s="12">
        <v>285</v>
      </c>
      <c r="G2572" s="12">
        <v>9.5</v>
      </c>
      <c r="H2572" s="12">
        <v>0.4</v>
      </c>
      <c r="I2572" s="12">
        <v>0</v>
      </c>
      <c r="J2572">
        <v>95</v>
      </c>
      <c r="K2572">
        <v>90</v>
      </c>
      <c r="L2572" s="12">
        <v>0.4</v>
      </c>
      <c r="M2572" t="s">
        <v>614</v>
      </c>
    </row>
    <row r="2573" spans="1:13" x14ac:dyDescent="0.3">
      <c r="A2573" t="s">
        <v>63</v>
      </c>
      <c r="B2573" t="s">
        <v>70</v>
      </c>
      <c r="C2573" t="s">
        <v>638</v>
      </c>
      <c r="D2573" t="s">
        <v>13</v>
      </c>
      <c r="E2573">
        <v>2</v>
      </c>
      <c r="F2573" s="12">
        <v>255.6</v>
      </c>
      <c r="G2573" s="12">
        <v>8.52</v>
      </c>
      <c r="H2573" s="12">
        <v>0.4</v>
      </c>
      <c r="I2573" s="12">
        <v>0</v>
      </c>
      <c r="J2573">
        <v>83</v>
      </c>
      <c r="K2573">
        <v>87</v>
      </c>
      <c r="L2573" s="12">
        <v>0.4</v>
      </c>
      <c r="M2573" t="s">
        <v>614</v>
      </c>
    </row>
    <row r="2574" spans="1:13" x14ac:dyDescent="0.3">
      <c r="A2574" t="s">
        <v>63</v>
      </c>
      <c r="B2574" t="s">
        <v>70</v>
      </c>
      <c r="C2574" t="s">
        <v>638</v>
      </c>
      <c r="D2574" t="s">
        <v>12</v>
      </c>
      <c r="E2574">
        <v>2</v>
      </c>
      <c r="F2574" s="12">
        <v>219</v>
      </c>
      <c r="G2574" s="12">
        <v>7.3</v>
      </c>
      <c r="H2574" s="12">
        <v>0.4</v>
      </c>
      <c r="I2574" s="12">
        <v>0</v>
      </c>
      <c r="J2574">
        <v>73</v>
      </c>
      <c r="K2574">
        <v>90</v>
      </c>
      <c r="L2574" s="12">
        <v>0.4</v>
      </c>
      <c r="M2574" t="s">
        <v>614</v>
      </c>
    </row>
    <row r="2575" spans="1:13" x14ac:dyDescent="0.3">
      <c r="A2575" t="s">
        <v>63</v>
      </c>
      <c r="B2575" t="s">
        <v>70</v>
      </c>
      <c r="C2575" t="s">
        <v>638</v>
      </c>
      <c r="D2575" t="s">
        <v>15</v>
      </c>
      <c r="E2575">
        <v>2</v>
      </c>
      <c r="F2575" s="12">
        <v>189</v>
      </c>
      <c r="G2575" s="12">
        <v>6.3</v>
      </c>
      <c r="H2575" s="12">
        <v>0.4</v>
      </c>
      <c r="I2575" s="12">
        <v>0</v>
      </c>
      <c r="J2575">
        <v>63</v>
      </c>
      <c r="K2575">
        <v>82</v>
      </c>
      <c r="L2575" s="12">
        <v>0.4</v>
      </c>
      <c r="M2575" t="s">
        <v>614</v>
      </c>
    </row>
    <row r="2576" spans="1:13" x14ac:dyDescent="0.3">
      <c r="A2576" t="s">
        <v>63</v>
      </c>
      <c r="B2576" t="s">
        <v>70</v>
      </c>
      <c r="C2576" t="s">
        <v>638</v>
      </c>
      <c r="D2576" t="s">
        <v>14</v>
      </c>
      <c r="E2576">
        <v>2</v>
      </c>
      <c r="F2576" s="12">
        <v>207</v>
      </c>
      <c r="G2576" s="12">
        <v>6.9</v>
      </c>
      <c r="H2576" s="12">
        <v>0.4</v>
      </c>
      <c r="I2576" s="12">
        <v>0</v>
      </c>
      <c r="J2576">
        <v>69</v>
      </c>
      <c r="K2576">
        <v>90</v>
      </c>
      <c r="L2576" s="12">
        <v>0.4</v>
      </c>
      <c r="M2576" t="s">
        <v>614</v>
      </c>
    </row>
    <row r="2577" spans="1:13" x14ac:dyDescent="0.3">
      <c r="A2577" t="s">
        <v>63</v>
      </c>
      <c r="B2577" t="s">
        <v>70</v>
      </c>
      <c r="C2577" t="s">
        <v>638</v>
      </c>
      <c r="D2577" t="s">
        <v>114</v>
      </c>
      <c r="E2577">
        <v>2</v>
      </c>
      <c r="F2577" s="12">
        <v>204</v>
      </c>
      <c r="G2577" s="12">
        <v>6.8</v>
      </c>
      <c r="H2577" s="12">
        <v>0.4</v>
      </c>
      <c r="I2577" s="12">
        <v>0.2</v>
      </c>
      <c r="J2577">
        <v>68</v>
      </c>
      <c r="K2577">
        <v>90</v>
      </c>
      <c r="L2577" s="12">
        <v>0.2</v>
      </c>
      <c r="M2577" t="s">
        <v>614</v>
      </c>
    </row>
    <row r="2578" spans="1:13" x14ac:dyDescent="0.3">
      <c r="A2578" t="s">
        <v>63</v>
      </c>
      <c r="B2578" t="s">
        <v>70</v>
      </c>
      <c r="C2578" t="s">
        <v>639</v>
      </c>
      <c r="D2578" t="s">
        <v>7</v>
      </c>
      <c r="E2578">
        <v>1</v>
      </c>
      <c r="F2578" s="12">
        <v>123</v>
      </c>
      <c r="G2578" s="12">
        <v>4.0999999999999996</v>
      </c>
      <c r="H2578" s="12">
        <v>0.2</v>
      </c>
      <c r="I2578" s="12">
        <v>0</v>
      </c>
      <c r="J2578">
        <v>41</v>
      </c>
      <c r="K2578">
        <v>45</v>
      </c>
      <c r="L2578" s="12">
        <v>0.2</v>
      </c>
      <c r="M2578" t="s">
        <v>614</v>
      </c>
    </row>
    <row r="2579" spans="1:13" x14ac:dyDescent="0.3">
      <c r="A2579" t="s">
        <v>63</v>
      </c>
      <c r="B2579" t="s">
        <v>70</v>
      </c>
      <c r="C2579" t="s">
        <v>639</v>
      </c>
      <c r="D2579" t="s">
        <v>9</v>
      </c>
      <c r="E2579">
        <v>1</v>
      </c>
      <c r="F2579" s="12">
        <v>129</v>
      </c>
      <c r="G2579" s="12">
        <v>4.3</v>
      </c>
      <c r="H2579" s="12">
        <v>0.2</v>
      </c>
      <c r="I2579" s="12">
        <v>0.2</v>
      </c>
      <c r="J2579">
        <v>43</v>
      </c>
      <c r="K2579">
        <v>45</v>
      </c>
      <c r="L2579" s="12">
        <v>0</v>
      </c>
      <c r="M2579" t="s">
        <v>614</v>
      </c>
    </row>
    <row r="2580" spans="1:13" x14ac:dyDescent="0.3">
      <c r="A2580" t="s">
        <v>63</v>
      </c>
      <c r="B2580" t="s">
        <v>70</v>
      </c>
      <c r="C2580" t="s">
        <v>639</v>
      </c>
      <c r="D2580" t="s">
        <v>8</v>
      </c>
      <c r="E2580">
        <v>2</v>
      </c>
      <c r="F2580" s="12">
        <v>249</v>
      </c>
      <c r="G2580" s="12">
        <v>8.3000000000000007</v>
      </c>
      <c r="H2580" s="12">
        <v>0.4</v>
      </c>
      <c r="I2580" s="12">
        <v>0</v>
      </c>
      <c r="J2580">
        <v>83</v>
      </c>
      <c r="K2580">
        <v>90</v>
      </c>
      <c r="L2580" s="12">
        <v>0.4</v>
      </c>
      <c r="M2580" t="s">
        <v>614</v>
      </c>
    </row>
    <row r="2581" spans="1:13" x14ac:dyDescent="0.3">
      <c r="A2581" t="s">
        <v>63</v>
      </c>
      <c r="B2581" t="s">
        <v>70</v>
      </c>
      <c r="C2581" t="s">
        <v>639</v>
      </c>
      <c r="D2581" t="s">
        <v>11</v>
      </c>
      <c r="E2581">
        <v>2</v>
      </c>
      <c r="F2581" s="12">
        <v>192</v>
      </c>
      <c r="G2581" s="12">
        <v>6.4</v>
      </c>
      <c r="H2581" s="12">
        <v>0.4</v>
      </c>
      <c r="I2581" s="12">
        <v>0.2</v>
      </c>
      <c r="J2581">
        <v>64</v>
      </c>
      <c r="K2581">
        <v>87</v>
      </c>
      <c r="L2581" s="12">
        <v>0.2</v>
      </c>
      <c r="M2581" t="s">
        <v>614</v>
      </c>
    </row>
    <row r="2582" spans="1:13" x14ac:dyDescent="0.3">
      <c r="A2582" t="s">
        <v>63</v>
      </c>
      <c r="B2582" t="s">
        <v>70</v>
      </c>
      <c r="C2582" t="s">
        <v>639</v>
      </c>
      <c r="D2582" t="s">
        <v>10</v>
      </c>
      <c r="E2582">
        <v>2</v>
      </c>
      <c r="F2582" s="12">
        <v>237</v>
      </c>
      <c r="G2582" s="12">
        <v>7.9</v>
      </c>
      <c r="H2582" s="12">
        <v>0.4</v>
      </c>
      <c r="I2582" s="12">
        <v>0.4</v>
      </c>
      <c r="J2582">
        <v>79</v>
      </c>
      <c r="K2582">
        <v>85</v>
      </c>
      <c r="L2582" s="12">
        <v>0</v>
      </c>
      <c r="M2582" t="s">
        <v>614</v>
      </c>
    </row>
    <row r="2583" spans="1:13" x14ac:dyDescent="0.3">
      <c r="A2583" t="s">
        <v>63</v>
      </c>
      <c r="B2583" t="s">
        <v>70</v>
      </c>
      <c r="C2583" t="s">
        <v>639</v>
      </c>
      <c r="D2583" t="s">
        <v>13</v>
      </c>
      <c r="E2583">
        <v>2</v>
      </c>
      <c r="F2583" s="12">
        <v>242.8</v>
      </c>
      <c r="G2583" s="12">
        <v>8.09</v>
      </c>
      <c r="H2583" s="12">
        <v>0.4</v>
      </c>
      <c r="I2583" s="12">
        <v>0.2</v>
      </c>
      <c r="J2583">
        <v>78</v>
      </c>
      <c r="K2583">
        <v>90</v>
      </c>
      <c r="L2583" s="12">
        <v>0.2</v>
      </c>
      <c r="M2583" t="s">
        <v>614</v>
      </c>
    </row>
    <row r="2584" spans="1:13" x14ac:dyDescent="0.3">
      <c r="A2584" t="s">
        <v>63</v>
      </c>
      <c r="B2584" t="s">
        <v>70</v>
      </c>
      <c r="C2584" t="s">
        <v>639</v>
      </c>
      <c r="D2584" t="s">
        <v>12</v>
      </c>
      <c r="E2584">
        <v>2</v>
      </c>
      <c r="F2584" s="12">
        <v>216</v>
      </c>
      <c r="G2584" s="12">
        <v>7.2</v>
      </c>
      <c r="H2584" s="12">
        <v>0.4</v>
      </c>
      <c r="I2584" s="12">
        <v>0.2</v>
      </c>
      <c r="J2584">
        <v>72</v>
      </c>
      <c r="K2584">
        <v>87</v>
      </c>
      <c r="L2584" s="12">
        <v>0.2</v>
      </c>
      <c r="M2584" t="s">
        <v>614</v>
      </c>
    </row>
    <row r="2585" spans="1:13" x14ac:dyDescent="0.3">
      <c r="A2585" t="s">
        <v>63</v>
      </c>
      <c r="B2585" t="s">
        <v>70</v>
      </c>
      <c r="C2585" t="s">
        <v>639</v>
      </c>
      <c r="D2585" t="s">
        <v>15</v>
      </c>
      <c r="E2585">
        <v>1</v>
      </c>
      <c r="F2585" s="12">
        <v>138</v>
      </c>
      <c r="G2585" s="12">
        <v>4.5999999999999996</v>
      </c>
      <c r="H2585" s="12">
        <v>0.2</v>
      </c>
      <c r="I2585" s="12">
        <v>0</v>
      </c>
      <c r="J2585">
        <v>46</v>
      </c>
      <c r="K2585">
        <v>45</v>
      </c>
      <c r="L2585" s="12">
        <v>0.2</v>
      </c>
      <c r="M2585" t="s">
        <v>614</v>
      </c>
    </row>
    <row r="2586" spans="1:13" x14ac:dyDescent="0.3">
      <c r="A2586" t="s">
        <v>63</v>
      </c>
      <c r="B2586" t="s">
        <v>70</v>
      </c>
      <c r="C2586" t="s">
        <v>639</v>
      </c>
      <c r="D2586" t="s">
        <v>14</v>
      </c>
      <c r="E2586">
        <v>2</v>
      </c>
      <c r="F2586" s="12">
        <v>246</v>
      </c>
      <c r="G2586" s="12">
        <v>8.1999999999999993</v>
      </c>
      <c r="H2586" s="12">
        <v>0.4</v>
      </c>
      <c r="I2586" s="12">
        <v>0.2</v>
      </c>
      <c r="J2586">
        <v>82</v>
      </c>
      <c r="K2586">
        <v>90</v>
      </c>
      <c r="L2586" s="12">
        <v>0.2</v>
      </c>
      <c r="M2586" t="s">
        <v>614</v>
      </c>
    </row>
    <row r="2587" spans="1:13" x14ac:dyDescent="0.3">
      <c r="A2587" t="s">
        <v>63</v>
      </c>
      <c r="B2587" t="s">
        <v>70</v>
      </c>
      <c r="C2587" t="s">
        <v>639</v>
      </c>
      <c r="D2587" t="s">
        <v>114</v>
      </c>
      <c r="E2587">
        <v>3</v>
      </c>
      <c r="F2587" s="12">
        <v>282</v>
      </c>
      <c r="G2587" s="12">
        <v>9.4</v>
      </c>
      <c r="H2587" s="12">
        <v>0.6</v>
      </c>
      <c r="I2587" s="12">
        <v>0.4</v>
      </c>
      <c r="J2587">
        <v>94</v>
      </c>
      <c r="K2587">
        <v>124</v>
      </c>
      <c r="L2587" s="12">
        <v>0.2</v>
      </c>
      <c r="M2587" t="s">
        <v>614</v>
      </c>
    </row>
    <row r="2588" spans="1:13" x14ac:dyDescent="0.3">
      <c r="A2588" t="s">
        <v>5</v>
      </c>
      <c r="B2588" t="s">
        <v>26</v>
      </c>
      <c r="C2588" t="s">
        <v>640</v>
      </c>
      <c r="D2588" t="s">
        <v>7</v>
      </c>
      <c r="E2588">
        <v>1</v>
      </c>
      <c r="F2588" s="12">
        <v>56</v>
      </c>
      <c r="G2588" s="12">
        <v>1.87</v>
      </c>
      <c r="H2588" s="12">
        <v>0.27</v>
      </c>
      <c r="I2588" s="12">
        <v>0.27</v>
      </c>
      <c r="J2588">
        <v>14</v>
      </c>
      <c r="K2588">
        <v>44</v>
      </c>
      <c r="L2588" s="12">
        <v>0</v>
      </c>
      <c r="M2588" t="s">
        <v>641</v>
      </c>
    </row>
    <row r="2589" spans="1:13" x14ac:dyDescent="0.3">
      <c r="A2589" t="s">
        <v>5</v>
      </c>
      <c r="B2589" t="s">
        <v>26</v>
      </c>
      <c r="C2589" t="s">
        <v>640</v>
      </c>
      <c r="D2589" t="s">
        <v>9</v>
      </c>
      <c r="E2589">
        <v>1</v>
      </c>
      <c r="F2589" s="12">
        <v>80</v>
      </c>
      <c r="G2589" s="12">
        <v>2.67</v>
      </c>
      <c r="H2589" s="12">
        <v>0.27</v>
      </c>
      <c r="I2589" s="12">
        <v>0</v>
      </c>
      <c r="J2589">
        <v>20</v>
      </c>
      <c r="K2589">
        <v>44</v>
      </c>
      <c r="L2589" s="12">
        <v>0.27</v>
      </c>
      <c r="M2589" t="s">
        <v>641</v>
      </c>
    </row>
    <row r="2590" spans="1:13" x14ac:dyDescent="0.3">
      <c r="A2590" t="s">
        <v>5</v>
      </c>
      <c r="B2590" t="s">
        <v>26</v>
      </c>
      <c r="C2590" t="s">
        <v>640</v>
      </c>
      <c r="D2590" t="s">
        <v>11</v>
      </c>
      <c r="E2590">
        <v>1</v>
      </c>
      <c r="F2590" s="12">
        <v>40</v>
      </c>
      <c r="G2590" s="12">
        <v>1.33</v>
      </c>
      <c r="H2590" s="12">
        <v>0.27</v>
      </c>
      <c r="I2590" s="12">
        <v>0.27</v>
      </c>
      <c r="J2590">
        <v>10</v>
      </c>
      <c r="K2590">
        <v>44</v>
      </c>
      <c r="L2590" s="12">
        <v>0</v>
      </c>
      <c r="M2590" t="s">
        <v>641</v>
      </c>
    </row>
    <row r="2591" spans="1:13" x14ac:dyDescent="0.3">
      <c r="A2591" t="s">
        <v>5</v>
      </c>
      <c r="B2591" t="s">
        <v>26</v>
      </c>
      <c r="C2591" t="s">
        <v>640</v>
      </c>
      <c r="D2591" t="s">
        <v>13</v>
      </c>
      <c r="E2591">
        <v>1</v>
      </c>
      <c r="F2591" s="12">
        <v>28</v>
      </c>
      <c r="G2591" s="12">
        <v>0.93</v>
      </c>
      <c r="H2591" s="12">
        <v>0.27</v>
      </c>
      <c r="I2591" s="12">
        <v>0.27</v>
      </c>
      <c r="J2591">
        <v>7</v>
      </c>
      <c r="K2591">
        <v>24</v>
      </c>
      <c r="L2591" s="12">
        <v>0</v>
      </c>
      <c r="M2591" t="s">
        <v>641</v>
      </c>
    </row>
    <row r="2592" spans="1:13" x14ac:dyDescent="0.3">
      <c r="A2592" t="s">
        <v>5</v>
      </c>
      <c r="B2592" t="s">
        <v>26</v>
      </c>
      <c r="C2592" t="s">
        <v>640</v>
      </c>
      <c r="D2592" t="s">
        <v>15</v>
      </c>
      <c r="E2592">
        <v>1</v>
      </c>
      <c r="F2592" s="12">
        <v>52</v>
      </c>
      <c r="G2592" s="12">
        <v>1.73</v>
      </c>
      <c r="H2592" s="12">
        <v>0.27</v>
      </c>
      <c r="I2592" s="12">
        <v>0.27</v>
      </c>
      <c r="J2592">
        <v>13</v>
      </c>
      <c r="K2592">
        <v>24</v>
      </c>
      <c r="L2592" s="12">
        <v>0</v>
      </c>
      <c r="M2592" t="s">
        <v>641</v>
      </c>
    </row>
    <row r="2593" spans="1:13" x14ac:dyDescent="0.3">
      <c r="A2593" t="s">
        <v>5</v>
      </c>
      <c r="B2593" t="s">
        <v>26</v>
      </c>
      <c r="C2593" t="s">
        <v>642</v>
      </c>
      <c r="D2593" t="s">
        <v>7</v>
      </c>
      <c r="E2593">
        <v>1</v>
      </c>
      <c r="F2593" s="12">
        <v>0</v>
      </c>
      <c r="G2593" s="12">
        <v>0</v>
      </c>
      <c r="H2593" s="12">
        <v>0.08</v>
      </c>
      <c r="I2593" s="12">
        <v>0</v>
      </c>
      <c r="J2593">
        <v>0</v>
      </c>
      <c r="K2593">
        <v>32</v>
      </c>
      <c r="L2593" s="12">
        <v>0.08</v>
      </c>
      <c r="M2593" t="s">
        <v>641</v>
      </c>
    </row>
    <row r="2594" spans="1:13" x14ac:dyDescent="0.3">
      <c r="A2594" t="s">
        <v>5</v>
      </c>
      <c r="B2594" t="s">
        <v>26</v>
      </c>
      <c r="C2594" t="s">
        <v>642</v>
      </c>
      <c r="D2594" t="s">
        <v>9</v>
      </c>
      <c r="E2594">
        <v>1</v>
      </c>
      <c r="F2594" s="12">
        <v>0</v>
      </c>
      <c r="G2594" s="12">
        <v>0</v>
      </c>
      <c r="H2594" s="12">
        <v>0.08</v>
      </c>
      <c r="I2594" s="12">
        <v>0</v>
      </c>
      <c r="J2594">
        <v>0</v>
      </c>
      <c r="K2594">
        <v>32</v>
      </c>
      <c r="L2594" s="12">
        <v>0.08</v>
      </c>
      <c r="M2594" t="s">
        <v>641</v>
      </c>
    </row>
    <row r="2595" spans="1:13" x14ac:dyDescent="0.3">
      <c r="A2595" t="s">
        <v>5</v>
      </c>
      <c r="B2595" t="s">
        <v>26</v>
      </c>
      <c r="C2595" t="s">
        <v>642</v>
      </c>
      <c r="D2595" t="s">
        <v>8</v>
      </c>
      <c r="E2595">
        <v>1</v>
      </c>
      <c r="F2595" s="12">
        <v>1.37</v>
      </c>
      <c r="G2595" s="12">
        <v>0.05</v>
      </c>
      <c r="H2595" s="12">
        <v>0.08</v>
      </c>
      <c r="I2595" s="12">
        <v>0</v>
      </c>
      <c r="J2595">
        <v>1</v>
      </c>
      <c r="K2595">
        <v>32</v>
      </c>
      <c r="L2595" s="12">
        <v>0.08</v>
      </c>
      <c r="M2595" t="s">
        <v>641</v>
      </c>
    </row>
    <row r="2596" spans="1:13" x14ac:dyDescent="0.3">
      <c r="A2596" t="s">
        <v>5</v>
      </c>
      <c r="B2596" t="s">
        <v>26</v>
      </c>
      <c r="C2596" t="s">
        <v>642</v>
      </c>
      <c r="D2596" t="s">
        <v>11</v>
      </c>
      <c r="E2596">
        <v>1</v>
      </c>
      <c r="F2596" s="12">
        <v>0</v>
      </c>
      <c r="G2596" s="12">
        <v>0</v>
      </c>
      <c r="H2596" s="12">
        <v>0.08</v>
      </c>
      <c r="I2596" s="12">
        <v>0</v>
      </c>
      <c r="J2596">
        <v>0</v>
      </c>
      <c r="K2596">
        <v>32</v>
      </c>
      <c r="L2596" s="12">
        <v>0.08</v>
      </c>
      <c r="M2596" t="s">
        <v>641</v>
      </c>
    </row>
    <row r="2597" spans="1:13" x14ac:dyDescent="0.3">
      <c r="A2597" t="s">
        <v>5</v>
      </c>
      <c r="B2597" t="s">
        <v>26</v>
      </c>
      <c r="C2597" t="s">
        <v>642</v>
      </c>
      <c r="D2597" t="s">
        <v>10</v>
      </c>
      <c r="E2597">
        <v>1</v>
      </c>
      <c r="F2597" s="12">
        <v>0</v>
      </c>
      <c r="G2597" s="12">
        <v>0</v>
      </c>
      <c r="H2597" s="12">
        <v>0.08</v>
      </c>
      <c r="I2597" s="12">
        <v>0</v>
      </c>
      <c r="J2597">
        <v>0</v>
      </c>
      <c r="K2597">
        <v>32</v>
      </c>
      <c r="L2597" s="12">
        <v>0.08</v>
      </c>
      <c r="M2597" t="s">
        <v>641</v>
      </c>
    </row>
    <row r="2598" spans="1:13" x14ac:dyDescent="0.3">
      <c r="A2598" t="s">
        <v>5</v>
      </c>
      <c r="B2598" t="s">
        <v>26</v>
      </c>
      <c r="C2598" t="s">
        <v>642</v>
      </c>
      <c r="D2598" t="s">
        <v>13</v>
      </c>
      <c r="E2598">
        <v>1</v>
      </c>
      <c r="F2598" s="12">
        <v>0</v>
      </c>
      <c r="G2598" s="12">
        <v>0</v>
      </c>
      <c r="H2598" s="12">
        <v>0.08</v>
      </c>
      <c r="I2598" s="12">
        <v>0</v>
      </c>
      <c r="J2598">
        <v>0</v>
      </c>
      <c r="K2598">
        <v>32</v>
      </c>
      <c r="L2598" s="12">
        <v>0.08</v>
      </c>
      <c r="M2598" t="s">
        <v>641</v>
      </c>
    </row>
    <row r="2599" spans="1:13" x14ac:dyDescent="0.3">
      <c r="A2599" t="s">
        <v>5</v>
      </c>
      <c r="B2599" t="s">
        <v>26</v>
      </c>
      <c r="C2599" t="s">
        <v>642</v>
      </c>
      <c r="D2599" t="s">
        <v>12</v>
      </c>
      <c r="E2599">
        <v>1</v>
      </c>
      <c r="F2599" s="12">
        <v>0</v>
      </c>
      <c r="G2599" s="12">
        <v>0</v>
      </c>
      <c r="H2599" s="12">
        <v>0.08</v>
      </c>
      <c r="I2599" s="12">
        <v>0</v>
      </c>
      <c r="J2599">
        <v>0</v>
      </c>
      <c r="K2599">
        <v>32</v>
      </c>
      <c r="L2599" s="12">
        <v>0.08</v>
      </c>
      <c r="M2599" t="s">
        <v>641</v>
      </c>
    </row>
    <row r="2600" spans="1:13" x14ac:dyDescent="0.3">
      <c r="A2600" t="s">
        <v>5</v>
      </c>
      <c r="B2600" t="s">
        <v>26</v>
      </c>
      <c r="C2600" t="s">
        <v>642</v>
      </c>
      <c r="D2600" t="s">
        <v>15</v>
      </c>
      <c r="E2600">
        <v>1</v>
      </c>
      <c r="F2600" s="12">
        <v>0</v>
      </c>
      <c r="G2600" s="12">
        <v>0</v>
      </c>
      <c r="H2600" s="12">
        <v>0.09</v>
      </c>
      <c r="I2600" s="12">
        <v>0.09</v>
      </c>
      <c r="J2600">
        <v>0</v>
      </c>
      <c r="K2600">
        <v>32</v>
      </c>
      <c r="L2600" s="12">
        <v>0</v>
      </c>
      <c r="M2600" t="s">
        <v>641</v>
      </c>
    </row>
    <row r="2601" spans="1:13" x14ac:dyDescent="0.3">
      <c r="A2601" t="s">
        <v>5</v>
      </c>
      <c r="B2601" t="s">
        <v>26</v>
      </c>
      <c r="C2601" t="s">
        <v>642</v>
      </c>
      <c r="D2601" t="s">
        <v>14</v>
      </c>
      <c r="E2601">
        <v>1</v>
      </c>
      <c r="F2601" s="12">
        <v>0</v>
      </c>
      <c r="G2601" s="12">
        <v>0</v>
      </c>
      <c r="H2601" s="12">
        <v>0.08</v>
      </c>
      <c r="I2601" s="12">
        <v>0.08</v>
      </c>
      <c r="J2601">
        <v>1</v>
      </c>
      <c r="K2601">
        <v>32</v>
      </c>
      <c r="L2601" s="12">
        <v>0</v>
      </c>
      <c r="M2601" t="s">
        <v>641</v>
      </c>
    </row>
    <row r="2602" spans="1:13" x14ac:dyDescent="0.3">
      <c r="A2602" t="s">
        <v>5</v>
      </c>
      <c r="B2602" t="s">
        <v>26</v>
      </c>
      <c r="C2602" t="s">
        <v>642</v>
      </c>
      <c r="D2602" t="s">
        <v>114</v>
      </c>
      <c r="E2602">
        <v>1</v>
      </c>
      <c r="F2602" s="12">
        <v>0</v>
      </c>
      <c r="G2602" s="12">
        <v>0</v>
      </c>
      <c r="H2602" s="12">
        <v>0.09</v>
      </c>
      <c r="I2602" s="12">
        <v>0.09</v>
      </c>
      <c r="J2602">
        <v>3</v>
      </c>
      <c r="K2602">
        <v>32</v>
      </c>
      <c r="L2602" s="12">
        <v>0</v>
      </c>
      <c r="M2602" t="s">
        <v>641</v>
      </c>
    </row>
    <row r="2603" spans="1:13" x14ac:dyDescent="0.3">
      <c r="A2603" t="s">
        <v>5</v>
      </c>
      <c r="B2603" t="s">
        <v>26</v>
      </c>
      <c r="C2603" t="s">
        <v>643</v>
      </c>
      <c r="D2603" t="s">
        <v>7</v>
      </c>
      <c r="E2603">
        <v>1</v>
      </c>
      <c r="F2603" s="12">
        <v>48</v>
      </c>
      <c r="G2603" s="12">
        <v>1.6</v>
      </c>
      <c r="H2603" s="12">
        <v>0.2</v>
      </c>
      <c r="I2603" s="12">
        <v>0</v>
      </c>
      <c r="J2603">
        <v>16</v>
      </c>
      <c r="K2603">
        <v>44</v>
      </c>
      <c r="L2603" s="12">
        <v>0.2</v>
      </c>
      <c r="M2603" t="s">
        <v>641</v>
      </c>
    </row>
    <row r="2604" spans="1:13" x14ac:dyDescent="0.3">
      <c r="A2604" t="s">
        <v>5</v>
      </c>
      <c r="B2604" t="s">
        <v>26</v>
      </c>
      <c r="C2604" t="s">
        <v>643</v>
      </c>
      <c r="D2604" t="s">
        <v>9</v>
      </c>
      <c r="E2604">
        <v>1</v>
      </c>
      <c r="F2604" s="12">
        <v>39</v>
      </c>
      <c r="G2604" s="12">
        <v>1.3</v>
      </c>
      <c r="H2604" s="12">
        <v>0.2</v>
      </c>
      <c r="I2604" s="12">
        <v>0.2</v>
      </c>
      <c r="J2604">
        <v>13</v>
      </c>
      <c r="K2604">
        <v>44</v>
      </c>
      <c r="L2604" s="12">
        <v>0</v>
      </c>
      <c r="M2604" t="s">
        <v>641</v>
      </c>
    </row>
    <row r="2605" spans="1:13" x14ac:dyDescent="0.3">
      <c r="A2605" t="s">
        <v>5</v>
      </c>
      <c r="B2605" t="s">
        <v>26</v>
      </c>
      <c r="C2605" t="s">
        <v>643</v>
      </c>
      <c r="D2605" t="s">
        <v>11</v>
      </c>
      <c r="E2605">
        <v>1</v>
      </c>
      <c r="F2605" s="12">
        <v>36</v>
      </c>
      <c r="G2605" s="12">
        <v>1.2</v>
      </c>
      <c r="H2605" s="12">
        <v>0</v>
      </c>
      <c r="I2605" s="12">
        <v>0</v>
      </c>
      <c r="J2605">
        <v>12</v>
      </c>
      <c r="K2605">
        <v>32</v>
      </c>
      <c r="L2605" s="12">
        <v>0</v>
      </c>
      <c r="M2605" t="s">
        <v>641</v>
      </c>
    </row>
    <row r="2606" spans="1:13" x14ac:dyDescent="0.3">
      <c r="A2606" t="s">
        <v>5</v>
      </c>
      <c r="B2606" t="s">
        <v>26</v>
      </c>
      <c r="C2606" t="s">
        <v>643</v>
      </c>
      <c r="D2606" t="s">
        <v>15</v>
      </c>
      <c r="E2606">
        <v>1</v>
      </c>
      <c r="F2606" s="12">
        <v>48</v>
      </c>
      <c r="G2606" s="12">
        <v>1.6</v>
      </c>
      <c r="H2606" s="12">
        <v>0.2</v>
      </c>
      <c r="I2606" s="12">
        <v>0</v>
      </c>
      <c r="J2606">
        <v>16</v>
      </c>
      <c r="K2606">
        <v>40</v>
      </c>
      <c r="L2606" s="12">
        <v>0.2</v>
      </c>
      <c r="M2606" t="s">
        <v>641</v>
      </c>
    </row>
    <row r="2607" spans="1:13" x14ac:dyDescent="0.3">
      <c r="A2607" t="s">
        <v>5</v>
      </c>
      <c r="B2607" t="s">
        <v>26</v>
      </c>
      <c r="C2607" t="s">
        <v>644</v>
      </c>
      <c r="D2607" t="s">
        <v>8</v>
      </c>
      <c r="E2607">
        <v>1</v>
      </c>
      <c r="F2607" s="12">
        <v>90</v>
      </c>
      <c r="G2607" s="12">
        <v>3</v>
      </c>
      <c r="H2607" s="12">
        <v>0.37</v>
      </c>
      <c r="I2607" s="12">
        <v>0.37</v>
      </c>
      <c r="J2607">
        <v>15</v>
      </c>
      <c r="K2607">
        <v>32</v>
      </c>
      <c r="L2607" s="12">
        <v>0</v>
      </c>
      <c r="M2607" t="s">
        <v>641</v>
      </c>
    </row>
    <row r="2608" spans="1:13" x14ac:dyDescent="0.3">
      <c r="A2608" t="s">
        <v>5</v>
      </c>
      <c r="B2608" t="s">
        <v>26</v>
      </c>
      <c r="C2608" t="s">
        <v>644</v>
      </c>
      <c r="D2608" t="s">
        <v>10</v>
      </c>
      <c r="E2608">
        <v>1</v>
      </c>
      <c r="F2608" s="12">
        <v>102</v>
      </c>
      <c r="G2608" s="12">
        <v>3.4</v>
      </c>
      <c r="H2608" s="12">
        <v>0.37</v>
      </c>
      <c r="I2608" s="12">
        <v>0.1</v>
      </c>
      <c r="J2608">
        <v>17</v>
      </c>
      <c r="K2608">
        <v>24</v>
      </c>
      <c r="L2608" s="12">
        <v>0.27</v>
      </c>
      <c r="M2608" t="s">
        <v>641</v>
      </c>
    </row>
    <row r="2609" spans="1:13" x14ac:dyDescent="0.3">
      <c r="A2609" t="s">
        <v>5</v>
      </c>
      <c r="B2609" t="s">
        <v>26</v>
      </c>
      <c r="C2609" t="s">
        <v>644</v>
      </c>
      <c r="D2609" t="s">
        <v>12</v>
      </c>
      <c r="E2609">
        <v>1</v>
      </c>
      <c r="F2609" s="12">
        <v>78</v>
      </c>
      <c r="G2609" s="12">
        <v>2.6</v>
      </c>
      <c r="H2609" s="12">
        <v>0.37</v>
      </c>
      <c r="I2609" s="12">
        <v>0.1</v>
      </c>
      <c r="J2609">
        <v>13</v>
      </c>
      <c r="K2609">
        <v>24</v>
      </c>
      <c r="L2609" s="12">
        <v>0.27</v>
      </c>
      <c r="M2609" t="s">
        <v>641</v>
      </c>
    </row>
    <row r="2610" spans="1:13" x14ac:dyDescent="0.3">
      <c r="A2610" t="s">
        <v>5</v>
      </c>
      <c r="B2610" t="s">
        <v>26</v>
      </c>
      <c r="C2610" t="s">
        <v>644</v>
      </c>
      <c r="D2610" t="s">
        <v>14</v>
      </c>
      <c r="E2610">
        <v>1</v>
      </c>
      <c r="F2610" s="12">
        <v>78</v>
      </c>
      <c r="G2610" s="12">
        <v>2.6</v>
      </c>
      <c r="H2610" s="12">
        <v>0.37</v>
      </c>
      <c r="I2610" s="12">
        <v>0</v>
      </c>
      <c r="J2610">
        <v>13</v>
      </c>
      <c r="K2610">
        <v>32</v>
      </c>
      <c r="L2610" s="12">
        <v>0.37</v>
      </c>
      <c r="M2610" t="s">
        <v>641</v>
      </c>
    </row>
    <row r="2611" spans="1:13" x14ac:dyDescent="0.3">
      <c r="A2611" t="s">
        <v>5</v>
      </c>
      <c r="B2611" t="s">
        <v>26</v>
      </c>
      <c r="C2611" t="s">
        <v>644</v>
      </c>
      <c r="D2611" t="s">
        <v>114</v>
      </c>
      <c r="E2611">
        <v>1</v>
      </c>
      <c r="F2611" s="12">
        <v>96</v>
      </c>
      <c r="G2611" s="12">
        <v>3.2</v>
      </c>
      <c r="H2611" s="12">
        <v>0.37</v>
      </c>
      <c r="I2611" s="12">
        <v>0</v>
      </c>
      <c r="J2611">
        <v>16</v>
      </c>
      <c r="K2611">
        <v>32</v>
      </c>
      <c r="L2611" s="12">
        <v>0.37</v>
      </c>
      <c r="M2611" t="s">
        <v>641</v>
      </c>
    </row>
    <row r="2612" spans="1:13" x14ac:dyDescent="0.3">
      <c r="A2612" t="s">
        <v>5</v>
      </c>
      <c r="B2612" t="s">
        <v>26</v>
      </c>
      <c r="C2612" t="s">
        <v>645</v>
      </c>
      <c r="D2612" t="s">
        <v>7</v>
      </c>
      <c r="E2612">
        <v>1</v>
      </c>
      <c r="F2612" s="12">
        <v>36</v>
      </c>
      <c r="G2612" s="12">
        <v>1.2</v>
      </c>
      <c r="H2612" s="12">
        <v>0.37</v>
      </c>
      <c r="I2612" s="12">
        <v>0.37</v>
      </c>
      <c r="J2612">
        <v>6</v>
      </c>
      <c r="K2612">
        <v>24</v>
      </c>
      <c r="L2612" s="12">
        <v>0</v>
      </c>
      <c r="M2612" t="s">
        <v>641</v>
      </c>
    </row>
    <row r="2613" spans="1:13" x14ac:dyDescent="0.3">
      <c r="A2613" t="s">
        <v>5</v>
      </c>
      <c r="B2613" t="s">
        <v>26</v>
      </c>
      <c r="C2613" t="s">
        <v>645</v>
      </c>
      <c r="D2613" t="s">
        <v>9</v>
      </c>
      <c r="E2613">
        <v>1</v>
      </c>
      <c r="F2613" s="12">
        <v>48</v>
      </c>
      <c r="G2613" s="12">
        <v>1.6</v>
      </c>
      <c r="H2613" s="12">
        <v>0.37</v>
      </c>
      <c r="I2613" s="12">
        <v>0.37</v>
      </c>
      <c r="J2613">
        <v>8</v>
      </c>
      <c r="K2613">
        <v>32</v>
      </c>
      <c r="L2613" s="12">
        <v>0</v>
      </c>
      <c r="M2613" t="s">
        <v>641</v>
      </c>
    </row>
    <row r="2614" spans="1:13" x14ac:dyDescent="0.3">
      <c r="A2614" t="s">
        <v>5</v>
      </c>
      <c r="B2614" t="s">
        <v>26</v>
      </c>
      <c r="C2614" t="s">
        <v>645</v>
      </c>
      <c r="D2614" t="s">
        <v>11</v>
      </c>
      <c r="E2614">
        <v>1</v>
      </c>
      <c r="F2614" s="12">
        <v>54</v>
      </c>
      <c r="G2614" s="12">
        <v>1.8</v>
      </c>
      <c r="H2614" s="12">
        <v>0.37</v>
      </c>
      <c r="I2614" s="12">
        <v>0.1</v>
      </c>
      <c r="J2614">
        <v>9</v>
      </c>
      <c r="K2614">
        <v>32</v>
      </c>
      <c r="L2614" s="12">
        <v>0.27</v>
      </c>
      <c r="M2614" t="s">
        <v>641</v>
      </c>
    </row>
    <row r="2615" spans="1:13" x14ac:dyDescent="0.3">
      <c r="A2615" t="s">
        <v>5</v>
      </c>
      <c r="B2615" t="s">
        <v>26</v>
      </c>
      <c r="C2615" t="s">
        <v>645</v>
      </c>
      <c r="D2615" t="s">
        <v>13</v>
      </c>
      <c r="E2615">
        <v>1</v>
      </c>
      <c r="F2615" s="12">
        <v>24</v>
      </c>
      <c r="G2615" s="12">
        <v>0.8</v>
      </c>
      <c r="H2615" s="12">
        <v>0.37</v>
      </c>
      <c r="I2615" s="12">
        <v>0</v>
      </c>
      <c r="J2615">
        <v>4</v>
      </c>
      <c r="K2615">
        <v>32</v>
      </c>
      <c r="L2615" s="12">
        <v>0.37</v>
      </c>
      <c r="M2615" t="s">
        <v>641</v>
      </c>
    </row>
    <row r="2616" spans="1:13" x14ac:dyDescent="0.3">
      <c r="A2616" t="s">
        <v>5</v>
      </c>
      <c r="B2616" t="s">
        <v>26</v>
      </c>
      <c r="C2616" t="s">
        <v>645</v>
      </c>
      <c r="D2616" t="s">
        <v>15</v>
      </c>
      <c r="E2616">
        <v>1</v>
      </c>
      <c r="F2616" s="12">
        <v>78</v>
      </c>
      <c r="G2616" s="12">
        <v>2.6</v>
      </c>
      <c r="H2616" s="12">
        <v>0.37</v>
      </c>
      <c r="I2616" s="12">
        <v>0</v>
      </c>
      <c r="J2616">
        <v>13</v>
      </c>
      <c r="K2616">
        <v>32</v>
      </c>
      <c r="L2616" s="12">
        <v>0.37</v>
      </c>
      <c r="M2616" t="s">
        <v>641</v>
      </c>
    </row>
    <row r="2617" spans="1:13" x14ac:dyDescent="0.3">
      <c r="A2617" t="s">
        <v>5</v>
      </c>
      <c r="B2617" t="s">
        <v>26</v>
      </c>
      <c r="C2617" t="s">
        <v>646</v>
      </c>
      <c r="D2617" t="s">
        <v>7</v>
      </c>
      <c r="E2617">
        <v>1</v>
      </c>
      <c r="F2617" s="12">
        <v>7.54</v>
      </c>
      <c r="G2617" s="12">
        <v>0.25</v>
      </c>
      <c r="H2617" s="12">
        <v>0.28999999999999998</v>
      </c>
      <c r="I2617" s="12">
        <v>0</v>
      </c>
      <c r="J2617">
        <v>3</v>
      </c>
      <c r="K2617">
        <v>24</v>
      </c>
      <c r="L2617" s="12">
        <v>0.28999999999999998</v>
      </c>
      <c r="M2617" t="s">
        <v>641</v>
      </c>
    </row>
    <row r="2618" spans="1:13" x14ac:dyDescent="0.3">
      <c r="A2618" t="s">
        <v>5</v>
      </c>
      <c r="B2618" t="s">
        <v>26</v>
      </c>
      <c r="C2618" t="s">
        <v>646</v>
      </c>
      <c r="D2618" t="s">
        <v>9</v>
      </c>
      <c r="E2618">
        <v>1</v>
      </c>
      <c r="F2618" s="12">
        <v>13.37</v>
      </c>
      <c r="G2618" s="12">
        <v>0.45</v>
      </c>
      <c r="H2618" s="12">
        <v>0.28999999999999998</v>
      </c>
      <c r="I2618" s="12">
        <v>0</v>
      </c>
      <c r="J2618">
        <v>3</v>
      </c>
      <c r="K2618">
        <v>24</v>
      </c>
      <c r="L2618" s="12">
        <v>0.28999999999999998</v>
      </c>
      <c r="M2618" t="s">
        <v>641</v>
      </c>
    </row>
    <row r="2619" spans="1:13" x14ac:dyDescent="0.3">
      <c r="A2619" t="s">
        <v>5</v>
      </c>
      <c r="B2619" t="s">
        <v>26</v>
      </c>
      <c r="C2619" t="s">
        <v>646</v>
      </c>
      <c r="D2619" t="s">
        <v>8</v>
      </c>
      <c r="E2619">
        <v>1</v>
      </c>
      <c r="F2619" s="12">
        <v>8.4600000000000009</v>
      </c>
      <c r="G2619" s="12">
        <v>0.28000000000000003</v>
      </c>
      <c r="H2619" s="12">
        <v>0.28999999999999998</v>
      </c>
      <c r="I2619" s="12">
        <v>0</v>
      </c>
      <c r="J2619">
        <v>4</v>
      </c>
      <c r="K2619">
        <v>24</v>
      </c>
      <c r="L2619" s="12">
        <v>0.28999999999999998</v>
      </c>
      <c r="M2619" t="s">
        <v>641</v>
      </c>
    </row>
    <row r="2620" spans="1:13" x14ac:dyDescent="0.3">
      <c r="A2620" t="s">
        <v>5</v>
      </c>
      <c r="B2620" t="s">
        <v>26</v>
      </c>
      <c r="C2620" t="s">
        <v>646</v>
      </c>
      <c r="D2620" t="s">
        <v>11</v>
      </c>
      <c r="E2620">
        <v>1</v>
      </c>
      <c r="F2620" s="12">
        <v>24.51</v>
      </c>
      <c r="G2620" s="12">
        <v>0.82</v>
      </c>
      <c r="H2620" s="12">
        <v>0.28999999999999998</v>
      </c>
      <c r="I2620" s="12">
        <v>0</v>
      </c>
      <c r="J2620">
        <v>6</v>
      </c>
      <c r="K2620">
        <v>24</v>
      </c>
      <c r="L2620" s="12">
        <v>0.28999999999999998</v>
      </c>
      <c r="M2620" t="s">
        <v>641</v>
      </c>
    </row>
    <row r="2621" spans="1:13" x14ac:dyDescent="0.3">
      <c r="A2621" t="s">
        <v>5</v>
      </c>
      <c r="B2621" t="s">
        <v>26</v>
      </c>
      <c r="C2621" t="s">
        <v>646</v>
      </c>
      <c r="D2621" t="s">
        <v>10</v>
      </c>
      <c r="E2621">
        <v>1</v>
      </c>
      <c r="F2621" s="12">
        <v>8.86</v>
      </c>
      <c r="G2621" s="12">
        <v>0.3</v>
      </c>
      <c r="H2621" s="12">
        <v>0.28999999999999998</v>
      </c>
      <c r="I2621" s="12">
        <v>0</v>
      </c>
      <c r="J2621">
        <v>2</v>
      </c>
      <c r="K2621">
        <v>24</v>
      </c>
      <c r="L2621" s="12">
        <v>0.28999999999999998</v>
      </c>
      <c r="M2621" t="s">
        <v>641</v>
      </c>
    </row>
    <row r="2622" spans="1:13" x14ac:dyDescent="0.3">
      <c r="A2622" t="s">
        <v>5</v>
      </c>
      <c r="B2622" t="s">
        <v>26</v>
      </c>
      <c r="C2622" t="s">
        <v>646</v>
      </c>
      <c r="D2622" t="s">
        <v>13</v>
      </c>
      <c r="E2622">
        <v>1</v>
      </c>
      <c r="F2622" s="12">
        <v>14.71</v>
      </c>
      <c r="G2622" s="12">
        <v>0.49</v>
      </c>
      <c r="H2622" s="12">
        <v>0.28999999999999998</v>
      </c>
      <c r="I2622" s="12">
        <v>0.28999999999999998</v>
      </c>
      <c r="J2622">
        <v>3</v>
      </c>
      <c r="K2622">
        <v>20</v>
      </c>
      <c r="L2622" s="12">
        <v>0</v>
      </c>
      <c r="M2622" t="s">
        <v>641</v>
      </c>
    </row>
    <row r="2623" spans="1:13" x14ac:dyDescent="0.3">
      <c r="A2623" t="s">
        <v>5</v>
      </c>
      <c r="B2623" t="s">
        <v>26</v>
      </c>
      <c r="C2623" t="s">
        <v>646</v>
      </c>
      <c r="D2623" t="s">
        <v>12</v>
      </c>
      <c r="E2623">
        <v>1</v>
      </c>
      <c r="F2623" s="12">
        <v>20</v>
      </c>
      <c r="G2623" s="12">
        <v>0.67</v>
      </c>
      <c r="H2623" s="12">
        <v>0.28999999999999998</v>
      </c>
      <c r="I2623" s="12">
        <v>0.28999999999999998</v>
      </c>
      <c r="J2623">
        <v>5</v>
      </c>
      <c r="K2623">
        <v>24</v>
      </c>
      <c r="L2623" s="12">
        <v>0</v>
      </c>
      <c r="M2623" t="s">
        <v>641</v>
      </c>
    </row>
    <row r="2624" spans="1:13" x14ac:dyDescent="0.3">
      <c r="A2624" t="s">
        <v>5</v>
      </c>
      <c r="B2624" t="s">
        <v>26</v>
      </c>
      <c r="C2624" t="s">
        <v>646</v>
      </c>
      <c r="D2624" t="s">
        <v>15</v>
      </c>
      <c r="E2624">
        <v>1</v>
      </c>
      <c r="F2624" s="12">
        <v>16.5</v>
      </c>
      <c r="G2624" s="12">
        <v>0.55000000000000004</v>
      </c>
      <c r="H2624" s="12">
        <v>0.28999999999999998</v>
      </c>
      <c r="I2624" s="12">
        <v>0</v>
      </c>
      <c r="J2624">
        <v>5</v>
      </c>
      <c r="K2624">
        <v>20</v>
      </c>
      <c r="L2624" s="12">
        <v>0.28999999999999998</v>
      </c>
      <c r="M2624" t="s">
        <v>641</v>
      </c>
    </row>
    <row r="2625" spans="1:13" x14ac:dyDescent="0.3">
      <c r="A2625" t="s">
        <v>5</v>
      </c>
      <c r="B2625" t="s">
        <v>26</v>
      </c>
      <c r="C2625" t="s">
        <v>646</v>
      </c>
      <c r="D2625" t="s">
        <v>14</v>
      </c>
      <c r="E2625">
        <v>1</v>
      </c>
      <c r="F2625" s="12">
        <v>22.66</v>
      </c>
      <c r="G2625" s="12">
        <v>0.76</v>
      </c>
      <c r="H2625" s="12">
        <v>0.28999999999999998</v>
      </c>
      <c r="I2625" s="12">
        <v>0.28999999999999998</v>
      </c>
      <c r="J2625">
        <v>5</v>
      </c>
      <c r="K2625">
        <v>24</v>
      </c>
      <c r="L2625" s="12">
        <v>0</v>
      </c>
      <c r="M2625" t="s">
        <v>641</v>
      </c>
    </row>
    <row r="2626" spans="1:13" x14ac:dyDescent="0.3">
      <c r="A2626" t="s">
        <v>5</v>
      </c>
      <c r="B2626" t="s">
        <v>26</v>
      </c>
      <c r="C2626" t="s">
        <v>646</v>
      </c>
      <c r="D2626" t="s">
        <v>114</v>
      </c>
      <c r="E2626">
        <v>1</v>
      </c>
      <c r="F2626" s="12">
        <v>19.8</v>
      </c>
      <c r="G2626" s="12">
        <v>0.66</v>
      </c>
      <c r="H2626" s="12">
        <v>0.28999999999999998</v>
      </c>
      <c r="I2626" s="12">
        <v>0</v>
      </c>
      <c r="J2626">
        <v>6</v>
      </c>
      <c r="K2626">
        <v>24</v>
      </c>
      <c r="L2626" s="12">
        <v>0.28999999999999998</v>
      </c>
      <c r="M2626" t="s">
        <v>641</v>
      </c>
    </row>
    <row r="2627" spans="1:13" x14ac:dyDescent="0.3">
      <c r="A2627" t="s">
        <v>5</v>
      </c>
      <c r="B2627" t="s">
        <v>26</v>
      </c>
      <c r="C2627" t="s">
        <v>647</v>
      </c>
      <c r="D2627" t="s">
        <v>7</v>
      </c>
      <c r="E2627">
        <v>2</v>
      </c>
      <c r="F2627" s="12">
        <v>171</v>
      </c>
      <c r="G2627" s="12">
        <v>5.7</v>
      </c>
      <c r="H2627" s="12">
        <v>0.4</v>
      </c>
      <c r="I2627" s="12">
        <v>0.4</v>
      </c>
      <c r="J2627">
        <v>57</v>
      </c>
      <c r="K2627">
        <v>88</v>
      </c>
      <c r="L2627" s="12">
        <v>0</v>
      </c>
      <c r="M2627" t="s">
        <v>641</v>
      </c>
    </row>
    <row r="2628" spans="1:13" x14ac:dyDescent="0.3">
      <c r="A2628" t="s">
        <v>5</v>
      </c>
      <c r="B2628" t="s">
        <v>26</v>
      </c>
      <c r="C2628" t="s">
        <v>647</v>
      </c>
      <c r="D2628" t="s">
        <v>9</v>
      </c>
      <c r="E2628">
        <v>3</v>
      </c>
      <c r="F2628" s="12">
        <v>255</v>
      </c>
      <c r="G2628" s="12">
        <v>8.5</v>
      </c>
      <c r="H2628" s="12">
        <v>0.6</v>
      </c>
      <c r="I2628" s="12">
        <v>0.2</v>
      </c>
      <c r="J2628">
        <v>85</v>
      </c>
      <c r="K2628">
        <v>138</v>
      </c>
      <c r="L2628" s="12">
        <v>0.4</v>
      </c>
      <c r="M2628" t="s">
        <v>641</v>
      </c>
    </row>
    <row r="2629" spans="1:13" x14ac:dyDescent="0.3">
      <c r="A2629" t="s">
        <v>5</v>
      </c>
      <c r="B2629" t="s">
        <v>26</v>
      </c>
      <c r="C2629" t="s">
        <v>647</v>
      </c>
      <c r="D2629" t="s">
        <v>8</v>
      </c>
      <c r="E2629">
        <v>3</v>
      </c>
      <c r="F2629" s="12">
        <v>261</v>
      </c>
      <c r="G2629" s="12">
        <v>8.6999999999999993</v>
      </c>
      <c r="H2629" s="12">
        <v>0.8</v>
      </c>
      <c r="I2629" s="12">
        <v>0.8</v>
      </c>
      <c r="J2629">
        <v>87</v>
      </c>
      <c r="K2629">
        <v>138</v>
      </c>
      <c r="L2629" s="12">
        <v>0</v>
      </c>
      <c r="M2629" t="s">
        <v>641</v>
      </c>
    </row>
    <row r="2630" spans="1:13" x14ac:dyDescent="0.3">
      <c r="A2630" t="s">
        <v>5</v>
      </c>
      <c r="B2630" t="s">
        <v>26</v>
      </c>
      <c r="C2630" t="s">
        <v>647</v>
      </c>
      <c r="D2630" t="s">
        <v>11</v>
      </c>
      <c r="E2630">
        <v>4</v>
      </c>
      <c r="F2630" s="12">
        <v>495</v>
      </c>
      <c r="G2630" s="12">
        <v>16.5</v>
      </c>
      <c r="H2630" s="12">
        <v>0.8</v>
      </c>
      <c r="I2630" s="12">
        <v>0.4</v>
      </c>
      <c r="J2630">
        <v>165</v>
      </c>
      <c r="K2630">
        <v>188</v>
      </c>
      <c r="L2630" s="12">
        <v>0.4</v>
      </c>
      <c r="M2630" t="s">
        <v>641</v>
      </c>
    </row>
    <row r="2631" spans="1:13" x14ac:dyDescent="0.3">
      <c r="A2631" t="s">
        <v>5</v>
      </c>
      <c r="B2631" t="s">
        <v>26</v>
      </c>
      <c r="C2631" t="s">
        <v>647</v>
      </c>
      <c r="D2631" t="s">
        <v>10</v>
      </c>
      <c r="E2631">
        <v>4</v>
      </c>
      <c r="F2631" s="12">
        <v>375</v>
      </c>
      <c r="G2631" s="12">
        <v>12.5</v>
      </c>
      <c r="H2631" s="12">
        <v>0.8</v>
      </c>
      <c r="I2631" s="12">
        <v>0.4</v>
      </c>
      <c r="J2631">
        <v>125</v>
      </c>
      <c r="K2631">
        <v>188</v>
      </c>
      <c r="L2631" s="12">
        <v>0.4</v>
      </c>
      <c r="M2631" t="s">
        <v>641</v>
      </c>
    </row>
    <row r="2632" spans="1:13" x14ac:dyDescent="0.3">
      <c r="A2632" t="s">
        <v>5</v>
      </c>
      <c r="B2632" t="s">
        <v>26</v>
      </c>
      <c r="C2632" t="s">
        <v>647</v>
      </c>
      <c r="D2632" t="s">
        <v>13</v>
      </c>
      <c r="E2632">
        <v>5</v>
      </c>
      <c r="F2632" s="12">
        <v>633.6</v>
      </c>
      <c r="G2632" s="12">
        <v>21.12</v>
      </c>
      <c r="H2632" s="12">
        <v>1</v>
      </c>
      <c r="I2632" s="12">
        <v>0.6</v>
      </c>
      <c r="J2632">
        <v>209</v>
      </c>
      <c r="K2632">
        <v>238</v>
      </c>
      <c r="L2632" s="12">
        <v>0.4</v>
      </c>
      <c r="M2632" t="s">
        <v>641</v>
      </c>
    </row>
    <row r="2633" spans="1:13" x14ac:dyDescent="0.3">
      <c r="A2633" t="s">
        <v>5</v>
      </c>
      <c r="B2633" t="s">
        <v>26</v>
      </c>
      <c r="C2633" t="s">
        <v>647</v>
      </c>
      <c r="D2633" t="s">
        <v>12</v>
      </c>
      <c r="E2633">
        <v>5</v>
      </c>
      <c r="F2633" s="12">
        <v>546</v>
      </c>
      <c r="G2633" s="12">
        <v>18.2</v>
      </c>
      <c r="H2633" s="12">
        <v>1</v>
      </c>
      <c r="I2633" s="12">
        <v>0.4</v>
      </c>
      <c r="J2633">
        <v>182</v>
      </c>
      <c r="K2633">
        <v>238</v>
      </c>
      <c r="L2633" s="12">
        <v>0.6</v>
      </c>
      <c r="M2633" t="s">
        <v>641</v>
      </c>
    </row>
    <row r="2634" spans="1:13" x14ac:dyDescent="0.3">
      <c r="A2634" t="s">
        <v>5</v>
      </c>
      <c r="B2634" t="s">
        <v>26</v>
      </c>
      <c r="C2634" t="s">
        <v>647</v>
      </c>
      <c r="D2634" t="s">
        <v>15</v>
      </c>
      <c r="E2634">
        <v>5</v>
      </c>
      <c r="F2634" s="12">
        <v>624</v>
      </c>
      <c r="G2634" s="12">
        <v>20.8</v>
      </c>
      <c r="H2634" s="12">
        <v>1</v>
      </c>
      <c r="I2634" s="12">
        <v>0.6</v>
      </c>
      <c r="J2634">
        <v>208</v>
      </c>
      <c r="K2634">
        <v>238</v>
      </c>
      <c r="L2634" s="12">
        <v>0.4</v>
      </c>
      <c r="M2634" t="s">
        <v>641</v>
      </c>
    </row>
    <row r="2635" spans="1:13" x14ac:dyDescent="0.3">
      <c r="A2635" t="s">
        <v>5</v>
      </c>
      <c r="B2635" t="s">
        <v>26</v>
      </c>
      <c r="C2635" t="s">
        <v>647</v>
      </c>
      <c r="D2635" t="s">
        <v>14</v>
      </c>
      <c r="E2635">
        <v>5</v>
      </c>
      <c r="F2635" s="12">
        <v>531</v>
      </c>
      <c r="G2635" s="12">
        <v>17.7</v>
      </c>
      <c r="H2635" s="12">
        <v>1</v>
      </c>
      <c r="I2635" s="12">
        <v>0.6</v>
      </c>
      <c r="J2635">
        <v>177</v>
      </c>
      <c r="K2635">
        <v>238</v>
      </c>
      <c r="L2635" s="12">
        <v>0.4</v>
      </c>
      <c r="M2635" t="s">
        <v>641</v>
      </c>
    </row>
    <row r="2636" spans="1:13" x14ac:dyDescent="0.3">
      <c r="A2636" t="s">
        <v>5</v>
      </c>
      <c r="B2636" t="s">
        <v>26</v>
      </c>
      <c r="C2636" t="s">
        <v>647</v>
      </c>
      <c r="D2636" t="s">
        <v>114</v>
      </c>
      <c r="E2636">
        <v>5</v>
      </c>
      <c r="F2636" s="12">
        <v>564</v>
      </c>
      <c r="G2636" s="12">
        <v>18.8</v>
      </c>
      <c r="H2636" s="12">
        <v>1</v>
      </c>
      <c r="I2636" s="12">
        <v>0.6</v>
      </c>
      <c r="J2636">
        <v>188</v>
      </c>
      <c r="K2636">
        <v>238</v>
      </c>
      <c r="L2636" s="12">
        <v>0.4</v>
      </c>
      <c r="M2636" t="s">
        <v>641</v>
      </c>
    </row>
    <row r="2637" spans="1:13" x14ac:dyDescent="0.3">
      <c r="A2637" t="s">
        <v>5</v>
      </c>
      <c r="B2637" t="s">
        <v>26</v>
      </c>
      <c r="C2637" t="s">
        <v>648</v>
      </c>
      <c r="D2637" t="s">
        <v>7</v>
      </c>
      <c r="E2637">
        <v>3</v>
      </c>
      <c r="F2637" s="12">
        <v>348</v>
      </c>
      <c r="G2637" s="12">
        <v>11.6</v>
      </c>
      <c r="H2637" s="12">
        <v>0.6</v>
      </c>
      <c r="I2637" s="12">
        <v>0.6</v>
      </c>
      <c r="J2637">
        <v>116</v>
      </c>
      <c r="K2637">
        <v>132</v>
      </c>
      <c r="L2637" s="12">
        <v>0</v>
      </c>
      <c r="M2637" t="s">
        <v>641</v>
      </c>
    </row>
    <row r="2638" spans="1:13" x14ac:dyDescent="0.3">
      <c r="A2638" t="s">
        <v>5</v>
      </c>
      <c r="B2638" t="s">
        <v>26</v>
      </c>
      <c r="C2638" t="s">
        <v>648</v>
      </c>
      <c r="D2638" t="s">
        <v>9</v>
      </c>
      <c r="E2638">
        <v>3</v>
      </c>
      <c r="F2638" s="12">
        <v>309</v>
      </c>
      <c r="G2638" s="12">
        <v>10.3</v>
      </c>
      <c r="H2638" s="12">
        <v>0.6</v>
      </c>
      <c r="I2638" s="12">
        <v>0.6</v>
      </c>
      <c r="J2638">
        <v>103</v>
      </c>
      <c r="K2638">
        <v>162</v>
      </c>
      <c r="L2638" s="12">
        <v>0</v>
      </c>
      <c r="M2638" t="s">
        <v>641</v>
      </c>
    </row>
    <row r="2639" spans="1:13" x14ac:dyDescent="0.3">
      <c r="A2639" t="s">
        <v>5</v>
      </c>
      <c r="B2639" t="s">
        <v>26</v>
      </c>
      <c r="C2639" t="s">
        <v>648</v>
      </c>
      <c r="D2639" t="s">
        <v>8</v>
      </c>
      <c r="E2639">
        <v>3</v>
      </c>
      <c r="F2639" s="12">
        <v>366</v>
      </c>
      <c r="G2639" s="12">
        <v>12.2</v>
      </c>
      <c r="H2639" s="12">
        <v>0.6</v>
      </c>
      <c r="I2639" s="12">
        <v>0.6</v>
      </c>
      <c r="J2639">
        <v>122</v>
      </c>
      <c r="K2639">
        <v>144</v>
      </c>
      <c r="L2639" s="12">
        <v>0</v>
      </c>
      <c r="M2639" t="s">
        <v>641</v>
      </c>
    </row>
    <row r="2640" spans="1:13" x14ac:dyDescent="0.3">
      <c r="A2640" t="s">
        <v>5</v>
      </c>
      <c r="B2640" t="s">
        <v>26</v>
      </c>
      <c r="C2640" t="s">
        <v>648</v>
      </c>
      <c r="D2640" t="s">
        <v>11</v>
      </c>
      <c r="E2640">
        <v>3</v>
      </c>
      <c r="F2640" s="12">
        <v>288</v>
      </c>
      <c r="G2640" s="12">
        <v>9.6</v>
      </c>
      <c r="H2640" s="12">
        <v>0.6</v>
      </c>
      <c r="I2640" s="12">
        <v>0.6</v>
      </c>
      <c r="J2640">
        <v>96</v>
      </c>
      <c r="K2640">
        <v>162</v>
      </c>
      <c r="L2640" s="12">
        <v>0</v>
      </c>
      <c r="M2640" t="s">
        <v>641</v>
      </c>
    </row>
    <row r="2641" spans="1:13" x14ac:dyDescent="0.3">
      <c r="A2641" t="s">
        <v>5</v>
      </c>
      <c r="B2641" t="s">
        <v>26</v>
      </c>
      <c r="C2641" t="s">
        <v>648</v>
      </c>
      <c r="D2641" t="s">
        <v>10</v>
      </c>
      <c r="E2641">
        <v>3</v>
      </c>
      <c r="F2641" s="12">
        <v>384</v>
      </c>
      <c r="G2641" s="12">
        <v>12.8</v>
      </c>
      <c r="H2641" s="12">
        <v>0.6</v>
      </c>
      <c r="I2641" s="12">
        <v>0.6</v>
      </c>
      <c r="J2641">
        <v>128</v>
      </c>
      <c r="K2641">
        <v>174</v>
      </c>
      <c r="L2641" s="12">
        <v>0</v>
      </c>
      <c r="M2641" t="s">
        <v>641</v>
      </c>
    </row>
    <row r="2642" spans="1:13" x14ac:dyDescent="0.3">
      <c r="A2642" t="s">
        <v>5</v>
      </c>
      <c r="B2642" t="s">
        <v>26</v>
      </c>
      <c r="C2642" t="s">
        <v>648</v>
      </c>
      <c r="D2642" t="s">
        <v>13</v>
      </c>
      <c r="E2642">
        <v>2</v>
      </c>
      <c r="F2642" s="12">
        <v>288</v>
      </c>
      <c r="G2642" s="12">
        <v>9.6</v>
      </c>
      <c r="H2642" s="12">
        <v>0.4</v>
      </c>
      <c r="I2642" s="12">
        <v>0.4</v>
      </c>
      <c r="J2642">
        <v>96</v>
      </c>
      <c r="K2642">
        <v>130</v>
      </c>
      <c r="L2642" s="12">
        <v>0</v>
      </c>
      <c r="M2642" t="s">
        <v>641</v>
      </c>
    </row>
    <row r="2643" spans="1:13" x14ac:dyDescent="0.3">
      <c r="A2643" t="s">
        <v>5</v>
      </c>
      <c r="B2643" t="s">
        <v>26</v>
      </c>
      <c r="C2643" t="s">
        <v>648</v>
      </c>
      <c r="D2643" t="s">
        <v>12</v>
      </c>
      <c r="E2643">
        <v>3</v>
      </c>
      <c r="F2643" s="12">
        <v>345</v>
      </c>
      <c r="G2643" s="12">
        <v>11.5</v>
      </c>
      <c r="H2643" s="12">
        <v>0.6</v>
      </c>
      <c r="I2643" s="12">
        <v>0.6</v>
      </c>
      <c r="J2643">
        <v>115</v>
      </c>
      <c r="K2643">
        <v>174</v>
      </c>
      <c r="L2643" s="12">
        <v>0</v>
      </c>
      <c r="M2643" t="s">
        <v>641</v>
      </c>
    </row>
    <row r="2644" spans="1:13" x14ac:dyDescent="0.3">
      <c r="A2644" t="s">
        <v>5</v>
      </c>
      <c r="B2644" t="s">
        <v>26</v>
      </c>
      <c r="C2644" t="s">
        <v>648</v>
      </c>
      <c r="D2644" t="s">
        <v>15</v>
      </c>
      <c r="E2644">
        <v>3</v>
      </c>
      <c r="F2644" s="12">
        <v>219</v>
      </c>
      <c r="G2644" s="12">
        <v>7.3</v>
      </c>
      <c r="H2644" s="12">
        <v>0.6</v>
      </c>
      <c r="I2644" s="12">
        <v>0.6</v>
      </c>
      <c r="J2644">
        <v>73</v>
      </c>
      <c r="K2644">
        <v>144</v>
      </c>
      <c r="L2644" s="12">
        <v>0</v>
      </c>
      <c r="M2644" t="s">
        <v>641</v>
      </c>
    </row>
    <row r="2645" spans="1:13" x14ac:dyDescent="0.3">
      <c r="A2645" t="s">
        <v>5</v>
      </c>
      <c r="B2645" t="s">
        <v>26</v>
      </c>
      <c r="C2645" t="s">
        <v>648</v>
      </c>
      <c r="D2645" t="s">
        <v>14</v>
      </c>
      <c r="E2645">
        <v>3</v>
      </c>
      <c r="F2645" s="12">
        <v>306</v>
      </c>
      <c r="G2645" s="12">
        <v>10.199999999999999</v>
      </c>
      <c r="H2645" s="12">
        <v>0.6</v>
      </c>
      <c r="I2645" s="12">
        <v>0.6</v>
      </c>
      <c r="J2645">
        <v>102</v>
      </c>
      <c r="K2645">
        <v>147</v>
      </c>
      <c r="L2645" s="12">
        <v>0</v>
      </c>
      <c r="M2645" t="s">
        <v>641</v>
      </c>
    </row>
    <row r="2646" spans="1:13" x14ac:dyDescent="0.3">
      <c r="A2646" t="s">
        <v>5</v>
      </c>
      <c r="B2646" t="s">
        <v>26</v>
      </c>
      <c r="C2646" t="s">
        <v>648</v>
      </c>
      <c r="D2646" t="s">
        <v>114</v>
      </c>
      <c r="E2646">
        <v>2</v>
      </c>
      <c r="F2646" s="12">
        <v>237</v>
      </c>
      <c r="G2646" s="12">
        <v>7.9</v>
      </c>
      <c r="H2646" s="12">
        <v>0.4</v>
      </c>
      <c r="I2646" s="12">
        <v>0.4</v>
      </c>
      <c r="J2646">
        <v>79</v>
      </c>
      <c r="K2646">
        <v>100</v>
      </c>
      <c r="L2646" s="12">
        <v>0</v>
      </c>
      <c r="M2646" t="s">
        <v>641</v>
      </c>
    </row>
    <row r="2647" spans="1:13" x14ac:dyDescent="0.3">
      <c r="A2647" t="s">
        <v>5</v>
      </c>
      <c r="B2647" t="s">
        <v>26</v>
      </c>
      <c r="C2647" t="s">
        <v>649</v>
      </c>
      <c r="D2647" t="s">
        <v>7</v>
      </c>
      <c r="E2647">
        <v>3</v>
      </c>
      <c r="F2647" s="12">
        <v>408</v>
      </c>
      <c r="G2647" s="12">
        <v>13.6</v>
      </c>
      <c r="H2647" s="12">
        <v>0.6</v>
      </c>
      <c r="I2647" s="12">
        <v>0.6</v>
      </c>
      <c r="J2647">
        <v>136</v>
      </c>
      <c r="K2647">
        <v>168</v>
      </c>
      <c r="L2647" s="12">
        <v>0</v>
      </c>
      <c r="M2647" t="s">
        <v>641</v>
      </c>
    </row>
    <row r="2648" spans="1:13" x14ac:dyDescent="0.3">
      <c r="A2648" t="s">
        <v>5</v>
      </c>
      <c r="B2648" t="s">
        <v>26</v>
      </c>
      <c r="C2648" t="s">
        <v>649</v>
      </c>
      <c r="D2648" t="s">
        <v>9</v>
      </c>
      <c r="E2648">
        <v>4</v>
      </c>
      <c r="F2648" s="12">
        <v>468</v>
      </c>
      <c r="G2648" s="12">
        <v>15.6</v>
      </c>
      <c r="H2648" s="12">
        <v>0.8</v>
      </c>
      <c r="I2648" s="12">
        <v>0.8</v>
      </c>
      <c r="J2648">
        <v>156</v>
      </c>
      <c r="K2648">
        <v>197</v>
      </c>
      <c r="L2648" s="12">
        <v>0</v>
      </c>
      <c r="M2648" t="s">
        <v>641</v>
      </c>
    </row>
    <row r="2649" spans="1:13" x14ac:dyDescent="0.3">
      <c r="A2649" t="s">
        <v>5</v>
      </c>
      <c r="B2649" t="s">
        <v>26</v>
      </c>
      <c r="C2649" t="s">
        <v>649</v>
      </c>
      <c r="D2649" t="s">
        <v>8</v>
      </c>
      <c r="E2649">
        <v>4</v>
      </c>
      <c r="F2649" s="12">
        <v>477.26</v>
      </c>
      <c r="G2649" s="12">
        <v>15.91</v>
      </c>
      <c r="H2649" s="12">
        <v>1</v>
      </c>
      <c r="I2649" s="12">
        <v>1</v>
      </c>
      <c r="J2649">
        <v>159</v>
      </c>
      <c r="K2649">
        <v>236</v>
      </c>
      <c r="L2649" s="12">
        <v>0</v>
      </c>
      <c r="M2649" t="s">
        <v>641</v>
      </c>
    </row>
    <row r="2650" spans="1:13" x14ac:dyDescent="0.3">
      <c r="A2650" t="s">
        <v>5</v>
      </c>
      <c r="B2650" t="s">
        <v>26</v>
      </c>
      <c r="C2650" t="s">
        <v>649</v>
      </c>
      <c r="D2650" t="s">
        <v>11</v>
      </c>
      <c r="E2650">
        <v>4</v>
      </c>
      <c r="F2650" s="12">
        <v>510</v>
      </c>
      <c r="G2650" s="12">
        <v>17</v>
      </c>
      <c r="H2650" s="12">
        <v>0.8</v>
      </c>
      <c r="I2650" s="12">
        <v>0.8</v>
      </c>
      <c r="J2650">
        <v>170</v>
      </c>
      <c r="K2650">
        <v>197</v>
      </c>
      <c r="L2650" s="12">
        <v>0</v>
      </c>
      <c r="M2650" t="s">
        <v>641</v>
      </c>
    </row>
    <row r="2651" spans="1:13" x14ac:dyDescent="0.3">
      <c r="A2651" t="s">
        <v>5</v>
      </c>
      <c r="B2651" t="s">
        <v>26</v>
      </c>
      <c r="C2651" t="s">
        <v>649</v>
      </c>
      <c r="D2651" t="s">
        <v>10</v>
      </c>
      <c r="E2651">
        <v>4</v>
      </c>
      <c r="F2651" s="12">
        <v>444.26</v>
      </c>
      <c r="G2651" s="12">
        <v>14.81</v>
      </c>
      <c r="H2651" s="12">
        <v>0.8</v>
      </c>
      <c r="I2651" s="12">
        <v>0.8</v>
      </c>
      <c r="J2651">
        <v>149</v>
      </c>
      <c r="K2651">
        <v>215</v>
      </c>
      <c r="L2651" s="12">
        <v>0</v>
      </c>
      <c r="M2651" t="s">
        <v>641</v>
      </c>
    </row>
    <row r="2652" spans="1:13" x14ac:dyDescent="0.3">
      <c r="A2652" t="s">
        <v>5</v>
      </c>
      <c r="B2652" t="s">
        <v>26</v>
      </c>
      <c r="C2652" t="s">
        <v>649</v>
      </c>
      <c r="D2652" t="s">
        <v>13</v>
      </c>
      <c r="E2652">
        <v>5</v>
      </c>
      <c r="F2652" s="12">
        <v>498.8</v>
      </c>
      <c r="G2652" s="12">
        <v>16.63</v>
      </c>
      <c r="H2652" s="12">
        <v>1</v>
      </c>
      <c r="I2652" s="12">
        <v>0.8</v>
      </c>
      <c r="J2652">
        <v>164</v>
      </c>
      <c r="K2652">
        <v>241</v>
      </c>
      <c r="L2652" s="12">
        <v>0.2</v>
      </c>
      <c r="M2652" t="s">
        <v>641</v>
      </c>
    </row>
    <row r="2653" spans="1:13" x14ac:dyDescent="0.3">
      <c r="A2653" t="s">
        <v>5</v>
      </c>
      <c r="B2653" t="s">
        <v>26</v>
      </c>
      <c r="C2653" t="s">
        <v>649</v>
      </c>
      <c r="D2653" t="s">
        <v>12</v>
      </c>
      <c r="E2653">
        <v>5</v>
      </c>
      <c r="F2653" s="12">
        <v>495.26</v>
      </c>
      <c r="G2653" s="12">
        <v>16.510000000000002</v>
      </c>
      <c r="H2653" s="12">
        <v>1</v>
      </c>
      <c r="I2653" s="12">
        <v>1</v>
      </c>
      <c r="J2653">
        <v>166</v>
      </c>
      <c r="K2653">
        <v>225</v>
      </c>
      <c r="L2653" s="12">
        <v>0</v>
      </c>
      <c r="M2653" t="s">
        <v>641</v>
      </c>
    </row>
    <row r="2654" spans="1:13" x14ac:dyDescent="0.3">
      <c r="A2654" t="s">
        <v>5</v>
      </c>
      <c r="B2654" t="s">
        <v>26</v>
      </c>
      <c r="C2654" t="s">
        <v>649</v>
      </c>
      <c r="D2654" t="s">
        <v>15</v>
      </c>
      <c r="E2654">
        <v>4</v>
      </c>
      <c r="F2654" s="12">
        <v>492</v>
      </c>
      <c r="G2654" s="12">
        <v>16.399999999999999</v>
      </c>
      <c r="H2654" s="12">
        <v>0.8</v>
      </c>
      <c r="I2654" s="12">
        <v>0.8</v>
      </c>
      <c r="J2654">
        <v>164</v>
      </c>
      <c r="K2654">
        <v>176</v>
      </c>
      <c r="L2654" s="12">
        <v>0</v>
      </c>
      <c r="M2654" t="s">
        <v>641</v>
      </c>
    </row>
    <row r="2655" spans="1:13" x14ac:dyDescent="0.3">
      <c r="A2655" t="s">
        <v>5</v>
      </c>
      <c r="B2655" t="s">
        <v>26</v>
      </c>
      <c r="C2655" t="s">
        <v>649</v>
      </c>
      <c r="D2655" t="s">
        <v>14</v>
      </c>
      <c r="E2655">
        <v>4</v>
      </c>
      <c r="F2655" s="12">
        <v>392.81</v>
      </c>
      <c r="G2655" s="12">
        <v>13.09</v>
      </c>
      <c r="H2655" s="12">
        <v>0.8</v>
      </c>
      <c r="I2655" s="12">
        <v>0.6</v>
      </c>
      <c r="J2655">
        <v>131</v>
      </c>
      <c r="K2655">
        <v>199</v>
      </c>
      <c r="L2655" s="12">
        <v>0.2</v>
      </c>
      <c r="M2655" t="s">
        <v>641</v>
      </c>
    </row>
    <row r="2656" spans="1:13" x14ac:dyDescent="0.3">
      <c r="A2656" t="s">
        <v>5</v>
      </c>
      <c r="B2656" t="s">
        <v>26</v>
      </c>
      <c r="C2656" t="s">
        <v>649</v>
      </c>
      <c r="D2656" t="s">
        <v>114</v>
      </c>
      <c r="E2656">
        <v>5</v>
      </c>
      <c r="F2656" s="12">
        <v>564.69000000000005</v>
      </c>
      <c r="G2656" s="12">
        <v>18.82</v>
      </c>
      <c r="H2656" s="12">
        <v>1</v>
      </c>
      <c r="I2656" s="12">
        <v>1</v>
      </c>
      <c r="J2656">
        <v>189</v>
      </c>
      <c r="K2656">
        <v>244</v>
      </c>
      <c r="L2656" s="12">
        <v>0</v>
      </c>
      <c r="M2656" t="s">
        <v>641</v>
      </c>
    </row>
    <row r="2657" spans="1:13" x14ac:dyDescent="0.3">
      <c r="A2657" t="s">
        <v>5</v>
      </c>
      <c r="B2657" t="s">
        <v>26</v>
      </c>
      <c r="C2657" t="s">
        <v>650</v>
      </c>
      <c r="D2657" t="s">
        <v>7</v>
      </c>
      <c r="E2657">
        <v>2</v>
      </c>
      <c r="F2657" s="12">
        <v>213</v>
      </c>
      <c r="G2657" s="12">
        <v>7.1</v>
      </c>
      <c r="H2657" s="12">
        <v>0.4</v>
      </c>
      <c r="I2657" s="12">
        <v>0.4</v>
      </c>
      <c r="J2657">
        <v>71</v>
      </c>
      <c r="K2657">
        <v>94</v>
      </c>
      <c r="L2657" s="12">
        <v>0</v>
      </c>
      <c r="M2657" t="s">
        <v>641</v>
      </c>
    </row>
    <row r="2658" spans="1:13" x14ac:dyDescent="0.3">
      <c r="A2658" t="s">
        <v>5</v>
      </c>
      <c r="B2658" t="s">
        <v>26</v>
      </c>
      <c r="C2658" t="s">
        <v>650</v>
      </c>
      <c r="D2658" t="s">
        <v>9</v>
      </c>
      <c r="E2658">
        <v>2</v>
      </c>
      <c r="F2658" s="12">
        <v>249</v>
      </c>
      <c r="G2658" s="12">
        <v>8.3000000000000007</v>
      </c>
      <c r="H2658" s="12">
        <v>0.4</v>
      </c>
      <c r="I2658" s="12">
        <v>0.4</v>
      </c>
      <c r="J2658">
        <v>83</v>
      </c>
      <c r="K2658">
        <v>109</v>
      </c>
      <c r="L2658" s="12">
        <v>0</v>
      </c>
      <c r="M2658" t="s">
        <v>641</v>
      </c>
    </row>
    <row r="2659" spans="1:13" x14ac:dyDescent="0.3">
      <c r="A2659" t="s">
        <v>5</v>
      </c>
      <c r="B2659" t="s">
        <v>26</v>
      </c>
      <c r="C2659" t="s">
        <v>650</v>
      </c>
      <c r="D2659" t="s">
        <v>8</v>
      </c>
      <c r="E2659">
        <v>2</v>
      </c>
      <c r="F2659" s="12">
        <v>177</v>
      </c>
      <c r="G2659" s="12">
        <v>5.9</v>
      </c>
      <c r="H2659" s="12">
        <v>0.4</v>
      </c>
      <c r="I2659" s="12">
        <v>0.4</v>
      </c>
      <c r="J2659">
        <v>59</v>
      </c>
      <c r="K2659">
        <v>94</v>
      </c>
      <c r="L2659" s="12">
        <v>0</v>
      </c>
      <c r="M2659" t="s">
        <v>641</v>
      </c>
    </row>
    <row r="2660" spans="1:13" x14ac:dyDescent="0.3">
      <c r="A2660" t="s">
        <v>5</v>
      </c>
      <c r="B2660" t="s">
        <v>26</v>
      </c>
      <c r="C2660" t="s">
        <v>650</v>
      </c>
      <c r="D2660" t="s">
        <v>11</v>
      </c>
      <c r="E2660">
        <v>2</v>
      </c>
      <c r="F2660" s="12">
        <v>267</v>
      </c>
      <c r="G2660" s="12">
        <v>8.9</v>
      </c>
      <c r="H2660" s="12">
        <v>0.4</v>
      </c>
      <c r="I2660" s="12">
        <v>0.4</v>
      </c>
      <c r="J2660">
        <v>89</v>
      </c>
      <c r="K2660">
        <v>109</v>
      </c>
      <c r="L2660" s="12">
        <v>0</v>
      </c>
      <c r="M2660" t="s">
        <v>641</v>
      </c>
    </row>
    <row r="2661" spans="1:13" x14ac:dyDescent="0.3">
      <c r="A2661" t="s">
        <v>5</v>
      </c>
      <c r="B2661" t="s">
        <v>26</v>
      </c>
      <c r="C2661" t="s">
        <v>650</v>
      </c>
      <c r="D2661" t="s">
        <v>10</v>
      </c>
      <c r="E2661">
        <v>3</v>
      </c>
      <c r="F2661" s="12">
        <v>264</v>
      </c>
      <c r="G2661" s="12">
        <v>8.8000000000000007</v>
      </c>
      <c r="H2661" s="12">
        <v>0.6</v>
      </c>
      <c r="I2661" s="12">
        <v>0.6</v>
      </c>
      <c r="J2661">
        <v>88</v>
      </c>
      <c r="K2661">
        <v>144</v>
      </c>
      <c r="L2661" s="12">
        <v>0</v>
      </c>
      <c r="M2661" t="s">
        <v>641</v>
      </c>
    </row>
    <row r="2662" spans="1:13" x14ac:dyDescent="0.3">
      <c r="A2662" t="s">
        <v>5</v>
      </c>
      <c r="B2662" t="s">
        <v>26</v>
      </c>
      <c r="C2662" t="s">
        <v>650</v>
      </c>
      <c r="D2662" t="s">
        <v>13</v>
      </c>
      <c r="E2662">
        <v>2</v>
      </c>
      <c r="F2662" s="12">
        <v>264</v>
      </c>
      <c r="G2662" s="12">
        <v>8.8000000000000007</v>
      </c>
      <c r="H2662" s="12">
        <v>0.4</v>
      </c>
      <c r="I2662" s="12">
        <v>0.4</v>
      </c>
      <c r="J2662">
        <v>88</v>
      </c>
      <c r="K2662">
        <v>100</v>
      </c>
      <c r="L2662" s="12">
        <v>0</v>
      </c>
      <c r="M2662" t="s">
        <v>641</v>
      </c>
    </row>
    <row r="2663" spans="1:13" x14ac:dyDescent="0.3">
      <c r="A2663" t="s">
        <v>5</v>
      </c>
      <c r="B2663" t="s">
        <v>26</v>
      </c>
      <c r="C2663" t="s">
        <v>650</v>
      </c>
      <c r="D2663" t="s">
        <v>12</v>
      </c>
      <c r="E2663">
        <v>2</v>
      </c>
      <c r="F2663" s="12">
        <v>243</v>
      </c>
      <c r="G2663" s="12">
        <v>8.1</v>
      </c>
      <c r="H2663" s="12">
        <v>0.4</v>
      </c>
      <c r="I2663" s="12">
        <v>0.4</v>
      </c>
      <c r="J2663">
        <v>81</v>
      </c>
      <c r="K2663">
        <v>100</v>
      </c>
      <c r="L2663" s="12">
        <v>0</v>
      </c>
      <c r="M2663" t="s">
        <v>641</v>
      </c>
    </row>
    <row r="2664" spans="1:13" x14ac:dyDescent="0.3">
      <c r="A2664" t="s">
        <v>5</v>
      </c>
      <c r="B2664" t="s">
        <v>26</v>
      </c>
      <c r="C2664" t="s">
        <v>650</v>
      </c>
      <c r="D2664" t="s">
        <v>15</v>
      </c>
      <c r="E2664">
        <v>2</v>
      </c>
      <c r="F2664" s="12">
        <v>288</v>
      </c>
      <c r="G2664" s="12">
        <v>9.6</v>
      </c>
      <c r="H2664" s="12">
        <v>0.4</v>
      </c>
      <c r="I2664" s="12">
        <v>0.4</v>
      </c>
      <c r="J2664">
        <v>96</v>
      </c>
      <c r="K2664">
        <v>100</v>
      </c>
      <c r="L2664" s="12">
        <v>0</v>
      </c>
      <c r="M2664" t="s">
        <v>641</v>
      </c>
    </row>
    <row r="2665" spans="1:13" x14ac:dyDescent="0.3">
      <c r="A2665" t="s">
        <v>5</v>
      </c>
      <c r="B2665" t="s">
        <v>26</v>
      </c>
      <c r="C2665" t="s">
        <v>650</v>
      </c>
      <c r="D2665" t="s">
        <v>14</v>
      </c>
      <c r="E2665">
        <v>2</v>
      </c>
      <c r="F2665" s="12">
        <v>237</v>
      </c>
      <c r="G2665" s="12">
        <v>7.9</v>
      </c>
      <c r="H2665" s="12">
        <v>0.4</v>
      </c>
      <c r="I2665" s="12">
        <v>0.4</v>
      </c>
      <c r="J2665">
        <v>79</v>
      </c>
      <c r="K2665">
        <v>100</v>
      </c>
      <c r="L2665" s="12">
        <v>0</v>
      </c>
      <c r="M2665" t="s">
        <v>641</v>
      </c>
    </row>
    <row r="2666" spans="1:13" x14ac:dyDescent="0.3">
      <c r="A2666" t="s">
        <v>5</v>
      </c>
      <c r="B2666" t="s">
        <v>26</v>
      </c>
      <c r="C2666" t="s">
        <v>650</v>
      </c>
      <c r="D2666" t="s">
        <v>114</v>
      </c>
      <c r="E2666">
        <v>2</v>
      </c>
      <c r="F2666" s="12">
        <v>288</v>
      </c>
      <c r="G2666" s="12">
        <v>9.6</v>
      </c>
      <c r="H2666" s="12">
        <v>0.4</v>
      </c>
      <c r="I2666" s="12">
        <v>0.4</v>
      </c>
      <c r="J2666">
        <v>96</v>
      </c>
      <c r="K2666">
        <v>100</v>
      </c>
      <c r="L2666" s="12">
        <v>0</v>
      </c>
      <c r="M2666" t="s">
        <v>641</v>
      </c>
    </row>
    <row r="2667" spans="1:13" x14ac:dyDescent="0.3">
      <c r="A2667" t="s">
        <v>5</v>
      </c>
      <c r="B2667" t="s">
        <v>26</v>
      </c>
      <c r="C2667" t="s">
        <v>651</v>
      </c>
      <c r="D2667" t="s">
        <v>8</v>
      </c>
      <c r="E2667">
        <v>1</v>
      </c>
      <c r="F2667" s="12">
        <v>28</v>
      </c>
      <c r="G2667" s="12">
        <v>0.93</v>
      </c>
      <c r="H2667" s="12">
        <v>0.27</v>
      </c>
      <c r="I2667" s="12">
        <v>0.27</v>
      </c>
      <c r="J2667">
        <v>7</v>
      </c>
      <c r="K2667">
        <v>32</v>
      </c>
      <c r="L2667" s="12">
        <v>0</v>
      </c>
      <c r="M2667" t="s">
        <v>641</v>
      </c>
    </row>
    <row r="2668" spans="1:13" x14ac:dyDescent="0.3">
      <c r="A2668" t="s">
        <v>5</v>
      </c>
      <c r="B2668" t="s">
        <v>26</v>
      </c>
      <c r="C2668" t="s">
        <v>651</v>
      </c>
      <c r="D2668" t="s">
        <v>10</v>
      </c>
      <c r="E2668">
        <v>1</v>
      </c>
      <c r="F2668" s="12">
        <v>88</v>
      </c>
      <c r="G2668" s="12">
        <v>2.93</v>
      </c>
      <c r="H2668" s="12">
        <v>0.27</v>
      </c>
      <c r="I2668" s="12">
        <v>0.27</v>
      </c>
      <c r="J2668">
        <v>22</v>
      </c>
      <c r="K2668">
        <v>32</v>
      </c>
      <c r="L2668" s="12">
        <v>0</v>
      </c>
      <c r="M2668" t="s">
        <v>641</v>
      </c>
    </row>
    <row r="2669" spans="1:13" x14ac:dyDescent="0.3">
      <c r="A2669" t="s">
        <v>5</v>
      </c>
      <c r="B2669" t="s">
        <v>26</v>
      </c>
      <c r="C2669" t="s">
        <v>651</v>
      </c>
      <c r="D2669" t="s">
        <v>12</v>
      </c>
      <c r="E2669">
        <v>1</v>
      </c>
      <c r="F2669" s="12">
        <v>60</v>
      </c>
      <c r="G2669" s="12">
        <v>2</v>
      </c>
      <c r="H2669" s="12">
        <v>0.27</v>
      </c>
      <c r="I2669" s="12">
        <v>0.27</v>
      </c>
      <c r="J2669">
        <v>15</v>
      </c>
      <c r="K2669">
        <v>24</v>
      </c>
      <c r="L2669" s="12">
        <v>0</v>
      </c>
      <c r="M2669" t="s">
        <v>641</v>
      </c>
    </row>
    <row r="2670" spans="1:13" x14ac:dyDescent="0.3">
      <c r="A2670" t="s">
        <v>5</v>
      </c>
      <c r="B2670" t="s">
        <v>26</v>
      </c>
      <c r="C2670" t="s">
        <v>652</v>
      </c>
      <c r="D2670" t="s">
        <v>8</v>
      </c>
      <c r="E2670">
        <v>1</v>
      </c>
      <c r="F2670" s="12">
        <v>1</v>
      </c>
      <c r="G2670" s="12">
        <v>0.03</v>
      </c>
      <c r="H2670" s="12">
        <v>0.01</v>
      </c>
      <c r="I2670" s="12">
        <v>0.01</v>
      </c>
      <c r="J2670">
        <v>1</v>
      </c>
      <c r="K2670">
        <v>20</v>
      </c>
      <c r="L2670" s="12">
        <v>0</v>
      </c>
      <c r="M2670" t="s">
        <v>641</v>
      </c>
    </row>
    <row r="2671" spans="1:13" x14ac:dyDescent="0.3">
      <c r="A2671" t="s">
        <v>5</v>
      </c>
      <c r="B2671" t="s">
        <v>26</v>
      </c>
      <c r="C2671" t="s">
        <v>652</v>
      </c>
      <c r="D2671" t="s">
        <v>10</v>
      </c>
      <c r="E2671">
        <v>1</v>
      </c>
      <c r="F2671" s="12">
        <v>3</v>
      </c>
      <c r="G2671" s="12">
        <v>0.1</v>
      </c>
      <c r="H2671" s="12">
        <v>0.03</v>
      </c>
      <c r="I2671" s="12">
        <v>0.03</v>
      </c>
      <c r="J2671">
        <v>3</v>
      </c>
      <c r="K2671">
        <v>20</v>
      </c>
      <c r="L2671" s="12">
        <v>0</v>
      </c>
      <c r="M2671" t="s">
        <v>641</v>
      </c>
    </row>
    <row r="2672" spans="1:13" x14ac:dyDescent="0.3">
      <c r="A2672" t="s">
        <v>5</v>
      </c>
      <c r="B2672" t="s">
        <v>26</v>
      </c>
      <c r="C2672" t="s">
        <v>652</v>
      </c>
      <c r="D2672" t="s">
        <v>12</v>
      </c>
      <c r="E2672">
        <v>1</v>
      </c>
      <c r="F2672" s="12">
        <v>5</v>
      </c>
      <c r="G2672" s="12">
        <v>0.17</v>
      </c>
      <c r="H2672" s="12">
        <v>0.05</v>
      </c>
      <c r="I2672" s="12">
        <v>0.05</v>
      </c>
      <c r="J2672">
        <v>5</v>
      </c>
      <c r="K2672">
        <v>20</v>
      </c>
      <c r="L2672" s="12">
        <v>0</v>
      </c>
      <c r="M2672" t="s">
        <v>641</v>
      </c>
    </row>
    <row r="2673" spans="1:13" x14ac:dyDescent="0.3">
      <c r="A2673" t="s">
        <v>5</v>
      </c>
      <c r="B2673" t="s">
        <v>26</v>
      </c>
      <c r="C2673" t="s">
        <v>652</v>
      </c>
      <c r="D2673" t="s">
        <v>14</v>
      </c>
      <c r="E2673">
        <v>1</v>
      </c>
      <c r="F2673" s="12">
        <v>3</v>
      </c>
      <c r="G2673" s="12">
        <v>0.1</v>
      </c>
      <c r="H2673" s="12">
        <v>0.04</v>
      </c>
      <c r="I2673" s="12">
        <v>0.04</v>
      </c>
      <c r="J2673">
        <v>3</v>
      </c>
      <c r="K2673">
        <v>20</v>
      </c>
      <c r="L2673" s="12">
        <v>0</v>
      </c>
      <c r="M2673" t="s">
        <v>641</v>
      </c>
    </row>
    <row r="2674" spans="1:13" x14ac:dyDescent="0.3">
      <c r="A2674" t="s">
        <v>5</v>
      </c>
      <c r="B2674" t="s">
        <v>26</v>
      </c>
      <c r="C2674" t="s">
        <v>652</v>
      </c>
      <c r="D2674" t="s">
        <v>114</v>
      </c>
      <c r="E2674">
        <v>1</v>
      </c>
      <c r="F2674" s="12">
        <v>2</v>
      </c>
      <c r="G2674" s="12">
        <v>7.0000000000000007E-2</v>
      </c>
      <c r="H2674" s="12">
        <v>0.02</v>
      </c>
      <c r="I2674" s="12">
        <v>0.02</v>
      </c>
      <c r="J2674">
        <v>2</v>
      </c>
      <c r="K2674">
        <v>20</v>
      </c>
      <c r="L2674" s="12">
        <v>0</v>
      </c>
      <c r="M2674" t="s">
        <v>641</v>
      </c>
    </row>
    <row r="2675" spans="1:13" x14ac:dyDescent="0.3">
      <c r="A2675" t="s">
        <v>5</v>
      </c>
      <c r="B2675" t="s">
        <v>26</v>
      </c>
      <c r="C2675" t="s">
        <v>653</v>
      </c>
      <c r="D2675" t="s">
        <v>7</v>
      </c>
      <c r="E2675">
        <v>1</v>
      </c>
      <c r="F2675" s="12">
        <v>95</v>
      </c>
      <c r="G2675" s="12">
        <v>3.17</v>
      </c>
      <c r="H2675" s="12">
        <v>0.28000000000000003</v>
      </c>
      <c r="I2675" s="12">
        <v>0</v>
      </c>
      <c r="J2675">
        <v>19</v>
      </c>
      <c r="K2675">
        <v>24</v>
      </c>
      <c r="L2675" s="12">
        <v>0.28000000000000003</v>
      </c>
      <c r="M2675" t="s">
        <v>641</v>
      </c>
    </row>
    <row r="2676" spans="1:13" x14ac:dyDescent="0.3">
      <c r="A2676" t="s">
        <v>5</v>
      </c>
      <c r="B2676" t="s">
        <v>26</v>
      </c>
      <c r="C2676" t="s">
        <v>653</v>
      </c>
      <c r="D2676" t="s">
        <v>9</v>
      </c>
      <c r="E2676">
        <v>1</v>
      </c>
      <c r="F2676" s="12">
        <v>105</v>
      </c>
      <c r="G2676" s="12">
        <v>3.5</v>
      </c>
      <c r="H2676" s="12">
        <v>0.28000000000000003</v>
      </c>
      <c r="I2676" s="12">
        <v>0</v>
      </c>
      <c r="J2676">
        <v>21</v>
      </c>
      <c r="K2676">
        <v>24</v>
      </c>
      <c r="L2676" s="12">
        <v>0.28000000000000003</v>
      </c>
      <c r="M2676" t="s">
        <v>641</v>
      </c>
    </row>
    <row r="2677" spans="1:13" x14ac:dyDescent="0.3">
      <c r="A2677" t="s">
        <v>5</v>
      </c>
      <c r="B2677" t="s">
        <v>26</v>
      </c>
      <c r="C2677" t="s">
        <v>653</v>
      </c>
      <c r="D2677" t="s">
        <v>11</v>
      </c>
      <c r="E2677">
        <v>1</v>
      </c>
      <c r="F2677" s="12">
        <v>70</v>
      </c>
      <c r="G2677" s="12">
        <v>2.33</v>
      </c>
      <c r="H2677" s="12">
        <v>0.28000000000000003</v>
      </c>
      <c r="I2677" s="12">
        <v>0</v>
      </c>
      <c r="J2677">
        <v>14</v>
      </c>
      <c r="K2677">
        <v>24</v>
      </c>
      <c r="L2677" s="12">
        <v>0.28000000000000003</v>
      </c>
      <c r="M2677" t="s">
        <v>641</v>
      </c>
    </row>
    <row r="2678" spans="1:13" x14ac:dyDescent="0.3">
      <c r="A2678" t="s">
        <v>5</v>
      </c>
      <c r="B2678" t="s">
        <v>26</v>
      </c>
      <c r="C2678" t="s">
        <v>653</v>
      </c>
      <c r="D2678" t="s">
        <v>13</v>
      </c>
      <c r="E2678">
        <v>1</v>
      </c>
      <c r="F2678" s="12">
        <v>80</v>
      </c>
      <c r="G2678" s="12">
        <v>2.67</v>
      </c>
      <c r="H2678" s="12">
        <v>0.28000000000000003</v>
      </c>
      <c r="I2678" s="12">
        <v>0.28000000000000003</v>
      </c>
      <c r="J2678">
        <v>16</v>
      </c>
      <c r="K2678">
        <v>24</v>
      </c>
      <c r="L2678" s="12">
        <v>0</v>
      </c>
      <c r="M2678" t="s">
        <v>641</v>
      </c>
    </row>
    <row r="2679" spans="1:13" x14ac:dyDescent="0.3">
      <c r="A2679" t="s">
        <v>5</v>
      </c>
      <c r="B2679" t="s">
        <v>26</v>
      </c>
      <c r="C2679" t="s">
        <v>653</v>
      </c>
      <c r="D2679" t="s">
        <v>15</v>
      </c>
      <c r="E2679">
        <v>1</v>
      </c>
      <c r="F2679" s="12">
        <v>90</v>
      </c>
      <c r="G2679" s="12">
        <v>3</v>
      </c>
      <c r="H2679" s="12">
        <v>0.31</v>
      </c>
      <c r="I2679" s="12">
        <v>0.31</v>
      </c>
      <c r="J2679">
        <v>18</v>
      </c>
      <c r="K2679">
        <v>24</v>
      </c>
      <c r="L2679" s="12">
        <v>0</v>
      </c>
      <c r="M2679" t="s">
        <v>641</v>
      </c>
    </row>
    <row r="2680" spans="1:13" x14ac:dyDescent="0.3">
      <c r="A2680" t="s">
        <v>5</v>
      </c>
      <c r="B2680" t="s">
        <v>26</v>
      </c>
      <c r="C2680" t="s">
        <v>654</v>
      </c>
      <c r="D2680" t="s">
        <v>7</v>
      </c>
      <c r="E2680">
        <v>1</v>
      </c>
      <c r="F2680" s="12">
        <v>8.4600000000000009</v>
      </c>
      <c r="G2680" s="12">
        <v>0.28000000000000003</v>
      </c>
      <c r="H2680" s="12">
        <v>0.15</v>
      </c>
      <c r="I2680" s="12">
        <v>0.05</v>
      </c>
      <c r="J2680">
        <v>8</v>
      </c>
      <c r="K2680">
        <v>32</v>
      </c>
      <c r="L2680" s="12">
        <v>0.1</v>
      </c>
      <c r="M2680" t="s">
        <v>641</v>
      </c>
    </row>
    <row r="2681" spans="1:13" x14ac:dyDescent="0.3">
      <c r="A2681" t="s">
        <v>5</v>
      </c>
      <c r="B2681" t="s">
        <v>26</v>
      </c>
      <c r="C2681" t="s">
        <v>654</v>
      </c>
      <c r="D2681" t="s">
        <v>9</v>
      </c>
      <c r="E2681">
        <v>1</v>
      </c>
      <c r="F2681" s="12">
        <v>8.8000000000000007</v>
      </c>
      <c r="G2681" s="12">
        <v>0.28999999999999998</v>
      </c>
      <c r="H2681" s="12">
        <v>0.15</v>
      </c>
      <c r="I2681" s="12">
        <v>0.05</v>
      </c>
      <c r="J2681">
        <v>6</v>
      </c>
      <c r="K2681">
        <v>32</v>
      </c>
      <c r="L2681" s="12">
        <v>0.1</v>
      </c>
      <c r="M2681" t="s">
        <v>641</v>
      </c>
    </row>
    <row r="2682" spans="1:13" x14ac:dyDescent="0.3">
      <c r="A2682" t="s">
        <v>5</v>
      </c>
      <c r="B2682" t="s">
        <v>26</v>
      </c>
      <c r="C2682" t="s">
        <v>654</v>
      </c>
      <c r="D2682" t="s">
        <v>8</v>
      </c>
      <c r="E2682">
        <v>1</v>
      </c>
      <c r="F2682" s="12">
        <v>13.94</v>
      </c>
      <c r="G2682" s="12">
        <v>0.46</v>
      </c>
      <c r="H2682" s="12">
        <v>0.15</v>
      </c>
      <c r="I2682" s="12">
        <v>0.05</v>
      </c>
      <c r="J2682">
        <v>9</v>
      </c>
      <c r="K2682">
        <v>32</v>
      </c>
      <c r="L2682" s="12">
        <v>0.1</v>
      </c>
      <c r="M2682" t="s">
        <v>641</v>
      </c>
    </row>
    <row r="2683" spans="1:13" x14ac:dyDescent="0.3">
      <c r="A2683" t="s">
        <v>5</v>
      </c>
      <c r="B2683" t="s">
        <v>26</v>
      </c>
      <c r="C2683" t="s">
        <v>654</v>
      </c>
      <c r="D2683" t="s">
        <v>11</v>
      </c>
      <c r="E2683">
        <v>1</v>
      </c>
      <c r="F2683" s="12">
        <v>6.74</v>
      </c>
      <c r="G2683" s="12">
        <v>0.22</v>
      </c>
      <c r="H2683" s="12">
        <v>0.15</v>
      </c>
      <c r="I2683" s="12">
        <v>0.05</v>
      </c>
      <c r="J2683">
        <v>7</v>
      </c>
      <c r="K2683">
        <v>32</v>
      </c>
      <c r="L2683" s="12">
        <v>0.1</v>
      </c>
      <c r="M2683" t="s">
        <v>641</v>
      </c>
    </row>
    <row r="2684" spans="1:13" x14ac:dyDescent="0.3">
      <c r="A2684" t="s">
        <v>5</v>
      </c>
      <c r="B2684" t="s">
        <v>26</v>
      </c>
      <c r="C2684" t="s">
        <v>654</v>
      </c>
      <c r="D2684" t="s">
        <v>10</v>
      </c>
      <c r="E2684">
        <v>1</v>
      </c>
      <c r="F2684" s="12">
        <v>11.09</v>
      </c>
      <c r="G2684" s="12">
        <v>0.37</v>
      </c>
      <c r="H2684" s="12">
        <v>0.15</v>
      </c>
      <c r="I2684" s="12">
        <v>0.05</v>
      </c>
      <c r="J2684">
        <v>8</v>
      </c>
      <c r="K2684">
        <v>32</v>
      </c>
      <c r="L2684" s="12">
        <v>0.1</v>
      </c>
      <c r="M2684" t="s">
        <v>641</v>
      </c>
    </row>
    <row r="2685" spans="1:13" x14ac:dyDescent="0.3">
      <c r="A2685" t="s">
        <v>5</v>
      </c>
      <c r="B2685" t="s">
        <v>26</v>
      </c>
      <c r="C2685" t="s">
        <v>654</v>
      </c>
      <c r="D2685" t="s">
        <v>13</v>
      </c>
      <c r="E2685">
        <v>1</v>
      </c>
      <c r="F2685" s="12">
        <v>7.46</v>
      </c>
      <c r="G2685" s="12">
        <v>0.25</v>
      </c>
      <c r="H2685" s="12">
        <v>0.15</v>
      </c>
      <c r="I2685" s="12">
        <v>0.05</v>
      </c>
      <c r="J2685">
        <v>5</v>
      </c>
      <c r="K2685">
        <v>32</v>
      </c>
      <c r="L2685" s="12">
        <v>0.1</v>
      </c>
      <c r="M2685" t="s">
        <v>641</v>
      </c>
    </row>
    <row r="2686" spans="1:13" x14ac:dyDescent="0.3">
      <c r="A2686" t="s">
        <v>5</v>
      </c>
      <c r="B2686" t="s">
        <v>26</v>
      </c>
      <c r="C2686" t="s">
        <v>654</v>
      </c>
      <c r="D2686" t="s">
        <v>12</v>
      </c>
      <c r="E2686">
        <v>1</v>
      </c>
      <c r="F2686" s="12">
        <v>5.83</v>
      </c>
      <c r="G2686" s="12">
        <v>0.19</v>
      </c>
      <c r="H2686" s="12">
        <v>0.15</v>
      </c>
      <c r="I2686" s="12">
        <v>0</v>
      </c>
      <c r="J2686">
        <v>5</v>
      </c>
      <c r="K2686">
        <v>32</v>
      </c>
      <c r="L2686" s="12">
        <v>0.15</v>
      </c>
      <c r="M2686" t="s">
        <v>641</v>
      </c>
    </row>
    <row r="2687" spans="1:13" x14ac:dyDescent="0.3">
      <c r="A2687" t="s">
        <v>5</v>
      </c>
      <c r="B2687" t="s">
        <v>26</v>
      </c>
      <c r="C2687" t="s">
        <v>654</v>
      </c>
      <c r="D2687" t="s">
        <v>15</v>
      </c>
      <c r="E2687">
        <v>1</v>
      </c>
      <c r="F2687" s="12">
        <v>7.26</v>
      </c>
      <c r="G2687" s="12">
        <v>0.24</v>
      </c>
      <c r="H2687" s="12">
        <v>0.18</v>
      </c>
      <c r="I2687" s="12">
        <v>0</v>
      </c>
      <c r="J2687">
        <v>6</v>
      </c>
      <c r="K2687">
        <v>32</v>
      </c>
      <c r="L2687" s="12">
        <v>0.18</v>
      </c>
      <c r="M2687" t="s">
        <v>641</v>
      </c>
    </row>
    <row r="2688" spans="1:13" x14ac:dyDescent="0.3">
      <c r="A2688" t="s">
        <v>5</v>
      </c>
      <c r="B2688" t="s">
        <v>26</v>
      </c>
      <c r="C2688" t="s">
        <v>654</v>
      </c>
      <c r="D2688" t="s">
        <v>14</v>
      </c>
      <c r="E2688">
        <v>1</v>
      </c>
      <c r="F2688" s="12">
        <v>12.11</v>
      </c>
      <c r="G2688" s="12">
        <v>0.4</v>
      </c>
      <c r="H2688" s="12">
        <v>0.15</v>
      </c>
      <c r="I2688" s="12">
        <v>0</v>
      </c>
      <c r="J2688">
        <v>7</v>
      </c>
      <c r="K2688">
        <v>32</v>
      </c>
      <c r="L2688" s="12">
        <v>0.15</v>
      </c>
      <c r="M2688" t="s">
        <v>641</v>
      </c>
    </row>
    <row r="2689" spans="1:13" x14ac:dyDescent="0.3">
      <c r="A2689" t="s">
        <v>5</v>
      </c>
      <c r="B2689" t="s">
        <v>26</v>
      </c>
      <c r="C2689" t="s">
        <v>654</v>
      </c>
      <c r="D2689" t="s">
        <v>114</v>
      </c>
      <c r="E2689">
        <v>1</v>
      </c>
      <c r="F2689" s="12">
        <v>13.29</v>
      </c>
      <c r="G2689" s="12">
        <v>0.44</v>
      </c>
      <c r="H2689" s="12">
        <v>0.18</v>
      </c>
      <c r="I2689" s="12">
        <v>7.0000000000000007E-2</v>
      </c>
      <c r="J2689">
        <v>9</v>
      </c>
      <c r="K2689">
        <v>32</v>
      </c>
      <c r="L2689" s="12">
        <v>0.11</v>
      </c>
      <c r="M2689" t="s">
        <v>641</v>
      </c>
    </row>
    <row r="2690" spans="1:13" x14ac:dyDescent="0.3">
      <c r="A2690" t="s">
        <v>5</v>
      </c>
      <c r="B2690" t="s">
        <v>26</v>
      </c>
      <c r="C2690" t="s">
        <v>655</v>
      </c>
      <c r="D2690" t="s">
        <v>7</v>
      </c>
      <c r="E2690">
        <v>1</v>
      </c>
      <c r="F2690" s="12">
        <v>22</v>
      </c>
      <c r="G2690" s="12">
        <v>0.73</v>
      </c>
      <c r="H2690" s="12">
        <v>0.13</v>
      </c>
      <c r="I2690" s="12">
        <v>0.13</v>
      </c>
      <c r="J2690">
        <v>11</v>
      </c>
      <c r="K2690">
        <v>44</v>
      </c>
      <c r="L2690" s="12">
        <v>0</v>
      </c>
      <c r="M2690" t="s">
        <v>641</v>
      </c>
    </row>
    <row r="2691" spans="1:13" x14ac:dyDescent="0.3">
      <c r="A2691" t="s">
        <v>5</v>
      </c>
      <c r="B2691" t="s">
        <v>26</v>
      </c>
      <c r="C2691" t="s">
        <v>655</v>
      </c>
      <c r="D2691" t="s">
        <v>9</v>
      </c>
      <c r="E2691">
        <v>1</v>
      </c>
      <c r="F2691" s="12">
        <v>28</v>
      </c>
      <c r="G2691" s="12">
        <v>0.93</v>
      </c>
      <c r="H2691" s="12">
        <v>0.13</v>
      </c>
      <c r="I2691" s="12">
        <v>0.13</v>
      </c>
      <c r="J2691">
        <v>14</v>
      </c>
      <c r="K2691">
        <v>44</v>
      </c>
      <c r="L2691" s="12">
        <v>0</v>
      </c>
      <c r="M2691" t="s">
        <v>641</v>
      </c>
    </row>
    <row r="2692" spans="1:13" x14ac:dyDescent="0.3">
      <c r="A2692" t="s">
        <v>5</v>
      </c>
      <c r="B2692" t="s">
        <v>26</v>
      </c>
      <c r="C2692" t="s">
        <v>655</v>
      </c>
      <c r="D2692" t="s">
        <v>11</v>
      </c>
      <c r="E2692">
        <v>1</v>
      </c>
      <c r="F2692" s="12">
        <v>20</v>
      </c>
      <c r="G2692" s="12">
        <v>0.67</v>
      </c>
      <c r="H2692" s="12">
        <v>0.13</v>
      </c>
      <c r="I2692" s="12">
        <v>0.13</v>
      </c>
      <c r="J2692">
        <v>10</v>
      </c>
      <c r="K2692">
        <v>44</v>
      </c>
      <c r="L2692" s="12">
        <v>0</v>
      </c>
      <c r="M2692" t="s">
        <v>641</v>
      </c>
    </row>
    <row r="2693" spans="1:13" x14ac:dyDescent="0.3">
      <c r="A2693" t="s">
        <v>5</v>
      </c>
      <c r="B2693" t="s">
        <v>26</v>
      </c>
      <c r="C2693" t="s">
        <v>655</v>
      </c>
      <c r="D2693" t="s">
        <v>13</v>
      </c>
      <c r="E2693">
        <v>1</v>
      </c>
      <c r="F2693" s="12">
        <v>22</v>
      </c>
      <c r="G2693" s="12">
        <v>0.73</v>
      </c>
      <c r="H2693" s="12">
        <v>0.13</v>
      </c>
      <c r="I2693" s="12">
        <v>0.13</v>
      </c>
      <c r="J2693">
        <v>11</v>
      </c>
      <c r="K2693">
        <v>44</v>
      </c>
      <c r="L2693" s="12">
        <v>0</v>
      </c>
      <c r="M2693" t="s">
        <v>641</v>
      </c>
    </row>
    <row r="2694" spans="1:13" x14ac:dyDescent="0.3">
      <c r="A2694" t="s">
        <v>5</v>
      </c>
      <c r="B2694" t="s">
        <v>26</v>
      </c>
      <c r="C2694" t="s">
        <v>655</v>
      </c>
      <c r="D2694" t="s">
        <v>15</v>
      </c>
      <c r="E2694">
        <v>1</v>
      </c>
      <c r="F2694" s="12">
        <v>22</v>
      </c>
      <c r="G2694" s="12">
        <v>0.73</v>
      </c>
      <c r="H2694" s="12">
        <v>0.13</v>
      </c>
      <c r="I2694" s="12">
        <v>0.13</v>
      </c>
      <c r="J2694">
        <v>11</v>
      </c>
      <c r="K2694">
        <v>44</v>
      </c>
      <c r="L2694" s="12">
        <v>0</v>
      </c>
      <c r="M2694" t="s">
        <v>641</v>
      </c>
    </row>
    <row r="2695" spans="1:13" x14ac:dyDescent="0.3">
      <c r="A2695" t="s">
        <v>5</v>
      </c>
      <c r="B2695" t="s">
        <v>26</v>
      </c>
      <c r="C2695" t="s">
        <v>656</v>
      </c>
      <c r="D2695" t="s">
        <v>7</v>
      </c>
      <c r="E2695">
        <v>1</v>
      </c>
      <c r="F2695" s="12">
        <v>63</v>
      </c>
      <c r="G2695" s="12">
        <v>2.1</v>
      </c>
      <c r="H2695" s="12">
        <v>0.2</v>
      </c>
      <c r="I2695" s="12">
        <v>0.2</v>
      </c>
      <c r="J2695">
        <v>21</v>
      </c>
      <c r="K2695">
        <v>24</v>
      </c>
      <c r="L2695" s="12">
        <v>0</v>
      </c>
      <c r="M2695" t="s">
        <v>641</v>
      </c>
    </row>
    <row r="2696" spans="1:13" x14ac:dyDescent="0.3">
      <c r="A2696" t="s">
        <v>5</v>
      </c>
      <c r="B2696" t="s">
        <v>26</v>
      </c>
      <c r="C2696" t="s">
        <v>656</v>
      </c>
      <c r="D2696" t="s">
        <v>9</v>
      </c>
      <c r="E2696">
        <v>1</v>
      </c>
      <c r="F2696" s="12">
        <v>57</v>
      </c>
      <c r="G2696" s="12">
        <v>1.9</v>
      </c>
      <c r="H2696" s="12">
        <v>0.2</v>
      </c>
      <c r="I2696" s="12">
        <v>0.2</v>
      </c>
      <c r="J2696">
        <v>19</v>
      </c>
      <c r="K2696">
        <v>24</v>
      </c>
      <c r="L2696" s="12">
        <v>0</v>
      </c>
      <c r="M2696" t="s">
        <v>641</v>
      </c>
    </row>
    <row r="2697" spans="1:13" x14ac:dyDescent="0.3">
      <c r="A2697" t="s">
        <v>5</v>
      </c>
      <c r="B2697" t="s">
        <v>26</v>
      </c>
      <c r="C2697" t="s">
        <v>656</v>
      </c>
      <c r="D2697" t="s">
        <v>8</v>
      </c>
      <c r="E2697">
        <v>1</v>
      </c>
      <c r="F2697" s="12">
        <v>48</v>
      </c>
      <c r="G2697" s="12">
        <v>1.6</v>
      </c>
      <c r="H2697" s="12">
        <v>0.2</v>
      </c>
      <c r="I2697" s="12">
        <v>0.2</v>
      </c>
      <c r="J2697">
        <v>16</v>
      </c>
      <c r="K2697">
        <v>24</v>
      </c>
      <c r="L2697" s="12">
        <v>0</v>
      </c>
      <c r="M2697" t="s">
        <v>641</v>
      </c>
    </row>
    <row r="2698" spans="1:13" x14ac:dyDescent="0.3">
      <c r="A2698" t="s">
        <v>5</v>
      </c>
      <c r="B2698" t="s">
        <v>26</v>
      </c>
      <c r="C2698" t="s">
        <v>656</v>
      </c>
      <c r="D2698" t="s">
        <v>11</v>
      </c>
      <c r="E2698">
        <v>1</v>
      </c>
      <c r="F2698" s="12">
        <v>63</v>
      </c>
      <c r="G2698" s="12">
        <v>2.1</v>
      </c>
      <c r="H2698" s="12">
        <v>0.2</v>
      </c>
      <c r="I2698" s="12">
        <v>0.2</v>
      </c>
      <c r="J2698">
        <v>21</v>
      </c>
      <c r="K2698">
        <v>24</v>
      </c>
      <c r="L2698" s="12">
        <v>0</v>
      </c>
      <c r="M2698" t="s">
        <v>641</v>
      </c>
    </row>
    <row r="2699" spans="1:13" x14ac:dyDescent="0.3">
      <c r="A2699" t="s">
        <v>5</v>
      </c>
      <c r="B2699" t="s">
        <v>26</v>
      </c>
      <c r="C2699" t="s">
        <v>656</v>
      </c>
      <c r="D2699" t="s">
        <v>10</v>
      </c>
      <c r="E2699">
        <v>1</v>
      </c>
      <c r="F2699" s="12">
        <v>54</v>
      </c>
      <c r="G2699" s="12">
        <v>1.8</v>
      </c>
      <c r="H2699" s="12">
        <v>0.2</v>
      </c>
      <c r="I2699" s="12">
        <v>0.2</v>
      </c>
      <c r="J2699">
        <v>18</v>
      </c>
      <c r="K2699">
        <v>24</v>
      </c>
      <c r="L2699" s="12">
        <v>0</v>
      </c>
      <c r="M2699" t="s">
        <v>641</v>
      </c>
    </row>
    <row r="2700" spans="1:13" x14ac:dyDescent="0.3">
      <c r="A2700" t="s">
        <v>5</v>
      </c>
      <c r="B2700" t="s">
        <v>26</v>
      </c>
      <c r="C2700" t="s">
        <v>656</v>
      </c>
      <c r="D2700" t="s">
        <v>13</v>
      </c>
      <c r="E2700">
        <v>1</v>
      </c>
      <c r="F2700" s="12">
        <v>54.4</v>
      </c>
      <c r="G2700" s="12">
        <v>1.81</v>
      </c>
      <c r="H2700" s="12">
        <v>0.2</v>
      </c>
      <c r="I2700" s="12">
        <v>0.2</v>
      </c>
      <c r="J2700">
        <v>17</v>
      </c>
      <c r="K2700">
        <v>24</v>
      </c>
      <c r="L2700" s="12">
        <v>0</v>
      </c>
      <c r="M2700" t="s">
        <v>641</v>
      </c>
    </row>
    <row r="2701" spans="1:13" x14ac:dyDescent="0.3">
      <c r="A2701" t="s">
        <v>5</v>
      </c>
      <c r="B2701" t="s">
        <v>26</v>
      </c>
      <c r="C2701" t="s">
        <v>656</v>
      </c>
      <c r="D2701" t="s">
        <v>12</v>
      </c>
      <c r="E2701">
        <v>1</v>
      </c>
      <c r="F2701" s="12">
        <v>33</v>
      </c>
      <c r="G2701" s="12">
        <v>1.1000000000000001</v>
      </c>
      <c r="H2701" s="12">
        <v>0.2</v>
      </c>
      <c r="I2701" s="12">
        <v>0.2</v>
      </c>
      <c r="J2701">
        <v>11</v>
      </c>
      <c r="K2701">
        <v>24</v>
      </c>
      <c r="L2701" s="12">
        <v>0</v>
      </c>
      <c r="M2701" t="s">
        <v>641</v>
      </c>
    </row>
    <row r="2702" spans="1:13" x14ac:dyDescent="0.3">
      <c r="A2702" t="s">
        <v>5</v>
      </c>
      <c r="B2702" t="s">
        <v>26</v>
      </c>
      <c r="C2702" t="s">
        <v>656</v>
      </c>
      <c r="D2702" t="s">
        <v>15</v>
      </c>
      <c r="E2702">
        <v>1</v>
      </c>
      <c r="F2702" s="12">
        <v>48</v>
      </c>
      <c r="G2702" s="12">
        <v>1.6</v>
      </c>
      <c r="H2702" s="12">
        <v>0.2</v>
      </c>
      <c r="I2702" s="12">
        <v>0.2</v>
      </c>
      <c r="J2702">
        <v>16</v>
      </c>
      <c r="K2702">
        <v>24</v>
      </c>
      <c r="L2702" s="12">
        <v>0</v>
      </c>
      <c r="M2702" t="s">
        <v>641</v>
      </c>
    </row>
    <row r="2703" spans="1:13" x14ac:dyDescent="0.3">
      <c r="A2703" t="s">
        <v>5</v>
      </c>
      <c r="B2703" t="s">
        <v>26</v>
      </c>
      <c r="C2703" t="s">
        <v>656</v>
      </c>
      <c r="D2703" t="s">
        <v>14</v>
      </c>
      <c r="E2703">
        <v>1</v>
      </c>
      <c r="F2703" s="12">
        <v>42</v>
      </c>
      <c r="G2703" s="12">
        <v>1.4</v>
      </c>
      <c r="H2703" s="12">
        <v>0.2</v>
      </c>
      <c r="I2703" s="12">
        <v>0.2</v>
      </c>
      <c r="J2703">
        <v>14</v>
      </c>
      <c r="K2703">
        <v>24</v>
      </c>
      <c r="L2703" s="12">
        <v>0</v>
      </c>
      <c r="M2703" t="s">
        <v>641</v>
      </c>
    </row>
    <row r="2704" spans="1:13" x14ac:dyDescent="0.3">
      <c r="A2704" t="s">
        <v>5</v>
      </c>
      <c r="B2704" t="s">
        <v>26</v>
      </c>
      <c r="C2704" t="s">
        <v>656</v>
      </c>
      <c r="D2704" t="s">
        <v>114</v>
      </c>
      <c r="E2704">
        <v>1</v>
      </c>
      <c r="F2704" s="12">
        <v>48</v>
      </c>
      <c r="G2704" s="12">
        <v>1.6</v>
      </c>
      <c r="H2704" s="12">
        <v>0.2</v>
      </c>
      <c r="I2704" s="12">
        <v>0.2</v>
      </c>
      <c r="J2704">
        <v>16</v>
      </c>
      <c r="K2704">
        <v>24</v>
      </c>
      <c r="L2704" s="12">
        <v>0</v>
      </c>
      <c r="M2704" t="s">
        <v>641</v>
      </c>
    </row>
    <row r="2705" spans="1:13" x14ac:dyDescent="0.3">
      <c r="A2705" t="s">
        <v>5</v>
      </c>
      <c r="B2705" t="s">
        <v>26</v>
      </c>
      <c r="C2705" t="s">
        <v>657</v>
      </c>
      <c r="D2705" t="s">
        <v>7</v>
      </c>
      <c r="E2705">
        <v>1</v>
      </c>
      <c r="F2705" s="12">
        <v>18</v>
      </c>
      <c r="G2705" s="12">
        <v>0.6</v>
      </c>
      <c r="H2705" s="12">
        <v>0.2</v>
      </c>
      <c r="I2705" s="12">
        <v>0.2</v>
      </c>
      <c r="J2705">
        <v>6</v>
      </c>
      <c r="K2705">
        <v>24</v>
      </c>
      <c r="L2705" s="12">
        <v>0</v>
      </c>
      <c r="M2705" t="s">
        <v>641</v>
      </c>
    </row>
    <row r="2706" spans="1:13" x14ac:dyDescent="0.3">
      <c r="A2706" t="s">
        <v>5</v>
      </c>
      <c r="B2706" t="s">
        <v>26</v>
      </c>
      <c r="C2706" t="s">
        <v>657</v>
      </c>
      <c r="D2706" t="s">
        <v>9</v>
      </c>
      <c r="E2706">
        <v>1</v>
      </c>
      <c r="F2706" s="12">
        <v>9</v>
      </c>
      <c r="G2706" s="12">
        <v>0.3</v>
      </c>
      <c r="H2706" s="12">
        <v>0.2</v>
      </c>
      <c r="I2706" s="12">
        <v>0.2</v>
      </c>
      <c r="J2706">
        <v>3</v>
      </c>
      <c r="K2706">
        <v>24</v>
      </c>
      <c r="L2706" s="12">
        <v>0</v>
      </c>
      <c r="M2706" t="s">
        <v>641</v>
      </c>
    </row>
    <row r="2707" spans="1:13" x14ac:dyDescent="0.3">
      <c r="A2707" t="s">
        <v>5</v>
      </c>
      <c r="B2707" t="s">
        <v>26</v>
      </c>
      <c r="C2707" t="s">
        <v>657</v>
      </c>
      <c r="D2707" t="s">
        <v>8</v>
      </c>
      <c r="E2707">
        <v>1</v>
      </c>
      <c r="F2707" s="12">
        <v>33</v>
      </c>
      <c r="G2707" s="12">
        <v>1.1000000000000001</v>
      </c>
      <c r="H2707" s="12">
        <v>0.2</v>
      </c>
      <c r="I2707" s="12">
        <v>0.2</v>
      </c>
      <c r="J2707">
        <v>11</v>
      </c>
      <c r="K2707">
        <v>24</v>
      </c>
      <c r="L2707" s="12">
        <v>0</v>
      </c>
      <c r="M2707" t="s">
        <v>641</v>
      </c>
    </row>
    <row r="2708" spans="1:13" x14ac:dyDescent="0.3">
      <c r="A2708" t="s">
        <v>5</v>
      </c>
      <c r="B2708" t="s">
        <v>26</v>
      </c>
      <c r="C2708" t="s">
        <v>657</v>
      </c>
      <c r="D2708" t="s">
        <v>11</v>
      </c>
      <c r="E2708">
        <v>1</v>
      </c>
      <c r="F2708" s="12">
        <v>9</v>
      </c>
      <c r="G2708" s="12">
        <v>0.3</v>
      </c>
      <c r="H2708" s="12">
        <v>0.2</v>
      </c>
      <c r="I2708" s="12">
        <v>0.2</v>
      </c>
      <c r="J2708">
        <v>3</v>
      </c>
      <c r="K2708">
        <v>24</v>
      </c>
      <c r="L2708" s="12">
        <v>0</v>
      </c>
      <c r="M2708" t="s">
        <v>641</v>
      </c>
    </row>
    <row r="2709" spans="1:13" x14ac:dyDescent="0.3">
      <c r="A2709" t="s">
        <v>5</v>
      </c>
      <c r="B2709" t="s">
        <v>26</v>
      </c>
      <c r="C2709" t="s">
        <v>657</v>
      </c>
      <c r="D2709" t="s">
        <v>10</v>
      </c>
      <c r="E2709">
        <v>1</v>
      </c>
      <c r="F2709" s="12">
        <v>15</v>
      </c>
      <c r="G2709" s="12">
        <v>0.5</v>
      </c>
      <c r="H2709" s="12">
        <v>0.2</v>
      </c>
      <c r="I2709" s="12">
        <v>0.2</v>
      </c>
      <c r="J2709">
        <v>5</v>
      </c>
      <c r="K2709">
        <v>24</v>
      </c>
      <c r="L2709" s="12">
        <v>0</v>
      </c>
      <c r="M2709" t="s">
        <v>641</v>
      </c>
    </row>
    <row r="2710" spans="1:13" x14ac:dyDescent="0.3">
      <c r="A2710" t="s">
        <v>5</v>
      </c>
      <c r="B2710" t="s">
        <v>26</v>
      </c>
      <c r="C2710" t="s">
        <v>657</v>
      </c>
      <c r="D2710" t="s">
        <v>13</v>
      </c>
      <c r="E2710">
        <v>1</v>
      </c>
      <c r="F2710" s="12">
        <v>9.6</v>
      </c>
      <c r="G2710" s="12">
        <v>0.32</v>
      </c>
      <c r="H2710" s="12">
        <v>0.2</v>
      </c>
      <c r="I2710" s="12">
        <v>0.2</v>
      </c>
      <c r="J2710">
        <v>3</v>
      </c>
      <c r="K2710">
        <v>24</v>
      </c>
      <c r="L2710" s="12">
        <v>0</v>
      </c>
      <c r="M2710" t="s">
        <v>641</v>
      </c>
    </row>
    <row r="2711" spans="1:13" x14ac:dyDescent="0.3">
      <c r="A2711" t="s">
        <v>5</v>
      </c>
      <c r="B2711" t="s">
        <v>26</v>
      </c>
      <c r="C2711" t="s">
        <v>657</v>
      </c>
      <c r="D2711" t="s">
        <v>12</v>
      </c>
      <c r="E2711">
        <v>1</v>
      </c>
      <c r="F2711" s="12">
        <v>12</v>
      </c>
      <c r="G2711" s="12">
        <v>0.4</v>
      </c>
      <c r="H2711" s="12">
        <v>0.2</v>
      </c>
      <c r="I2711" s="12">
        <v>0.2</v>
      </c>
      <c r="J2711">
        <v>4</v>
      </c>
      <c r="K2711">
        <v>24</v>
      </c>
      <c r="L2711" s="12">
        <v>0</v>
      </c>
      <c r="M2711" t="s">
        <v>641</v>
      </c>
    </row>
    <row r="2712" spans="1:13" x14ac:dyDescent="0.3">
      <c r="A2712" t="s">
        <v>5</v>
      </c>
      <c r="B2712" t="s">
        <v>26</v>
      </c>
      <c r="C2712" t="s">
        <v>657</v>
      </c>
      <c r="D2712" t="s">
        <v>15</v>
      </c>
      <c r="E2712">
        <v>1</v>
      </c>
      <c r="F2712" s="12">
        <v>18</v>
      </c>
      <c r="G2712" s="12">
        <v>0.6</v>
      </c>
      <c r="H2712" s="12">
        <v>0.2</v>
      </c>
      <c r="I2712" s="12">
        <v>0.2</v>
      </c>
      <c r="J2712">
        <v>6</v>
      </c>
      <c r="K2712">
        <v>24</v>
      </c>
      <c r="L2712" s="12">
        <v>0</v>
      </c>
      <c r="M2712" t="s">
        <v>641</v>
      </c>
    </row>
    <row r="2713" spans="1:13" x14ac:dyDescent="0.3">
      <c r="A2713" t="s">
        <v>5</v>
      </c>
      <c r="B2713" t="s">
        <v>26</v>
      </c>
      <c r="C2713" t="s">
        <v>657</v>
      </c>
      <c r="D2713" t="s">
        <v>14</v>
      </c>
      <c r="E2713">
        <v>1</v>
      </c>
      <c r="F2713" s="12">
        <v>9</v>
      </c>
      <c r="G2713" s="12">
        <v>0.3</v>
      </c>
      <c r="H2713" s="12">
        <v>0.2</v>
      </c>
      <c r="I2713" s="12">
        <v>0.2</v>
      </c>
      <c r="J2713">
        <v>3</v>
      </c>
      <c r="K2713">
        <v>24</v>
      </c>
      <c r="L2713" s="12">
        <v>0</v>
      </c>
      <c r="M2713" t="s">
        <v>641</v>
      </c>
    </row>
    <row r="2714" spans="1:13" x14ac:dyDescent="0.3">
      <c r="A2714" t="s">
        <v>5</v>
      </c>
      <c r="B2714" t="s">
        <v>26</v>
      </c>
      <c r="C2714" t="s">
        <v>657</v>
      </c>
      <c r="D2714" t="s">
        <v>114</v>
      </c>
      <c r="E2714">
        <v>1</v>
      </c>
      <c r="F2714" s="12">
        <v>30</v>
      </c>
      <c r="G2714" s="12">
        <v>1</v>
      </c>
      <c r="H2714" s="12">
        <v>0.2</v>
      </c>
      <c r="I2714" s="12">
        <v>0.2</v>
      </c>
      <c r="J2714">
        <v>10</v>
      </c>
      <c r="K2714">
        <v>24</v>
      </c>
      <c r="L2714" s="12">
        <v>0</v>
      </c>
      <c r="M2714" t="s">
        <v>641</v>
      </c>
    </row>
    <row r="2715" spans="1:13" x14ac:dyDescent="0.3">
      <c r="A2715" t="s">
        <v>5</v>
      </c>
      <c r="B2715" t="s">
        <v>26</v>
      </c>
      <c r="C2715" t="s">
        <v>658</v>
      </c>
      <c r="D2715" t="s">
        <v>9</v>
      </c>
      <c r="E2715">
        <v>1</v>
      </c>
      <c r="F2715" s="12">
        <v>150</v>
      </c>
      <c r="G2715" s="12">
        <v>5</v>
      </c>
      <c r="H2715" s="12">
        <v>0.28999999999999998</v>
      </c>
      <c r="I2715" s="12">
        <v>0</v>
      </c>
      <c r="J2715">
        <v>30</v>
      </c>
      <c r="K2715">
        <v>44</v>
      </c>
      <c r="L2715" s="12">
        <v>0.28999999999999998</v>
      </c>
      <c r="M2715" t="s">
        <v>641</v>
      </c>
    </row>
    <row r="2716" spans="1:13" x14ac:dyDescent="0.3">
      <c r="A2716" t="s">
        <v>5</v>
      </c>
      <c r="B2716" t="s">
        <v>26</v>
      </c>
      <c r="C2716" t="s">
        <v>658</v>
      </c>
      <c r="D2716" t="s">
        <v>11</v>
      </c>
      <c r="E2716">
        <v>1</v>
      </c>
      <c r="F2716" s="12">
        <v>57.71</v>
      </c>
      <c r="G2716" s="12">
        <v>1.92</v>
      </c>
      <c r="H2716" s="12">
        <v>0.28999999999999998</v>
      </c>
      <c r="I2716" s="12">
        <v>0</v>
      </c>
      <c r="J2716">
        <v>14</v>
      </c>
      <c r="K2716">
        <v>44</v>
      </c>
      <c r="L2716" s="12">
        <v>0.28999999999999998</v>
      </c>
      <c r="M2716" t="s">
        <v>641</v>
      </c>
    </row>
    <row r="2717" spans="1:13" x14ac:dyDescent="0.3">
      <c r="A2717" t="s">
        <v>5</v>
      </c>
      <c r="B2717" t="s">
        <v>26</v>
      </c>
      <c r="C2717" t="s">
        <v>658</v>
      </c>
      <c r="D2717" t="s">
        <v>10</v>
      </c>
      <c r="E2717">
        <v>1</v>
      </c>
      <c r="F2717" s="12">
        <v>34.74</v>
      </c>
      <c r="G2717" s="12">
        <v>1.1599999999999999</v>
      </c>
      <c r="H2717" s="12">
        <v>0.28999999999999998</v>
      </c>
      <c r="I2717" s="12">
        <v>0</v>
      </c>
      <c r="J2717">
        <v>8</v>
      </c>
      <c r="K2717">
        <v>50</v>
      </c>
      <c r="L2717" s="12">
        <v>0.28999999999999998</v>
      </c>
      <c r="M2717" t="s">
        <v>641</v>
      </c>
    </row>
    <row r="2718" spans="1:13" x14ac:dyDescent="0.3">
      <c r="A2718" t="s">
        <v>5</v>
      </c>
      <c r="B2718" t="s">
        <v>26</v>
      </c>
      <c r="C2718" t="s">
        <v>658</v>
      </c>
      <c r="D2718" t="s">
        <v>13</v>
      </c>
      <c r="E2718">
        <v>1</v>
      </c>
      <c r="F2718" s="12">
        <v>29.91</v>
      </c>
      <c r="G2718" s="12">
        <v>1</v>
      </c>
      <c r="H2718" s="12">
        <v>0.28999999999999998</v>
      </c>
      <c r="I2718" s="12">
        <v>0</v>
      </c>
      <c r="J2718">
        <v>9</v>
      </c>
      <c r="K2718">
        <v>44</v>
      </c>
      <c r="L2718" s="12">
        <v>0.28999999999999998</v>
      </c>
      <c r="M2718" t="s">
        <v>641</v>
      </c>
    </row>
    <row r="2719" spans="1:13" x14ac:dyDescent="0.3">
      <c r="A2719" t="s">
        <v>5</v>
      </c>
      <c r="B2719" t="s">
        <v>26</v>
      </c>
      <c r="C2719" t="s">
        <v>658</v>
      </c>
      <c r="D2719" t="s">
        <v>12</v>
      </c>
      <c r="E2719">
        <v>1</v>
      </c>
      <c r="F2719" s="12">
        <v>25</v>
      </c>
      <c r="G2719" s="12">
        <v>0.83</v>
      </c>
      <c r="H2719" s="12">
        <v>0.28999999999999998</v>
      </c>
      <c r="I2719" s="12">
        <v>0</v>
      </c>
      <c r="J2719">
        <v>5</v>
      </c>
      <c r="K2719">
        <v>50</v>
      </c>
      <c r="L2719" s="12">
        <v>0.28999999999999998</v>
      </c>
      <c r="M2719" t="s">
        <v>641</v>
      </c>
    </row>
    <row r="2720" spans="1:13" x14ac:dyDescent="0.3">
      <c r="A2720" t="s">
        <v>5</v>
      </c>
      <c r="B2720" t="s">
        <v>26</v>
      </c>
      <c r="C2720" t="s">
        <v>658</v>
      </c>
      <c r="D2720" t="s">
        <v>15</v>
      </c>
      <c r="E2720">
        <v>1</v>
      </c>
      <c r="F2720" s="12">
        <v>36</v>
      </c>
      <c r="G2720" s="12">
        <v>1.2</v>
      </c>
      <c r="H2720" s="12">
        <v>0.28999999999999998</v>
      </c>
      <c r="I2720" s="12">
        <v>0</v>
      </c>
      <c r="J2720">
        <v>12</v>
      </c>
      <c r="K2720">
        <v>44</v>
      </c>
      <c r="L2720" s="12">
        <v>0.28999999999999998</v>
      </c>
      <c r="M2720" t="s">
        <v>641</v>
      </c>
    </row>
    <row r="2721" spans="1:13" x14ac:dyDescent="0.3">
      <c r="A2721" t="s">
        <v>5</v>
      </c>
      <c r="B2721" t="s">
        <v>26</v>
      </c>
      <c r="C2721" t="s">
        <v>658</v>
      </c>
      <c r="D2721" t="s">
        <v>14</v>
      </c>
      <c r="E2721">
        <v>1</v>
      </c>
      <c r="F2721" s="12">
        <v>28.97</v>
      </c>
      <c r="G2721" s="12">
        <v>0.97</v>
      </c>
      <c r="H2721" s="12">
        <v>0.28999999999999998</v>
      </c>
      <c r="I2721" s="12">
        <v>0</v>
      </c>
      <c r="J2721">
        <v>7</v>
      </c>
      <c r="K2721">
        <v>44</v>
      </c>
      <c r="L2721" s="12">
        <v>0.28999999999999998</v>
      </c>
      <c r="M2721" t="s">
        <v>641</v>
      </c>
    </row>
    <row r="2722" spans="1:13" x14ac:dyDescent="0.3">
      <c r="A2722" t="s">
        <v>5</v>
      </c>
      <c r="B2722" t="s">
        <v>26</v>
      </c>
      <c r="C2722" t="s">
        <v>658</v>
      </c>
      <c r="D2722" t="s">
        <v>114</v>
      </c>
      <c r="E2722">
        <v>1</v>
      </c>
      <c r="F2722" s="12">
        <v>9</v>
      </c>
      <c r="G2722" s="12">
        <v>0.3</v>
      </c>
      <c r="H2722" s="12">
        <v>0.28999999999999998</v>
      </c>
      <c r="I2722" s="12">
        <v>0</v>
      </c>
      <c r="J2722">
        <v>3</v>
      </c>
      <c r="K2722">
        <v>44</v>
      </c>
      <c r="L2722" s="12">
        <v>0.28999999999999998</v>
      </c>
      <c r="M2722" t="s">
        <v>641</v>
      </c>
    </row>
    <row r="2723" spans="1:13" x14ac:dyDescent="0.3">
      <c r="A2723" t="s">
        <v>5</v>
      </c>
      <c r="B2723" t="s">
        <v>26</v>
      </c>
      <c r="C2723" t="s">
        <v>659</v>
      </c>
      <c r="D2723" t="s">
        <v>7</v>
      </c>
      <c r="E2723">
        <v>1</v>
      </c>
      <c r="F2723" s="12">
        <v>23.6</v>
      </c>
      <c r="G2723" s="12">
        <v>0.79</v>
      </c>
      <c r="H2723" s="12">
        <v>0.28999999999999998</v>
      </c>
      <c r="I2723" s="12">
        <v>0.28999999999999998</v>
      </c>
      <c r="J2723">
        <v>7</v>
      </c>
      <c r="K2723">
        <v>42</v>
      </c>
      <c r="L2723" s="12">
        <v>0</v>
      </c>
      <c r="M2723" t="s">
        <v>641</v>
      </c>
    </row>
    <row r="2724" spans="1:13" x14ac:dyDescent="0.3">
      <c r="A2724" t="s">
        <v>5</v>
      </c>
      <c r="B2724" t="s">
        <v>26</v>
      </c>
      <c r="C2724" t="s">
        <v>659</v>
      </c>
      <c r="D2724" t="s">
        <v>9</v>
      </c>
      <c r="E2724">
        <v>1</v>
      </c>
      <c r="F2724" s="12">
        <v>43.49</v>
      </c>
      <c r="G2724" s="12">
        <v>1.45</v>
      </c>
      <c r="H2724" s="12">
        <v>0.28999999999999998</v>
      </c>
      <c r="I2724" s="12">
        <v>0.28999999999999998</v>
      </c>
      <c r="J2724">
        <v>10</v>
      </c>
      <c r="K2724">
        <v>42</v>
      </c>
      <c r="L2724" s="12">
        <v>0</v>
      </c>
      <c r="M2724" t="s">
        <v>641</v>
      </c>
    </row>
    <row r="2725" spans="1:13" x14ac:dyDescent="0.3">
      <c r="A2725" t="s">
        <v>5</v>
      </c>
      <c r="B2725" t="s">
        <v>26</v>
      </c>
      <c r="C2725" t="s">
        <v>659</v>
      </c>
      <c r="D2725" t="s">
        <v>8</v>
      </c>
      <c r="E2725">
        <v>1</v>
      </c>
      <c r="F2725" s="12">
        <v>4.57</v>
      </c>
      <c r="G2725" s="12">
        <v>0.15</v>
      </c>
      <c r="H2725" s="12">
        <v>0.28999999999999998</v>
      </c>
      <c r="I2725" s="12">
        <v>0.28999999999999998</v>
      </c>
      <c r="J2725">
        <v>1</v>
      </c>
      <c r="K2725">
        <v>42</v>
      </c>
      <c r="L2725" s="12">
        <v>0</v>
      </c>
      <c r="M2725" t="s">
        <v>641</v>
      </c>
    </row>
    <row r="2726" spans="1:13" x14ac:dyDescent="0.3">
      <c r="A2726" t="s">
        <v>5</v>
      </c>
      <c r="B2726" t="s">
        <v>26</v>
      </c>
      <c r="C2726" t="s">
        <v>659</v>
      </c>
      <c r="D2726" t="s">
        <v>11</v>
      </c>
      <c r="E2726">
        <v>1</v>
      </c>
      <c r="F2726" s="12">
        <v>72.09</v>
      </c>
      <c r="G2726" s="12">
        <v>2.4</v>
      </c>
      <c r="H2726" s="12">
        <v>0.28999999999999998</v>
      </c>
      <c r="I2726" s="12">
        <v>0.28999999999999998</v>
      </c>
      <c r="J2726">
        <v>16</v>
      </c>
      <c r="K2726">
        <v>42</v>
      </c>
      <c r="L2726" s="12">
        <v>0</v>
      </c>
      <c r="M2726" t="s">
        <v>641</v>
      </c>
    </row>
    <row r="2727" spans="1:13" x14ac:dyDescent="0.3">
      <c r="A2727" t="s">
        <v>5</v>
      </c>
      <c r="B2727" t="s">
        <v>26</v>
      </c>
      <c r="C2727" t="s">
        <v>659</v>
      </c>
      <c r="D2727" t="s">
        <v>10</v>
      </c>
      <c r="E2727">
        <v>1</v>
      </c>
      <c r="F2727" s="12">
        <v>26.91</v>
      </c>
      <c r="G2727" s="12">
        <v>0.9</v>
      </c>
      <c r="H2727" s="12">
        <v>0.28999999999999998</v>
      </c>
      <c r="I2727" s="12">
        <v>0.28999999999999998</v>
      </c>
      <c r="J2727">
        <v>8</v>
      </c>
      <c r="K2727">
        <v>42</v>
      </c>
      <c r="L2727" s="12">
        <v>0</v>
      </c>
      <c r="M2727" t="s">
        <v>641</v>
      </c>
    </row>
    <row r="2728" spans="1:13" x14ac:dyDescent="0.3">
      <c r="A2728" t="s">
        <v>5</v>
      </c>
      <c r="B2728" t="s">
        <v>26</v>
      </c>
      <c r="C2728" t="s">
        <v>659</v>
      </c>
      <c r="D2728" t="s">
        <v>13</v>
      </c>
      <c r="E2728">
        <v>1</v>
      </c>
      <c r="F2728" s="12">
        <v>24.86</v>
      </c>
      <c r="G2728" s="12">
        <v>0.83</v>
      </c>
      <c r="H2728" s="12">
        <v>0.28999999999999998</v>
      </c>
      <c r="I2728" s="12">
        <v>0.28999999999999998</v>
      </c>
      <c r="J2728">
        <v>8</v>
      </c>
      <c r="K2728">
        <v>42</v>
      </c>
      <c r="L2728" s="12">
        <v>0</v>
      </c>
      <c r="M2728" t="s">
        <v>641</v>
      </c>
    </row>
    <row r="2729" spans="1:13" x14ac:dyDescent="0.3">
      <c r="A2729" t="s">
        <v>5</v>
      </c>
      <c r="B2729" t="s">
        <v>26</v>
      </c>
      <c r="C2729" t="s">
        <v>659</v>
      </c>
      <c r="D2729" t="s">
        <v>12</v>
      </c>
      <c r="E2729">
        <v>1</v>
      </c>
      <c r="F2729" s="12">
        <v>19.14</v>
      </c>
      <c r="G2729" s="12">
        <v>0.64</v>
      </c>
      <c r="H2729" s="12">
        <v>0.28999999999999998</v>
      </c>
      <c r="I2729" s="12">
        <v>0.28999999999999998</v>
      </c>
      <c r="J2729">
        <v>6</v>
      </c>
      <c r="K2729">
        <v>42</v>
      </c>
      <c r="L2729" s="12">
        <v>0</v>
      </c>
      <c r="M2729" t="s">
        <v>641</v>
      </c>
    </row>
    <row r="2730" spans="1:13" x14ac:dyDescent="0.3">
      <c r="A2730" t="s">
        <v>5</v>
      </c>
      <c r="B2730" t="s">
        <v>26</v>
      </c>
      <c r="C2730" t="s">
        <v>659</v>
      </c>
      <c r="D2730" t="s">
        <v>15</v>
      </c>
      <c r="E2730">
        <v>1</v>
      </c>
      <c r="F2730" s="12">
        <v>18</v>
      </c>
      <c r="G2730" s="12">
        <v>0.6</v>
      </c>
      <c r="H2730" s="12">
        <v>0.28999999999999998</v>
      </c>
      <c r="I2730" s="12">
        <v>0.28999999999999998</v>
      </c>
      <c r="J2730">
        <v>6</v>
      </c>
      <c r="K2730">
        <v>42</v>
      </c>
      <c r="L2730" s="12">
        <v>0</v>
      </c>
      <c r="M2730" t="s">
        <v>641</v>
      </c>
    </row>
    <row r="2731" spans="1:13" x14ac:dyDescent="0.3">
      <c r="A2731" t="s">
        <v>5</v>
      </c>
      <c r="B2731" t="s">
        <v>26</v>
      </c>
      <c r="C2731" t="s">
        <v>659</v>
      </c>
      <c r="D2731" t="s">
        <v>114</v>
      </c>
      <c r="E2731">
        <v>1</v>
      </c>
      <c r="F2731" s="12">
        <v>24</v>
      </c>
      <c r="G2731" s="12">
        <v>0.8</v>
      </c>
      <c r="H2731" s="12">
        <v>0.28999999999999998</v>
      </c>
      <c r="I2731" s="12">
        <v>0.28999999999999998</v>
      </c>
      <c r="J2731">
        <v>8</v>
      </c>
      <c r="K2731">
        <v>42</v>
      </c>
      <c r="L2731" s="12">
        <v>0</v>
      </c>
      <c r="M2731" t="s">
        <v>641</v>
      </c>
    </row>
    <row r="2732" spans="1:13" x14ac:dyDescent="0.3">
      <c r="A2732" t="s">
        <v>5</v>
      </c>
      <c r="B2732" t="s">
        <v>26</v>
      </c>
      <c r="C2732" t="s">
        <v>660</v>
      </c>
      <c r="D2732" t="s">
        <v>7</v>
      </c>
      <c r="E2732">
        <v>1</v>
      </c>
      <c r="F2732" s="12">
        <v>1</v>
      </c>
      <c r="G2732" s="12">
        <v>0.03</v>
      </c>
      <c r="H2732" s="12">
        <v>0.02</v>
      </c>
      <c r="I2732" s="12">
        <v>0.02</v>
      </c>
      <c r="J2732">
        <v>1</v>
      </c>
      <c r="K2732">
        <v>20</v>
      </c>
      <c r="L2732" s="12">
        <v>0</v>
      </c>
      <c r="M2732" t="s">
        <v>641</v>
      </c>
    </row>
    <row r="2733" spans="1:13" x14ac:dyDescent="0.3">
      <c r="A2733" t="s">
        <v>5</v>
      </c>
      <c r="B2733" t="s">
        <v>26</v>
      </c>
      <c r="C2733" t="s">
        <v>660</v>
      </c>
      <c r="D2733" t="s">
        <v>9</v>
      </c>
      <c r="E2733">
        <v>1</v>
      </c>
      <c r="F2733" s="12">
        <v>2</v>
      </c>
      <c r="G2733" s="12">
        <v>7.0000000000000007E-2</v>
      </c>
      <c r="H2733" s="12">
        <v>0.04</v>
      </c>
      <c r="I2733" s="12">
        <v>0.04</v>
      </c>
      <c r="J2733">
        <v>2</v>
      </c>
      <c r="K2733">
        <v>20</v>
      </c>
      <c r="L2733" s="12">
        <v>0</v>
      </c>
      <c r="M2733" t="s">
        <v>641</v>
      </c>
    </row>
    <row r="2734" spans="1:13" x14ac:dyDescent="0.3">
      <c r="A2734" t="s">
        <v>5</v>
      </c>
      <c r="B2734" t="s">
        <v>26</v>
      </c>
      <c r="C2734" t="s">
        <v>660</v>
      </c>
      <c r="D2734" t="s">
        <v>8</v>
      </c>
      <c r="E2734">
        <v>1</v>
      </c>
      <c r="F2734" s="12">
        <v>1</v>
      </c>
      <c r="G2734" s="12">
        <v>0.03</v>
      </c>
      <c r="H2734" s="12">
        <v>0.02</v>
      </c>
      <c r="I2734" s="12">
        <v>0.02</v>
      </c>
      <c r="J2734">
        <v>1</v>
      </c>
      <c r="K2734">
        <v>20</v>
      </c>
      <c r="L2734" s="12">
        <v>0</v>
      </c>
      <c r="M2734" t="s">
        <v>641</v>
      </c>
    </row>
    <row r="2735" spans="1:13" x14ac:dyDescent="0.3">
      <c r="A2735" t="s">
        <v>5</v>
      </c>
      <c r="B2735" t="s">
        <v>26</v>
      </c>
      <c r="C2735" t="s">
        <v>660</v>
      </c>
      <c r="D2735" t="s">
        <v>11</v>
      </c>
      <c r="E2735">
        <v>1</v>
      </c>
      <c r="F2735" s="12">
        <v>2</v>
      </c>
      <c r="G2735" s="12">
        <v>7.0000000000000007E-2</v>
      </c>
      <c r="H2735" s="12">
        <v>0.03</v>
      </c>
      <c r="I2735" s="12">
        <v>0.03</v>
      </c>
      <c r="J2735">
        <v>2</v>
      </c>
      <c r="K2735">
        <v>20</v>
      </c>
      <c r="L2735" s="12">
        <v>0</v>
      </c>
      <c r="M2735" t="s">
        <v>641</v>
      </c>
    </row>
    <row r="2736" spans="1:13" x14ac:dyDescent="0.3">
      <c r="A2736" t="s">
        <v>5</v>
      </c>
      <c r="B2736" t="s">
        <v>26</v>
      </c>
      <c r="C2736" t="s">
        <v>660</v>
      </c>
      <c r="D2736" t="s">
        <v>10</v>
      </c>
      <c r="E2736">
        <v>1</v>
      </c>
      <c r="F2736" s="12">
        <v>3</v>
      </c>
      <c r="G2736" s="12">
        <v>0.1</v>
      </c>
      <c r="H2736" s="12">
        <v>0.04</v>
      </c>
      <c r="I2736" s="12">
        <v>0.04</v>
      </c>
      <c r="J2736">
        <v>3</v>
      </c>
      <c r="K2736">
        <v>20</v>
      </c>
      <c r="L2736" s="12">
        <v>0</v>
      </c>
      <c r="M2736" t="s">
        <v>641</v>
      </c>
    </row>
    <row r="2737" spans="1:13" x14ac:dyDescent="0.3">
      <c r="A2737" t="s">
        <v>5</v>
      </c>
      <c r="B2737" t="s">
        <v>26</v>
      </c>
      <c r="C2737" t="s">
        <v>660</v>
      </c>
      <c r="D2737" t="s">
        <v>13</v>
      </c>
      <c r="E2737">
        <v>1</v>
      </c>
      <c r="F2737" s="12">
        <v>0</v>
      </c>
      <c r="G2737" s="12">
        <v>0</v>
      </c>
      <c r="H2737" s="12">
        <v>0.05</v>
      </c>
      <c r="I2737" s="12">
        <v>0.05</v>
      </c>
      <c r="J2737">
        <v>0</v>
      </c>
      <c r="K2737">
        <v>20</v>
      </c>
      <c r="L2737" s="12">
        <v>0</v>
      </c>
      <c r="M2737" t="s">
        <v>641</v>
      </c>
    </row>
    <row r="2738" spans="1:13" x14ac:dyDescent="0.3">
      <c r="A2738" t="s">
        <v>5</v>
      </c>
      <c r="B2738" t="s">
        <v>26</v>
      </c>
      <c r="C2738" t="s">
        <v>660</v>
      </c>
      <c r="D2738" t="s">
        <v>15</v>
      </c>
      <c r="E2738">
        <v>1</v>
      </c>
      <c r="F2738" s="12">
        <v>1</v>
      </c>
      <c r="G2738" s="12">
        <v>0.03</v>
      </c>
      <c r="H2738" s="12">
        <v>0.02</v>
      </c>
      <c r="I2738" s="12">
        <v>0.02</v>
      </c>
      <c r="J2738">
        <v>1</v>
      </c>
      <c r="K2738">
        <v>20</v>
      </c>
      <c r="L2738" s="12">
        <v>0</v>
      </c>
      <c r="M2738" t="s">
        <v>641</v>
      </c>
    </row>
    <row r="2739" spans="1:13" x14ac:dyDescent="0.3">
      <c r="A2739" t="s">
        <v>5</v>
      </c>
      <c r="B2739" t="s">
        <v>26</v>
      </c>
      <c r="C2739" t="s">
        <v>660</v>
      </c>
      <c r="D2739" t="s">
        <v>114</v>
      </c>
      <c r="E2739">
        <v>1</v>
      </c>
      <c r="F2739" s="12">
        <v>2</v>
      </c>
      <c r="G2739" s="12">
        <v>7.0000000000000007E-2</v>
      </c>
      <c r="H2739" s="12">
        <v>0.01</v>
      </c>
      <c r="I2739" s="12">
        <v>0.01</v>
      </c>
      <c r="J2739">
        <v>2</v>
      </c>
      <c r="K2739">
        <v>20</v>
      </c>
      <c r="L2739" s="12">
        <v>0</v>
      </c>
      <c r="M2739" t="s">
        <v>641</v>
      </c>
    </row>
    <row r="2740" spans="1:13" x14ac:dyDescent="0.3">
      <c r="A2740" t="s">
        <v>5</v>
      </c>
      <c r="B2740" t="s">
        <v>26</v>
      </c>
      <c r="C2740" t="s">
        <v>661</v>
      </c>
      <c r="D2740" t="s">
        <v>9</v>
      </c>
      <c r="E2740">
        <v>1</v>
      </c>
      <c r="F2740" s="12">
        <v>12</v>
      </c>
      <c r="G2740" s="12">
        <v>0.4</v>
      </c>
      <c r="H2740" s="12">
        <v>0.13</v>
      </c>
      <c r="I2740" s="12">
        <v>0.13</v>
      </c>
      <c r="J2740">
        <v>6</v>
      </c>
      <c r="K2740">
        <v>32</v>
      </c>
      <c r="L2740" s="12">
        <v>0</v>
      </c>
      <c r="M2740" t="s">
        <v>641</v>
      </c>
    </row>
    <row r="2741" spans="1:13" x14ac:dyDescent="0.3">
      <c r="A2741" t="s">
        <v>5</v>
      </c>
      <c r="B2741" t="s">
        <v>26</v>
      </c>
      <c r="C2741" t="s">
        <v>661</v>
      </c>
      <c r="D2741" t="s">
        <v>11</v>
      </c>
      <c r="E2741">
        <v>1</v>
      </c>
      <c r="F2741" s="12">
        <v>20</v>
      </c>
      <c r="G2741" s="12">
        <v>0.67</v>
      </c>
      <c r="H2741" s="12">
        <v>0.13</v>
      </c>
      <c r="I2741" s="12">
        <v>0.13</v>
      </c>
      <c r="J2741">
        <v>10</v>
      </c>
      <c r="K2741">
        <v>32</v>
      </c>
      <c r="L2741" s="12">
        <v>0</v>
      </c>
      <c r="M2741" t="s">
        <v>641</v>
      </c>
    </row>
    <row r="2742" spans="1:13" x14ac:dyDescent="0.3">
      <c r="A2742" t="s">
        <v>5</v>
      </c>
      <c r="B2742" t="s">
        <v>26</v>
      </c>
      <c r="C2742" t="s">
        <v>661</v>
      </c>
      <c r="D2742" t="s">
        <v>13</v>
      </c>
      <c r="E2742">
        <v>1</v>
      </c>
      <c r="F2742" s="12">
        <v>10</v>
      </c>
      <c r="G2742" s="12">
        <v>0.33</v>
      </c>
      <c r="H2742" s="12">
        <v>0.13</v>
      </c>
      <c r="I2742" s="12">
        <v>0.13</v>
      </c>
      <c r="J2742">
        <v>5</v>
      </c>
      <c r="K2742">
        <v>32</v>
      </c>
      <c r="L2742" s="12">
        <v>0</v>
      </c>
      <c r="M2742" t="s">
        <v>641</v>
      </c>
    </row>
    <row r="2743" spans="1:13" x14ac:dyDescent="0.3">
      <c r="A2743" t="s">
        <v>5</v>
      </c>
      <c r="B2743" t="s">
        <v>26</v>
      </c>
      <c r="C2743" t="s">
        <v>662</v>
      </c>
      <c r="D2743" t="s">
        <v>8</v>
      </c>
      <c r="E2743">
        <v>1</v>
      </c>
      <c r="F2743" s="12">
        <v>65</v>
      </c>
      <c r="G2743" s="12">
        <v>2.17</v>
      </c>
      <c r="H2743" s="12">
        <v>0.28000000000000003</v>
      </c>
      <c r="I2743" s="12">
        <v>0</v>
      </c>
      <c r="J2743">
        <v>13</v>
      </c>
      <c r="K2743">
        <v>24</v>
      </c>
      <c r="L2743" s="12">
        <v>0.28000000000000003</v>
      </c>
      <c r="M2743" t="s">
        <v>641</v>
      </c>
    </row>
    <row r="2744" spans="1:13" x14ac:dyDescent="0.3">
      <c r="A2744" t="s">
        <v>5</v>
      </c>
      <c r="B2744" t="s">
        <v>26</v>
      </c>
      <c r="C2744" t="s">
        <v>662</v>
      </c>
      <c r="D2744" t="s">
        <v>12</v>
      </c>
      <c r="E2744">
        <v>1</v>
      </c>
      <c r="F2744" s="12">
        <v>35</v>
      </c>
      <c r="G2744" s="12">
        <v>1.17</v>
      </c>
      <c r="H2744" s="12">
        <v>0.28000000000000003</v>
      </c>
      <c r="I2744" s="12">
        <v>0.13</v>
      </c>
      <c r="J2744">
        <v>7</v>
      </c>
      <c r="K2744">
        <v>24</v>
      </c>
      <c r="L2744" s="12">
        <v>0.15</v>
      </c>
      <c r="M2744" t="s">
        <v>641</v>
      </c>
    </row>
    <row r="2745" spans="1:13" x14ac:dyDescent="0.3">
      <c r="A2745" t="s">
        <v>5</v>
      </c>
      <c r="B2745" t="s">
        <v>26</v>
      </c>
      <c r="C2745" t="s">
        <v>662</v>
      </c>
      <c r="D2745" t="s">
        <v>114</v>
      </c>
      <c r="E2745">
        <v>1</v>
      </c>
      <c r="F2745" s="12">
        <v>55</v>
      </c>
      <c r="G2745" s="12">
        <v>1.83</v>
      </c>
      <c r="H2745" s="12">
        <v>0.18</v>
      </c>
      <c r="I2745" s="12">
        <v>0</v>
      </c>
      <c r="J2745">
        <v>11</v>
      </c>
      <c r="K2745">
        <v>24</v>
      </c>
      <c r="L2745" s="12">
        <v>0.18</v>
      </c>
      <c r="M2745" t="s">
        <v>641</v>
      </c>
    </row>
    <row r="2746" spans="1:13" x14ac:dyDescent="0.3">
      <c r="A2746" t="s">
        <v>5</v>
      </c>
      <c r="B2746" t="s">
        <v>27</v>
      </c>
      <c r="C2746" t="s">
        <v>663</v>
      </c>
      <c r="D2746" t="s">
        <v>7</v>
      </c>
      <c r="E2746">
        <v>1</v>
      </c>
      <c r="F2746" s="12">
        <v>157.83000000000001</v>
      </c>
      <c r="G2746" s="12">
        <v>5.26</v>
      </c>
      <c r="H2746" s="12">
        <v>0.33</v>
      </c>
      <c r="I2746" s="12">
        <v>0.33</v>
      </c>
      <c r="J2746">
        <v>31</v>
      </c>
      <c r="K2746">
        <v>30</v>
      </c>
      <c r="L2746" s="12">
        <v>0</v>
      </c>
      <c r="M2746" t="s">
        <v>664</v>
      </c>
    </row>
    <row r="2747" spans="1:13" x14ac:dyDescent="0.3">
      <c r="A2747" t="s">
        <v>5</v>
      </c>
      <c r="B2747" t="s">
        <v>27</v>
      </c>
      <c r="C2747" t="s">
        <v>663</v>
      </c>
      <c r="D2747" t="s">
        <v>9</v>
      </c>
      <c r="E2747">
        <v>1</v>
      </c>
      <c r="F2747" s="12">
        <v>99.2</v>
      </c>
      <c r="G2747" s="12">
        <v>3.31</v>
      </c>
      <c r="H2747" s="12">
        <v>0.27</v>
      </c>
      <c r="I2747" s="12">
        <v>0.27</v>
      </c>
      <c r="J2747">
        <v>31</v>
      </c>
      <c r="K2747">
        <v>30</v>
      </c>
      <c r="L2747" s="12">
        <v>0</v>
      </c>
      <c r="M2747" t="s">
        <v>664</v>
      </c>
    </row>
    <row r="2748" spans="1:13" x14ac:dyDescent="0.3">
      <c r="A2748" t="s">
        <v>5</v>
      </c>
      <c r="B2748" t="s">
        <v>27</v>
      </c>
      <c r="C2748" t="s">
        <v>663</v>
      </c>
      <c r="D2748" t="s">
        <v>11</v>
      </c>
      <c r="E2748">
        <v>1</v>
      </c>
      <c r="F2748" s="12">
        <v>117.45</v>
      </c>
      <c r="G2748" s="12">
        <v>3.92</v>
      </c>
      <c r="H2748" s="12">
        <v>0.27</v>
      </c>
      <c r="I2748" s="12">
        <v>0.27</v>
      </c>
      <c r="J2748">
        <v>29</v>
      </c>
      <c r="K2748">
        <v>30</v>
      </c>
      <c r="L2748" s="12">
        <v>0</v>
      </c>
      <c r="M2748" t="s">
        <v>664</v>
      </c>
    </row>
    <row r="2749" spans="1:13" x14ac:dyDescent="0.3">
      <c r="A2749" t="s">
        <v>5</v>
      </c>
      <c r="B2749" t="s">
        <v>27</v>
      </c>
      <c r="C2749" t="s">
        <v>663</v>
      </c>
      <c r="D2749" t="s">
        <v>10</v>
      </c>
      <c r="E2749">
        <v>1</v>
      </c>
      <c r="F2749" s="12">
        <v>80</v>
      </c>
      <c r="G2749" s="12">
        <v>2.67</v>
      </c>
      <c r="H2749" s="12">
        <v>0.27</v>
      </c>
      <c r="I2749" s="12">
        <v>0.27</v>
      </c>
      <c r="J2749">
        <v>20</v>
      </c>
      <c r="K2749">
        <v>35</v>
      </c>
      <c r="L2749" s="12">
        <v>0</v>
      </c>
      <c r="M2749" t="s">
        <v>664</v>
      </c>
    </row>
    <row r="2750" spans="1:13" x14ac:dyDescent="0.3">
      <c r="A2750" t="s">
        <v>5</v>
      </c>
      <c r="B2750" t="s">
        <v>27</v>
      </c>
      <c r="C2750" t="s">
        <v>663</v>
      </c>
      <c r="D2750" t="s">
        <v>13</v>
      </c>
      <c r="E2750">
        <v>1</v>
      </c>
      <c r="F2750" s="12">
        <v>120.4</v>
      </c>
      <c r="G2750" s="12">
        <v>4.01</v>
      </c>
      <c r="H2750" s="12">
        <v>0.27</v>
      </c>
      <c r="I2750" s="12">
        <v>0.27</v>
      </c>
      <c r="J2750">
        <v>28</v>
      </c>
      <c r="K2750">
        <v>30</v>
      </c>
      <c r="L2750" s="12">
        <v>0</v>
      </c>
      <c r="M2750" t="s">
        <v>664</v>
      </c>
    </row>
    <row r="2751" spans="1:13" x14ac:dyDescent="0.3">
      <c r="A2751" t="s">
        <v>5</v>
      </c>
      <c r="B2751" t="s">
        <v>27</v>
      </c>
      <c r="C2751" t="s">
        <v>663</v>
      </c>
      <c r="D2751" t="s">
        <v>12</v>
      </c>
      <c r="E2751">
        <v>1</v>
      </c>
      <c r="F2751" s="12">
        <v>92</v>
      </c>
      <c r="G2751" s="12">
        <v>3.07</v>
      </c>
      <c r="H2751" s="12">
        <v>0.27</v>
      </c>
      <c r="I2751" s="12">
        <v>0.27</v>
      </c>
      <c r="J2751">
        <v>23</v>
      </c>
      <c r="K2751">
        <v>35</v>
      </c>
      <c r="L2751" s="12">
        <v>0</v>
      </c>
      <c r="M2751" t="s">
        <v>664</v>
      </c>
    </row>
    <row r="2752" spans="1:13" x14ac:dyDescent="0.3">
      <c r="A2752" t="s">
        <v>5</v>
      </c>
      <c r="B2752" t="s">
        <v>27</v>
      </c>
      <c r="C2752" t="s">
        <v>663</v>
      </c>
      <c r="D2752" t="s">
        <v>15</v>
      </c>
      <c r="E2752">
        <v>1</v>
      </c>
      <c r="F2752" s="12">
        <v>80</v>
      </c>
      <c r="G2752" s="12">
        <v>2.67</v>
      </c>
      <c r="H2752" s="12">
        <v>0.27</v>
      </c>
      <c r="I2752" s="12">
        <v>0</v>
      </c>
      <c r="J2752">
        <v>20</v>
      </c>
      <c r="K2752">
        <v>30</v>
      </c>
      <c r="L2752" s="12">
        <v>0.27</v>
      </c>
      <c r="M2752" t="s">
        <v>664</v>
      </c>
    </row>
    <row r="2753" spans="1:13" x14ac:dyDescent="0.3">
      <c r="A2753" t="s">
        <v>5</v>
      </c>
      <c r="B2753" t="s">
        <v>27</v>
      </c>
      <c r="C2753" t="s">
        <v>663</v>
      </c>
      <c r="D2753" t="s">
        <v>14</v>
      </c>
      <c r="E2753">
        <v>1</v>
      </c>
      <c r="F2753" s="12">
        <v>96</v>
      </c>
      <c r="G2753" s="12">
        <v>3.2</v>
      </c>
      <c r="H2753" s="12">
        <v>0.27</v>
      </c>
      <c r="I2753" s="12">
        <v>0.27</v>
      </c>
      <c r="J2753">
        <v>24</v>
      </c>
      <c r="K2753">
        <v>35</v>
      </c>
      <c r="L2753" s="12">
        <v>0</v>
      </c>
      <c r="M2753" t="s">
        <v>664</v>
      </c>
    </row>
    <row r="2754" spans="1:13" x14ac:dyDescent="0.3">
      <c r="A2754" t="s">
        <v>5</v>
      </c>
      <c r="B2754" t="s">
        <v>27</v>
      </c>
      <c r="C2754" t="s">
        <v>663</v>
      </c>
      <c r="D2754" t="s">
        <v>114</v>
      </c>
      <c r="E2754">
        <v>1</v>
      </c>
      <c r="F2754" s="12">
        <v>77.400000000000006</v>
      </c>
      <c r="G2754" s="12">
        <v>2.58</v>
      </c>
      <c r="H2754" s="12">
        <v>0.27</v>
      </c>
      <c r="I2754" s="12">
        <v>0</v>
      </c>
      <c r="J2754">
        <v>18</v>
      </c>
      <c r="K2754">
        <v>35</v>
      </c>
      <c r="L2754" s="12">
        <v>0.27</v>
      </c>
      <c r="M2754" t="s">
        <v>664</v>
      </c>
    </row>
    <row r="2755" spans="1:13" x14ac:dyDescent="0.3">
      <c r="A2755" t="s">
        <v>5</v>
      </c>
      <c r="B2755" t="s">
        <v>27</v>
      </c>
      <c r="C2755" t="s">
        <v>665</v>
      </c>
      <c r="D2755" t="s">
        <v>8</v>
      </c>
      <c r="E2755">
        <v>1</v>
      </c>
      <c r="F2755" s="12">
        <v>75</v>
      </c>
      <c r="G2755" s="12">
        <v>2.5</v>
      </c>
      <c r="H2755" s="12">
        <v>0.33</v>
      </c>
      <c r="I2755" s="12">
        <v>0.33</v>
      </c>
      <c r="J2755">
        <v>15</v>
      </c>
      <c r="K2755">
        <v>30</v>
      </c>
      <c r="L2755" s="12">
        <v>0</v>
      </c>
      <c r="M2755" t="s">
        <v>664</v>
      </c>
    </row>
    <row r="2756" spans="1:13" x14ac:dyDescent="0.3">
      <c r="A2756" t="s">
        <v>5</v>
      </c>
      <c r="B2756" t="s">
        <v>27</v>
      </c>
      <c r="C2756" t="s">
        <v>665</v>
      </c>
      <c r="D2756" t="s">
        <v>10</v>
      </c>
      <c r="E2756">
        <v>1</v>
      </c>
      <c r="F2756" s="12">
        <v>72</v>
      </c>
      <c r="G2756" s="12">
        <v>2.4</v>
      </c>
      <c r="H2756" s="12">
        <v>0.27</v>
      </c>
      <c r="I2756" s="12">
        <v>0.27</v>
      </c>
      <c r="J2756">
        <v>18</v>
      </c>
      <c r="K2756">
        <v>35</v>
      </c>
      <c r="L2756" s="12">
        <v>0</v>
      </c>
      <c r="M2756" t="s">
        <v>664</v>
      </c>
    </row>
    <row r="2757" spans="1:13" x14ac:dyDescent="0.3">
      <c r="A2757" t="s">
        <v>5</v>
      </c>
      <c r="B2757" t="s">
        <v>27</v>
      </c>
      <c r="C2757" t="s">
        <v>665</v>
      </c>
      <c r="D2757" t="s">
        <v>13</v>
      </c>
      <c r="E2757">
        <v>1</v>
      </c>
      <c r="F2757" s="12">
        <v>73.599999999999994</v>
      </c>
      <c r="G2757" s="12">
        <v>2.4500000000000002</v>
      </c>
      <c r="H2757" s="12">
        <v>0.27</v>
      </c>
      <c r="I2757" s="12">
        <v>0.27</v>
      </c>
      <c r="J2757">
        <v>16</v>
      </c>
      <c r="K2757">
        <v>30</v>
      </c>
      <c r="L2757" s="12">
        <v>0</v>
      </c>
      <c r="M2757" t="s">
        <v>664</v>
      </c>
    </row>
    <row r="2758" spans="1:13" x14ac:dyDescent="0.3">
      <c r="A2758" t="s">
        <v>5</v>
      </c>
      <c r="B2758" t="s">
        <v>27</v>
      </c>
      <c r="C2758" t="s">
        <v>665</v>
      </c>
      <c r="D2758" t="s">
        <v>12</v>
      </c>
      <c r="E2758">
        <v>1</v>
      </c>
      <c r="F2758" s="12">
        <v>76</v>
      </c>
      <c r="G2758" s="12">
        <v>2.5299999999999998</v>
      </c>
      <c r="H2758" s="12">
        <v>0.27</v>
      </c>
      <c r="I2758" s="12">
        <v>0.27</v>
      </c>
      <c r="J2758">
        <v>19</v>
      </c>
      <c r="K2758">
        <v>30</v>
      </c>
      <c r="L2758" s="12">
        <v>0</v>
      </c>
      <c r="M2758" t="s">
        <v>664</v>
      </c>
    </row>
    <row r="2759" spans="1:13" x14ac:dyDescent="0.3">
      <c r="A2759" t="s">
        <v>5</v>
      </c>
      <c r="B2759" t="s">
        <v>27</v>
      </c>
      <c r="C2759" t="s">
        <v>665</v>
      </c>
      <c r="D2759" t="s">
        <v>15</v>
      </c>
      <c r="E2759">
        <v>1</v>
      </c>
      <c r="F2759" s="12">
        <v>60.2</v>
      </c>
      <c r="G2759" s="12">
        <v>2.0099999999999998</v>
      </c>
      <c r="H2759" s="12">
        <v>0.27</v>
      </c>
      <c r="I2759" s="12">
        <v>0</v>
      </c>
      <c r="J2759">
        <v>14</v>
      </c>
      <c r="K2759">
        <v>30</v>
      </c>
      <c r="L2759" s="12">
        <v>0.27</v>
      </c>
      <c r="M2759" t="s">
        <v>664</v>
      </c>
    </row>
    <row r="2760" spans="1:13" x14ac:dyDescent="0.3">
      <c r="A2760" t="s">
        <v>5</v>
      </c>
      <c r="B2760" t="s">
        <v>27</v>
      </c>
      <c r="C2760" t="s">
        <v>665</v>
      </c>
      <c r="D2760" t="s">
        <v>14</v>
      </c>
      <c r="E2760">
        <v>1</v>
      </c>
      <c r="F2760" s="12">
        <v>56</v>
      </c>
      <c r="G2760" s="12">
        <v>1.87</v>
      </c>
      <c r="H2760" s="12">
        <v>0.27</v>
      </c>
      <c r="I2760" s="12">
        <v>0.27</v>
      </c>
      <c r="J2760">
        <v>14</v>
      </c>
      <c r="K2760">
        <v>30</v>
      </c>
      <c r="L2760" s="12">
        <v>0</v>
      </c>
      <c r="M2760" t="s">
        <v>664</v>
      </c>
    </row>
    <row r="2761" spans="1:13" x14ac:dyDescent="0.3">
      <c r="A2761" t="s">
        <v>5</v>
      </c>
      <c r="B2761" t="s">
        <v>27</v>
      </c>
      <c r="C2761" t="s">
        <v>665</v>
      </c>
      <c r="D2761" t="s">
        <v>114</v>
      </c>
      <c r="E2761">
        <v>1</v>
      </c>
      <c r="F2761" s="12">
        <v>44</v>
      </c>
      <c r="G2761" s="12">
        <v>1.47</v>
      </c>
      <c r="H2761" s="12">
        <v>0.27</v>
      </c>
      <c r="I2761" s="12">
        <v>0</v>
      </c>
      <c r="J2761">
        <v>11</v>
      </c>
      <c r="K2761">
        <v>30</v>
      </c>
      <c r="L2761" s="12">
        <v>0.27</v>
      </c>
      <c r="M2761" t="s">
        <v>664</v>
      </c>
    </row>
    <row r="2762" spans="1:13" x14ac:dyDescent="0.3">
      <c r="A2762" t="s">
        <v>5</v>
      </c>
      <c r="B2762" t="s">
        <v>27</v>
      </c>
      <c r="C2762" t="s">
        <v>666</v>
      </c>
      <c r="D2762" t="s">
        <v>9</v>
      </c>
      <c r="E2762">
        <v>1</v>
      </c>
      <c r="F2762" s="12">
        <v>64</v>
      </c>
      <c r="G2762" s="12">
        <v>2.13</v>
      </c>
      <c r="H2762" s="12">
        <v>0.27</v>
      </c>
      <c r="I2762" s="12">
        <v>0.27</v>
      </c>
      <c r="J2762">
        <v>16</v>
      </c>
      <c r="K2762">
        <v>30</v>
      </c>
      <c r="L2762" s="12">
        <v>0</v>
      </c>
      <c r="M2762" t="s">
        <v>664</v>
      </c>
    </row>
    <row r="2763" spans="1:13" x14ac:dyDescent="0.3">
      <c r="A2763" t="s">
        <v>5</v>
      </c>
      <c r="B2763" t="s">
        <v>27</v>
      </c>
      <c r="C2763" t="s">
        <v>666</v>
      </c>
      <c r="D2763" t="s">
        <v>11</v>
      </c>
      <c r="E2763">
        <v>1</v>
      </c>
      <c r="F2763" s="12">
        <v>17.2</v>
      </c>
      <c r="G2763" s="12">
        <v>0.56999999999999995</v>
      </c>
      <c r="H2763" s="12">
        <v>0</v>
      </c>
      <c r="I2763" s="12">
        <v>0</v>
      </c>
      <c r="J2763">
        <v>4</v>
      </c>
      <c r="K2763">
        <v>30</v>
      </c>
      <c r="L2763" s="12">
        <v>0</v>
      </c>
      <c r="M2763" t="s">
        <v>664</v>
      </c>
    </row>
    <row r="2764" spans="1:13" x14ac:dyDescent="0.3">
      <c r="A2764" t="s">
        <v>5</v>
      </c>
      <c r="B2764" t="s">
        <v>27</v>
      </c>
      <c r="C2764" t="s">
        <v>666</v>
      </c>
      <c r="D2764" t="s">
        <v>15</v>
      </c>
      <c r="E2764">
        <v>1</v>
      </c>
      <c r="F2764" s="12">
        <v>38.700000000000003</v>
      </c>
      <c r="G2764" s="12">
        <v>1.29</v>
      </c>
      <c r="H2764" s="12">
        <v>0.27</v>
      </c>
      <c r="I2764" s="12">
        <v>0</v>
      </c>
      <c r="J2764">
        <v>9</v>
      </c>
      <c r="K2764">
        <v>30</v>
      </c>
      <c r="L2764" s="12">
        <v>0.27</v>
      </c>
      <c r="M2764" t="s">
        <v>664</v>
      </c>
    </row>
    <row r="2765" spans="1:13" x14ac:dyDescent="0.3">
      <c r="A2765" t="s">
        <v>5</v>
      </c>
      <c r="B2765" t="s">
        <v>27</v>
      </c>
      <c r="C2765" t="s">
        <v>666</v>
      </c>
      <c r="D2765" t="s">
        <v>114</v>
      </c>
      <c r="E2765">
        <v>1</v>
      </c>
      <c r="F2765" s="12">
        <v>16</v>
      </c>
      <c r="G2765" s="12">
        <v>0.53</v>
      </c>
      <c r="H2765" s="12">
        <v>0.27</v>
      </c>
      <c r="I2765" s="12">
        <v>0</v>
      </c>
      <c r="J2765">
        <v>4</v>
      </c>
      <c r="K2765">
        <v>30</v>
      </c>
      <c r="L2765" s="12">
        <v>0.27</v>
      </c>
      <c r="M2765" t="s">
        <v>664</v>
      </c>
    </row>
    <row r="2766" spans="1:13" x14ac:dyDescent="0.3">
      <c r="A2766" t="s">
        <v>36</v>
      </c>
      <c r="B2766" t="s">
        <v>39</v>
      </c>
      <c r="C2766" t="s">
        <v>667</v>
      </c>
      <c r="D2766" t="s">
        <v>15</v>
      </c>
      <c r="E2766">
        <v>2</v>
      </c>
      <c r="F2766" s="12">
        <v>252</v>
      </c>
      <c r="G2766" s="12">
        <v>8.4</v>
      </c>
      <c r="H2766" s="12">
        <v>0.4</v>
      </c>
      <c r="I2766" s="12">
        <v>0.4</v>
      </c>
      <c r="J2766">
        <v>84</v>
      </c>
      <c r="K2766">
        <v>100</v>
      </c>
      <c r="L2766" s="12">
        <v>0</v>
      </c>
      <c r="M2766" t="s">
        <v>668</v>
      </c>
    </row>
    <row r="2767" spans="1:13" x14ac:dyDescent="0.3">
      <c r="A2767" t="s">
        <v>36</v>
      </c>
      <c r="B2767" t="s">
        <v>39</v>
      </c>
      <c r="C2767" t="s">
        <v>667</v>
      </c>
      <c r="D2767" t="s">
        <v>114</v>
      </c>
      <c r="E2767">
        <v>2</v>
      </c>
      <c r="F2767" s="12">
        <v>162</v>
      </c>
      <c r="G2767" s="12">
        <v>5.4</v>
      </c>
      <c r="H2767" s="12">
        <v>0.4</v>
      </c>
      <c r="I2767" s="12">
        <v>0.4</v>
      </c>
      <c r="J2767">
        <v>54</v>
      </c>
      <c r="K2767">
        <v>100</v>
      </c>
      <c r="L2767" s="12">
        <v>0</v>
      </c>
      <c r="M2767" t="s">
        <v>668</v>
      </c>
    </row>
    <row r="2768" spans="1:13" x14ac:dyDescent="0.3">
      <c r="A2768" t="s">
        <v>36</v>
      </c>
      <c r="B2768" t="s">
        <v>39</v>
      </c>
      <c r="C2768" t="s">
        <v>669</v>
      </c>
      <c r="D2768" t="s">
        <v>15</v>
      </c>
      <c r="E2768">
        <v>1</v>
      </c>
      <c r="F2768" s="12">
        <v>90</v>
      </c>
      <c r="G2768" s="12">
        <v>3</v>
      </c>
      <c r="H2768" s="12">
        <v>0.2</v>
      </c>
      <c r="I2768" s="12">
        <v>0</v>
      </c>
      <c r="J2768">
        <v>30</v>
      </c>
      <c r="K2768">
        <v>50</v>
      </c>
      <c r="L2768" s="12">
        <v>0.2</v>
      </c>
      <c r="M2768" t="s">
        <v>668</v>
      </c>
    </row>
    <row r="2769" spans="1:13" x14ac:dyDescent="0.3">
      <c r="A2769" t="s">
        <v>36</v>
      </c>
      <c r="B2769" t="s">
        <v>39</v>
      </c>
      <c r="C2769" t="s">
        <v>669</v>
      </c>
      <c r="D2769" t="s">
        <v>114</v>
      </c>
      <c r="E2769">
        <v>1</v>
      </c>
      <c r="F2769" s="12">
        <v>57</v>
      </c>
      <c r="G2769" s="12">
        <v>1.9</v>
      </c>
      <c r="H2769" s="12">
        <v>0.2</v>
      </c>
      <c r="I2769" s="12">
        <v>0.2</v>
      </c>
      <c r="J2769">
        <v>19</v>
      </c>
      <c r="K2769">
        <v>59</v>
      </c>
      <c r="L2769" s="12">
        <v>0</v>
      </c>
      <c r="M2769" t="s">
        <v>668</v>
      </c>
    </row>
    <row r="2770" spans="1:13" x14ac:dyDescent="0.3">
      <c r="A2770" t="s">
        <v>63</v>
      </c>
      <c r="B2770" t="s">
        <v>71</v>
      </c>
      <c r="C2770" t="s">
        <v>670</v>
      </c>
      <c r="D2770" t="s">
        <v>7</v>
      </c>
      <c r="E2770">
        <v>3</v>
      </c>
      <c r="F2770" s="12">
        <v>264.89999999999998</v>
      </c>
      <c r="G2770" s="12">
        <v>8.83</v>
      </c>
      <c r="H2770" s="12">
        <v>0.6</v>
      </c>
      <c r="I2770" s="12">
        <v>0.6</v>
      </c>
      <c r="J2770">
        <v>86</v>
      </c>
      <c r="K2770">
        <v>96</v>
      </c>
      <c r="L2770" s="12">
        <v>0</v>
      </c>
      <c r="M2770" t="s">
        <v>671</v>
      </c>
    </row>
    <row r="2771" spans="1:13" x14ac:dyDescent="0.3">
      <c r="A2771" t="s">
        <v>63</v>
      </c>
      <c r="B2771" t="s">
        <v>71</v>
      </c>
      <c r="C2771" t="s">
        <v>670</v>
      </c>
      <c r="D2771" t="s">
        <v>9</v>
      </c>
      <c r="E2771">
        <v>3</v>
      </c>
      <c r="F2771" s="12">
        <v>252</v>
      </c>
      <c r="G2771" s="12">
        <v>8.4</v>
      </c>
      <c r="H2771" s="12">
        <v>0.6</v>
      </c>
      <c r="I2771" s="12">
        <v>0</v>
      </c>
      <c r="J2771">
        <v>84</v>
      </c>
      <c r="K2771">
        <v>96</v>
      </c>
      <c r="L2771" s="12">
        <v>0.6</v>
      </c>
      <c r="M2771" t="s">
        <v>671</v>
      </c>
    </row>
    <row r="2772" spans="1:13" x14ac:dyDescent="0.3">
      <c r="A2772" t="s">
        <v>63</v>
      </c>
      <c r="B2772" t="s">
        <v>71</v>
      </c>
      <c r="C2772" t="s">
        <v>670</v>
      </c>
      <c r="D2772" t="s">
        <v>8</v>
      </c>
      <c r="E2772">
        <v>2</v>
      </c>
      <c r="F2772" s="12">
        <v>198</v>
      </c>
      <c r="G2772" s="12">
        <v>6.6</v>
      </c>
      <c r="H2772" s="12">
        <v>0.4</v>
      </c>
      <c r="I2772" s="12">
        <v>0.4</v>
      </c>
      <c r="J2772">
        <v>66</v>
      </c>
      <c r="K2772">
        <v>64</v>
      </c>
      <c r="L2772" s="12">
        <v>0</v>
      </c>
      <c r="M2772" t="s">
        <v>671</v>
      </c>
    </row>
    <row r="2773" spans="1:13" x14ac:dyDescent="0.3">
      <c r="A2773" t="s">
        <v>63</v>
      </c>
      <c r="B2773" t="s">
        <v>71</v>
      </c>
      <c r="C2773" t="s">
        <v>670</v>
      </c>
      <c r="D2773" t="s">
        <v>11</v>
      </c>
      <c r="E2773">
        <v>3</v>
      </c>
      <c r="F2773" s="12">
        <v>186</v>
      </c>
      <c r="G2773" s="12">
        <v>6.2</v>
      </c>
      <c r="H2773" s="12">
        <v>0.6</v>
      </c>
      <c r="I2773" s="12">
        <v>0</v>
      </c>
      <c r="J2773">
        <v>62</v>
      </c>
      <c r="K2773">
        <v>96</v>
      </c>
      <c r="L2773" s="12">
        <v>0.6</v>
      </c>
      <c r="M2773" t="s">
        <v>671</v>
      </c>
    </row>
    <row r="2774" spans="1:13" x14ac:dyDescent="0.3">
      <c r="A2774" t="s">
        <v>63</v>
      </c>
      <c r="B2774" t="s">
        <v>71</v>
      </c>
      <c r="C2774" t="s">
        <v>670</v>
      </c>
      <c r="D2774" t="s">
        <v>10</v>
      </c>
      <c r="E2774">
        <v>3</v>
      </c>
      <c r="F2774" s="12">
        <v>156</v>
      </c>
      <c r="G2774" s="12">
        <v>5.2</v>
      </c>
      <c r="H2774" s="12">
        <v>0.6</v>
      </c>
      <c r="I2774" s="12">
        <v>0</v>
      </c>
      <c r="J2774">
        <v>52</v>
      </c>
      <c r="K2774">
        <v>96</v>
      </c>
      <c r="L2774" s="12">
        <v>0.6</v>
      </c>
      <c r="M2774" t="s">
        <v>671</v>
      </c>
    </row>
    <row r="2775" spans="1:13" x14ac:dyDescent="0.3">
      <c r="A2775" t="s">
        <v>63</v>
      </c>
      <c r="B2775" t="s">
        <v>71</v>
      </c>
      <c r="C2775" t="s">
        <v>670</v>
      </c>
      <c r="D2775" t="s">
        <v>13</v>
      </c>
      <c r="E2775">
        <v>3</v>
      </c>
      <c r="F2775" s="12">
        <v>238.4</v>
      </c>
      <c r="G2775" s="12">
        <v>7.95</v>
      </c>
      <c r="H2775" s="12">
        <v>0.6</v>
      </c>
      <c r="I2775" s="12">
        <v>0.2</v>
      </c>
      <c r="J2775">
        <v>76</v>
      </c>
      <c r="K2775">
        <v>96</v>
      </c>
      <c r="L2775" s="12">
        <v>0.4</v>
      </c>
      <c r="M2775" t="s">
        <v>671</v>
      </c>
    </row>
    <row r="2776" spans="1:13" x14ac:dyDescent="0.3">
      <c r="A2776" t="s">
        <v>63</v>
      </c>
      <c r="B2776" t="s">
        <v>71</v>
      </c>
      <c r="C2776" t="s">
        <v>670</v>
      </c>
      <c r="D2776" t="s">
        <v>12</v>
      </c>
      <c r="E2776">
        <v>3</v>
      </c>
      <c r="F2776" s="12">
        <v>207</v>
      </c>
      <c r="G2776" s="12">
        <v>6.9</v>
      </c>
      <c r="H2776" s="12">
        <v>0.6</v>
      </c>
      <c r="I2776" s="12">
        <v>0</v>
      </c>
      <c r="J2776">
        <v>69</v>
      </c>
      <c r="K2776">
        <v>96</v>
      </c>
      <c r="L2776" s="12">
        <v>0.6</v>
      </c>
      <c r="M2776" t="s">
        <v>671</v>
      </c>
    </row>
    <row r="2777" spans="1:13" x14ac:dyDescent="0.3">
      <c r="A2777" t="s">
        <v>63</v>
      </c>
      <c r="B2777" t="s">
        <v>71</v>
      </c>
      <c r="C2777" t="s">
        <v>670</v>
      </c>
      <c r="D2777" t="s">
        <v>15</v>
      </c>
      <c r="E2777">
        <v>3</v>
      </c>
      <c r="F2777" s="12">
        <v>246</v>
      </c>
      <c r="G2777" s="12">
        <v>8.1999999999999993</v>
      </c>
      <c r="H2777" s="12">
        <v>0.6</v>
      </c>
      <c r="I2777" s="12">
        <v>0.6</v>
      </c>
      <c r="J2777">
        <v>80</v>
      </c>
      <c r="K2777">
        <v>96</v>
      </c>
      <c r="L2777" s="12">
        <v>0</v>
      </c>
      <c r="M2777" t="s">
        <v>671</v>
      </c>
    </row>
    <row r="2778" spans="1:13" x14ac:dyDescent="0.3">
      <c r="A2778" t="s">
        <v>63</v>
      </c>
      <c r="B2778" t="s">
        <v>71</v>
      </c>
      <c r="C2778" t="s">
        <v>670</v>
      </c>
      <c r="D2778" t="s">
        <v>14</v>
      </c>
      <c r="E2778">
        <v>2</v>
      </c>
      <c r="F2778" s="12">
        <v>168</v>
      </c>
      <c r="G2778" s="12">
        <v>5.6</v>
      </c>
      <c r="H2778" s="12">
        <v>0.4</v>
      </c>
      <c r="I2778" s="12">
        <v>0</v>
      </c>
      <c r="J2778">
        <v>56</v>
      </c>
      <c r="K2778">
        <v>64</v>
      </c>
      <c r="L2778" s="12">
        <v>0.4</v>
      </c>
      <c r="M2778" t="s">
        <v>671</v>
      </c>
    </row>
    <row r="2779" spans="1:13" x14ac:dyDescent="0.3">
      <c r="A2779" t="s">
        <v>63</v>
      </c>
      <c r="B2779" t="s">
        <v>71</v>
      </c>
      <c r="C2779" t="s">
        <v>670</v>
      </c>
      <c r="D2779" t="s">
        <v>114</v>
      </c>
      <c r="E2779">
        <v>2</v>
      </c>
      <c r="F2779" s="12">
        <v>151.80000000000001</v>
      </c>
      <c r="G2779" s="12">
        <v>5.0599999999999996</v>
      </c>
      <c r="H2779" s="12">
        <v>0.4</v>
      </c>
      <c r="I2779" s="12">
        <v>0.4</v>
      </c>
      <c r="J2779">
        <v>49</v>
      </c>
      <c r="K2779">
        <v>64</v>
      </c>
      <c r="L2779" s="12">
        <v>0</v>
      </c>
      <c r="M2779" t="s">
        <v>671</v>
      </c>
    </row>
    <row r="2780" spans="1:13" x14ac:dyDescent="0.3">
      <c r="A2780" t="s">
        <v>63</v>
      </c>
      <c r="B2780" t="s">
        <v>71</v>
      </c>
      <c r="C2780" t="s">
        <v>672</v>
      </c>
      <c r="D2780" t="s">
        <v>7</v>
      </c>
      <c r="E2780">
        <v>1</v>
      </c>
      <c r="F2780" s="12">
        <v>85.8</v>
      </c>
      <c r="G2780" s="12">
        <v>2.86</v>
      </c>
      <c r="H2780" s="12">
        <v>0.15</v>
      </c>
      <c r="I2780" s="12">
        <v>0.15</v>
      </c>
      <c r="J2780">
        <v>26</v>
      </c>
      <c r="K2780">
        <v>32</v>
      </c>
      <c r="L2780" s="12">
        <v>0</v>
      </c>
      <c r="M2780" t="s">
        <v>671</v>
      </c>
    </row>
    <row r="2781" spans="1:13" x14ac:dyDescent="0.3">
      <c r="A2781" t="s">
        <v>63</v>
      </c>
      <c r="B2781" t="s">
        <v>71</v>
      </c>
      <c r="C2781" t="s">
        <v>672</v>
      </c>
      <c r="D2781" t="s">
        <v>9</v>
      </c>
      <c r="E2781">
        <v>1</v>
      </c>
      <c r="F2781" s="12">
        <v>82.5</v>
      </c>
      <c r="G2781" s="12">
        <v>2.75</v>
      </c>
      <c r="H2781" s="12">
        <v>0.15</v>
      </c>
      <c r="I2781" s="12">
        <v>0</v>
      </c>
      <c r="J2781">
        <v>25</v>
      </c>
      <c r="K2781">
        <v>32</v>
      </c>
      <c r="L2781" s="12">
        <v>0.15</v>
      </c>
      <c r="M2781" t="s">
        <v>671</v>
      </c>
    </row>
    <row r="2782" spans="1:13" x14ac:dyDescent="0.3">
      <c r="A2782" t="s">
        <v>63</v>
      </c>
      <c r="B2782" t="s">
        <v>71</v>
      </c>
      <c r="C2782" t="s">
        <v>672</v>
      </c>
      <c r="D2782" t="s">
        <v>8</v>
      </c>
      <c r="E2782">
        <v>1</v>
      </c>
      <c r="F2782" s="12">
        <v>96</v>
      </c>
      <c r="G2782" s="12">
        <v>3.2</v>
      </c>
      <c r="H2782" s="12">
        <v>0.15</v>
      </c>
      <c r="I2782" s="12">
        <v>0.15</v>
      </c>
      <c r="J2782">
        <v>32</v>
      </c>
      <c r="K2782">
        <v>32</v>
      </c>
      <c r="L2782" s="12">
        <v>0</v>
      </c>
      <c r="M2782" t="s">
        <v>671</v>
      </c>
    </row>
    <row r="2783" spans="1:13" x14ac:dyDescent="0.3">
      <c r="A2783" t="s">
        <v>63</v>
      </c>
      <c r="B2783" t="s">
        <v>71</v>
      </c>
      <c r="C2783" t="s">
        <v>672</v>
      </c>
      <c r="D2783" t="s">
        <v>11</v>
      </c>
      <c r="E2783">
        <v>1</v>
      </c>
      <c r="F2783" s="12">
        <v>81</v>
      </c>
      <c r="G2783" s="12">
        <v>2.7</v>
      </c>
      <c r="H2783" s="12">
        <v>0.15</v>
      </c>
      <c r="I2783" s="12">
        <v>0</v>
      </c>
      <c r="J2783">
        <v>27</v>
      </c>
      <c r="K2783">
        <v>32</v>
      </c>
      <c r="L2783" s="12">
        <v>0.15</v>
      </c>
      <c r="M2783" t="s">
        <v>671</v>
      </c>
    </row>
    <row r="2784" spans="1:13" x14ac:dyDescent="0.3">
      <c r="A2784" t="s">
        <v>63</v>
      </c>
      <c r="B2784" t="s">
        <v>71</v>
      </c>
      <c r="C2784" t="s">
        <v>672</v>
      </c>
      <c r="D2784" t="s">
        <v>10</v>
      </c>
      <c r="E2784">
        <v>1</v>
      </c>
      <c r="F2784" s="12">
        <v>81</v>
      </c>
      <c r="G2784" s="12">
        <v>2.7</v>
      </c>
      <c r="H2784" s="12">
        <v>0.15</v>
      </c>
      <c r="I2784" s="12">
        <v>0</v>
      </c>
      <c r="J2784">
        <v>27</v>
      </c>
      <c r="K2784">
        <v>32</v>
      </c>
      <c r="L2784" s="12">
        <v>0.15</v>
      </c>
      <c r="M2784" t="s">
        <v>671</v>
      </c>
    </row>
    <row r="2785" spans="1:13" x14ac:dyDescent="0.3">
      <c r="A2785" t="s">
        <v>63</v>
      </c>
      <c r="B2785" t="s">
        <v>71</v>
      </c>
      <c r="C2785" t="s">
        <v>672</v>
      </c>
      <c r="D2785" t="s">
        <v>13</v>
      </c>
      <c r="E2785">
        <v>1</v>
      </c>
      <c r="F2785" s="12">
        <v>81</v>
      </c>
      <c r="G2785" s="12">
        <v>2.7</v>
      </c>
      <c r="H2785" s="12">
        <v>0.15</v>
      </c>
      <c r="I2785" s="12">
        <v>0</v>
      </c>
      <c r="J2785">
        <v>27</v>
      </c>
      <c r="K2785">
        <v>32</v>
      </c>
      <c r="L2785" s="12">
        <v>0.15</v>
      </c>
      <c r="M2785" t="s">
        <v>671</v>
      </c>
    </row>
    <row r="2786" spans="1:13" x14ac:dyDescent="0.3">
      <c r="A2786" t="s">
        <v>63</v>
      </c>
      <c r="B2786" t="s">
        <v>71</v>
      </c>
      <c r="C2786" t="s">
        <v>672</v>
      </c>
      <c r="D2786" t="s">
        <v>12</v>
      </c>
      <c r="E2786">
        <v>1</v>
      </c>
      <c r="F2786" s="12">
        <v>60</v>
      </c>
      <c r="G2786" s="12">
        <v>2</v>
      </c>
      <c r="H2786" s="12">
        <v>0.15</v>
      </c>
      <c r="I2786" s="12">
        <v>0</v>
      </c>
      <c r="J2786">
        <v>20</v>
      </c>
      <c r="K2786">
        <v>32</v>
      </c>
      <c r="L2786" s="12">
        <v>0.15</v>
      </c>
      <c r="M2786" t="s">
        <v>671</v>
      </c>
    </row>
    <row r="2787" spans="1:13" x14ac:dyDescent="0.3">
      <c r="A2787" t="s">
        <v>63</v>
      </c>
      <c r="B2787" t="s">
        <v>71</v>
      </c>
      <c r="C2787" t="s">
        <v>672</v>
      </c>
      <c r="D2787" t="s">
        <v>15</v>
      </c>
      <c r="E2787">
        <v>1</v>
      </c>
      <c r="F2787" s="12">
        <v>36.299999999999997</v>
      </c>
      <c r="G2787" s="12">
        <v>1.21</v>
      </c>
      <c r="H2787" s="12">
        <v>0.18</v>
      </c>
      <c r="I2787" s="12">
        <v>0.18</v>
      </c>
      <c r="J2787">
        <v>11</v>
      </c>
      <c r="K2787">
        <v>32</v>
      </c>
      <c r="L2787" s="12">
        <v>0</v>
      </c>
      <c r="M2787" t="s">
        <v>671</v>
      </c>
    </row>
    <row r="2788" spans="1:13" x14ac:dyDescent="0.3">
      <c r="A2788" t="s">
        <v>63</v>
      </c>
      <c r="B2788" t="s">
        <v>71</v>
      </c>
      <c r="C2788" t="s">
        <v>672</v>
      </c>
      <c r="D2788" t="s">
        <v>14</v>
      </c>
      <c r="E2788">
        <v>1</v>
      </c>
      <c r="F2788" s="12">
        <v>51</v>
      </c>
      <c r="G2788" s="12">
        <v>1.7</v>
      </c>
      <c r="H2788" s="12">
        <v>0.15</v>
      </c>
      <c r="I2788" s="12">
        <v>0</v>
      </c>
      <c r="J2788">
        <v>17</v>
      </c>
      <c r="K2788">
        <v>32</v>
      </c>
      <c r="L2788" s="12">
        <v>0.15</v>
      </c>
      <c r="M2788" t="s">
        <v>671</v>
      </c>
    </row>
    <row r="2789" spans="1:13" x14ac:dyDescent="0.3">
      <c r="A2789" t="s">
        <v>63</v>
      </c>
      <c r="B2789" t="s">
        <v>71</v>
      </c>
      <c r="C2789" t="s">
        <v>672</v>
      </c>
      <c r="D2789" t="s">
        <v>114</v>
      </c>
      <c r="E2789">
        <v>1</v>
      </c>
      <c r="F2789" s="12">
        <v>81</v>
      </c>
      <c r="G2789" s="12">
        <v>2.7</v>
      </c>
      <c r="H2789" s="12">
        <v>0.18</v>
      </c>
      <c r="I2789" s="12">
        <v>0.18</v>
      </c>
      <c r="J2789">
        <v>27</v>
      </c>
      <c r="K2789">
        <v>32</v>
      </c>
      <c r="L2789" s="12">
        <v>0</v>
      </c>
      <c r="M2789" t="s">
        <v>671</v>
      </c>
    </row>
    <row r="2790" spans="1:13" x14ac:dyDescent="0.3">
      <c r="A2790" t="s">
        <v>40</v>
      </c>
      <c r="B2790" t="s">
        <v>53</v>
      </c>
      <c r="C2790" t="s">
        <v>673</v>
      </c>
      <c r="D2790" t="s">
        <v>7</v>
      </c>
      <c r="E2790">
        <v>1</v>
      </c>
      <c r="F2790" s="12">
        <v>42</v>
      </c>
      <c r="G2790" s="12">
        <v>1.4</v>
      </c>
      <c r="H2790" s="12">
        <v>0.13</v>
      </c>
      <c r="I2790" s="12">
        <v>0.13</v>
      </c>
      <c r="J2790">
        <v>21</v>
      </c>
      <c r="K2790">
        <v>32</v>
      </c>
      <c r="L2790" s="12">
        <v>0</v>
      </c>
      <c r="M2790" t="s">
        <v>674</v>
      </c>
    </row>
    <row r="2791" spans="1:13" x14ac:dyDescent="0.3">
      <c r="A2791" t="s">
        <v>40</v>
      </c>
      <c r="B2791" t="s">
        <v>53</v>
      </c>
      <c r="C2791" t="s">
        <v>673</v>
      </c>
      <c r="D2791" t="s">
        <v>9</v>
      </c>
      <c r="E2791">
        <v>1</v>
      </c>
      <c r="F2791" s="12">
        <v>66</v>
      </c>
      <c r="G2791" s="12">
        <v>2.2000000000000002</v>
      </c>
      <c r="H2791" s="12">
        <v>0.13</v>
      </c>
      <c r="I2791" s="12">
        <v>0.13</v>
      </c>
      <c r="J2791">
        <v>33</v>
      </c>
      <c r="K2791">
        <v>36</v>
      </c>
      <c r="L2791" s="12">
        <v>0</v>
      </c>
      <c r="M2791" t="s">
        <v>674</v>
      </c>
    </row>
    <row r="2792" spans="1:13" x14ac:dyDescent="0.3">
      <c r="A2792" t="s">
        <v>40</v>
      </c>
      <c r="B2792" t="s">
        <v>53</v>
      </c>
      <c r="C2792" t="s">
        <v>673</v>
      </c>
      <c r="D2792" t="s">
        <v>8</v>
      </c>
      <c r="E2792">
        <v>1</v>
      </c>
      <c r="F2792" s="12">
        <v>24</v>
      </c>
      <c r="G2792" s="12">
        <v>0.8</v>
      </c>
      <c r="H2792" s="12">
        <v>0.13</v>
      </c>
      <c r="I2792" s="12">
        <v>0.13</v>
      </c>
      <c r="J2792">
        <v>12</v>
      </c>
      <c r="K2792">
        <v>36</v>
      </c>
      <c r="L2792" s="12">
        <v>0</v>
      </c>
      <c r="M2792" t="s">
        <v>674</v>
      </c>
    </row>
    <row r="2793" spans="1:13" x14ac:dyDescent="0.3">
      <c r="A2793" t="s">
        <v>40</v>
      </c>
      <c r="B2793" t="s">
        <v>53</v>
      </c>
      <c r="C2793" t="s">
        <v>673</v>
      </c>
      <c r="D2793" t="s">
        <v>11</v>
      </c>
      <c r="E2793">
        <v>1</v>
      </c>
      <c r="F2793" s="12">
        <v>30</v>
      </c>
      <c r="G2793" s="12">
        <v>1</v>
      </c>
      <c r="H2793" s="12">
        <v>0.13</v>
      </c>
      <c r="I2793" s="12">
        <v>0</v>
      </c>
      <c r="J2793">
        <v>15</v>
      </c>
      <c r="K2793">
        <v>36</v>
      </c>
      <c r="L2793" s="12">
        <v>0.13</v>
      </c>
      <c r="M2793" t="s">
        <v>674</v>
      </c>
    </row>
    <row r="2794" spans="1:13" x14ac:dyDescent="0.3">
      <c r="A2794" t="s">
        <v>40</v>
      </c>
      <c r="B2794" t="s">
        <v>53</v>
      </c>
      <c r="C2794" t="s">
        <v>673</v>
      </c>
      <c r="D2794" t="s">
        <v>10</v>
      </c>
      <c r="E2794">
        <v>1</v>
      </c>
      <c r="F2794" s="12">
        <v>52</v>
      </c>
      <c r="G2794" s="12">
        <v>1.73</v>
      </c>
      <c r="H2794" s="12">
        <v>0.13</v>
      </c>
      <c r="I2794" s="12">
        <v>0.13</v>
      </c>
      <c r="J2794">
        <v>26</v>
      </c>
      <c r="K2794">
        <v>36</v>
      </c>
      <c r="L2794" s="12">
        <v>0</v>
      </c>
      <c r="M2794" t="s">
        <v>674</v>
      </c>
    </row>
    <row r="2795" spans="1:13" x14ac:dyDescent="0.3">
      <c r="A2795" t="s">
        <v>40</v>
      </c>
      <c r="B2795" t="s">
        <v>53</v>
      </c>
      <c r="C2795" t="s">
        <v>673</v>
      </c>
      <c r="D2795" t="s">
        <v>12</v>
      </c>
      <c r="E2795">
        <v>1</v>
      </c>
      <c r="F2795" s="12">
        <v>22</v>
      </c>
      <c r="G2795" s="12">
        <v>0.73</v>
      </c>
      <c r="H2795" s="12">
        <v>0.13</v>
      </c>
      <c r="I2795" s="12">
        <v>0</v>
      </c>
      <c r="J2795">
        <v>11</v>
      </c>
      <c r="K2795">
        <v>36</v>
      </c>
      <c r="L2795" s="12">
        <v>0.13</v>
      </c>
      <c r="M2795" t="s">
        <v>674</v>
      </c>
    </row>
    <row r="2796" spans="1:13" x14ac:dyDescent="0.3">
      <c r="A2796" t="s">
        <v>40</v>
      </c>
      <c r="B2796" t="s">
        <v>53</v>
      </c>
      <c r="C2796" t="s">
        <v>673</v>
      </c>
      <c r="D2796" t="s">
        <v>15</v>
      </c>
      <c r="E2796">
        <v>1</v>
      </c>
      <c r="F2796" s="12">
        <v>46</v>
      </c>
      <c r="G2796" s="12">
        <v>1.53</v>
      </c>
      <c r="H2796" s="12">
        <v>0.13</v>
      </c>
      <c r="I2796" s="12">
        <v>0</v>
      </c>
      <c r="J2796">
        <v>23</v>
      </c>
      <c r="K2796">
        <v>36</v>
      </c>
      <c r="L2796" s="12">
        <v>0.13</v>
      </c>
      <c r="M2796" t="s">
        <v>674</v>
      </c>
    </row>
    <row r="2797" spans="1:13" x14ac:dyDescent="0.3">
      <c r="A2797" t="s">
        <v>40</v>
      </c>
      <c r="B2797" t="s">
        <v>53</v>
      </c>
      <c r="C2797" t="s">
        <v>675</v>
      </c>
      <c r="D2797" t="s">
        <v>9</v>
      </c>
      <c r="E2797">
        <v>1</v>
      </c>
      <c r="F2797" s="12">
        <v>25.65</v>
      </c>
      <c r="G2797" s="12">
        <v>0.85</v>
      </c>
      <c r="H2797" s="12">
        <v>0.1</v>
      </c>
      <c r="I2797" s="12">
        <v>0.1</v>
      </c>
      <c r="J2797">
        <v>17</v>
      </c>
      <c r="K2797">
        <v>33</v>
      </c>
      <c r="L2797" s="12">
        <v>0</v>
      </c>
      <c r="M2797" t="s">
        <v>674</v>
      </c>
    </row>
    <row r="2798" spans="1:13" x14ac:dyDescent="0.3">
      <c r="A2798" t="s">
        <v>40</v>
      </c>
      <c r="B2798" t="s">
        <v>53</v>
      </c>
      <c r="C2798" t="s">
        <v>675</v>
      </c>
      <c r="D2798" t="s">
        <v>8</v>
      </c>
      <c r="E2798">
        <v>1</v>
      </c>
      <c r="F2798" s="12">
        <v>42.24</v>
      </c>
      <c r="G2798" s="12">
        <v>1.41</v>
      </c>
      <c r="H2798" s="12">
        <v>0.1</v>
      </c>
      <c r="I2798" s="12">
        <v>0.1</v>
      </c>
      <c r="J2798">
        <v>28</v>
      </c>
      <c r="K2798">
        <v>36</v>
      </c>
      <c r="L2798" s="12">
        <v>0</v>
      </c>
      <c r="M2798" t="s">
        <v>674</v>
      </c>
    </row>
    <row r="2799" spans="1:13" x14ac:dyDescent="0.3">
      <c r="A2799" t="s">
        <v>40</v>
      </c>
      <c r="B2799" t="s">
        <v>53</v>
      </c>
      <c r="C2799" t="s">
        <v>675</v>
      </c>
      <c r="D2799" t="s">
        <v>11</v>
      </c>
      <c r="E2799">
        <v>1</v>
      </c>
      <c r="F2799" s="12">
        <v>30.17</v>
      </c>
      <c r="G2799" s="12">
        <v>1.01</v>
      </c>
      <c r="H2799" s="12">
        <v>0.1</v>
      </c>
      <c r="I2799" s="12">
        <v>0.1</v>
      </c>
      <c r="J2799">
        <v>20</v>
      </c>
      <c r="K2799">
        <v>31</v>
      </c>
      <c r="L2799" s="12">
        <v>0</v>
      </c>
      <c r="M2799" t="s">
        <v>674</v>
      </c>
    </row>
    <row r="2800" spans="1:13" x14ac:dyDescent="0.3">
      <c r="A2800" t="s">
        <v>40</v>
      </c>
      <c r="B2800" t="s">
        <v>53</v>
      </c>
      <c r="C2800" t="s">
        <v>675</v>
      </c>
      <c r="D2800" t="s">
        <v>10</v>
      </c>
      <c r="E2800">
        <v>1</v>
      </c>
      <c r="F2800" s="12">
        <v>16.59</v>
      </c>
      <c r="G2800" s="12">
        <v>0.55000000000000004</v>
      </c>
      <c r="H2800" s="12">
        <v>0.1</v>
      </c>
      <c r="I2800" s="12">
        <v>0.1</v>
      </c>
      <c r="J2800">
        <v>11</v>
      </c>
      <c r="K2800">
        <v>19</v>
      </c>
      <c r="L2800" s="12">
        <v>0</v>
      </c>
      <c r="M2800" t="s">
        <v>674</v>
      </c>
    </row>
    <row r="2801" spans="1:13" x14ac:dyDescent="0.3">
      <c r="A2801" t="s">
        <v>40</v>
      </c>
      <c r="B2801" t="s">
        <v>53</v>
      </c>
      <c r="C2801" t="s">
        <v>675</v>
      </c>
      <c r="D2801" t="s">
        <v>12</v>
      </c>
      <c r="E2801">
        <v>1</v>
      </c>
      <c r="F2801" s="12">
        <v>19.61</v>
      </c>
      <c r="G2801" s="12">
        <v>0.65</v>
      </c>
      <c r="H2801" s="12">
        <v>0.1</v>
      </c>
      <c r="I2801" s="12">
        <v>0.1</v>
      </c>
      <c r="J2801">
        <v>13</v>
      </c>
      <c r="K2801">
        <v>19</v>
      </c>
      <c r="L2801" s="12">
        <v>0</v>
      </c>
      <c r="M2801" t="s">
        <v>674</v>
      </c>
    </row>
    <row r="2802" spans="1:13" x14ac:dyDescent="0.3">
      <c r="A2802" t="s">
        <v>40</v>
      </c>
      <c r="B2802" t="s">
        <v>53</v>
      </c>
      <c r="C2802" t="s">
        <v>675</v>
      </c>
      <c r="D2802" t="s">
        <v>14</v>
      </c>
      <c r="E2802">
        <v>1</v>
      </c>
      <c r="F2802" s="12">
        <v>25.65</v>
      </c>
      <c r="G2802" s="12">
        <v>0.85</v>
      </c>
      <c r="H2802" s="12">
        <v>0.1</v>
      </c>
      <c r="I2802" s="12">
        <v>0.1</v>
      </c>
      <c r="J2802">
        <v>17</v>
      </c>
      <c r="K2802">
        <v>40</v>
      </c>
      <c r="L2802" s="12">
        <v>0</v>
      </c>
      <c r="M2802" t="s">
        <v>674</v>
      </c>
    </row>
    <row r="2803" spans="1:13" x14ac:dyDescent="0.3">
      <c r="A2803" t="s">
        <v>40</v>
      </c>
      <c r="B2803" t="s">
        <v>53</v>
      </c>
      <c r="C2803" t="s">
        <v>675</v>
      </c>
      <c r="D2803" t="s">
        <v>114</v>
      </c>
      <c r="E2803">
        <v>1</v>
      </c>
      <c r="F2803" s="12">
        <v>12</v>
      </c>
      <c r="G2803" s="12">
        <v>0.4</v>
      </c>
      <c r="H2803" s="12">
        <v>0.1</v>
      </c>
      <c r="I2803" s="12">
        <v>0.1</v>
      </c>
      <c r="J2803">
        <v>8</v>
      </c>
      <c r="K2803">
        <v>30</v>
      </c>
      <c r="L2803" s="12">
        <v>0</v>
      </c>
      <c r="M2803" t="s">
        <v>674</v>
      </c>
    </row>
    <row r="2804" spans="1:13" x14ac:dyDescent="0.3">
      <c r="A2804" t="s">
        <v>40</v>
      </c>
      <c r="B2804" t="s">
        <v>53</v>
      </c>
      <c r="C2804" t="s">
        <v>676</v>
      </c>
      <c r="D2804" t="s">
        <v>7</v>
      </c>
      <c r="E2804">
        <v>1</v>
      </c>
      <c r="F2804" s="12">
        <v>55</v>
      </c>
      <c r="G2804" s="12">
        <v>1.83</v>
      </c>
      <c r="H2804" s="12">
        <v>0.28000000000000003</v>
      </c>
      <c r="I2804" s="12">
        <v>0.28000000000000003</v>
      </c>
      <c r="J2804">
        <v>11</v>
      </c>
      <c r="K2804">
        <v>32</v>
      </c>
      <c r="L2804" s="12">
        <v>0</v>
      </c>
      <c r="M2804" t="s">
        <v>674</v>
      </c>
    </row>
    <row r="2805" spans="1:13" x14ac:dyDescent="0.3">
      <c r="A2805" t="s">
        <v>40</v>
      </c>
      <c r="B2805" t="s">
        <v>53</v>
      </c>
      <c r="C2805" t="s">
        <v>676</v>
      </c>
      <c r="D2805" t="s">
        <v>9</v>
      </c>
      <c r="E2805">
        <v>1</v>
      </c>
      <c r="F2805" s="12">
        <v>80</v>
      </c>
      <c r="G2805" s="12">
        <v>2.67</v>
      </c>
      <c r="H2805" s="12">
        <v>0.28000000000000003</v>
      </c>
      <c r="I2805" s="12">
        <v>0.28000000000000003</v>
      </c>
      <c r="J2805">
        <v>16</v>
      </c>
      <c r="K2805">
        <v>24</v>
      </c>
      <c r="L2805" s="12">
        <v>0</v>
      </c>
      <c r="M2805" t="s">
        <v>674</v>
      </c>
    </row>
    <row r="2806" spans="1:13" x14ac:dyDescent="0.3">
      <c r="A2806" t="s">
        <v>40</v>
      </c>
      <c r="B2806" t="s">
        <v>53</v>
      </c>
      <c r="C2806" t="s">
        <v>676</v>
      </c>
      <c r="D2806" t="s">
        <v>8</v>
      </c>
      <c r="E2806">
        <v>1</v>
      </c>
      <c r="F2806" s="12">
        <v>79.5</v>
      </c>
      <c r="G2806" s="12">
        <v>2.65</v>
      </c>
      <c r="H2806" s="12">
        <v>0.28000000000000003</v>
      </c>
      <c r="I2806" s="12">
        <v>0.28000000000000003</v>
      </c>
      <c r="J2806">
        <v>15</v>
      </c>
      <c r="K2806">
        <v>24</v>
      </c>
      <c r="L2806" s="12">
        <v>0</v>
      </c>
      <c r="M2806" t="s">
        <v>674</v>
      </c>
    </row>
    <row r="2807" spans="1:13" x14ac:dyDescent="0.3">
      <c r="A2807" t="s">
        <v>40</v>
      </c>
      <c r="B2807" t="s">
        <v>53</v>
      </c>
      <c r="C2807" t="s">
        <v>676</v>
      </c>
      <c r="D2807" t="s">
        <v>11</v>
      </c>
      <c r="E2807">
        <v>1</v>
      </c>
      <c r="F2807" s="12">
        <v>95.4</v>
      </c>
      <c r="G2807" s="12">
        <v>3.18</v>
      </c>
      <c r="H2807" s="12">
        <v>0.28000000000000003</v>
      </c>
      <c r="I2807" s="12">
        <v>0.28000000000000003</v>
      </c>
      <c r="J2807">
        <v>18</v>
      </c>
      <c r="K2807">
        <v>24</v>
      </c>
      <c r="L2807" s="12">
        <v>0</v>
      </c>
      <c r="M2807" t="s">
        <v>674</v>
      </c>
    </row>
    <row r="2808" spans="1:13" x14ac:dyDescent="0.3">
      <c r="A2808" t="s">
        <v>40</v>
      </c>
      <c r="B2808" t="s">
        <v>53</v>
      </c>
      <c r="C2808" t="s">
        <v>676</v>
      </c>
      <c r="D2808" t="s">
        <v>10</v>
      </c>
      <c r="E2808">
        <v>1</v>
      </c>
      <c r="F2808" s="12">
        <v>55</v>
      </c>
      <c r="G2808" s="12">
        <v>1.83</v>
      </c>
      <c r="H2808" s="12">
        <v>0.28000000000000003</v>
      </c>
      <c r="I2808" s="12">
        <v>0.28000000000000003</v>
      </c>
      <c r="J2808">
        <v>11</v>
      </c>
      <c r="K2808">
        <v>24</v>
      </c>
      <c r="L2808" s="12">
        <v>0</v>
      </c>
      <c r="M2808" t="s">
        <v>674</v>
      </c>
    </row>
    <row r="2809" spans="1:13" x14ac:dyDescent="0.3">
      <c r="A2809" t="s">
        <v>40</v>
      </c>
      <c r="B2809" t="s">
        <v>53</v>
      </c>
      <c r="C2809" t="s">
        <v>676</v>
      </c>
      <c r="D2809" t="s">
        <v>13</v>
      </c>
      <c r="E2809">
        <v>1</v>
      </c>
      <c r="F2809" s="12">
        <v>84.8</v>
      </c>
      <c r="G2809" s="12">
        <v>2.83</v>
      </c>
      <c r="H2809" s="12">
        <v>0.28000000000000003</v>
      </c>
      <c r="I2809" s="12">
        <v>0.28000000000000003</v>
      </c>
      <c r="J2809">
        <v>16</v>
      </c>
      <c r="K2809">
        <v>24</v>
      </c>
      <c r="L2809" s="12">
        <v>0</v>
      </c>
      <c r="M2809" t="s">
        <v>674</v>
      </c>
    </row>
    <row r="2810" spans="1:13" x14ac:dyDescent="0.3">
      <c r="A2810" t="s">
        <v>40</v>
      </c>
      <c r="B2810" t="s">
        <v>53</v>
      </c>
      <c r="C2810" t="s">
        <v>676</v>
      </c>
      <c r="D2810" t="s">
        <v>15</v>
      </c>
      <c r="E2810">
        <v>1</v>
      </c>
      <c r="F2810" s="12">
        <v>100.7</v>
      </c>
      <c r="G2810" s="12">
        <v>3.36</v>
      </c>
      <c r="H2810" s="12">
        <v>0.31</v>
      </c>
      <c r="I2810" s="12">
        <v>0.31</v>
      </c>
      <c r="J2810">
        <v>19</v>
      </c>
      <c r="K2810">
        <v>24</v>
      </c>
      <c r="L2810" s="12">
        <v>0</v>
      </c>
      <c r="M2810" t="s">
        <v>674</v>
      </c>
    </row>
    <row r="2811" spans="1:13" x14ac:dyDescent="0.3">
      <c r="A2811" t="s">
        <v>40</v>
      </c>
      <c r="B2811" t="s">
        <v>53</v>
      </c>
      <c r="C2811" t="s">
        <v>676</v>
      </c>
      <c r="D2811" t="s">
        <v>14</v>
      </c>
      <c r="E2811">
        <v>1</v>
      </c>
      <c r="F2811" s="12">
        <v>55</v>
      </c>
      <c r="G2811" s="12">
        <v>1.83</v>
      </c>
      <c r="H2811" s="12">
        <v>0.28000000000000003</v>
      </c>
      <c r="I2811" s="12">
        <v>0.28000000000000003</v>
      </c>
      <c r="J2811">
        <v>11</v>
      </c>
      <c r="K2811">
        <v>30</v>
      </c>
      <c r="L2811" s="12">
        <v>0</v>
      </c>
      <c r="M2811" t="s">
        <v>674</v>
      </c>
    </row>
    <row r="2812" spans="1:13" x14ac:dyDescent="0.3">
      <c r="A2812" t="s">
        <v>40</v>
      </c>
      <c r="B2812" t="s">
        <v>53</v>
      </c>
      <c r="C2812" t="s">
        <v>677</v>
      </c>
      <c r="D2812" t="s">
        <v>9</v>
      </c>
      <c r="E2812">
        <v>1</v>
      </c>
      <c r="F2812" s="12">
        <v>90.1</v>
      </c>
      <c r="G2812" s="12">
        <v>3</v>
      </c>
      <c r="H2812" s="12">
        <v>0.28000000000000003</v>
      </c>
      <c r="I2812" s="12">
        <v>0.28000000000000003</v>
      </c>
      <c r="J2812">
        <v>17</v>
      </c>
      <c r="K2812">
        <v>24</v>
      </c>
      <c r="L2812" s="12">
        <v>0</v>
      </c>
      <c r="M2812" t="s">
        <v>674</v>
      </c>
    </row>
    <row r="2813" spans="1:13" x14ac:dyDescent="0.3">
      <c r="A2813" t="s">
        <v>40</v>
      </c>
      <c r="B2813" t="s">
        <v>53</v>
      </c>
      <c r="C2813" t="s">
        <v>677</v>
      </c>
      <c r="D2813" t="s">
        <v>12</v>
      </c>
      <c r="E2813">
        <v>1</v>
      </c>
      <c r="F2813" s="12">
        <v>111.3</v>
      </c>
      <c r="G2813" s="12">
        <v>3.71</v>
      </c>
      <c r="H2813" s="12">
        <v>0.28000000000000003</v>
      </c>
      <c r="I2813" s="12">
        <v>0.28000000000000003</v>
      </c>
      <c r="J2813">
        <v>21</v>
      </c>
      <c r="K2813">
        <v>24</v>
      </c>
      <c r="L2813" s="12">
        <v>0</v>
      </c>
      <c r="M2813" t="s">
        <v>674</v>
      </c>
    </row>
    <row r="2814" spans="1:13" x14ac:dyDescent="0.3">
      <c r="A2814" t="s">
        <v>40</v>
      </c>
      <c r="B2814" t="s">
        <v>53</v>
      </c>
      <c r="C2814" t="s">
        <v>677</v>
      </c>
      <c r="D2814" t="s">
        <v>15</v>
      </c>
      <c r="E2814">
        <v>1</v>
      </c>
      <c r="F2814" s="12">
        <v>60</v>
      </c>
      <c r="G2814" s="12">
        <v>2</v>
      </c>
      <c r="H2814" s="12">
        <v>0.31</v>
      </c>
      <c r="I2814" s="12">
        <v>0.31</v>
      </c>
      <c r="J2814">
        <v>12</v>
      </c>
      <c r="K2814">
        <v>24</v>
      </c>
      <c r="L2814" s="12">
        <v>0</v>
      </c>
      <c r="M2814" t="s">
        <v>674</v>
      </c>
    </row>
    <row r="2815" spans="1:13" x14ac:dyDescent="0.3">
      <c r="A2815" t="s">
        <v>40</v>
      </c>
      <c r="B2815" t="s">
        <v>53</v>
      </c>
      <c r="C2815" t="s">
        <v>678</v>
      </c>
      <c r="D2815" t="s">
        <v>8</v>
      </c>
      <c r="E2815">
        <v>1</v>
      </c>
      <c r="F2815" s="12">
        <v>90</v>
      </c>
      <c r="G2815" s="12">
        <v>3</v>
      </c>
      <c r="H2815" s="12">
        <v>0.28000000000000003</v>
      </c>
      <c r="I2815" s="12">
        <v>0.28000000000000003</v>
      </c>
      <c r="J2815">
        <v>18</v>
      </c>
      <c r="K2815">
        <v>24</v>
      </c>
      <c r="L2815" s="12">
        <v>0</v>
      </c>
      <c r="M2815" t="s">
        <v>674</v>
      </c>
    </row>
    <row r="2816" spans="1:13" x14ac:dyDescent="0.3">
      <c r="A2816" t="s">
        <v>40</v>
      </c>
      <c r="B2816" t="s">
        <v>53</v>
      </c>
      <c r="C2816" t="s">
        <v>678</v>
      </c>
      <c r="D2816" t="s">
        <v>11</v>
      </c>
      <c r="E2816">
        <v>1</v>
      </c>
      <c r="F2816" s="12">
        <v>75</v>
      </c>
      <c r="G2816" s="12">
        <v>2.5</v>
      </c>
      <c r="H2816" s="12">
        <v>0.28000000000000003</v>
      </c>
      <c r="I2816" s="12">
        <v>0.28000000000000003</v>
      </c>
      <c r="J2816">
        <v>15</v>
      </c>
      <c r="K2816">
        <v>24</v>
      </c>
      <c r="L2816" s="12">
        <v>0</v>
      </c>
      <c r="M2816" t="s">
        <v>674</v>
      </c>
    </row>
    <row r="2817" spans="1:13" x14ac:dyDescent="0.3">
      <c r="A2817" t="s">
        <v>40</v>
      </c>
      <c r="B2817" t="s">
        <v>53</v>
      </c>
      <c r="C2817" t="s">
        <v>678</v>
      </c>
      <c r="D2817" t="s">
        <v>14</v>
      </c>
      <c r="E2817">
        <v>1</v>
      </c>
      <c r="F2817" s="12">
        <v>90.1</v>
      </c>
      <c r="G2817" s="12">
        <v>3</v>
      </c>
      <c r="H2817" s="12">
        <v>0.28000000000000003</v>
      </c>
      <c r="I2817" s="12">
        <v>0.28000000000000003</v>
      </c>
      <c r="J2817">
        <v>17</v>
      </c>
      <c r="K2817">
        <v>30</v>
      </c>
      <c r="L2817" s="12">
        <v>0</v>
      </c>
      <c r="M2817" t="s">
        <v>674</v>
      </c>
    </row>
    <row r="2818" spans="1:13" x14ac:dyDescent="0.3">
      <c r="A2818" t="s">
        <v>40</v>
      </c>
      <c r="B2818" t="s">
        <v>53</v>
      </c>
      <c r="C2818" t="s">
        <v>679</v>
      </c>
      <c r="D2818" t="s">
        <v>10</v>
      </c>
      <c r="E2818">
        <v>1</v>
      </c>
      <c r="F2818" s="12">
        <v>74.2</v>
      </c>
      <c r="G2818" s="12">
        <v>2.4700000000000002</v>
      </c>
      <c r="H2818" s="12">
        <v>0.28000000000000003</v>
      </c>
      <c r="I2818" s="12">
        <v>0.28000000000000003</v>
      </c>
      <c r="J2818">
        <v>14</v>
      </c>
      <c r="K2818">
        <v>24</v>
      </c>
      <c r="L2818" s="12">
        <v>0</v>
      </c>
      <c r="M2818" t="s">
        <v>674</v>
      </c>
    </row>
    <row r="2819" spans="1:13" x14ac:dyDescent="0.3">
      <c r="A2819" t="s">
        <v>40</v>
      </c>
      <c r="B2819" t="s">
        <v>53</v>
      </c>
      <c r="C2819" t="s">
        <v>679</v>
      </c>
      <c r="D2819" t="s">
        <v>13</v>
      </c>
      <c r="E2819">
        <v>1</v>
      </c>
      <c r="F2819" s="12">
        <v>55</v>
      </c>
      <c r="G2819" s="12">
        <v>1.83</v>
      </c>
      <c r="H2819" s="12">
        <v>0.28000000000000003</v>
      </c>
      <c r="I2819" s="12">
        <v>0.28000000000000003</v>
      </c>
      <c r="J2819">
        <v>11</v>
      </c>
      <c r="K2819">
        <v>24</v>
      </c>
      <c r="L2819" s="12">
        <v>0</v>
      </c>
      <c r="M2819" t="s">
        <v>674</v>
      </c>
    </row>
    <row r="2820" spans="1:13" x14ac:dyDescent="0.3">
      <c r="A2820" t="s">
        <v>40</v>
      </c>
      <c r="B2820" t="s">
        <v>53</v>
      </c>
      <c r="C2820" t="s">
        <v>679</v>
      </c>
      <c r="D2820" t="s">
        <v>114</v>
      </c>
      <c r="E2820">
        <v>1</v>
      </c>
      <c r="F2820" s="12">
        <v>95.4</v>
      </c>
      <c r="G2820" s="12">
        <v>3.18</v>
      </c>
      <c r="H2820" s="12">
        <v>0.31</v>
      </c>
      <c r="I2820" s="12">
        <v>0.31</v>
      </c>
      <c r="J2820">
        <v>18</v>
      </c>
      <c r="K2820">
        <v>24</v>
      </c>
      <c r="L2820" s="12">
        <v>0</v>
      </c>
      <c r="M2820" t="s">
        <v>674</v>
      </c>
    </row>
    <row r="2821" spans="1:13" x14ac:dyDescent="0.3">
      <c r="A2821" t="s">
        <v>40</v>
      </c>
      <c r="B2821" t="s">
        <v>53</v>
      </c>
      <c r="C2821" t="s">
        <v>680</v>
      </c>
      <c r="D2821" t="s">
        <v>7</v>
      </c>
      <c r="E2821">
        <v>2</v>
      </c>
      <c r="F2821" s="12">
        <v>192.09</v>
      </c>
      <c r="G2821" s="12">
        <v>6.4</v>
      </c>
      <c r="H2821" s="12">
        <v>0.56999999999999995</v>
      </c>
      <c r="I2821" s="12">
        <v>0.43</v>
      </c>
      <c r="J2821">
        <v>48</v>
      </c>
      <c r="K2821">
        <v>49</v>
      </c>
      <c r="L2821" s="12">
        <v>0.13</v>
      </c>
      <c r="M2821" t="s">
        <v>674</v>
      </c>
    </row>
    <row r="2822" spans="1:13" x14ac:dyDescent="0.3">
      <c r="A2822" t="s">
        <v>40</v>
      </c>
      <c r="B2822" t="s">
        <v>53</v>
      </c>
      <c r="C2822" t="s">
        <v>680</v>
      </c>
      <c r="D2822" t="s">
        <v>9</v>
      </c>
      <c r="E2822">
        <v>2</v>
      </c>
      <c r="F2822" s="12">
        <v>152.11000000000001</v>
      </c>
      <c r="G2822" s="12">
        <v>5.07</v>
      </c>
      <c r="H2822" s="12">
        <v>0.56999999999999995</v>
      </c>
      <c r="I2822" s="12">
        <v>0.43</v>
      </c>
      <c r="J2822">
        <v>45</v>
      </c>
      <c r="K2822">
        <v>45</v>
      </c>
      <c r="L2822" s="12">
        <v>0.13</v>
      </c>
      <c r="M2822" t="s">
        <v>674</v>
      </c>
    </row>
    <row r="2823" spans="1:13" x14ac:dyDescent="0.3">
      <c r="A2823" t="s">
        <v>40</v>
      </c>
      <c r="B2823" t="s">
        <v>53</v>
      </c>
      <c r="C2823" t="s">
        <v>680</v>
      </c>
      <c r="D2823" t="s">
        <v>8</v>
      </c>
      <c r="E2823">
        <v>1</v>
      </c>
      <c r="F2823" s="12">
        <v>90</v>
      </c>
      <c r="G2823" s="12">
        <v>3</v>
      </c>
      <c r="H2823" s="12">
        <v>0.28000000000000003</v>
      </c>
      <c r="I2823" s="12">
        <v>0</v>
      </c>
      <c r="J2823">
        <v>18</v>
      </c>
      <c r="K2823">
        <v>24</v>
      </c>
      <c r="L2823" s="12">
        <v>0.28000000000000003</v>
      </c>
      <c r="M2823" t="s">
        <v>674</v>
      </c>
    </row>
    <row r="2824" spans="1:13" x14ac:dyDescent="0.3">
      <c r="A2824" t="s">
        <v>40</v>
      </c>
      <c r="B2824" t="s">
        <v>53</v>
      </c>
      <c r="C2824" t="s">
        <v>680</v>
      </c>
      <c r="D2824" t="s">
        <v>11</v>
      </c>
      <c r="E2824">
        <v>2</v>
      </c>
      <c r="F2824" s="12">
        <v>176.77</v>
      </c>
      <c r="G2824" s="12">
        <v>5.89</v>
      </c>
      <c r="H2824" s="12">
        <v>0.56999999999999995</v>
      </c>
      <c r="I2824" s="12">
        <v>0.56999999999999995</v>
      </c>
      <c r="J2824">
        <v>47</v>
      </c>
      <c r="K2824">
        <v>45</v>
      </c>
      <c r="L2824" s="12">
        <v>0</v>
      </c>
      <c r="M2824" t="s">
        <v>674</v>
      </c>
    </row>
    <row r="2825" spans="1:13" x14ac:dyDescent="0.3">
      <c r="A2825" t="s">
        <v>40</v>
      </c>
      <c r="B2825" t="s">
        <v>53</v>
      </c>
      <c r="C2825" t="s">
        <v>680</v>
      </c>
      <c r="D2825" t="s">
        <v>10</v>
      </c>
      <c r="E2825">
        <v>2</v>
      </c>
      <c r="F2825" s="12">
        <v>182.46</v>
      </c>
      <c r="G2825" s="12">
        <v>6.08</v>
      </c>
      <c r="H2825" s="12">
        <v>0.56999999999999995</v>
      </c>
      <c r="I2825" s="12">
        <v>0.56999999999999995</v>
      </c>
      <c r="J2825">
        <v>45</v>
      </c>
      <c r="K2825">
        <v>43</v>
      </c>
      <c r="L2825" s="12">
        <v>0</v>
      </c>
      <c r="M2825" t="s">
        <v>674</v>
      </c>
    </row>
    <row r="2826" spans="1:13" x14ac:dyDescent="0.3">
      <c r="A2826" t="s">
        <v>40</v>
      </c>
      <c r="B2826" t="s">
        <v>53</v>
      </c>
      <c r="C2826" t="s">
        <v>680</v>
      </c>
      <c r="D2826" t="s">
        <v>13</v>
      </c>
      <c r="E2826">
        <v>1</v>
      </c>
      <c r="F2826" s="12">
        <v>88.59</v>
      </c>
      <c r="G2826" s="12">
        <v>2.95</v>
      </c>
      <c r="H2826" s="12">
        <v>0.28000000000000003</v>
      </c>
      <c r="I2826" s="12">
        <v>0</v>
      </c>
      <c r="J2826">
        <v>34</v>
      </c>
      <c r="K2826">
        <v>33</v>
      </c>
      <c r="L2826" s="12">
        <v>0.28000000000000003</v>
      </c>
      <c r="M2826" t="s">
        <v>674</v>
      </c>
    </row>
    <row r="2827" spans="1:13" x14ac:dyDescent="0.3">
      <c r="A2827" t="s">
        <v>40</v>
      </c>
      <c r="B2827" t="s">
        <v>53</v>
      </c>
      <c r="C2827" t="s">
        <v>680</v>
      </c>
      <c r="D2827" t="s">
        <v>12</v>
      </c>
      <c r="E2827">
        <v>1</v>
      </c>
      <c r="F2827" s="12">
        <v>80</v>
      </c>
      <c r="G2827" s="12">
        <v>2.67</v>
      </c>
      <c r="H2827" s="12">
        <v>0.28000000000000003</v>
      </c>
      <c r="I2827" s="12">
        <v>0</v>
      </c>
      <c r="J2827">
        <v>16</v>
      </c>
      <c r="K2827">
        <v>19</v>
      </c>
      <c r="L2827" s="12">
        <v>0.28000000000000003</v>
      </c>
      <c r="M2827" t="s">
        <v>674</v>
      </c>
    </row>
    <row r="2828" spans="1:13" x14ac:dyDescent="0.3">
      <c r="A2828" t="s">
        <v>40</v>
      </c>
      <c r="B2828" t="s">
        <v>53</v>
      </c>
      <c r="C2828" t="s">
        <v>680</v>
      </c>
      <c r="D2828" t="s">
        <v>15</v>
      </c>
      <c r="E2828">
        <v>1</v>
      </c>
      <c r="F2828" s="12">
        <v>91.2</v>
      </c>
      <c r="G2828" s="12">
        <v>3.04</v>
      </c>
      <c r="H2828" s="12">
        <v>0.31</v>
      </c>
      <c r="I2828" s="12">
        <v>0</v>
      </c>
      <c r="J2828">
        <v>25</v>
      </c>
      <c r="K2828">
        <v>24</v>
      </c>
      <c r="L2828" s="12">
        <v>0.31</v>
      </c>
      <c r="M2828" t="s">
        <v>674</v>
      </c>
    </row>
    <row r="2829" spans="1:13" x14ac:dyDescent="0.3">
      <c r="A2829" t="s">
        <v>40</v>
      </c>
      <c r="B2829" t="s">
        <v>53</v>
      </c>
      <c r="C2829" t="s">
        <v>680</v>
      </c>
      <c r="D2829" t="s">
        <v>14</v>
      </c>
      <c r="E2829">
        <v>1</v>
      </c>
      <c r="F2829" s="12">
        <v>100</v>
      </c>
      <c r="G2829" s="12">
        <v>3.33</v>
      </c>
      <c r="H2829" s="12">
        <v>0.28000000000000003</v>
      </c>
      <c r="I2829" s="12">
        <v>0</v>
      </c>
      <c r="J2829">
        <v>20</v>
      </c>
      <c r="K2829">
        <v>25</v>
      </c>
      <c r="L2829" s="12">
        <v>0.28000000000000003</v>
      </c>
      <c r="M2829" t="s">
        <v>674</v>
      </c>
    </row>
    <row r="2830" spans="1:13" x14ac:dyDescent="0.3">
      <c r="A2830" t="s">
        <v>40</v>
      </c>
      <c r="B2830" t="s">
        <v>53</v>
      </c>
      <c r="C2830" t="s">
        <v>680</v>
      </c>
      <c r="D2830" t="s">
        <v>114</v>
      </c>
      <c r="E2830">
        <v>1</v>
      </c>
      <c r="F2830" s="12">
        <v>130</v>
      </c>
      <c r="G2830" s="12">
        <v>4.33</v>
      </c>
      <c r="H2830" s="12">
        <v>0.31</v>
      </c>
      <c r="I2830" s="12">
        <v>0.31</v>
      </c>
      <c r="J2830">
        <v>26</v>
      </c>
      <c r="K2830">
        <v>24</v>
      </c>
      <c r="L2830" s="12">
        <v>0</v>
      </c>
      <c r="M2830" t="s">
        <v>674</v>
      </c>
    </row>
    <row r="2831" spans="1:13" x14ac:dyDescent="0.3">
      <c r="A2831" t="s">
        <v>40</v>
      </c>
      <c r="B2831" t="s">
        <v>53</v>
      </c>
      <c r="C2831" t="s">
        <v>681</v>
      </c>
      <c r="D2831" t="s">
        <v>7</v>
      </c>
      <c r="E2831">
        <v>1</v>
      </c>
      <c r="F2831" s="12">
        <v>100.7</v>
      </c>
      <c r="G2831" s="12">
        <v>3.36</v>
      </c>
      <c r="H2831" s="12">
        <v>0.28000000000000003</v>
      </c>
      <c r="I2831" s="12">
        <v>0.28000000000000003</v>
      </c>
      <c r="J2831">
        <v>19</v>
      </c>
      <c r="K2831">
        <v>45</v>
      </c>
      <c r="L2831" s="12">
        <v>0</v>
      </c>
      <c r="M2831" t="s">
        <v>674</v>
      </c>
    </row>
    <row r="2832" spans="1:13" x14ac:dyDescent="0.3">
      <c r="A2832" t="s">
        <v>40</v>
      </c>
      <c r="B2832" t="s">
        <v>53</v>
      </c>
      <c r="C2832" t="s">
        <v>681</v>
      </c>
      <c r="D2832" t="s">
        <v>8</v>
      </c>
      <c r="E2832">
        <v>1</v>
      </c>
      <c r="F2832" s="12">
        <v>85</v>
      </c>
      <c r="G2832" s="12">
        <v>2.83</v>
      </c>
      <c r="H2832" s="12">
        <v>0.28000000000000003</v>
      </c>
      <c r="I2832" s="12">
        <v>0.28000000000000003</v>
      </c>
      <c r="J2832">
        <v>17</v>
      </c>
      <c r="K2832">
        <v>24</v>
      </c>
      <c r="L2832" s="12">
        <v>0</v>
      </c>
      <c r="M2832" t="s">
        <v>674</v>
      </c>
    </row>
    <row r="2833" spans="1:13" x14ac:dyDescent="0.3">
      <c r="A2833" t="s">
        <v>40</v>
      </c>
      <c r="B2833" t="s">
        <v>53</v>
      </c>
      <c r="C2833" t="s">
        <v>681</v>
      </c>
      <c r="D2833" t="s">
        <v>10</v>
      </c>
      <c r="E2833">
        <v>1</v>
      </c>
      <c r="F2833" s="12">
        <v>100</v>
      </c>
      <c r="G2833" s="12">
        <v>3.33</v>
      </c>
      <c r="H2833" s="12">
        <v>0.28000000000000003</v>
      </c>
      <c r="I2833" s="12">
        <v>0.28000000000000003</v>
      </c>
      <c r="J2833">
        <v>20</v>
      </c>
      <c r="K2833">
        <v>24</v>
      </c>
      <c r="L2833" s="12">
        <v>0</v>
      </c>
      <c r="M2833" t="s">
        <v>674</v>
      </c>
    </row>
    <row r="2834" spans="1:13" x14ac:dyDescent="0.3">
      <c r="A2834" t="s">
        <v>40</v>
      </c>
      <c r="B2834" t="s">
        <v>53</v>
      </c>
      <c r="C2834" t="s">
        <v>681</v>
      </c>
      <c r="D2834" t="s">
        <v>13</v>
      </c>
      <c r="E2834">
        <v>1</v>
      </c>
      <c r="F2834" s="12">
        <v>6.86</v>
      </c>
      <c r="G2834" s="12">
        <v>0.23</v>
      </c>
      <c r="H2834" s="12">
        <v>0.28000000000000003</v>
      </c>
      <c r="I2834" s="12">
        <v>0.28000000000000003</v>
      </c>
      <c r="J2834">
        <v>28</v>
      </c>
      <c r="K2834">
        <v>24</v>
      </c>
      <c r="L2834" s="12">
        <v>0</v>
      </c>
      <c r="M2834" t="s">
        <v>674</v>
      </c>
    </row>
    <row r="2835" spans="1:13" x14ac:dyDescent="0.3">
      <c r="A2835" t="s">
        <v>40</v>
      </c>
      <c r="B2835" t="s">
        <v>53</v>
      </c>
      <c r="C2835" t="s">
        <v>681</v>
      </c>
      <c r="D2835" t="s">
        <v>14</v>
      </c>
      <c r="E2835">
        <v>1</v>
      </c>
      <c r="F2835" s="12">
        <v>48.29</v>
      </c>
      <c r="G2835" s="12">
        <v>1.61</v>
      </c>
      <c r="H2835" s="12">
        <v>0.28000000000000003</v>
      </c>
      <c r="I2835" s="12">
        <v>0.28000000000000003</v>
      </c>
      <c r="J2835">
        <v>17</v>
      </c>
      <c r="K2835">
        <v>36</v>
      </c>
      <c r="L2835" s="12">
        <v>0</v>
      </c>
      <c r="M2835" t="s">
        <v>674</v>
      </c>
    </row>
    <row r="2836" spans="1:13" x14ac:dyDescent="0.3">
      <c r="A2836" t="s">
        <v>40</v>
      </c>
      <c r="B2836" t="s">
        <v>53</v>
      </c>
      <c r="C2836" t="s">
        <v>681</v>
      </c>
      <c r="D2836" t="s">
        <v>114</v>
      </c>
      <c r="E2836">
        <v>1</v>
      </c>
      <c r="F2836" s="12">
        <v>45.31</v>
      </c>
      <c r="G2836" s="12">
        <v>1.51</v>
      </c>
      <c r="H2836" s="12">
        <v>0.31</v>
      </c>
      <c r="I2836" s="12">
        <v>0.31</v>
      </c>
      <c r="J2836">
        <v>22</v>
      </c>
      <c r="K2836">
        <v>24</v>
      </c>
      <c r="L2836" s="12">
        <v>0</v>
      </c>
      <c r="M2836" t="s">
        <v>674</v>
      </c>
    </row>
    <row r="2837" spans="1:13" x14ac:dyDescent="0.3">
      <c r="A2837" t="s">
        <v>40</v>
      </c>
      <c r="B2837" t="s">
        <v>53</v>
      </c>
      <c r="C2837" t="s">
        <v>682</v>
      </c>
      <c r="D2837" t="s">
        <v>8</v>
      </c>
      <c r="E2837">
        <v>1</v>
      </c>
      <c r="F2837" s="12">
        <v>90</v>
      </c>
      <c r="G2837" s="12">
        <v>3</v>
      </c>
      <c r="H2837" s="12">
        <v>0.28000000000000003</v>
      </c>
      <c r="I2837" s="12">
        <v>0</v>
      </c>
      <c r="J2837">
        <v>18</v>
      </c>
      <c r="K2837">
        <v>24</v>
      </c>
      <c r="L2837" s="12">
        <v>0.28000000000000003</v>
      </c>
      <c r="M2837" t="s">
        <v>674</v>
      </c>
    </row>
    <row r="2838" spans="1:13" x14ac:dyDescent="0.3">
      <c r="A2838" t="s">
        <v>40</v>
      </c>
      <c r="B2838" t="s">
        <v>53</v>
      </c>
      <c r="C2838" t="s">
        <v>682</v>
      </c>
      <c r="D2838" t="s">
        <v>11</v>
      </c>
      <c r="E2838">
        <v>1</v>
      </c>
      <c r="F2838" s="12">
        <v>69.03</v>
      </c>
      <c r="G2838" s="12">
        <v>2.2999999999999998</v>
      </c>
      <c r="H2838" s="12">
        <v>0.13</v>
      </c>
      <c r="I2838" s="12">
        <v>0</v>
      </c>
      <c r="J2838">
        <v>25</v>
      </c>
      <c r="K2838">
        <v>19</v>
      </c>
      <c r="L2838" s="12">
        <v>0.13</v>
      </c>
      <c r="M2838" t="s">
        <v>674</v>
      </c>
    </row>
    <row r="2839" spans="1:13" x14ac:dyDescent="0.3">
      <c r="A2839" t="s">
        <v>40</v>
      </c>
      <c r="B2839" t="s">
        <v>53</v>
      </c>
      <c r="C2839" t="s">
        <v>682</v>
      </c>
      <c r="D2839" t="s">
        <v>13</v>
      </c>
      <c r="E2839">
        <v>1</v>
      </c>
      <c r="F2839" s="12">
        <v>103.29</v>
      </c>
      <c r="G2839" s="12">
        <v>3.44</v>
      </c>
      <c r="H2839" s="12">
        <v>0.28000000000000003</v>
      </c>
      <c r="I2839" s="12">
        <v>0.04</v>
      </c>
      <c r="J2839">
        <v>28</v>
      </c>
      <c r="K2839">
        <v>31</v>
      </c>
      <c r="L2839" s="12">
        <v>0.24</v>
      </c>
      <c r="M2839" t="s">
        <v>674</v>
      </c>
    </row>
    <row r="2840" spans="1:13" x14ac:dyDescent="0.3">
      <c r="A2840" t="s">
        <v>40</v>
      </c>
      <c r="B2840" t="s">
        <v>53</v>
      </c>
      <c r="C2840" t="s">
        <v>682</v>
      </c>
      <c r="D2840" t="s">
        <v>14</v>
      </c>
      <c r="E2840">
        <v>1</v>
      </c>
      <c r="F2840" s="12">
        <v>36.26</v>
      </c>
      <c r="G2840" s="12">
        <v>1.21</v>
      </c>
      <c r="H2840" s="12">
        <v>0.28000000000000003</v>
      </c>
      <c r="I2840" s="12">
        <v>0</v>
      </c>
      <c r="J2840">
        <v>19</v>
      </c>
      <c r="K2840">
        <v>30</v>
      </c>
      <c r="L2840" s="12">
        <v>0.28000000000000003</v>
      </c>
      <c r="M2840" t="s">
        <v>674</v>
      </c>
    </row>
    <row r="2841" spans="1:13" x14ac:dyDescent="0.3">
      <c r="A2841" t="s">
        <v>40</v>
      </c>
      <c r="B2841" t="s">
        <v>53</v>
      </c>
      <c r="C2841" t="s">
        <v>682</v>
      </c>
      <c r="D2841" t="s">
        <v>114</v>
      </c>
      <c r="E2841">
        <v>1</v>
      </c>
      <c r="F2841" s="12">
        <v>130</v>
      </c>
      <c r="G2841" s="12">
        <v>4.33</v>
      </c>
      <c r="H2841" s="12">
        <v>0.31</v>
      </c>
      <c r="I2841" s="12">
        <v>0.13</v>
      </c>
      <c r="J2841">
        <v>26</v>
      </c>
      <c r="K2841">
        <v>24</v>
      </c>
      <c r="L2841" s="12">
        <v>0.18</v>
      </c>
      <c r="M2841" t="s">
        <v>674</v>
      </c>
    </row>
    <row r="2842" spans="1:13" x14ac:dyDescent="0.3">
      <c r="A2842" t="s">
        <v>40</v>
      </c>
      <c r="B2842" t="s">
        <v>53</v>
      </c>
      <c r="C2842" t="s">
        <v>683</v>
      </c>
      <c r="D2842" t="s">
        <v>7</v>
      </c>
      <c r="E2842">
        <v>1</v>
      </c>
      <c r="F2842" s="12">
        <v>121.9</v>
      </c>
      <c r="G2842" s="12">
        <v>4.0599999999999996</v>
      </c>
      <c r="H2842" s="12">
        <v>0.28000000000000003</v>
      </c>
      <c r="I2842" s="12">
        <v>0</v>
      </c>
      <c r="J2842">
        <v>23</v>
      </c>
      <c r="K2842">
        <v>24</v>
      </c>
      <c r="L2842" s="12">
        <v>0.28000000000000003</v>
      </c>
      <c r="M2842" t="s">
        <v>674</v>
      </c>
    </row>
    <row r="2843" spans="1:13" x14ac:dyDescent="0.3">
      <c r="A2843" t="s">
        <v>40</v>
      </c>
      <c r="B2843" t="s">
        <v>53</v>
      </c>
      <c r="C2843" t="s">
        <v>683</v>
      </c>
      <c r="D2843" t="s">
        <v>10</v>
      </c>
      <c r="E2843">
        <v>1</v>
      </c>
      <c r="F2843" s="12">
        <v>100.69</v>
      </c>
      <c r="G2843" s="12">
        <v>3.36</v>
      </c>
      <c r="H2843" s="12">
        <v>0.28000000000000003</v>
      </c>
      <c r="I2843" s="12">
        <v>0.28000000000000003</v>
      </c>
      <c r="J2843">
        <v>36</v>
      </c>
      <c r="K2843">
        <v>23</v>
      </c>
      <c r="L2843" s="12">
        <v>0</v>
      </c>
      <c r="M2843" t="s">
        <v>674</v>
      </c>
    </row>
    <row r="2844" spans="1:13" x14ac:dyDescent="0.3">
      <c r="A2844" t="s">
        <v>40</v>
      </c>
      <c r="B2844" t="s">
        <v>53</v>
      </c>
      <c r="C2844" t="s">
        <v>683</v>
      </c>
      <c r="D2844" t="s">
        <v>12</v>
      </c>
      <c r="E2844">
        <v>2</v>
      </c>
      <c r="F2844" s="12">
        <v>187.49</v>
      </c>
      <c r="G2844" s="12">
        <v>6.25</v>
      </c>
      <c r="H2844" s="12">
        <v>0.56999999999999995</v>
      </c>
      <c r="I2844" s="12">
        <v>0.28000000000000003</v>
      </c>
      <c r="J2844">
        <v>43</v>
      </c>
      <c r="K2844">
        <v>47</v>
      </c>
      <c r="L2844" s="12">
        <v>0.28000000000000003</v>
      </c>
      <c r="M2844" t="s">
        <v>674</v>
      </c>
    </row>
    <row r="2845" spans="1:13" x14ac:dyDescent="0.3">
      <c r="A2845" t="s">
        <v>40</v>
      </c>
      <c r="B2845" t="s">
        <v>53</v>
      </c>
      <c r="C2845" t="s">
        <v>683</v>
      </c>
      <c r="D2845" t="s">
        <v>14</v>
      </c>
      <c r="E2845">
        <v>1</v>
      </c>
      <c r="F2845" s="12">
        <v>66.77</v>
      </c>
      <c r="G2845" s="12">
        <v>2.23</v>
      </c>
      <c r="H2845" s="12">
        <v>0.28000000000000003</v>
      </c>
      <c r="I2845" s="12">
        <v>0.28000000000000003</v>
      </c>
      <c r="J2845">
        <v>21</v>
      </c>
      <c r="K2845">
        <v>31</v>
      </c>
      <c r="L2845" s="12">
        <v>0</v>
      </c>
      <c r="M2845" t="s">
        <v>674</v>
      </c>
    </row>
    <row r="2846" spans="1:13" x14ac:dyDescent="0.3">
      <c r="A2846" t="s">
        <v>40</v>
      </c>
      <c r="B2846" t="s">
        <v>53</v>
      </c>
      <c r="C2846" t="s">
        <v>683</v>
      </c>
      <c r="D2846" t="s">
        <v>114</v>
      </c>
      <c r="E2846">
        <v>1</v>
      </c>
      <c r="F2846" s="12">
        <v>72.010000000000005</v>
      </c>
      <c r="G2846" s="12">
        <v>2.4</v>
      </c>
      <c r="H2846" s="12">
        <v>0.31</v>
      </c>
      <c r="I2846" s="12">
        <v>0.31</v>
      </c>
      <c r="J2846">
        <v>24</v>
      </c>
      <c r="K2846">
        <v>24</v>
      </c>
      <c r="L2846" s="12">
        <v>0</v>
      </c>
      <c r="M2846" t="s">
        <v>674</v>
      </c>
    </row>
    <row r="2847" spans="1:13" x14ac:dyDescent="0.3">
      <c r="A2847" t="s">
        <v>40</v>
      </c>
      <c r="B2847" t="s">
        <v>53</v>
      </c>
      <c r="C2847" t="s">
        <v>684</v>
      </c>
      <c r="D2847" t="s">
        <v>7</v>
      </c>
      <c r="E2847">
        <v>1</v>
      </c>
      <c r="F2847" s="12">
        <v>72</v>
      </c>
      <c r="G2847" s="12">
        <v>2.4</v>
      </c>
      <c r="H2847" s="12">
        <v>0.2</v>
      </c>
      <c r="I2847" s="12">
        <v>0</v>
      </c>
      <c r="J2847">
        <v>24</v>
      </c>
      <c r="K2847">
        <v>45</v>
      </c>
      <c r="L2847" s="12">
        <v>0.2</v>
      </c>
      <c r="M2847" t="s">
        <v>674</v>
      </c>
    </row>
    <row r="2848" spans="1:13" x14ac:dyDescent="0.3">
      <c r="A2848" t="s">
        <v>40</v>
      </c>
      <c r="B2848" t="s">
        <v>53</v>
      </c>
      <c r="C2848" t="s">
        <v>684</v>
      </c>
      <c r="D2848" t="s">
        <v>9</v>
      </c>
      <c r="E2848">
        <v>1</v>
      </c>
      <c r="F2848" s="12">
        <v>90</v>
      </c>
      <c r="G2848" s="12">
        <v>3</v>
      </c>
      <c r="H2848" s="12">
        <v>0.2</v>
      </c>
      <c r="I2848" s="12">
        <v>0</v>
      </c>
      <c r="J2848">
        <v>30</v>
      </c>
      <c r="K2848">
        <v>36</v>
      </c>
      <c r="L2848" s="12">
        <v>0.2</v>
      </c>
      <c r="M2848" t="s">
        <v>674</v>
      </c>
    </row>
    <row r="2849" spans="1:13" x14ac:dyDescent="0.3">
      <c r="A2849" t="s">
        <v>40</v>
      </c>
      <c r="B2849" t="s">
        <v>53</v>
      </c>
      <c r="C2849" t="s">
        <v>684</v>
      </c>
      <c r="D2849" t="s">
        <v>8</v>
      </c>
      <c r="E2849">
        <v>1</v>
      </c>
      <c r="F2849" s="12">
        <v>72</v>
      </c>
      <c r="G2849" s="12">
        <v>2.4</v>
      </c>
      <c r="H2849" s="12">
        <v>0.2</v>
      </c>
      <c r="I2849" s="12">
        <v>0.2</v>
      </c>
      <c r="J2849">
        <v>24</v>
      </c>
      <c r="K2849">
        <v>36</v>
      </c>
      <c r="L2849" s="12">
        <v>0</v>
      </c>
      <c r="M2849" t="s">
        <v>674</v>
      </c>
    </row>
    <row r="2850" spans="1:13" x14ac:dyDescent="0.3">
      <c r="A2850" t="s">
        <v>40</v>
      </c>
      <c r="B2850" t="s">
        <v>53</v>
      </c>
      <c r="C2850" t="s">
        <v>684</v>
      </c>
      <c r="D2850" t="s">
        <v>11</v>
      </c>
      <c r="E2850">
        <v>1</v>
      </c>
      <c r="F2850" s="12">
        <v>72</v>
      </c>
      <c r="G2850" s="12">
        <v>2.4</v>
      </c>
      <c r="H2850" s="12">
        <v>0.2</v>
      </c>
      <c r="I2850" s="12">
        <v>0</v>
      </c>
      <c r="J2850">
        <v>24</v>
      </c>
      <c r="K2850">
        <v>36</v>
      </c>
      <c r="L2850" s="12">
        <v>0.2</v>
      </c>
      <c r="M2850" t="s">
        <v>674</v>
      </c>
    </row>
    <row r="2851" spans="1:13" x14ac:dyDescent="0.3">
      <c r="A2851" t="s">
        <v>40</v>
      </c>
      <c r="B2851" t="s">
        <v>53</v>
      </c>
      <c r="C2851" t="s">
        <v>684</v>
      </c>
      <c r="D2851" t="s">
        <v>10</v>
      </c>
      <c r="E2851">
        <v>1</v>
      </c>
      <c r="F2851" s="12">
        <v>72</v>
      </c>
      <c r="G2851" s="12">
        <v>2.4</v>
      </c>
      <c r="H2851" s="12">
        <v>0.2</v>
      </c>
      <c r="I2851" s="12">
        <v>0.2</v>
      </c>
      <c r="J2851">
        <v>24</v>
      </c>
      <c r="K2851">
        <v>36</v>
      </c>
      <c r="L2851" s="12">
        <v>0</v>
      </c>
      <c r="M2851" t="s">
        <v>674</v>
      </c>
    </row>
    <row r="2852" spans="1:13" x14ac:dyDescent="0.3">
      <c r="A2852" t="s">
        <v>40</v>
      </c>
      <c r="B2852" t="s">
        <v>53</v>
      </c>
      <c r="C2852" t="s">
        <v>684</v>
      </c>
      <c r="D2852" t="s">
        <v>13</v>
      </c>
      <c r="E2852">
        <v>1</v>
      </c>
      <c r="F2852" s="12">
        <v>69</v>
      </c>
      <c r="G2852" s="12">
        <v>2.2999999999999998</v>
      </c>
      <c r="H2852" s="12">
        <v>0.2</v>
      </c>
      <c r="I2852" s="12">
        <v>0.2</v>
      </c>
      <c r="J2852">
        <v>23</v>
      </c>
      <c r="K2852">
        <v>36</v>
      </c>
      <c r="L2852" s="12">
        <v>0</v>
      </c>
      <c r="M2852" t="s">
        <v>674</v>
      </c>
    </row>
    <row r="2853" spans="1:13" x14ac:dyDescent="0.3">
      <c r="A2853" t="s">
        <v>40</v>
      </c>
      <c r="B2853" t="s">
        <v>53</v>
      </c>
      <c r="C2853" t="s">
        <v>684</v>
      </c>
      <c r="D2853" t="s">
        <v>12</v>
      </c>
      <c r="E2853">
        <v>1</v>
      </c>
      <c r="F2853" s="12">
        <v>39.6</v>
      </c>
      <c r="G2853" s="12">
        <v>1.32</v>
      </c>
      <c r="H2853" s="12">
        <v>0.2</v>
      </c>
      <c r="I2853" s="12">
        <v>0</v>
      </c>
      <c r="J2853">
        <v>12</v>
      </c>
      <c r="K2853">
        <v>36</v>
      </c>
      <c r="L2853" s="12">
        <v>0.2</v>
      </c>
      <c r="M2853" t="s">
        <v>674</v>
      </c>
    </row>
    <row r="2854" spans="1:13" x14ac:dyDescent="0.3">
      <c r="A2854" t="s">
        <v>40</v>
      </c>
      <c r="B2854" t="s">
        <v>53</v>
      </c>
      <c r="C2854" t="s">
        <v>684</v>
      </c>
      <c r="D2854" t="s">
        <v>15</v>
      </c>
      <c r="E2854">
        <v>1</v>
      </c>
      <c r="F2854" s="12">
        <v>57</v>
      </c>
      <c r="G2854" s="12">
        <v>1.9</v>
      </c>
      <c r="H2854" s="12">
        <v>0.2</v>
      </c>
      <c r="I2854" s="12">
        <v>0.2</v>
      </c>
      <c r="J2854">
        <v>19</v>
      </c>
      <c r="K2854">
        <v>45</v>
      </c>
      <c r="L2854" s="12">
        <v>0</v>
      </c>
      <c r="M2854" t="s">
        <v>674</v>
      </c>
    </row>
    <row r="2855" spans="1:13" x14ac:dyDescent="0.3">
      <c r="A2855" t="s">
        <v>40</v>
      </c>
      <c r="B2855" t="s">
        <v>53</v>
      </c>
      <c r="C2855" t="s">
        <v>684</v>
      </c>
      <c r="D2855" t="s">
        <v>14</v>
      </c>
      <c r="E2855">
        <v>1</v>
      </c>
      <c r="F2855" s="12">
        <v>36</v>
      </c>
      <c r="G2855" s="12">
        <v>1.2</v>
      </c>
      <c r="H2855" s="12">
        <v>0.2</v>
      </c>
      <c r="I2855" s="12">
        <v>0.2</v>
      </c>
      <c r="J2855">
        <v>12</v>
      </c>
      <c r="K2855">
        <v>45</v>
      </c>
      <c r="L2855" s="12">
        <v>0</v>
      </c>
      <c r="M2855" t="s">
        <v>674</v>
      </c>
    </row>
    <row r="2856" spans="1:13" x14ac:dyDescent="0.3">
      <c r="A2856" t="s">
        <v>40</v>
      </c>
      <c r="B2856" t="s">
        <v>53</v>
      </c>
      <c r="C2856" t="s">
        <v>684</v>
      </c>
      <c r="D2856" t="s">
        <v>114</v>
      </c>
      <c r="E2856">
        <v>1</v>
      </c>
      <c r="F2856" s="12">
        <v>69</v>
      </c>
      <c r="G2856" s="12">
        <v>2.2999999999999998</v>
      </c>
      <c r="H2856" s="12">
        <v>0.2</v>
      </c>
      <c r="I2856" s="12">
        <v>0.2</v>
      </c>
      <c r="J2856">
        <v>23</v>
      </c>
      <c r="K2856">
        <v>36</v>
      </c>
      <c r="L2856" s="12">
        <v>0</v>
      </c>
      <c r="M2856" t="s">
        <v>674</v>
      </c>
    </row>
    <row r="2857" spans="1:13" x14ac:dyDescent="0.3">
      <c r="A2857" t="s">
        <v>40</v>
      </c>
      <c r="B2857" t="s">
        <v>53</v>
      </c>
      <c r="C2857" t="s">
        <v>685</v>
      </c>
      <c r="D2857" t="s">
        <v>7</v>
      </c>
      <c r="E2857">
        <v>1</v>
      </c>
      <c r="F2857" s="12">
        <v>36.1</v>
      </c>
      <c r="G2857" s="12">
        <v>1.2</v>
      </c>
      <c r="H2857" s="12">
        <v>0.11</v>
      </c>
      <c r="I2857" s="12">
        <v>0.11</v>
      </c>
      <c r="J2857">
        <v>18</v>
      </c>
      <c r="K2857">
        <v>25</v>
      </c>
      <c r="L2857" s="12">
        <v>0</v>
      </c>
      <c r="M2857" t="s">
        <v>674</v>
      </c>
    </row>
    <row r="2858" spans="1:13" x14ac:dyDescent="0.3">
      <c r="A2858" t="s">
        <v>40</v>
      </c>
      <c r="B2858" t="s">
        <v>53</v>
      </c>
      <c r="C2858" t="s">
        <v>685</v>
      </c>
      <c r="D2858" t="s">
        <v>10</v>
      </c>
      <c r="E2858">
        <v>1</v>
      </c>
      <c r="F2858" s="12">
        <v>31.45</v>
      </c>
      <c r="G2858" s="12">
        <v>1.05</v>
      </c>
      <c r="H2858" s="12">
        <v>0.11</v>
      </c>
      <c r="I2858" s="12">
        <v>0.11</v>
      </c>
      <c r="J2858">
        <v>16</v>
      </c>
      <c r="K2858">
        <v>24</v>
      </c>
      <c r="L2858" s="12">
        <v>0</v>
      </c>
      <c r="M2858" t="s">
        <v>674</v>
      </c>
    </row>
    <row r="2859" spans="1:13" x14ac:dyDescent="0.3">
      <c r="A2859" t="s">
        <v>40</v>
      </c>
      <c r="B2859" t="s">
        <v>53</v>
      </c>
      <c r="C2859" t="s">
        <v>685</v>
      </c>
      <c r="D2859" t="s">
        <v>12</v>
      </c>
      <c r="E2859">
        <v>1</v>
      </c>
      <c r="F2859" s="12">
        <v>22</v>
      </c>
      <c r="G2859" s="12">
        <v>0.73</v>
      </c>
      <c r="H2859" s="12">
        <v>0.11</v>
      </c>
      <c r="I2859" s="12">
        <v>0.11</v>
      </c>
      <c r="J2859">
        <v>11</v>
      </c>
      <c r="K2859">
        <v>24</v>
      </c>
      <c r="L2859" s="12">
        <v>0</v>
      </c>
      <c r="M2859" t="s">
        <v>674</v>
      </c>
    </row>
    <row r="2860" spans="1:13" x14ac:dyDescent="0.3">
      <c r="A2860" t="s">
        <v>40</v>
      </c>
      <c r="B2860" t="s">
        <v>53</v>
      </c>
      <c r="C2860" t="s">
        <v>686</v>
      </c>
      <c r="D2860" t="s">
        <v>9</v>
      </c>
      <c r="E2860">
        <v>1</v>
      </c>
      <c r="F2860" s="12">
        <v>85</v>
      </c>
      <c r="G2860" s="12">
        <v>2.83</v>
      </c>
      <c r="H2860" s="12">
        <v>0.28000000000000003</v>
      </c>
      <c r="I2860" s="12">
        <v>0.28000000000000003</v>
      </c>
      <c r="J2860">
        <v>17</v>
      </c>
      <c r="K2860">
        <v>24</v>
      </c>
      <c r="L2860" s="12">
        <v>0</v>
      </c>
      <c r="M2860" t="s">
        <v>674</v>
      </c>
    </row>
    <row r="2861" spans="1:13" x14ac:dyDescent="0.3">
      <c r="A2861" t="s">
        <v>40</v>
      </c>
      <c r="B2861" t="s">
        <v>53</v>
      </c>
      <c r="C2861" t="s">
        <v>686</v>
      </c>
      <c r="D2861" t="s">
        <v>8</v>
      </c>
      <c r="E2861">
        <v>1</v>
      </c>
      <c r="F2861" s="12">
        <v>70</v>
      </c>
      <c r="G2861" s="12">
        <v>2.33</v>
      </c>
      <c r="H2861" s="12">
        <v>0.28000000000000003</v>
      </c>
      <c r="I2861" s="12">
        <v>0.28000000000000003</v>
      </c>
      <c r="J2861">
        <v>14</v>
      </c>
      <c r="K2861">
        <v>24</v>
      </c>
      <c r="L2861" s="12">
        <v>0</v>
      </c>
      <c r="M2861" t="s">
        <v>674</v>
      </c>
    </row>
    <row r="2862" spans="1:13" x14ac:dyDescent="0.3">
      <c r="A2862" t="s">
        <v>40</v>
      </c>
      <c r="B2862" t="s">
        <v>53</v>
      </c>
      <c r="C2862" t="s">
        <v>686</v>
      </c>
      <c r="D2862" t="s">
        <v>11</v>
      </c>
      <c r="E2862">
        <v>1</v>
      </c>
      <c r="F2862" s="12">
        <v>40</v>
      </c>
      <c r="G2862" s="12">
        <v>1.33</v>
      </c>
      <c r="H2862" s="12">
        <v>0.28000000000000003</v>
      </c>
      <c r="I2862" s="12">
        <v>0.28000000000000003</v>
      </c>
      <c r="J2862">
        <v>8</v>
      </c>
      <c r="K2862">
        <v>24</v>
      </c>
      <c r="L2862" s="12">
        <v>0</v>
      </c>
      <c r="M2862" t="s">
        <v>674</v>
      </c>
    </row>
    <row r="2863" spans="1:13" x14ac:dyDescent="0.3">
      <c r="A2863" t="s">
        <v>40</v>
      </c>
      <c r="B2863" t="s">
        <v>53</v>
      </c>
      <c r="C2863" t="s">
        <v>686</v>
      </c>
      <c r="D2863" t="s">
        <v>12</v>
      </c>
      <c r="E2863">
        <v>1</v>
      </c>
      <c r="F2863" s="12">
        <v>60</v>
      </c>
      <c r="G2863" s="12">
        <v>2</v>
      </c>
      <c r="H2863" s="12">
        <v>0.28000000000000003</v>
      </c>
      <c r="I2863" s="12">
        <v>0.28000000000000003</v>
      </c>
      <c r="J2863">
        <v>12</v>
      </c>
      <c r="K2863">
        <v>24</v>
      </c>
      <c r="L2863" s="12">
        <v>0</v>
      </c>
      <c r="M2863" t="s">
        <v>674</v>
      </c>
    </row>
    <row r="2864" spans="1:13" x14ac:dyDescent="0.3">
      <c r="A2864" t="s">
        <v>40</v>
      </c>
      <c r="B2864" t="s">
        <v>53</v>
      </c>
      <c r="C2864" t="s">
        <v>686</v>
      </c>
      <c r="D2864" t="s">
        <v>14</v>
      </c>
      <c r="E2864">
        <v>1</v>
      </c>
      <c r="F2864" s="12">
        <v>65</v>
      </c>
      <c r="G2864" s="12">
        <v>2.17</v>
      </c>
      <c r="H2864" s="12">
        <v>0.28000000000000003</v>
      </c>
      <c r="I2864" s="12">
        <v>0.28000000000000003</v>
      </c>
      <c r="J2864">
        <v>13</v>
      </c>
      <c r="K2864">
        <v>50</v>
      </c>
      <c r="L2864" s="12">
        <v>0</v>
      </c>
      <c r="M2864" t="s">
        <v>674</v>
      </c>
    </row>
    <row r="2865" spans="1:13" x14ac:dyDescent="0.3">
      <c r="A2865" t="s">
        <v>40</v>
      </c>
      <c r="B2865" t="s">
        <v>53</v>
      </c>
      <c r="C2865" t="s">
        <v>686</v>
      </c>
      <c r="D2865" t="s">
        <v>114</v>
      </c>
      <c r="E2865">
        <v>1</v>
      </c>
      <c r="F2865" s="12">
        <v>40</v>
      </c>
      <c r="G2865" s="12">
        <v>1.33</v>
      </c>
      <c r="H2865" s="12">
        <v>0.31</v>
      </c>
      <c r="I2865" s="12">
        <v>0.31</v>
      </c>
      <c r="J2865">
        <v>8</v>
      </c>
      <c r="K2865">
        <v>24</v>
      </c>
      <c r="L2865" s="12">
        <v>0</v>
      </c>
      <c r="M2865" t="s">
        <v>674</v>
      </c>
    </row>
    <row r="2866" spans="1:13" x14ac:dyDescent="0.3">
      <c r="A2866" t="s">
        <v>40</v>
      </c>
      <c r="B2866" t="s">
        <v>53</v>
      </c>
      <c r="C2866" t="s">
        <v>687</v>
      </c>
      <c r="D2866" t="s">
        <v>9</v>
      </c>
      <c r="E2866">
        <v>1</v>
      </c>
      <c r="F2866" s="12">
        <v>63.6</v>
      </c>
      <c r="G2866" s="12">
        <v>2.12</v>
      </c>
      <c r="H2866" s="12">
        <v>0.28000000000000003</v>
      </c>
      <c r="I2866" s="12">
        <v>0.28000000000000003</v>
      </c>
      <c r="J2866">
        <v>12</v>
      </c>
      <c r="K2866">
        <v>24</v>
      </c>
      <c r="L2866" s="12">
        <v>0</v>
      </c>
      <c r="M2866" t="s">
        <v>674</v>
      </c>
    </row>
    <row r="2867" spans="1:13" x14ac:dyDescent="0.3">
      <c r="A2867" t="s">
        <v>40</v>
      </c>
      <c r="B2867" t="s">
        <v>53</v>
      </c>
      <c r="C2867" t="s">
        <v>687</v>
      </c>
      <c r="D2867" t="s">
        <v>14</v>
      </c>
      <c r="E2867">
        <v>1</v>
      </c>
      <c r="F2867" s="12">
        <v>35</v>
      </c>
      <c r="G2867" s="12">
        <v>1.17</v>
      </c>
      <c r="H2867" s="12">
        <v>0.28000000000000003</v>
      </c>
      <c r="I2867" s="12">
        <v>0.28000000000000003</v>
      </c>
      <c r="J2867">
        <v>7</v>
      </c>
      <c r="K2867">
        <v>50</v>
      </c>
      <c r="L2867" s="12">
        <v>0</v>
      </c>
      <c r="M2867" t="s">
        <v>674</v>
      </c>
    </row>
    <row r="2868" spans="1:13" x14ac:dyDescent="0.3">
      <c r="A2868" t="s">
        <v>40</v>
      </c>
      <c r="B2868" t="s">
        <v>53</v>
      </c>
      <c r="C2868" t="s">
        <v>688</v>
      </c>
      <c r="D2868" t="s">
        <v>9</v>
      </c>
      <c r="E2868">
        <v>1</v>
      </c>
      <c r="F2868" s="12">
        <v>40.909999999999997</v>
      </c>
      <c r="G2868" s="12">
        <v>1.36</v>
      </c>
      <c r="H2868" s="12">
        <v>0.28000000000000003</v>
      </c>
      <c r="I2868" s="12">
        <v>0.28000000000000003</v>
      </c>
      <c r="J2868">
        <v>14</v>
      </c>
      <c r="K2868">
        <v>24</v>
      </c>
      <c r="L2868" s="12">
        <v>0</v>
      </c>
      <c r="M2868" t="s">
        <v>674</v>
      </c>
    </row>
    <row r="2869" spans="1:13" x14ac:dyDescent="0.3">
      <c r="A2869" t="s">
        <v>40</v>
      </c>
      <c r="B2869" t="s">
        <v>53</v>
      </c>
      <c r="C2869" t="s">
        <v>688</v>
      </c>
      <c r="D2869" t="s">
        <v>14</v>
      </c>
      <c r="E2869">
        <v>1</v>
      </c>
      <c r="F2869" s="12">
        <v>34.799999999999997</v>
      </c>
      <c r="G2869" s="12">
        <v>1.1599999999999999</v>
      </c>
      <c r="H2869" s="12">
        <v>0.28000000000000003</v>
      </c>
      <c r="I2869" s="12">
        <v>0.28000000000000003</v>
      </c>
      <c r="J2869">
        <v>14</v>
      </c>
      <c r="K2869">
        <v>35</v>
      </c>
      <c r="L2869" s="12">
        <v>0</v>
      </c>
      <c r="M2869" t="s">
        <v>674</v>
      </c>
    </row>
    <row r="2870" spans="1:13" x14ac:dyDescent="0.3">
      <c r="A2870" t="s">
        <v>40</v>
      </c>
      <c r="B2870" t="s">
        <v>53</v>
      </c>
      <c r="C2870" t="s">
        <v>688</v>
      </c>
      <c r="D2870" t="s">
        <v>114</v>
      </c>
      <c r="E2870">
        <v>1</v>
      </c>
      <c r="F2870" s="12">
        <v>10.75</v>
      </c>
      <c r="G2870" s="12">
        <v>0.36</v>
      </c>
      <c r="H2870" s="12">
        <v>0.31</v>
      </c>
      <c r="I2870" s="12">
        <v>0.31</v>
      </c>
      <c r="J2870">
        <v>4</v>
      </c>
      <c r="K2870">
        <v>25</v>
      </c>
      <c r="L2870" s="12">
        <v>0</v>
      </c>
      <c r="M2870" t="s">
        <v>674</v>
      </c>
    </row>
    <row r="2871" spans="1:13" x14ac:dyDescent="0.3">
      <c r="A2871" t="s">
        <v>40</v>
      </c>
      <c r="B2871" t="s">
        <v>53</v>
      </c>
      <c r="C2871" t="s">
        <v>689</v>
      </c>
      <c r="D2871" t="s">
        <v>7</v>
      </c>
      <c r="E2871">
        <v>1</v>
      </c>
      <c r="F2871" s="12">
        <v>39.6</v>
      </c>
      <c r="G2871" s="12">
        <v>1.32</v>
      </c>
      <c r="H2871" s="12">
        <v>0.2</v>
      </c>
      <c r="I2871" s="12">
        <v>0.2</v>
      </c>
      <c r="J2871">
        <v>12</v>
      </c>
      <c r="K2871">
        <v>45</v>
      </c>
      <c r="L2871" s="12">
        <v>0</v>
      </c>
      <c r="M2871" t="s">
        <v>674</v>
      </c>
    </row>
    <row r="2872" spans="1:13" x14ac:dyDescent="0.3">
      <c r="A2872" t="s">
        <v>40</v>
      </c>
      <c r="B2872" t="s">
        <v>53</v>
      </c>
      <c r="C2872" t="s">
        <v>689</v>
      </c>
      <c r="D2872" t="s">
        <v>8</v>
      </c>
      <c r="E2872">
        <v>1</v>
      </c>
      <c r="F2872" s="12">
        <v>33</v>
      </c>
      <c r="G2872" s="12">
        <v>1.1000000000000001</v>
      </c>
      <c r="H2872" s="12">
        <v>0.2</v>
      </c>
      <c r="I2872" s="12">
        <v>0.2</v>
      </c>
      <c r="J2872">
        <v>11</v>
      </c>
      <c r="K2872">
        <v>36</v>
      </c>
      <c r="L2872" s="12">
        <v>0</v>
      </c>
      <c r="M2872" t="s">
        <v>674</v>
      </c>
    </row>
    <row r="2873" spans="1:13" x14ac:dyDescent="0.3">
      <c r="A2873" t="s">
        <v>40</v>
      </c>
      <c r="B2873" t="s">
        <v>53</v>
      </c>
      <c r="C2873" t="s">
        <v>689</v>
      </c>
      <c r="D2873" t="s">
        <v>10</v>
      </c>
      <c r="E2873">
        <v>1</v>
      </c>
      <c r="F2873" s="12">
        <v>69</v>
      </c>
      <c r="G2873" s="12">
        <v>2.2999999999999998</v>
      </c>
      <c r="H2873" s="12">
        <v>0.2</v>
      </c>
      <c r="I2873" s="12">
        <v>0.2</v>
      </c>
      <c r="J2873">
        <v>23</v>
      </c>
      <c r="K2873">
        <v>36</v>
      </c>
      <c r="L2873" s="12">
        <v>0</v>
      </c>
      <c r="M2873" t="s">
        <v>674</v>
      </c>
    </row>
    <row r="2874" spans="1:13" x14ac:dyDescent="0.3">
      <c r="A2874" t="s">
        <v>40</v>
      </c>
      <c r="B2874" t="s">
        <v>53</v>
      </c>
      <c r="C2874" t="s">
        <v>689</v>
      </c>
      <c r="D2874" t="s">
        <v>12</v>
      </c>
      <c r="E2874">
        <v>1</v>
      </c>
      <c r="F2874" s="12">
        <v>84</v>
      </c>
      <c r="G2874" s="12">
        <v>2.8</v>
      </c>
      <c r="H2874" s="12">
        <v>0.2</v>
      </c>
      <c r="I2874" s="12">
        <v>0</v>
      </c>
      <c r="J2874">
        <v>28</v>
      </c>
      <c r="K2874">
        <v>36</v>
      </c>
      <c r="L2874" s="12">
        <v>0.2</v>
      </c>
      <c r="M2874" t="s">
        <v>674</v>
      </c>
    </row>
    <row r="2875" spans="1:13" x14ac:dyDescent="0.3">
      <c r="A2875" t="s">
        <v>40</v>
      </c>
      <c r="B2875" t="s">
        <v>53</v>
      </c>
      <c r="C2875" t="s">
        <v>689</v>
      </c>
      <c r="D2875" t="s">
        <v>14</v>
      </c>
      <c r="E2875">
        <v>1</v>
      </c>
      <c r="F2875" s="12">
        <v>69</v>
      </c>
      <c r="G2875" s="12">
        <v>2.2999999999999998</v>
      </c>
      <c r="H2875" s="12">
        <v>0.2</v>
      </c>
      <c r="I2875" s="12">
        <v>0</v>
      </c>
      <c r="J2875">
        <v>23</v>
      </c>
      <c r="K2875">
        <v>36</v>
      </c>
      <c r="L2875" s="12">
        <v>0.2</v>
      </c>
      <c r="M2875" t="s">
        <v>674</v>
      </c>
    </row>
    <row r="2876" spans="1:13" x14ac:dyDescent="0.3">
      <c r="A2876" t="s">
        <v>40</v>
      </c>
      <c r="B2876" t="s">
        <v>53</v>
      </c>
      <c r="C2876" t="s">
        <v>689</v>
      </c>
      <c r="D2876" t="s">
        <v>114</v>
      </c>
      <c r="E2876">
        <v>1</v>
      </c>
      <c r="F2876" s="12">
        <v>81</v>
      </c>
      <c r="G2876" s="12">
        <v>2.7</v>
      </c>
      <c r="H2876" s="12">
        <v>0.2</v>
      </c>
      <c r="I2876" s="12">
        <v>0</v>
      </c>
      <c r="J2876">
        <v>27</v>
      </c>
      <c r="K2876">
        <v>30</v>
      </c>
      <c r="L2876" s="12">
        <v>0.2</v>
      </c>
      <c r="M2876" t="s">
        <v>674</v>
      </c>
    </row>
    <row r="2877" spans="1:13" x14ac:dyDescent="0.3">
      <c r="A2877" t="s">
        <v>40</v>
      </c>
      <c r="B2877" t="s">
        <v>53</v>
      </c>
      <c r="C2877" t="s">
        <v>690</v>
      </c>
      <c r="D2877" t="s">
        <v>9</v>
      </c>
      <c r="E2877">
        <v>1</v>
      </c>
      <c r="F2877" s="12">
        <v>65</v>
      </c>
      <c r="G2877" s="12">
        <v>2.17</v>
      </c>
      <c r="H2877" s="12">
        <v>0.28000000000000003</v>
      </c>
      <c r="I2877" s="12">
        <v>0.28000000000000003</v>
      </c>
      <c r="J2877">
        <v>13</v>
      </c>
      <c r="K2877">
        <v>26</v>
      </c>
      <c r="L2877" s="12">
        <v>0</v>
      </c>
      <c r="M2877" t="s">
        <v>674</v>
      </c>
    </row>
    <row r="2878" spans="1:13" x14ac:dyDescent="0.3">
      <c r="A2878" t="s">
        <v>40</v>
      </c>
      <c r="B2878" t="s">
        <v>53</v>
      </c>
      <c r="C2878" t="s">
        <v>690</v>
      </c>
      <c r="D2878" t="s">
        <v>10</v>
      </c>
      <c r="E2878">
        <v>1</v>
      </c>
      <c r="F2878" s="12">
        <v>90</v>
      </c>
      <c r="G2878" s="12">
        <v>3</v>
      </c>
      <c r="H2878" s="12">
        <v>0.28000000000000003</v>
      </c>
      <c r="I2878" s="12">
        <v>0.28000000000000003</v>
      </c>
      <c r="J2878">
        <v>18</v>
      </c>
      <c r="K2878">
        <v>26</v>
      </c>
      <c r="L2878" s="12">
        <v>0</v>
      </c>
      <c r="M2878" t="s">
        <v>674</v>
      </c>
    </row>
    <row r="2879" spans="1:13" x14ac:dyDescent="0.3">
      <c r="A2879" t="s">
        <v>40</v>
      </c>
      <c r="B2879" t="s">
        <v>53</v>
      </c>
      <c r="C2879" t="s">
        <v>690</v>
      </c>
      <c r="D2879" t="s">
        <v>13</v>
      </c>
      <c r="E2879">
        <v>1</v>
      </c>
      <c r="F2879" s="12">
        <v>50</v>
      </c>
      <c r="G2879" s="12">
        <v>1.67</v>
      </c>
      <c r="H2879" s="12">
        <v>0.28000000000000003</v>
      </c>
      <c r="I2879" s="12">
        <v>0.28000000000000003</v>
      </c>
      <c r="J2879">
        <v>10</v>
      </c>
      <c r="K2879">
        <v>26</v>
      </c>
      <c r="L2879" s="12">
        <v>0</v>
      </c>
      <c r="M2879" t="s">
        <v>674</v>
      </c>
    </row>
    <row r="2880" spans="1:13" x14ac:dyDescent="0.3">
      <c r="A2880" t="s">
        <v>40</v>
      </c>
      <c r="B2880" t="s">
        <v>53</v>
      </c>
      <c r="C2880" t="s">
        <v>690</v>
      </c>
      <c r="D2880" t="s">
        <v>15</v>
      </c>
      <c r="E2880">
        <v>1</v>
      </c>
      <c r="F2880" s="12">
        <v>30</v>
      </c>
      <c r="G2880" s="12">
        <v>1</v>
      </c>
      <c r="H2880" s="12">
        <v>0.31</v>
      </c>
      <c r="I2880" s="12">
        <v>0.31</v>
      </c>
      <c r="J2880">
        <v>6</v>
      </c>
      <c r="K2880">
        <v>26</v>
      </c>
      <c r="L2880" s="12">
        <v>0</v>
      </c>
      <c r="M2880" t="s">
        <v>674</v>
      </c>
    </row>
    <row r="2881" spans="1:13" x14ac:dyDescent="0.3">
      <c r="A2881" t="s">
        <v>40</v>
      </c>
      <c r="B2881" t="s">
        <v>53</v>
      </c>
      <c r="C2881" t="s">
        <v>691</v>
      </c>
      <c r="D2881" t="s">
        <v>7</v>
      </c>
      <c r="E2881">
        <v>1</v>
      </c>
      <c r="F2881" s="12">
        <v>26.5</v>
      </c>
      <c r="G2881" s="12">
        <v>0.88</v>
      </c>
      <c r="H2881" s="12">
        <v>0.28000000000000003</v>
      </c>
      <c r="I2881" s="12">
        <v>0.28000000000000003</v>
      </c>
      <c r="J2881">
        <v>5</v>
      </c>
      <c r="K2881">
        <v>26</v>
      </c>
      <c r="L2881" s="12">
        <v>0</v>
      </c>
      <c r="M2881" t="s">
        <v>674</v>
      </c>
    </row>
    <row r="2882" spans="1:13" x14ac:dyDescent="0.3">
      <c r="A2882" t="s">
        <v>40</v>
      </c>
      <c r="B2882" t="s">
        <v>53</v>
      </c>
      <c r="C2882" t="s">
        <v>691</v>
      </c>
      <c r="D2882" t="s">
        <v>11</v>
      </c>
      <c r="E2882">
        <v>1</v>
      </c>
      <c r="F2882" s="12">
        <v>20</v>
      </c>
      <c r="G2882" s="12">
        <v>0.67</v>
      </c>
      <c r="H2882" s="12">
        <v>0.28000000000000003</v>
      </c>
      <c r="I2882" s="12">
        <v>0.28000000000000003</v>
      </c>
      <c r="J2882">
        <v>4</v>
      </c>
      <c r="K2882">
        <v>26</v>
      </c>
      <c r="L2882" s="12">
        <v>0</v>
      </c>
      <c r="M2882" t="s">
        <v>674</v>
      </c>
    </row>
    <row r="2883" spans="1:13" x14ac:dyDescent="0.3">
      <c r="A2883" t="s">
        <v>40</v>
      </c>
      <c r="B2883" t="s">
        <v>53</v>
      </c>
      <c r="C2883" t="s">
        <v>692</v>
      </c>
      <c r="D2883" t="s">
        <v>8</v>
      </c>
      <c r="E2883">
        <v>1</v>
      </c>
      <c r="F2883" s="12">
        <v>79.66</v>
      </c>
      <c r="G2883" s="12">
        <v>2.66</v>
      </c>
      <c r="H2883" s="12">
        <v>0.28000000000000003</v>
      </c>
      <c r="I2883" s="12">
        <v>0.28000000000000003</v>
      </c>
      <c r="J2883">
        <v>25</v>
      </c>
      <c r="K2883">
        <v>24</v>
      </c>
      <c r="L2883" s="12">
        <v>0</v>
      </c>
      <c r="M2883" t="s">
        <v>674</v>
      </c>
    </row>
    <row r="2884" spans="1:13" x14ac:dyDescent="0.3">
      <c r="A2884" t="s">
        <v>40</v>
      </c>
      <c r="B2884" t="s">
        <v>53</v>
      </c>
      <c r="C2884" t="s">
        <v>692</v>
      </c>
      <c r="D2884" t="s">
        <v>10</v>
      </c>
      <c r="E2884">
        <v>1</v>
      </c>
      <c r="F2884" s="12">
        <v>53.49</v>
      </c>
      <c r="G2884" s="12">
        <v>1.78</v>
      </c>
      <c r="H2884" s="12">
        <v>0.28000000000000003</v>
      </c>
      <c r="I2884" s="12">
        <v>0.28000000000000003</v>
      </c>
      <c r="J2884">
        <v>19</v>
      </c>
      <c r="K2884">
        <v>24</v>
      </c>
      <c r="L2884" s="12">
        <v>0</v>
      </c>
      <c r="M2884" t="s">
        <v>674</v>
      </c>
    </row>
    <row r="2885" spans="1:13" x14ac:dyDescent="0.3">
      <c r="A2885" t="s">
        <v>40</v>
      </c>
      <c r="B2885" t="s">
        <v>53</v>
      </c>
      <c r="C2885" t="s">
        <v>692</v>
      </c>
      <c r="D2885" t="s">
        <v>14</v>
      </c>
      <c r="E2885">
        <v>1</v>
      </c>
      <c r="F2885" s="12">
        <v>30.03</v>
      </c>
      <c r="G2885" s="12">
        <v>1</v>
      </c>
      <c r="H2885" s="12">
        <v>0.28000000000000003</v>
      </c>
      <c r="I2885" s="12">
        <v>0.28000000000000003</v>
      </c>
      <c r="J2885">
        <v>12</v>
      </c>
      <c r="K2885">
        <v>35</v>
      </c>
      <c r="L2885" s="12">
        <v>0</v>
      </c>
      <c r="M2885" t="s">
        <v>674</v>
      </c>
    </row>
    <row r="2886" spans="1:13" x14ac:dyDescent="0.3">
      <c r="A2886" t="s">
        <v>40</v>
      </c>
      <c r="B2886" t="s">
        <v>53</v>
      </c>
      <c r="C2886" t="s">
        <v>693</v>
      </c>
      <c r="D2886" t="s">
        <v>7</v>
      </c>
      <c r="E2886">
        <v>1</v>
      </c>
      <c r="F2886" s="12">
        <v>81.489999999999995</v>
      </c>
      <c r="G2886" s="12">
        <v>2.72</v>
      </c>
      <c r="H2886" s="12">
        <v>0.28000000000000003</v>
      </c>
      <c r="I2886" s="12">
        <v>0.28000000000000003</v>
      </c>
      <c r="J2886">
        <v>24</v>
      </c>
      <c r="K2886">
        <v>32</v>
      </c>
      <c r="L2886" s="12">
        <v>0</v>
      </c>
      <c r="M2886" t="s">
        <v>674</v>
      </c>
    </row>
    <row r="2887" spans="1:13" x14ac:dyDescent="0.3">
      <c r="A2887" t="s">
        <v>40</v>
      </c>
      <c r="B2887" t="s">
        <v>53</v>
      </c>
      <c r="C2887" t="s">
        <v>693</v>
      </c>
      <c r="D2887" t="s">
        <v>9</v>
      </c>
      <c r="E2887">
        <v>1</v>
      </c>
      <c r="F2887" s="12">
        <v>1.26</v>
      </c>
      <c r="G2887" s="12">
        <v>0.04</v>
      </c>
      <c r="H2887" s="12">
        <v>0.28000000000000003</v>
      </c>
      <c r="I2887" s="12">
        <v>0.28000000000000003</v>
      </c>
      <c r="J2887">
        <v>16</v>
      </c>
      <c r="K2887">
        <v>24</v>
      </c>
      <c r="L2887" s="12">
        <v>0</v>
      </c>
      <c r="M2887" t="s">
        <v>674</v>
      </c>
    </row>
    <row r="2888" spans="1:13" x14ac:dyDescent="0.3">
      <c r="A2888" t="s">
        <v>40</v>
      </c>
      <c r="B2888" t="s">
        <v>53</v>
      </c>
      <c r="C2888" t="s">
        <v>693</v>
      </c>
      <c r="D2888" t="s">
        <v>11</v>
      </c>
      <c r="E2888">
        <v>1</v>
      </c>
      <c r="F2888" s="12">
        <v>2.06</v>
      </c>
      <c r="G2888" s="12">
        <v>7.0000000000000007E-2</v>
      </c>
      <c r="H2888" s="12">
        <v>0.28000000000000003</v>
      </c>
      <c r="I2888" s="12">
        <v>0.28000000000000003</v>
      </c>
      <c r="J2888">
        <v>24</v>
      </c>
      <c r="K2888">
        <v>19</v>
      </c>
      <c r="L2888" s="12">
        <v>0</v>
      </c>
      <c r="M2888" t="s">
        <v>674</v>
      </c>
    </row>
    <row r="2889" spans="1:13" x14ac:dyDescent="0.3">
      <c r="A2889" t="s">
        <v>40</v>
      </c>
      <c r="B2889" t="s">
        <v>53</v>
      </c>
      <c r="C2889" t="s">
        <v>693</v>
      </c>
      <c r="D2889" t="s">
        <v>15</v>
      </c>
      <c r="E2889">
        <v>1</v>
      </c>
      <c r="F2889" s="12">
        <v>64.510000000000005</v>
      </c>
      <c r="G2889" s="12">
        <v>2.15</v>
      </c>
      <c r="H2889" s="12">
        <v>0.31</v>
      </c>
      <c r="I2889" s="12">
        <v>0.31</v>
      </c>
      <c r="J2889">
        <v>21</v>
      </c>
      <c r="K2889">
        <v>24</v>
      </c>
      <c r="L2889" s="12">
        <v>0</v>
      </c>
      <c r="M2889" t="s">
        <v>674</v>
      </c>
    </row>
    <row r="2890" spans="1:13" x14ac:dyDescent="0.3">
      <c r="A2890" t="s">
        <v>40</v>
      </c>
      <c r="B2890" t="s">
        <v>53</v>
      </c>
      <c r="C2890" t="s">
        <v>694</v>
      </c>
      <c r="D2890" t="s">
        <v>15</v>
      </c>
      <c r="E2890">
        <v>1</v>
      </c>
      <c r="F2890" s="12">
        <v>22</v>
      </c>
      <c r="G2890" s="12">
        <v>0.73</v>
      </c>
      <c r="H2890" s="12">
        <v>0.12</v>
      </c>
      <c r="I2890" s="12">
        <v>0.12</v>
      </c>
      <c r="J2890">
        <v>22</v>
      </c>
      <c r="K2890">
        <v>22</v>
      </c>
      <c r="L2890" s="12">
        <v>0</v>
      </c>
      <c r="M2890" t="s">
        <v>674</v>
      </c>
    </row>
    <row r="2891" spans="1:13" x14ac:dyDescent="0.3">
      <c r="A2891" t="s">
        <v>40</v>
      </c>
      <c r="B2891" t="s">
        <v>53</v>
      </c>
      <c r="C2891" t="s">
        <v>695</v>
      </c>
      <c r="D2891" t="s">
        <v>11</v>
      </c>
      <c r="E2891">
        <v>1</v>
      </c>
      <c r="F2891" s="12">
        <v>42</v>
      </c>
      <c r="G2891" s="12">
        <v>1.4</v>
      </c>
      <c r="H2891" s="12">
        <v>0.2</v>
      </c>
      <c r="I2891" s="12">
        <v>0.2</v>
      </c>
      <c r="J2891">
        <v>14</v>
      </c>
      <c r="K2891">
        <v>24</v>
      </c>
      <c r="L2891" s="12">
        <v>0</v>
      </c>
      <c r="M2891" t="s">
        <v>674</v>
      </c>
    </row>
    <row r="2892" spans="1:13" x14ac:dyDescent="0.3">
      <c r="A2892" t="s">
        <v>40</v>
      </c>
      <c r="B2892" t="s">
        <v>53</v>
      </c>
      <c r="C2892" t="s">
        <v>696</v>
      </c>
      <c r="D2892" t="s">
        <v>7</v>
      </c>
      <c r="E2892">
        <v>1</v>
      </c>
      <c r="F2892" s="12">
        <v>84</v>
      </c>
      <c r="G2892" s="12">
        <v>2.8</v>
      </c>
      <c r="H2892" s="12">
        <v>0.27</v>
      </c>
      <c r="I2892" s="12">
        <v>0.27</v>
      </c>
      <c r="J2892">
        <v>21</v>
      </c>
      <c r="K2892">
        <v>25</v>
      </c>
      <c r="L2892" s="12">
        <v>0</v>
      </c>
      <c r="M2892" t="s">
        <v>674</v>
      </c>
    </row>
    <row r="2893" spans="1:13" x14ac:dyDescent="0.3">
      <c r="A2893" t="s">
        <v>40</v>
      </c>
      <c r="B2893" t="s">
        <v>53</v>
      </c>
      <c r="C2893" t="s">
        <v>696</v>
      </c>
      <c r="D2893" t="s">
        <v>8</v>
      </c>
      <c r="E2893">
        <v>1</v>
      </c>
      <c r="F2893" s="12">
        <v>72</v>
      </c>
      <c r="G2893" s="12">
        <v>2.4</v>
      </c>
      <c r="H2893" s="12">
        <v>0.27</v>
      </c>
      <c r="I2893" s="12">
        <v>0.27</v>
      </c>
      <c r="J2893">
        <v>18</v>
      </c>
      <c r="K2893">
        <v>24</v>
      </c>
      <c r="L2893" s="12">
        <v>0</v>
      </c>
      <c r="M2893" t="s">
        <v>674</v>
      </c>
    </row>
    <row r="2894" spans="1:13" x14ac:dyDescent="0.3">
      <c r="A2894" t="s">
        <v>40</v>
      </c>
      <c r="B2894" t="s">
        <v>53</v>
      </c>
      <c r="C2894" t="s">
        <v>696</v>
      </c>
      <c r="D2894" t="s">
        <v>11</v>
      </c>
      <c r="E2894">
        <v>1</v>
      </c>
      <c r="F2894" s="12">
        <v>80</v>
      </c>
      <c r="G2894" s="12">
        <v>2.67</v>
      </c>
      <c r="H2894" s="12">
        <v>0.27</v>
      </c>
      <c r="I2894" s="12">
        <v>0.27</v>
      </c>
      <c r="J2894">
        <v>20</v>
      </c>
      <c r="K2894">
        <v>24</v>
      </c>
      <c r="L2894" s="12">
        <v>0</v>
      </c>
      <c r="M2894" t="s">
        <v>674</v>
      </c>
    </row>
    <row r="2895" spans="1:13" x14ac:dyDescent="0.3">
      <c r="A2895" t="s">
        <v>40</v>
      </c>
      <c r="B2895" t="s">
        <v>53</v>
      </c>
      <c r="C2895" t="s">
        <v>696</v>
      </c>
      <c r="D2895" t="s">
        <v>10</v>
      </c>
      <c r="E2895">
        <v>1</v>
      </c>
      <c r="F2895" s="12">
        <v>96</v>
      </c>
      <c r="G2895" s="12">
        <v>3.2</v>
      </c>
      <c r="H2895" s="12">
        <v>0.27</v>
      </c>
      <c r="I2895" s="12">
        <v>0.27</v>
      </c>
      <c r="J2895">
        <v>24</v>
      </c>
      <c r="K2895">
        <v>24</v>
      </c>
      <c r="L2895" s="12">
        <v>0</v>
      </c>
      <c r="M2895" t="s">
        <v>674</v>
      </c>
    </row>
    <row r="2896" spans="1:13" x14ac:dyDescent="0.3">
      <c r="A2896" t="s">
        <v>40</v>
      </c>
      <c r="B2896" t="s">
        <v>53</v>
      </c>
      <c r="C2896" t="s">
        <v>696</v>
      </c>
      <c r="D2896" t="s">
        <v>13</v>
      </c>
      <c r="E2896">
        <v>1</v>
      </c>
      <c r="F2896" s="12">
        <v>64</v>
      </c>
      <c r="G2896" s="12">
        <v>2.13</v>
      </c>
      <c r="H2896" s="12">
        <v>0.27</v>
      </c>
      <c r="I2896" s="12">
        <v>0.27</v>
      </c>
      <c r="J2896">
        <v>16</v>
      </c>
      <c r="K2896">
        <v>21</v>
      </c>
      <c r="L2896" s="12">
        <v>0</v>
      </c>
      <c r="M2896" t="s">
        <v>674</v>
      </c>
    </row>
    <row r="2897" spans="1:13" x14ac:dyDescent="0.3">
      <c r="A2897" t="s">
        <v>40</v>
      </c>
      <c r="B2897" t="s">
        <v>53</v>
      </c>
      <c r="C2897" t="s">
        <v>696</v>
      </c>
      <c r="D2897" t="s">
        <v>12</v>
      </c>
      <c r="E2897">
        <v>1</v>
      </c>
      <c r="F2897" s="12">
        <v>48</v>
      </c>
      <c r="G2897" s="12">
        <v>1.6</v>
      </c>
      <c r="H2897" s="12">
        <v>0.27</v>
      </c>
      <c r="I2897" s="12">
        <v>0.27</v>
      </c>
      <c r="J2897">
        <v>12</v>
      </c>
      <c r="K2897">
        <v>19</v>
      </c>
      <c r="L2897" s="12">
        <v>0</v>
      </c>
      <c r="M2897" t="s">
        <v>674</v>
      </c>
    </row>
    <row r="2898" spans="1:13" x14ac:dyDescent="0.3">
      <c r="A2898" t="s">
        <v>40</v>
      </c>
      <c r="B2898" t="s">
        <v>53</v>
      </c>
      <c r="C2898" t="s">
        <v>696</v>
      </c>
      <c r="D2898" t="s">
        <v>15</v>
      </c>
      <c r="E2898">
        <v>1</v>
      </c>
      <c r="F2898" s="12">
        <v>56</v>
      </c>
      <c r="G2898" s="12">
        <v>1.87</v>
      </c>
      <c r="H2898" s="12">
        <v>0.27</v>
      </c>
      <c r="I2898" s="12">
        <v>0.27</v>
      </c>
      <c r="J2898">
        <v>14</v>
      </c>
      <c r="K2898">
        <v>33</v>
      </c>
      <c r="L2898" s="12">
        <v>0</v>
      </c>
      <c r="M2898" t="s">
        <v>674</v>
      </c>
    </row>
    <row r="2899" spans="1:13" x14ac:dyDescent="0.3">
      <c r="A2899" t="s">
        <v>40</v>
      </c>
      <c r="B2899" t="s">
        <v>53</v>
      </c>
      <c r="C2899" t="s">
        <v>696</v>
      </c>
      <c r="D2899" t="s">
        <v>14</v>
      </c>
      <c r="E2899">
        <v>1</v>
      </c>
      <c r="F2899" s="12">
        <v>36</v>
      </c>
      <c r="G2899" s="12">
        <v>1.2</v>
      </c>
      <c r="H2899" s="12">
        <v>0.27</v>
      </c>
      <c r="I2899" s="12">
        <v>0.27</v>
      </c>
      <c r="J2899">
        <v>9</v>
      </c>
      <c r="K2899">
        <v>30</v>
      </c>
      <c r="L2899" s="12">
        <v>0</v>
      </c>
      <c r="M2899" t="s">
        <v>674</v>
      </c>
    </row>
    <row r="2900" spans="1:13" x14ac:dyDescent="0.3">
      <c r="A2900" t="s">
        <v>40</v>
      </c>
      <c r="B2900" t="s">
        <v>53</v>
      </c>
      <c r="C2900" t="s">
        <v>697</v>
      </c>
      <c r="D2900" t="s">
        <v>9</v>
      </c>
      <c r="E2900">
        <v>1</v>
      </c>
      <c r="F2900" s="12">
        <v>22.11</v>
      </c>
      <c r="G2900" s="12">
        <v>0.74</v>
      </c>
      <c r="H2900" s="12">
        <v>0.28000000000000003</v>
      </c>
      <c r="I2900" s="12">
        <v>0.28000000000000003</v>
      </c>
      <c r="J2900">
        <v>15</v>
      </c>
      <c r="K2900">
        <v>24</v>
      </c>
      <c r="L2900" s="12">
        <v>0</v>
      </c>
      <c r="M2900" t="s">
        <v>674</v>
      </c>
    </row>
    <row r="2901" spans="1:13" x14ac:dyDescent="0.3">
      <c r="A2901" t="s">
        <v>40</v>
      </c>
      <c r="B2901" t="s">
        <v>53</v>
      </c>
      <c r="C2901" t="s">
        <v>697</v>
      </c>
      <c r="D2901" t="s">
        <v>11</v>
      </c>
      <c r="E2901">
        <v>1</v>
      </c>
      <c r="F2901" s="12">
        <v>90</v>
      </c>
      <c r="G2901" s="12">
        <v>3</v>
      </c>
      <c r="H2901" s="12">
        <v>0.28000000000000003</v>
      </c>
      <c r="I2901" s="12">
        <v>0.28000000000000003</v>
      </c>
      <c r="J2901">
        <v>18</v>
      </c>
      <c r="K2901">
        <v>24</v>
      </c>
      <c r="L2901" s="12">
        <v>0</v>
      </c>
      <c r="M2901" t="s">
        <v>674</v>
      </c>
    </row>
    <row r="2902" spans="1:13" x14ac:dyDescent="0.3">
      <c r="A2902" t="s">
        <v>40</v>
      </c>
      <c r="B2902" t="s">
        <v>53</v>
      </c>
      <c r="C2902" t="s">
        <v>698</v>
      </c>
      <c r="D2902" t="s">
        <v>7</v>
      </c>
      <c r="E2902">
        <v>1</v>
      </c>
      <c r="F2902" s="12">
        <v>47.3</v>
      </c>
      <c r="G2902" s="12">
        <v>1.58</v>
      </c>
      <c r="H2902" s="12">
        <v>0.22</v>
      </c>
      <c r="I2902" s="12">
        <v>0</v>
      </c>
      <c r="J2902">
        <v>11</v>
      </c>
      <c r="K2902">
        <v>45</v>
      </c>
      <c r="L2902" s="12">
        <v>0.22</v>
      </c>
      <c r="M2902" t="s">
        <v>674</v>
      </c>
    </row>
    <row r="2903" spans="1:13" x14ac:dyDescent="0.3">
      <c r="A2903" t="s">
        <v>40</v>
      </c>
      <c r="B2903" t="s">
        <v>53</v>
      </c>
      <c r="C2903" t="s">
        <v>698</v>
      </c>
      <c r="D2903" t="s">
        <v>11</v>
      </c>
      <c r="E2903">
        <v>1</v>
      </c>
      <c r="F2903" s="12">
        <v>68</v>
      </c>
      <c r="G2903" s="12">
        <v>2.27</v>
      </c>
      <c r="H2903" s="12">
        <v>0.22</v>
      </c>
      <c r="I2903" s="12">
        <v>0</v>
      </c>
      <c r="J2903">
        <v>17</v>
      </c>
      <c r="K2903">
        <v>24</v>
      </c>
      <c r="L2903" s="12">
        <v>0.22</v>
      </c>
      <c r="M2903" t="s">
        <v>674</v>
      </c>
    </row>
    <row r="2904" spans="1:13" x14ac:dyDescent="0.3">
      <c r="A2904" t="s">
        <v>40</v>
      </c>
      <c r="B2904" t="s">
        <v>53</v>
      </c>
      <c r="C2904" t="s">
        <v>698</v>
      </c>
      <c r="D2904" t="s">
        <v>14</v>
      </c>
      <c r="E2904">
        <v>1</v>
      </c>
      <c r="F2904" s="12">
        <v>64</v>
      </c>
      <c r="G2904" s="12">
        <v>2.13</v>
      </c>
      <c r="H2904" s="12">
        <v>0.22</v>
      </c>
      <c r="I2904" s="12">
        <v>0.22</v>
      </c>
      <c r="J2904">
        <v>16</v>
      </c>
      <c r="K2904">
        <v>35</v>
      </c>
      <c r="L2904" s="12">
        <v>0</v>
      </c>
      <c r="M2904" t="s">
        <v>674</v>
      </c>
    </row>
    <row r="2905" spans="1:13" x14ac:dyDescent="0.3">
      <c r="A2905" t="s">
        <v>40</v>
      </c>
      <c r="B2905" t="s">
        <v>53</v>
      </c>
      <c r="C2905" t="s">
        <v>698</v>
      </c>
      <c r="D2905" t="s">
        <v>114</v>
      </c>
      <c r="E2905">
        <v>1</v>
      </c>
      <c r="F2905" s="12">
        <v>36</v>
      </c>
      <c r="G2905" s="12">
        <v>1.2</v>
      </c>
      <c r="H2905" s="12">
        <v>0.24</v>
      </c>
      <c r="I2905" s="12">
        <v>0.24</v>
      </c>
      <c r="J2905">
        <v>9</v>
      </c>
      <c r="K2905">
        <v>42</v>
      </c>
      <c r="L2905" s="12">
        <v>0</v>
      </c>
      <c r="M2905" t="s">
        <v>674</v>
      </c>
    </row>
    <row r="2906" spans="1:13" x14ac:dyDescent="0.3">
      <c r="A2906" t="s">
        <v>40</v>
      </c>
      <c r="B2906" t="s">
        <v>53</v>
      </c>
      <c r="C2906" t="s">
        <v>699</v>
      </c>
      <c r="D2906" t="s">
        <v>7</v>
      </c>
      <c r="E2906">
        <v>1</v>
      </c>
      <c r="F2906" s="12">
        <v>29.7</v>
      </c>
      <c r="G2906" s="12">
        <v>0.99</v>
      </c>
      <c r="H2906" s="12">
        <v>0.2</v>
      </c>
      <c r="I2906" s="12">
        <v>0.2</v>
      </c>
      <c r="J2906">
        <v>9</v>
      </c>
      <c r="K2906">
        <v>45</v>
      </c>
      <c r="L2906" s="12">
        <v>0</v>
      </c>
      <c r="M2906" t="s">
        <v>674</v>
      </c>
    </row>
    <row r="2907" spans="1:13" x14ac:dyDescent="0.3">
      <c r="A2907" t="s">
        <v>40</v>
      </c>
      <c r="B2907" t="s">
        <v>53</v>
      </c>
      <c r="C2907" t="s">
        <v>699</v>
      </c>
      <c r="D2907" t="s">
        <v>9</v>
      </c>
      <c r="E2907">
        <v>1</v>
      </c>
      <c r="F2907" s="12">
        <v>52.8</v>
      </c>
      <c r="G2907" s="12">
        <v>1.76</v>
      </c>
      <c r="H2907" s="12">
        <v>0.2</v>
      </c>
      <c r="I2907" s="12">
        <v>0.2</v>
      </c>
      <c r="J2907">
        <v>16</v>
      </c>
      <c r="K2907">
        <v>36</v>
      </c>
      <c r="L2907" s="12">
        <v>0</v>
      </c>
      <c r="M2907" t="s">
        <v>674</v>
      </c>
    </row>
    <row r="2908" spans="1:13" x14ac:dyDescent="0.3">
      <c r="A2908" t="s">
        <v>40</v>
      </c>
      <c r="B2908" t="s">
        <v>53</v>
      </c>
      <c r="C2908" t="s">
        <v>699</v>
      </c>
      <c r="D2908" t="s">
        <v>11</v>
      </c>
      <c r="E2908">
        <v>1</v>
      </c>
      <c r="F2908" s="12">
        <v>26.4</v>
      </c>
      <c r="G2908" s="12">
        <v>0.88</v>
      </c>
      <c r="H2908" s="12">
        <v>0.2</v>
      </c>
      <c r="I2908" s="12">
        <v>0.2</v>
      </c>
      <c r="J2908">
        <v>8</v>
      </c>
      <c r="K2908">
        <v>24</v>
      </c>
      <c r="L2908" s="12">
        <v>0</v>
      </c>
      <c r="M2908" t="s">
        <v>674</v>
      </c>
    </row>
    <row r="2909" spans="1:13" x14ac:dyDescent="0.3">
      <c r="A2909" t="s">
        <v>40</v>
      </c>
      <c r="B2909" t="s">
        <v>53</v>
      </c>
      <c r="C2909" t="s">
        <v>699</v>
      </c>
      <c r="D2909" t="s">
        <v>15</v>
      </c>
      <c r="E2909">
        <v>1</v>
      </c>
      <c r="F2909" s="12">
        <v>46.2</v>
      </c>
      <c r="G2909" s="12">
        <v>1.54</v>
      </c>
      <c r="H2909" s="12">
        <v>0.2</v>
      </c>
      <c r="I2909" s="12">
        <v>0</v>
      </c>
      <c r="J2909">
        <v>14</v>
      </c>
      <c r="K2909">
        <v>33</v>
      </c>
      <c r="L2909" s="12">
        <v>0.2</v>
      </c>
      <c r="M2909" t="s">
        <v>674</v>
      </c>
    </row>
    <row r="2910" spans="1:13" x14ac:dyDescent="0.3">
      <c r="A2910" t="s">
        <v>40</v>
      </c>
      <c r="B2910" t="s">
        <v>53</v>
      </c>
      <c r="C2910" t="s">
        <v>700</v>
      </c>
      <c r="D2910" t="s">
        <v>8</v>
      </c>
      <c r="E2910">
        <v>1</v>
      </c>
      <c r="F2910" s="12">
        <v>1.44</v>
      </c>
      <c r="G2910" s="12">
        <v>0.05</v>
      </c>
      <c r="H2910" s="12">
        <v>0.28000000000000003</v>
      </c>
      <c r="I2910" s="12">
        <v>0.28000000000000003</v>
      </c>
      <c r="J2910">
        <v>37</v>
      </c>
      <c r="K2910">
        <v>36</v>
      </c>
      <c r="L2910" s="12">
        <v>0</v>
      </c>
      <c r="M2910" t="s">
        <v>674</v>
      </c>
    </row>
    <row r="2911" spans="1:13" x14ac:dyDescent="0.3">
      <c r="A2911" t="s">
        <v>40</v>
      </c>
      <c r="B2911" t="s">
        <v>53</v>
      </c>
      <c r="C2911" t="s">
        <v>700</v>
      </c>
      <c r="D2911" t="s">
        <v>12</v>
      </c>
      <c r="E2911">
        <v>1</v>
      </c>
      <c r="F2911" s="12">
        <v>51.96</v>
      </c>
      <c r="G2911" s="12">
        <v>1.73</v>
      </c>
      <c r="H2911" s="12">
        <v>0.28000000000000003</v>
      </c>
      <c r="I2911" s="12">
        <v>0</v>
      </c>
      <c r="J2911">
        <v>20</v>
      </c>
      <c r="K2911">
        <v>24</v>
      </c>
      <c r="L2911" s="12">
        <v>0.28000000000000003</v>
      </c>
      <c r="M2911" t="s">
        <v>674</v>
      </c>
    </row>
    <row r="2912" spans="1:13" x14ac:dyDescent="0.3">
      <c r="A2912" t="s">
        <v>40</v>
      </c>
      <c r="B2912" t="s">
        <v>53</v>
      </c>
      <c r="C2912" t="s">
        <v>700</v>
      </c>
      <c r="D2912" t="s">
        <v>114</v>
      </c>
      <c r="E2912">
        <v>1</v>
      </c>
      <c r="F2912" s="12">
        <v>36.869999999999997</v>
      </c>
      <c r="G2912" s="12">
        <v>1.23</v>
      </c>
      <c r="H2912" s="12">
        <v>0.31</v>
      </c>
      <c r="I2912" s="12">
        <v>0</v>
      </c>
      <c r="J2912">
        <v>23</v>
      </c>
      <c r="K2912">
        <v>24</v>
      </c>
      <c r="L2912" s="12">
        <v>0.31</v>
      </c>
      <c r="M2912" t="s">
        <v>674</v>
      </c>
    </row>
    <row r="2913" spans="1:13" x14ac:dyDescent="0.3">
      <c r="A2913" t="s">
        <v>40</v>
      </c>
      <c r="B2913" t="s">
        <v>53</v>
      </c>
      <c r="C2913" t="s">
        <v>701</v>
      </c>
      <c r="D2913" t="s">
        <v>7</v>
      </c>
      <c r="E2913">
        <v>1</v>
      </c>
      <c r="F2913" s="12">
        <v>20.309999999999999</v>
      </c>
      <c r="G2913" s="12">
        <v>0.68</v>
      </c>
      <c r="H2913" s="12">
        <v>0.09</v>
      </c>
      <c r="I2913" s="12">
        <v>0.09</v>
      </c>
      <c r="J2913">
        <v>19</v>
      </c>
      <c r="K2913">
        <v>24</v>
      </c>
      <c r="L2913" s="12">
        <v>0</v>
      </c>
      <c r="M2913" t="s">
        <v>674</v>
      </c>
    </row>
    <row r="2914" spans="1:13" x14ac:dyDescent="0.3">
      <c r="A2914" t="s">
        <v>40</v>
      </c>
      <c r="B2914" t="s">
        <v>53</v>
      </c>
      <c r="C2914" t="s">
        <v>701</v>
      </c>
      <c r="D2914" t="s">
        <v>9</v>
      </c>
      <c r="E2914">
        <v>1</v>
      </c>
      <c r="F2914" s="12">
        <v>9.14</v>
      </c>
      <c r="G2914" s="12">
        <v>0.3</v>
      </c>
      <c r="H2914" s="12">
        <v>0.09</v>
      </c>
      <c r="I2914" s="12">
        <v>0.09</v>
      </c>
      <c r="J2914">
        <v>30</v>
      </c>
      <c r="K2914">
        <v>24</v>
      </c>
      <c r="L2914" s="12">
        <v>0</v>
      </c>
      <c r="M2914" t="s">
        <v>674</v>
      </c>
    </row>
    <row r="2915" spans="1:13" x14ac:dyDescent="0.3">
      <c r="A2915" t="s">
        <v>40</v>
      </c>
      <c r="B2915" t="s">
        <v>53</v>
      </c>
      <c r="C2915" t="s">
        <v>701</v>
      </c>
      <c r="D2915" t="s">
        <v>13</v>
      </c>
      <c r="E2915">
        <v>1</v>
      </c>
      <c r="F2915" s="12">
        <v>19.87</v>
      </c>
      <c r="G2915" s="12">
        <v>0.66</v>
      </c>
      <c r="H2915" s="12">
        <v>0.09</v>
      </c>
      <c r="I2915" s="12">
        <v>0</v>
      </c>
      <c r="J2915">
        <v>25</v>
      </c>
      <c r="K2915">
        <v>24</v>
      </c>
      <c r="L2915" s="12">
        <v>0.09</v>
      </c>
      <c r="M2915" t="s">
        <v>674</v>
      </c>
    </row>
    <row r="2916" spans="1:13" x14ac:dyDescent="0.3">
      <c r="A2916" t="s">
        <v>40</v>
      </c>
      <c r="B2916" t="s">
        <v>53</v>
      </c>
      <c r="C2916" t="s">
        <v>702</v>
      </c>
      <c r="D2916" t="s">
        <v>7</v>
      </c>
      <c r="E2916">
        <v>1</v>
      </c>
      <c r="F2916" s="12">
        <v>0.25</v>
      </c>
      <c r="G2916" s="12">
        <v>0.01</v>
      </c>
      <c r="H2916" s="12">
        <v>0.11</v>
      </c>
      <c r="I2916" s="12">
        <v>0.11</v>
      </c>
      <c r="J2916">
        <v>12</v>
      </c>
      <c r="K2916">
        <v>45</v>
      </c>
      <c r="L2916" s="12">
        <v>0</v>
      </c>
      <c r="M2916" t="s">
        <v>674</v>
      </c>
    </row>
    <row r="2917" spans="1:13" x14ac:dyDescent="0.3">
      <c r="A2917" t="s">
        <v>40</v>
      </c>
      <c r="B2917" t="s">
        <v>53</v>
      </c>
      <c r="C2917" t="s">
        <v>702</v>
      </c>
      <c r="D2917" t="s">
        <v>11</v>
      </c>
      <c r="E2917">
        <v>1</v>
      </c>
      <c r="F2917" s="12">
        <v>13.83</v>
      </c>
      <c r="G2917" s="12">
        <v>0.46</v>
      </c>
      <c r="H2917" s="12">
        <v>0.11</v>
      </c>
      <c r="I2917" s="12">
        <v>0.11</v>
      </c>
      <c r="J2917">
        <v>14</v>
      </c>
      <c r="K2917">
        <v>24</v>
      </c>
      <c r="L2917" s="12">
        <v>0</v>
      </c>
      <c r="M2917" t="s">
        <v>674</v>
      </c>
    </row>
    <row r="2918" spans="1:13" x14ac:dyDescent="0.3">
      <c r="A2918" t="s">
        <v>40</v>
      </c>
      <c r="B2918" t="s">
        <v>53</v>
      </c>
      <c r="C2918" t="s">
        <v>702</v>
      </c>
      <c r="D2918" t="s">
        <v>13</v>
      </c>
      <c r="E2918">
        <v>1</v>
      </c>
      <c r="F2918" s="12">
        <v>12.17</v>
      </c>
      <c r="G2918" s="12">
        <v>0.41</v>
      </c>
      <c r="H2918" s="12">
        <v>0.11</v>
      </c>
      <c r="I2918" s="12">
        <v>0.11</v>
      </c>
      <c r="J2918">
        <v>15</v>
      </c>
      <c r="K2918">
        <v>24</v>
      </c>
      <c r="L2918" s="12">
        <v>0</v>
      </c>
      <c r="M2918" t="s">
        <v>674</v>
      </c>
    </row>
    <row r="2919" spans="1:13" x14ac:dyDescent="0.3">
      <c r="A2919" t="s">
        <v>40</v>
      </c>
      <c r="B2919" t="s">
        <v>53</v>
      </c>
      <c r="C2919" t="s">
        <v>703</v>
      </c>
      <c r="D2919" t="s">
        <v>7</v>
      </c>
      <c r="E2919">
        <v>1</v>
      </c>
      <c r="F2919" s="12">
        <v>40</v>
      </c>
      <c r="G2919" s="12">
        <v>1.33</v>
      </c>
      <c r="H2919" s="12">
        <v>0.28000000000000003</v>
      </c>
      <c r="I2919" s="12">
        <v>0.28000000000000003</v>
      </c>
      <c r="J2919">
        <v>10</v>
      </c>
      <c r="K2919">
        <v>45</v>
      </c>
      <c r="L2919" s="12">
        <v>0</v>
      </c>
      <c r="M2919" t="s">
        <v>674</v>
      </c>
    </row>
    <row r="2920" spans="1:13" x14ac:dyDescent="0.3">
      <c r="A2920" t="s">
        <v>40</v>
      </c>
      <c r="B2920" t="s">
        <v>53</v>
      </c>
      <c r="C2920" t="s">
        <v>704</v>
      </c>
      <c r="D2920" t="s">
        <v>7</v>
      </c>
      <c r="E2920">
        <v>1</v>
      </c>
      <c r="F2920" s="12">
        <v>10.29</v>
      </c>
      <c r="G2920" s="12">
        <v>0.34</v>
      </c>
      <c r="H2920" s="12">
        <v>7.0000000000000007E-2</v>
      </c>
      <c r="I2920" s="12">
        <v>7.0000000000000007E-2</v>
      </c>
      <c r="J2920">
        <v>10</v>
      </c>
      <c r="K2920">
        <v>32</v>
      </c>
      <c r="L2920" s="12">
        <v>0</v>
      </c>
      <c r="M2920" t="s">
        <v>674</v>
      </c>
    </row>
    <row r="2921" spans="1:13" x14ac:dyDescent="0.3">
      <c r="A2921" t="s">
        <v>40</v>
      </c>
      <c r="B2921" t="s">
        <v>53</v>
      </c>
      <c r="C2921" t="s">
        <v>704</v>
      </c>
      <c r="D2921" t="s">
        <v>9</v>
      </c>
      <c r="E2921">
        <v>1</v>
      </c>
      <c r="F2921" s="12">
        <v>15.43</v>
      </c>
      <c r="G2921" s="12">
        <v>0.51</v>
      </c>
      <c r="H2921" s="12">
        <v>7.0000000000000007E-2</v>
      </c>
      <c r="I2921" s="12">
        <v>7.0000000000000007E-2</v>
      </c>
      <c r="J2921">
        <v>15</v>
      </c>
      <c r="K2921">
        <v>24</v>
      </c>
      <c r="L2921" s="12">
        <v>0</v>
      </c>
      <c r="M2921" t="s">
        <v>674</v>
      </c>
    </row>
    <row r="2922" spans="1:13" x14ac:dyDescent="0.3">
      <c r="A2922" t="s">
        <v>40</v>
      </c>
      <c r="B2922" t="s">
        <v>53</v>
      </c>
      <c r="C2922" t="s">
        <v>704</v>
      </c>
      <c r="D2922" t="s">
        <v>13</v>
      </c>
      <c r="E2922">
        <v>1</v>
      </c>
      <c r="F2922" s="12">
        <v>12.34</v>
      </c>
      <c r="G2922" s="12">
        <v>0.41</v>
      </c>
      <c r="H2922" s="12">
        <v>7.0000000000000007E-2</v>
      </c>
      <c r="I2922" s="12">
        <v>0</v>
      </c>
      <c r="J2922">
        <v>12</v>
      </c>
      <c r="K2922">
        <v>36</v>
      </c>
      <c r="L2922" s="12">
        <v>7.0000000000000007E-2</v>
      </c>
      <c r="M2922" t="s">
        <v>674</v>
      </c>
    </row>
    <row r="2923" spans="1:13" x14ac:dyDescent="0.3">
      <c r="A2923" t="s">
        <v>40</v>
      </c>
      <c r="B2923" t="s">
        <v>53</v>
      </c>
      <c r="C2923" t="s">
        <v>705</v>
      </c>
      <c r="D2923" t="s">
        <v>8</v>
      </c>
      <c r="E2923">
        <v>1</v>
      </c>
      <c r="F2923" s="12">
        <v>36.4</v>
      </c>
      <c r="G2923" s="12">
        <v>1.21</v>
      </c>
      <c r="H2923" s="12">
        <v>0.14000000000000001</v>
      </c>
      <c r="I2923" s="12">
        <v>0.14000000000000001</v>
      </c>
      <c r="J2923">
        <v>14</v>
      </c>
      <c r="K2923">
        <v>24</v>
      </c>
      <c r="L2923" s="12">
        <v>0</v>
      </c>
      <c r="M2923" t="s">
        <v>674</v>
      </c>
    </row>
    <row r="2924" spans="1:13" x14ac:dyDescent="0.3">
      <c r="A2924" t="s">
        <v>40</v>
      </c>
      <c r="B2924" t="s">
        <v>53</v>
      </c>
      <c r="C2924" t="s">
        <v>705</v>
      </c>
      <c r="D2924" t="s">
        <v>12</v>
      </c>
      <c r="E2924">
        <v>1</v>
      </c>
      <c r="F2924" s="12">
        <v>60</v>
      </c>
      <c r="G2924" s="12">
        <v>2</v>
      </c>
      <c r="H2924" s="12">
        <v>0.28000000000000003</v>
      </c>
      <c r="I2924" s="12">
        <v>0.28000000000000003</v>
      </c>
      <c r="J2924">
        <v>12</v>
      </c>
      <c r="K2924">
        <v>24</v>
      </c>
      <c r="L2924" s="12">
        <v>0</v>
      </c>
      <c r="M2924" t="s">
        <v>674</v>
      </c>
    </row>
    <row r="2925" spans="1:13" x14ac:dyDescent="0.3">
      <c r="A2925" t="s">
        <v>40</v>
      </c>
      <c r="B2925" t="s">
        <v>53</v>
      </c>
      <c r="C2925" t="s">
        <v>705</v>
      </c>
      <c r="D2925" t="s">
        <v>114</v>
      </c>
      <c r="E2925">
        <v>1</v>
      </c>
      <c r="F2925" s="12">
        <v>79.5</v>
      </c>
      <c r="G2925" s="12">
        <v>2.65</v>
      </c>
      <c r="H2925" s="12">
        <v>0.31</v>
      </c>
      <c r="I2925" s="12">
        <v>0.31</v>
      </c>
      <c r="J2925">
        <v>15</v>
      </c>
      <c r="K2925">
        <v>24</v>
      </c>
      <c r="L2925" s="12">
        <v>0</v>
      </c>
      <c r="M2925" t="s">
        <v>674</v>
      </c>
    </row>
    <row r="2926" spans="1:13" x14ac:dyDescent="0.3">
      <c r="A2926" t="s">
        <v>40</v>
      </c>
      <c r="B2926" t="s">
        <v>53</v>
      </c>
      <c r="C2926" t="s">
        <v>706</v>
      </c>
      <c r="D2926" t="s">
        <v>7</v>
      </c>
      <c r="E2926">
        <v>1</v>
      </c>
      <c r="F2926" s="12">
        <v>6</v>
      </c>
      <c r="G2926" s="12">
        <v>0.2</v>
      </c>
      <c r="H2926" s="12">
        <v>0.16</v>
      </c>
      <c r="I2926" s="12">
        <v>0.16</v>
      </c>
      <c r="J2926">
        <v>6</v>
      </c>
      <c r="K2926">
        <v>20</v>
      </c>
      <c r="L2926" s="12">
        <v>0</v>
      </c>
      <c r="M2926" t="s">
        <v>674</v>
      </c>
    </row>
    <row r="2927" spans="1:13" x14ac:dyDescent="0.3">
      <c r="A2927" t="s">
        <v>40</v>
      </c>
      <c r="B2927" t="s">
        <v>53</v>
      </c>
      <c r="C2927" t="s">
        <v>706</v>
      </c>
      <c r="D2927" t="s">
        <v>9</v>
      </c>
      <c r="E2927">
        <v>2</v>
      </c>
      <c r="F2927" s="12">
        <v>14</v>
      </c>
      <c r="G2927" s="12">
        <v>0.47</v>
      </c>
      <c r="H2927" s="12">
        <v>0.21</v>
      </c>
      <c r="I2927" s="12">
        <v>0.21</v>
      </c>
      <c r="J2927">
        <v>14</v>
      </c>
      <c r="K2927">
        <v>40</v>
      </c>
      <c r="L2927" s="12">
        <v>0</v>
      </c>
      <c r="M2927" t="s">
        <v>674</v>
      </c>
    </row>
    <row r="2928" spans="1:13" x14ac:dyDescent="0.3">
      <c r="A2928" t="s">
        <v>40</v>
      </c>
      <c r="B2928" t="s">
        <v>53</v>
      </c>
      <c r="C2928" t="s">
        <v>706</v>
      </c>
      <c r="D2928" t="s">
        <v>8</v>
      </c>
      <c r="E2928">
        <v>2</v>
      </c>
      <c r="F2928" s="12">
        <v>14</v>
      </c>
      <c r="G2928" s="12">
        <v>0.47</v>
      </c>
      <c r="H2928" s="12">
        <v>0.26</v>
      </c>
      <c r="I2928" s="12">
        <v>0.26</v>
      </c>
      <c r="J2928">
        <v>14</v>
      </c>
      <c r="K2928">
        <v>40</v>
      </c>
      <c r="L2928" s="12">
        <v>0</v>
      </c>
      <c r="M2928" t="s">
        <v>674</v>
      </c>
    </row>
    <row r="2929" spans="1:13" x14ac:dyDescent="0.3">
      <c r="A2929" t="s">
        <v>40</v>
      </c>
      <c r="B2929" t="s">
        <v>53</v>
      </c>
      <c r="C2929" t="s">
        <v>706</v>
      </c>
      <c r="D2929" t="s">
        <v>11</v>
      </c>
      <c r="E2929">
        <v>1</v>
      </c>
      <c r="F2929" s="12">
        <v>7</v>
      </c>
      <c r="G2929" s="12">
        <v>0.23</v>
      </c>
      <c r="H2929" s="12">
        <v>0.13</v>
      </c>
      <c r="I2929" s="12">
        <v>0.13</v>
      </c>
      <c r="J2929">
        <v>7</v>
      </c>
      <c r="K2929">
        <v>20</v>
      </c>
      <c r="L2929" s="12">
        <v>0</v>
      </c>
      <c r="M2929" t="s">
        <v>674</v>
      </c>
    </row>
    <row r="2930" spans="1:13" x14ac:dyDescent="0.3">
      <c r="A2930" t="s">
        <v>40</v>
      </c>
      <c r="B2930" t="s">
        <v>53</v>
      </c>
      <c r="C2930" t="s">
        <v>706</v>
      </c>
      <c r="D2930" t="s">
        <v>10</v>
      </c>
      <c r="E2930">
        <v>1</v>
      </c>
      <c r="F2930" s="12">
        <v>6</v>
      </c>
      <c r="G2930" s="12">
        <v>0.2</v>
      </c>
      <c r="H2930" s="12">
        <v>0.15</v>
      </c>
      <c r="I2930" s="12">
        <v>0.15</v>
      </c>
      <c r="J2930">
        <v>6</v>
      </c>
      <c r="K2930">
        <v>20</v>
      </c>
      <c r="L2930" s="12">
        <v>0</v>
      </c>
      <c r="M2930" t="s">
        <v>674</v>
      </c>
    </row>
    <row r="2931" spans="1:13" x14ac:dyDescent="0.3">
      <c r="A2931" t="s">
        <v>40</v>
      </c>
      <c r="B2931" t="s">
        <v>53</v>
      </c>
      <c r="C2931" t="s">
        <v>706</v>
      </c>
      <c r="D2931" t="s">
        <v>13</v>
      </c>
      <c r="E2931">
        <v>1</v>
      </c>
      <c r="F2931" s="12">
        <v>2</v>
      </c>
      <c r="G2931" s="12">
        <v>7.0000000000000007E-2</v>
      </c>
      <c r="H2931" s="12">
        <v>0.09</v>
      </c>
      <c r="I2931" s="12">
        <v>0.09</v>
      </c>
      <c r="J2931">
        <v>2</v>
      </c>
      <c r="K2931">
        <v>20</v>
      </c>
      <c r="L2931" s="12">
        <v>0</v>
      </c>
      <c r="M2931" t="s">
        <v>674</v>
      </c>
    </row>
    <row r="2932" spans="1:13" x14ac:dyDescent="0.3">
      <c r="A2932" t="s">
        <v>40</v>
      </c>
      <c r="B2932" t="s">
        <v>53</v>
      </c>
      <c r="C2932" t="s">
        <v>706</v>
      </c>
      <c r="D2932" t="s">
        <v>12</v>
      </c>
      <c r="E2932">
        <v>1</v>
      </c>
      <c r="F2932" s="12">
        <v>4</v>
      </c>
      <c r="G2932" s="12">
        <v>0.13</v>
      </c>
      <c r="H2932" s="12">
        <v>0.14000000000000001</v>
      </c>
      <c r="I2932" s="12">
        <v>0.14000000000000001</v>
      </c>
      <c r="J2932">
        <v>4</v>
      </c>
      <c r="K2932">
        <v>20</v>
      </c>
      <c r="L2932" s="12">
        <v>0</v>
      </c>
      <c r="M2932" t="s">
        <v>674</v>
      </c>
    </row>
    <row r="2933" spans="1:13" x14ac:dyDescent="0.3">
      <c r="A2933" t="s">
        <v>40</v>
      </c>
      <c r="B2933" t="s">
        <v>53</v>
      </c>
      <c r="C2933" t="s">
        <v>706</v>
      </c>
      <c r="D2933" t="s">
        <v>15</v>
      </c>
      <c r="E2933">
        <v>1</v>
      </c>
      <c r="F2933" s="12">
        <v>5</v>
      </c>
      <c r="G2933" s="12">
        <v>0.17</v>
      </c>
      <c r="H2933" s="12">
        <v>0.13</v>
      </c>
      <c r="I2933" s="12">
        <v>0.13</v>
      </c>
      <c r="J2933">
        <v>5</v>
      </c>
      <c r="K2933">
        <v>20</v>
      </c>
      <c r="L2933" s="12">
        <v>0</v>
      </c>
      <c r="M2933" t="s">
        <v>674</v>
      </c>
    </row>
    <row r="2934" spans="1:13" x14ac:dyDescent="0.3">
      <c r="A2934" t="s">
        <v>40</v>
      </c>
      <c r="B2934" t="s">
        <v>53</v>
      </c>
      <c r="C2934" t="s">
        <v>706</v>
      </c>
      <c r="D2934" t="s">
        <v>14</v>
      </c>
      <c r="E2934">
        <v>1</v>
      </c>
      <c r="F2934" s="12">
        <v>5</v>
      </c>
      <c r="G2934" s="12">
        <v>0.17</v>
      </c>
      <c r="H2934" s="12">
        <v>0.09</v>
      </c>
      <c r="I2934" s="12">
        <v>0.09</v>
      </c>
      <c r="J2934">
        <v>5</v>
      </c>
      <c r="K2934">
        <v>20</v>
      </c>
      <c r="L2934" s="12">
        <v>0</v>
      </c>
      <c r="M2934" t="s">
        <v>674</v>
      </c>
    </row>
    <row r="2935" spans="1:13" x14ac:dyDescent="0.3">
      <c r="A2935" t="s">
        <v>40</v>
      </c>
      <c r="B2935" t="s">
        <v>53</v>
      </c>
      <c r="C2935" t="s">
        <v>706</v>
      </c>
      <c r="D2935" t="s">
        <v>114</v>
      </c>
      <c r="E2935">
        <v>1</v>
      </c>
      <c r="F2935" s="12">
        <v>2</v>
      </c>
      <c r="G2935" s="12">
        <v>7.0000000000000007E-2</v>
      </c>
      <c r="H2935" s="12">
        <v>0.05</v>
      </c>
      <c r="I2935" s="12">
        <v>0.05</v>
      </c>
      <c r="J2935">
        <v>2</v>
      </c>
      <c r="K2935">
        <v>20</v>
      </c>
      <c r="L2935" s="12">
        <v>0</v>
      </c>
      <c r="M2935" t="s">
        <v>674</v>
      </c>
    </row>
    <row r="2936" spans="1:13" x14ac:dyDescent="0.3">
      <c r="A2936" t="s">
        <v>40</v>
      </c>
      <c r="B2936" t="s">
        <v>54</v>
      </c>
      <c r="C2936" t="s">
        <v>707</v>
      </c>
      <c r="D2936" t="s">
        <v>7</v>
      </c>
      <c r="E2936">
        <v>1</v>
      </c>
      <c r="F2936" s="12">
        <v>114</v>
      </c>
      <c r="G2936" s="12">
        <v>3.8</v>
      </c>
      <c r="H2936" s="12">
        <v>0.2</v>
      </c>
      <c r="I2936" s="12">
        <v>0.2</v>
      </c>
      <c r="J2936">
        <v>38</v>
      </c>
      <c r="K2936">
        <v>50</v>
      </c>
      <c r="L2936" s="12">
        <v>0</v>
      </c>
      <c r="M2936" t="s">
        <v>708</v>
      </c>
    </row>
    <row r="2937" spans="1:13" x14ac:dyDescent="0.3">
      <c r="A2937" t="s">
        <v>40</v>
      </c>
      <c r="B2937" t="s">
        <v>54</v>
      </c>
      <c r="C2937" t="s">
        <v>707</v>
      </c>
      <c r="D2937" t="s">
        <v>9</v>
      </c>
      <c r="E2937">
        <v>1</v>
      </c>
      <c r="F2937" s="12">
        <v>114</v>
      </c>
      <c r="G2937" s="12">
        <v>3.8</v>
      </c>
      <c r="H2937" s="12">
        <v>0.2</v>
      </c>
      <c r="I2937" s="12">
        <v>0.2</v>
      </c>
      <c r="J2937">
        <v>38</v>
      </c>
      <c r="K2937">
        <v>50</v>
      </c>
      <c r="L2937" s="12">
        <v>0</v>
      </c>
      <c r="M2937" t="s">
        <v>708</v>
      </c>
    </row>
    <row r="2938" spans="1:13" x14ac:dyDescent="0.3">
      <c r="A2938" t="s">
        <v>40</v>
      </c>
      <c r="B2938" t="s">
        <v>54</v>
      </c>
      <c r="C2938" t="s">
        <v>707</v>
      </c>
      <c r="D2938" t="s">
        <v>8</v>
      </c>
      <c r="E2938">
        <v>1</v>
      </c>
      <c r="F2938" s="12">
        <v>117</v>
      </c>
      <c r="G2938" s="12">
        <v>3.9</v>
      </c>
      <c r="H2938" s="12">
        <v>0.2</v>
      </c>
      <c r="I2938" s="12">
        <v>0.2</v>
      </c>
      <c r="J2938">
        <v>39</v>
      </c>
      <c r="K2938">
        <v>50</v>
      </c>
      <c r="L2938" s="12">
        <v>0</v>
      </c>
      <c r="M2938" t="s">
        <v>708</v>
      </c>
    </row>
    <row r="2939" spans="1:13" x14ac:dyDescent="0.3">
      <c r="A2939" t="s">
        <v>40</v>
      </c>
      <c r="B2939" t="s">
        <v>54</v>
      </c>
      <c r="C2939" t="s">
        <v>707</v>
      </c>
      <c r="D2939" t="s">
        <v>11</v>
      </c>
      <c r="E2939">
        <v>1</v>
      </c>
      <c r="F2939" s="12">
        <v>96</v>
      </c>
      <c r="G2939" s="12">
        <v>3.2</v>
      </c>
      <c r="H2939" s="12">
        <v>0.2</v>
      </c>
      <c r="I2939" s="12">
        <v>0.2</v>
      </c>
      <c r="J2939">
        <v>32</v>
      </c>
      <c r="K2939">
        <v>50</v>
      </c>
      <c r="L2939" s="12">
        <v>0</v>
      </c>
      <c r="M2939" t="s">
        <v>708</v>
      </c>
    </row>
    <row r="2940" spans="1:13" x14ac:dyDescent="0.3">
      <c r="A2940" t="s">
        <v>40</v>
      </c>
      <c r="B2940" t="s">
        <v>54</v>
      </c>
      <c r="C2940" t="s">
        <v>707</v>
      </c>
      <c r="D2940" t="s">
        <v>10</v>
      </c>
      <c r="E2940">
        <v>1</v>
      </c>
      <c r="F2940" s="12">
        <v>93</v>
      </c>
      <c r="G2940" s="12">
        <v>3.1</v>
      </c>
      <c r="H2940" s="12">
        <v>0.2</v>
      </c>
      <c r="I2940" s="12">
        <v>0.2</v>
      </c>
      <c r="J2940">
        <v>31</v>
      </c>
      <c r="K2940">
        <v>50</v>
      </c>
      <c r="L2940" s="12">
        <v>0</v>
      </c>
      <c r="M2940" t="s">
        <v>708</v>
      </c>
    </row>
    <row r="2941" spans="1:13" x14ac:dyDescent="0.3">
      <c r="A2941" t="s">
        <v>40</v>
      </c>
      <c r="B2941" t="s">
        <v>54</v>
      </c>
      <c r="C2941" t="s">
        <v>707</v>
      </c>
      <c r="D2941" t="s">
        <v>13</v>
      </c>
      <c r="E2941">
        <v>1</v>
      </c>
      <c r="F2941" s="12">
        <v>99</v>
      </c>
      <c r="G2941" s="12">
        <v>3.3</v>
      </c>
      <c r="H2941" s="12">
        <v>0.2</v>
      </c>
      <c r="I2941" s="12">
        <v>0.1</v>
      </c>
      <c r="J2941">
        <v>33</v>
      </c>
      <c r="K2941">
        <v>50</v>
      </c>
      <c r="L2941" s="12">
        <v>0.1</v>
      </c>
      <c r="M2941" t="s">
        <v>708</v>
      </c>
    </row>
    <row r="2942" spans="1:13" x14ac:dyDescent="0.3">
      <c r="A2942" t="s">
        <v>40</v>
      </c>
      <c r="B2942" t="s">
        <v>54</v>
      </c>
      <c r="C2942" t="s">
        <v>707</v>
      </c>
      <c r="D2942" t="s">
        <v>12</v>
      </c>
      <c r="E2942">
        <v>1</v>
      </c>
      <c r="F2942" s="12">
        <v>102</v>
      </c>
      <c r="G2942" s="12">
        <v>3.4</v>
      </c>
      <c r="H2942" s="12">
        <v>0.2</v>
      </c>
      <c r="I2942" s="12">
        <v>0.2</v>
      </c>
      <c r="J2942">
        <v>34</v>
      </c>
      <c r="K2942">
        <v>40</v>
      </c>
      <c r="L2942" s="12">
        <v>0</v>
      </c>
      <c r="M2942" t="s">
        <v>708</v>
      </c>
    </row>
    <row r="2943" spans="1:13" x14ac:dyDescent="0.3">
      <c r="A2943" t="s">
        <v>40</v>
      </c>
      <c r="B2943" t="s">
        <v>54</v>
      </c>
      <c r="C2943" t="s">
        <v>707</v>
      </c>
      <c r="D2943" t="s">
        <v>15</v>
      </c>
      <c r="E2943">
        <v>1</v>
      </c>
      <c r="F2943" s="12">
        <v>126</v>
      </c>
      <c r="G2943" s="12">
        <v>4.2</v>
      </c>
      <c r="H2943" s="12">
        <v>0.2</v>
      </c>
      <c r="I2943" s="12">
        <v>0.2</v>
      </c>
      <c r="J2943">
        <v>42</v>
      </c>
      <c r="K2943">
        <v>50</v>
      </c>
      <c r="L2943" s="12">
        <v>0</v>
      </c>
      <c r="M2943" t="s">
        <v>708</v>
      </c>
    </row>
    <row r="2944" spans="1:13" x14ac:dyDescent="0.3">
      <c r="A2944" t="s">
        <v>40</v>
      </c>
      <c r="B2944" t="s">
        <v>54</v>
      </c>
      <c r="C2944" t="s">
        <v>707</v>
      </c>
      <c r="D2944" t="s">
        <v>14</v>
      </c>
      <c r="E2944">
        <v>1</v>
      </c>
      <c r="F2944" s="12">
        <v>87</v>
      </c>
      <c r="G2944" s="12">
        <v>2.9</v>
      </c>
      <c r="H2944" s="12">
        <v>0.2</v>
      </c>
      <c r="I2944" s="12">
        <v>0.2</v>
      </c>
      <c r="J2944">
        <v>29</v>
      </c>
      <c r="K2944">
        <v>40</v>
      </c>
      <c r="L2944" s="12">
        <v>0</v>
      </c>
      <c r="M2944" t="s">
        <v>708</v>
      </c>
    </row>
    <row r="2945" spans="1:13" x14ac:dyDescent="0.3">
      <c r="A2945" t="s">
        <v>40</v>
      </c>
      <c r="B2945" t="s">
        <v>54</v>
      </c>
      <c r="C2945" t="s">
        <v>707</v>
      </c>
      <c r="D2945" t="s">
        <v>114</v>
      </c>
      <c r="E2945">
        <v>1</v>
      </c>
      <c r="F2945" s="12">
        <v>81</v>
      </c>
      <c r="G2945" s="12">
        <v>2.7</v>
      </c>
      <c r="H2945" s="12">
        <v>0.2</v>
      </c>
      <c r="I2945" s="12">
        <v>0.2</v>
      </c>
      <c r="J2945">
        <v>27</v>
      </c>
      <c r="K2945">
        <v>40</v>
      </c>
      <c r="L2945" s="12">
        <v>0</v>
      </c>
      <c r="M2945" t="s">
        <v>708</v>
      </c>
    </row>
    <row r="2946" spans="1:13" x14ac:dyDescent="0.3">
      <c r="A2946" t="s">
        <v>40</v>
      </c>
      <c r="B2946" t="s">
        <v>54</v>
      </c>
      <c r="C2946" t="s">
        <v>709</v>
      </c>
      <c r="D2946" t="s">
        <v>8</v>
      </c>
      <c r="E2946">
        <v>1</v>
      </c>
      <c r="F2946" s="12">
        <v>90</v>
      </c>
      <c r="G2946" s="12">
        <v>3</v>
      </c>
      <c r="H2946" s="12">
        <v>0.2</v>
      </c>
      <c r="I2946" s="12">
        <v>0.2</v>
      </c>
      <c r="J2946">
        <v>30</v>
      </c>
      <c r="K2946">
        <v>40</v>
      </c>
      <c r="L2946" s="12">
        <v>0</v>
      </c>
      <c r="M2946" t="s">
        <v>708</v>
      </c>
    </row>
    <row r="2947" spans="1:13" x14ac:dyDescent="0.3">
      <c r="A2947" t="s">
        <v>40</v>
      </c>
      <c r="B2947" t="s">
        <v>54</v>
      </c>
      <c r="C2947" t="s">
        <v>709</v>
      </c>
      <c r="D2947" t="s">
        <v>10</v>
      </c>
      <c r="E2947">
        <v>1</v>
      </c>
      <c r="F2947" s="12">
        <v>87</v>
      </c>
      <c r="G2947" s="12">
        <v>2.9</v>
      </c>
      <c r="H2947" s="12">
        <v>0.2</v>
      </c>
      <c r="I2947" s="12">
        <v>0.2</v>
      </c>
      <c r="J2947">
        <v>29</v>
      </c>
      <c r="K2947">
        <v>40</v>
      </c>
      <c r="L2947" s="12">
        <v>0</v>
      </c>
      <c r="M2947" t="s">
        <v>708</v>
      </c>
    </row>
    <row r="2948" spans="1:13" x14ac:dyDescent="0.3">
      <c r="A2948" t="s">
        <v>40</v>
      </c>
      <c r="B2948" t="s">
        <v>54</v>
      </c>
      <c r="C2948" t="s">
        <v>709</v>
      </c>
      <c r="D2948" t="s">
        <v>12</v>
      </c>
      <c r="E2948">
        <v>1</v>
      </c>
      <c r="F2948" s="12">
        <v>84</v>
      </c>
      <c r="G2948" s="12">
        <v>2.8</v>
      </c>
      <c r="H2948" s="12">
        <v>0.2</v>
      </c>
      <c r="I2948" s="12">
        <v>0.2</v>
      </c>
      <c r="J2948">
        <v>28</v>
      </c>
      <c r="K2948">
        <v>50</v>
      </c>
      <c r="L2948" s="12">
        <v>0</v>
      </c>
      <c r="M2948" t="s">
        <v>708</v>
      </c>
    </row>
    <row r="2949" spans="1:13" x14ac:dyDescent="0.3">
      <c r="A2949" t="s">
        <v>40</v>
      </c>
      <c r="B2949" t="s">
        <v>54</v>
      </c>
      <c r="C2949" t="s">
        <v>709</v>
      </c>
      <c r="D2949" t="s">
        <v>14</v>
      </c>
      <c r="E2949">
        <v>1</v>
      </c>
      <c r="F2949" s="12">
        <v>93</v>
      </c>
      <c r="G2949" s="12">
        <v>3.1</v>
      </c>
      <c r="H2949" s="12">
        <v>0.2</v>
      </c>
      <c r="I2949" s="12">
        <v>0.2</v>
      </c>
      <c r="J2949">
        <v>31</v>
      </c>
      <c r="K2949">
        <v>40</v>
      </c>
      <c r="L2949" s="12">
        <v>0</v>
      </c>
      <c r="M2949" t="s">
        <v>708</v>
      </c>
    </row>
    <row r="2950" spans="1:13" x14ac:dyDescent="0.3">
      <c r="A2950" t="s">
        <v>40</v>
      </c>
      <c r="B2950" t="s">
        <v>54</v>
      </c>
      <c r="C2950" t="s">
        <v>709</v>
      </c>
      <c r="D2950" t="s">
        <v>114</v>
      </c>
      <c r="E2950">
        <v>1</v>
      </c>
      <c r="F2950" s="12">
        <v>72</v>
      </c>
      <c r="G2950" s="12">
        <v>2.4</v>
      </c>
      <c r="H2950" s="12">
        <v>0.2</v>
      </c>
      <c r="I2950" s="12">
        <v>0.2</v>
      </c>
      <c r="J2950">
        <v>24</v>
      </c>
      <c r="K2950">
        <v>40</v>
      </c>
      <c r="L2950" s="12">
        <v>0</v>
      </c>
      <c r="M2950" t="s">
        <v>708</v>
      </c>
    </row>
    <row r="2951" spans="1:13" x14ac:dyDescent="0.3">
      <c r="A2951" t="s">
        <v>40</v>
      </c>
      <c r="B2951" t="s">
        <v>54</v>
      </c>
      <c r="C2951" t="s">
        <v>710</v>
      </c>
      <c r="D2951" t="s">
        <v>7</v>
      </c>
      <c r="E2951">
        <v>1</v>
      </c>
      <c r="F2951" s="12">
        <v>69.3</v>
      </c>
      <c r="G2951" s="12">
        <v>2.31</v>
      </c>
      <c r="H2951" s="12">
        <v>0.2</v>
      </c>
      <c r="I2951" s="12">
        <v>0.2</v>
      </c>
      <c r="J2951">
        <v>21</v>
      </c>
      <c r="K2951">
        <v>40</v>
      </c>
      <c r="L2951" s="12">
        <v>0</v>
      </c>
      <c r="M2951" t="s">
        <v>708</v>
      </c>
    </row>
    <row r="2952" spans="1:13" x14ac:dyDescent="0.3">
      <c r="A2952" t="s">
        <v>40</v>
      </c>
      <c r="B2952" t="s">
        <v>54</v>
      </c>
      <c r="C2952" t="s">
        <v>710</v>
      </c>
      <c r="D2952" t="s">
        <v>10</v>
      </c>
      <c r="E2952">
        <v>1</v>
      </c>
      <c r="F2952" s="12">
        <v>54</v>
      </c>
      <c r="G2952" s="12">
        <v>1.8</v>
      </c>
      <c r="H2952" s="12">
        <v>0.2</v>
      </c>
      <c r="I2952" s="12">
        <v>0.2</v>
      </c>
      <c r="J2952">
        <v>18</v>
      </c>
      <c r="K2952">
        <v>40</v>
      </c>
      <c r="L2952" s="12">
        <v>0</v>
      </c>
      <c r="M2952" t="s">
        <v>708</v>
      </c>
    </row>
    <row r="2953" spans="1:13" x14ac:dyDescent="0.3">
      <c r="A2953" t="s">
        <v>40</v>
      </c>
      <c r="B2953" t="s">
        <v>54</v>
      </c>
      <c r="C2953" t="s">
        <v>710</v>
      </c>
      <c r="D2953" t="s">
        <v>14</v>
      </c>
      <c r="E2953">
        <v>1</v>
      </c>
      <c r="F2953" s="12">
        <v>69</v>
      </c>
      <c r="G2953" s="12">
        <v>2.2999999999999998</v>
      </c>
      <c r="H2953" s="12">
        <v>0.2</v>
      </c>
      <c r="I2953" s="12">
        <v>0.2</v>
      </c>
      <c r="J2953">
        <v>23</v>
      </c>
      <c r="K2953">
        <v>40</v>
      </c>
      <c r="L2953" s="12">
        <v>0</v>
      </c>
      <c r="M2953" t="s">
        <v>708</v>
      </c>
    </row>
    <row r="2954" spans="1:13" x14ac:dyDescent="0.3">
      <c r="A2954" t="s">
        <v>40</v>
      </c>
      <c r="B2954" t="s">
        <v>54</v>
      </c>
      <c r="C2954" t="s">
        <v>710</v>
      </c>
      <c r="D2954" t="s">
        <v>114</v>
      </c>
      <c r="E2954">
        <v>1</v>
      </c>
      <c r="F2954" s="12">
        <v>60</v>
      </c>
      <c r="G2954" s="12">
        <v>2</v>
      </c>
      <c r="H2954" s="12">
        <v>0.13</v>
      </c>
      <c r="I2954" s="12">
        <v>0.13</v>
      </c>
      <c r="J2954">
        <v>30</v>
      </c>
      <c r="K2954">
        <v>50</v>
      </c>
      <c r="L2954" s="12">
        <v>0</v>
      </c>
      <c r="M2954" t="s">
        <v>708</v>
      </c>
    </row>
    <row r="2955" spans="1:13" x14ac:dyDescent="0.3">
      <c r="A2955" t="s">
        <v>40</v>
      </c>
      <c r="B2955" t="s">
        <v>54</v>
      </c>
      <c r="C2955" t="s">
        <v>711</v>
      </c>
      <c r="D2955" t="s">
        <v>9</v>
      </c>
      <c r="E2955">
        <v>1</v>
      </c>
      <c r="F2955" s="12">
        <v>14</v>
      </c>
      <c r="G2955" s="12">
        <v>0.47</v>
      </c>
      <c r="H2955" s="12">
        <v>7.0000000000000007E-2</v>
      </c>
      <c r="I2955" s="12">
        <v>7.0000000000000007E-2</v>
      </c>
      <c r="J2955">
        <v>14</v>
      </c>
      <c r="K2955">
        <v>40</v>
      </c>
      <c r="L2955" s="12">
        <v>0</v>
      </c>
      <c r="M2955" t="s">
        <v>708</v>
      </c>
    </row>
    <row r="2956" spans="1:13" x14ac:dyDescent="0.3">
      <c r="A2956" t="s">
        <v>40</v>
      </c>
      <c r="B2956" t="s">
        <v>54</v>
      </c>
      <c r="C2956" t="s">
        <v>711</v>
      </c>
      <c r="D2956" t="s">
        <v>13</v>
      </c>
      <c r="E2956">
        <v>1</v>
      </c>
      <c r="F2956" s="12">
        <v>35</v>
      </c>
      <c r="G2956" s="12">
        <v>1.17</v>
      </c>
      <c r="H2956" s="12">
        <v>7.0000000000000007E-2</v>
      </c>
      <c r="I2956" s="12">
        <v>7.0000000000000007E-2</v>
      </c>
      <c r="J2956">
        <v>35</v>
      </c>
      <c r="K2956">
        <v>50</v>
      </c>
      <c r="L2956" s="12">
        <v>0</v>
      </c>
      <c r="M2956" t="s">
        <v>708</v>
      </c>
    </row>
    <row r="2957" spans="1:13" x14ac:dyDescent="0.3">
      <c r="A2957" t="s">
        <v>40</v>
      </c>
      <c r="B2957" t="s">
        <v>54</v>
      </c>
      <c r="C2957" t="s">
        <v>711</v>
      </c>
      <c r="D2957" t="s">
        <v>114</v>
      </c>
      <c r="E2957">
        <v>1</v>
      </c>
      <c r="F2957" s="12">
        <v>31</v>
      </c>
      <c r="G2957" s="12">
        <v>1.03</v>
      </c>
      <c r="H2957" s="12">
        <v>7.0000000000000007E-2</v>
      </c>
      <c r="I2957" s="12">
        <v>7.0000000000000007E-2</v>
      </c>
      <c r="J2957">
        <v>31</v>
      </c>
      <c r="K2957">
        <v>50</v>
      </c>
      <c r="L2957" s="12">
        <v>0</v>
      </c>
      <c r="M2957" t="s">
        <v>708</v>
      </c>
    </row>
    <row r="2958" spans="1:13" x14ac:dyDescent="0.3">
      <c r="A2958" t="s">
        <v>40</v>
      </c>
      <c r="B2958" t="s">
        <v>54</v>
      </c>
      <c r="C2958" t="s">
        <v>712</v>
      </c>
      <c r="D2958" t="s">
        <v>7</v>
      </c>
      <c r="E2958">
        <v>1</v>
      </c>
      <c r="F2958" s="12">
        <v>87</v>
      </c>
      <c r="G2958" s="12">
        <v>2.9</v>
      </c>
      <c r="H2958" s="12">
        <v>0.2</v>
      </c>
      <c r="I2958" s="12">
        <v>0.2</v>
      </c>
      <c r="J2958">
        <v>29</v>
      </c>
      <c r="K2958">
        <v>40</v>
      </c>
      <c r="L2958" s="12">
        <v>0</v>
      </c>
      <c r="M2958" t="s">
        <v>708</v>
      </c>
    </row>
    <row r="2959" spans="1:13" x14ac:dyDescent="0.3">
      <c r="A2959" t="s">
        <v>40</v>
      </c>
      <c r="B2959" t="s">
        <v>54</v>
      </c>
      <c r="C2959" t="s">
        <v>712</v>
      </c>
      <c r="D2959" t="s">
        <v>9</v>
      </c>
      <c r="E2959">
        <v>1</v>
      </c>
      <c r="F2959" s="12">
        <v>79.2</v>
      </c>
      <c r="G2959" s="12">
        <v>2.64</v>
      </c>
      <c r="H2959" s="12">
        <v>0.2</v>
      </c>
      <c r="I2959" s="12">
        <v>0.2</v>
      </c>
      <c r="J2959">
        <v>24</v>
      </c>
      <c r="K2959">
        <v>40</v>
      </c>
      <c r="L2959" s="12">
        <v>0</v>
      </c>
      <c r="M2959" t="s">
        <v>708</v>
      </c>
    </row>
    <row r="2960" spans="1:13" x14ac:dyDescent="0.3">
      <c r="A2960" t="s">
        <v>40</v>
      </c>
      <c r="B2960" t="s">
        <v>54</v>
      </c>
      <c r="C2960" t="s">
        <v>712</v>
      </c>
      <c r="D2960" t="s">
        <v>11</v>
      </c>
      <c r="E2960">
        <v>1</v>
      </c>
      <c r="F2960" s="12">
        <v>72.599999999999994</v>
      </c>
      <c r="G2960" s="12">
        <v>2.42</v>
      </c>
      <c r="H2960" s="12">
        <v>0.2</v>
      </c>
      <c r="I2960" s="12">
        <v>0.2</v>
      </c>
      <c r="J2960">
        <v>22</v>
      </c>
      <c r="K2960">
        <v>40</v>
      </c>
      <c r="L2960" s="12">
        <v>0</v>
      </c>
      <c r="M2960" t="s">
        <v>708</v>
      </c>
    </row>
    <row r="2961" spans="1:13" x14ac:dyDescent="0.3">
      <c r="A2961" t="s">
        <v>40</v>
      </c>
      <c r="B2961" t="s">
        <v>54</v>
      </c>
      <c r="C2961" t="s">
        <v>712</v>
      </c>
      <c r="D2961" t="s">
        <v>13</v>
      </c>
      <c r="E2961">
        <v>1</v>
      </c>
      <c r="F2961" s="12">
        <v>102</v>
      </c>
      <c r="G2961" s="12">
        <v>3.4</v>
      </c>
      <c r="H2961" s="12">
        <v>0.2</v>
      </c>
      <c r="I2961" s="12">
        <v>0.2</v>
      </c>
      <c r="J2961">
        <v>30</v>
      </c>
      <c r="K2961">
        <v>40</v>
      </c>
      <c r="L2961" s="12">
        <v>0</v>
      </c>
      <c r="M2961" t="s">
        <v>708</v>
      </c>
    </row>
    <row r="2962" spans="1:13" x14ac:dyDescent="0.3">
      <c r="A2962" t="s">
        <v>40</v>
      </c>
      <c r="B2962" t="s">
        <v>54</v>
      </c>
      <c r="C2962" t="s">
        <v>712</v>
      </c>
      <c r="D2962" t="s">
        <v>15</v>
      </c>
      <c r="E2962">
        <v>1</v>
      </c>
      <c r="F2962" s="12">
        <v>89.1</v>
      </c>
      <c r="G2962" s="12">
        <v>2.97</v>
      </c>
      <c r="H2962" s="12">
        <v>0.2</v>
      </c>
      <c r="I2962" s="12">
        <v>0.2</v>
      </c>
      <c r="J2962">
        <v>27</v>
      </c>
      <c r="K2962">
        <v>40</v>
      </c>
      <c r="L2962" s="12">
        <v>0</v>
      </c>
      <c r="M2962" t="s">
        <v>708</v>
      </c>
    </row>
    <row r="2963" spans="1:13" x14ac:dyDescent="0.3">
      <c r="A2963" t="s">
        <v>40</v>
      </c>
      <c r="B2963" t="s">
        <v>54</v>
      </c>
      <c r="C2963" t="s">
        <v>713</v>
      </c>
      <c r="D2963" t="s">
        <v>8</v>
      </c>
      <c r="E2963">
        <v>1</v>
      </c>
      <c r="F2963" s="12">
        <v>108.9</v>
      </c>
      <c r="G2963" s="12">
        <v>3.63</v>
      </c>
      <c r="H2963" s="12">
        <v>0.2</v>
      </c>
      <c r="I2963" s="12">
        <v>0.2</v>
      </c>
      <c r="J2963">
        <v>33</v>
      </c>
      <c r="K2963">
        <v>32</v>
      </c>
      <c r="L2963" s="12">
        <v>0</v>
      </c>
      <c r="M2963" t="s">
        <v>708</v>
      </c>
    </row>
    <row r="2964" spans="1:13" x14ac:dyDescent="0.3">
      <c r="A2964" t="s">
        <v>40</v>
      </c>
      <c r="B2964" t="s">
        <v>54</v>
      </c>
      <c r="C2964" t="s">
        <v>713</v>
      </c>
      <c r="D2964" t="s">
        <v>10</v>
      </c>
      <c r="E2964">
        <v>1</v>
      </c>
      <c r="F2964" s="12">
        <v>75.900000000000006</v>
      </c>
      <c r="G2964" s="12">
        <v>2.5299999999999998</v>
      </c>
      <c r="H2964" s="12">
        <v>0.2</v>
      </c>
      <c r="I2964" s="12">
        <v>0.2</v>
      </c>
      <c r="J2964">
        <v>23</v>
      </c>
      <c r="K2964">
        <v>32</v>
      </c>
      <c r="L2964" s="12">
        <v>0</v>
      </c>
      <c r="M2964" t="s">
        <v>708</v>
      </c>
    </row>
    <row r="2965" spans="1:13" x14ac:dyDescent="0.3">
      <c r="A2965" t="s">
        <v>40</v>
      </c>
      <c r="B2965" t="s">
        <v>54</v>
      </c>
      <c r="C2965" t="s">
        <v>713</v>
      </c>
      <c r="D2965" t="s">
        <v>12</v>
      </c>
      <c r="E2965">
        <v>1</v>
      </c>
      <c r="F2965" s="12">
        <v>92.4</v>
      </c>
      <c r="G2965" s="12">
        <v>3.08</v>
      </c>
      <c r="H2965" s="12">
        <v>0.2</v>
      </c>
      <c r="I2965" s="12">
        <v>0.2</v>
      </c>
      <c r="J2965">
        <v>28</v>
      </c>
      <c r="K2965">
        <v>32</v>
      </c>
      <c r="L2965" s="12">
        <v>0</v>
      </c>
      <c r="M2965" t="s">
        <v>708</v>
      </c>
    </row>
    <row r="2966" spans="1:13" x14ac:dyDescent="0.3">
      <c r="A2966" t="s">
        <v>40</v>
      </c>
      <c r="B2966" t="s">
        <v>54</v>
      </c>
      <c r="C2966" t="s">
        <v>713</v>
      </c>
      <c r="D2966" t="s">
        <v>14</v>
      </c>
      <c r="E2966">
        <v>1</v>
      </c>
      <c r="F2966" s="12">
        <v>85.8</v>
      </c>
      <c r="G2966" s="12">
        <v>2.86</v>
      </c>
      <c r="H2966" s="12">
        <v>0.2</v>
      </c>
      <c r="I2966" s="12">
        <v>0.2</v>
      </c>
      <c r="J2966">
        <v>26</v>
      </c>
      <c r="K2966">
        <v>32</v>
      </c>
      <c r="L2966" s="12">
        <v>0</v>
      </c>
      <c r="M2966" t="s">
        <v>708</v>
      </c>
    </row>
    <row r="2967" spans="1:13" x14ac:dyDescent="0.3">
      <c r="A2967" t="s">
        <v>40</v>
      </c>
      <c r="B2967" t="s">
        <v>54</v>
      </c>
      <c r="C2967" t="s">
        <v>713</v>
      </c>
      <c r="D2967" t="s">
        <v>114</v>
      </c>
      <c r="E2967">
        <v>1</v>
      </c>
      <c r="F2967" s="12">
        <v>82.5</v>
      </c>
      <c r="G2967" s="12">
        <v>2.75</v>
      </c>
      <c r="H2967" s="12">
        <v>0.2</v>
      </c>
      <c r="I2967" s="12">
        <v>0.2</v>
      </c>
      <c r="J2967">
        <v>25</v>
      </c>
      <c r="K2967">
        <v>32</v>
      </c>
      <c r="L2967" s="12">
        <v>0</v>
      </c>
      <c r="M2967" t="s">
        <v>708</v>
      </c>
    </row>
    <row r="2968" spans="1:13" x14ac:dyDescent="0.3">
      <c r="A2968" t="s">
        <v>40</v>
      </c>
      <c r="B2968" t="s">
        <v>54</v>
      </c>
      <c r="C2968" t="s">
        <v>714</v>
      </c>
      <c r="D2968" t="s">
        <v>7</v>
      </c>
      <c r="E2968">
        <v>1</v>
      </c>
      <c r="F2968" s="12">
        <v>75.900000000000006</v>
      </c>
      <c r="G2968" s="12">
        <v>2.5299999999999998</v>
      </c>
      <c r="H2968" s="12">
        <v>0.2</v>
      </c>
      <c r="I2968" s="12">
        <v>0.2</v>
      </c>
      <c r="J2968">
        <v>23</v>
      </c>
      <c r="K2968">
        <v>40</v>
      </c>
      <c r="L2968" s="12">
        <v>0</v>
      </c>
      <c r="M2968" t="s">
        <v>708</v>
      </c>
    </row>
    <row r="2969" spans="1:13" x14ac:dyDescent="0.3">
      <c r="A2969" t="s">
        <v>40</v>
      </c>
      <c r="B2969" t="s">
        <v>54</v>
      </c>
      <c r="C2969" t="s">
        <v>714</v>
      </c>
      <c r="D2969" t="s">
        <v>9</v>
      </c>
      <c r="E2969">
        <v>1</v>
      </c>
      <c r="F2969" s="12">
        <v>128.69999999999999</v>
      </c>
      <c r="G2969" s="12">
        <v>4.29</v>
      </c>
      <c r="H2969" s="12">
        <v>0.2</v>
      </c>
      <c r="I2969" s="12">
        <v>0.2</v>
      </c>
      <c r="J2969">
        <v>39</v>
      </c>
      <c r="K2969">
        <v>40</v>
      </c>
      <c r="L2969" s="12">
        <v>0</v>
      </c>
      <c r="M2969" t="s">
        <v>708</v>
      </c>
    </row>
    <row r="2970" spans="1:13" x14ac:dyDescent="0.3">
      <c r="A2970" t="s">
        <v>40</v>
      </c>
      <c r="B2970" t="s">
        <v>54</v>
      </c>
      <c r="C2970" t="s">
        <v>714</v>
      </c>
      <c r="D2970" t="s">
        <v>11</v>
      </c>
      <c r="E2970">
        <v>1</v>
      </c>
      <c r="F2970" s="12">
        <v>85.8</v>
      </c>
      <c r="G2970" s="12">
        <v>2.86</v>
      </c>
      <c r="H2970" s="12">
        <v>0.2</v>
      </c>
      <c r="I2970" s="12">
        <v>0.2</v>
      </c>
      <c r="J2970">
        <v>26</v>
      </c>
      <c r="K2970">
        <v>40</v>
      </c>
      <c r="L2970" s="12">
        <v>0</v>
      </c>
      <c r="M2970" t="s">
        <v>708</v>
      </c>
    </row>
    <row r="2971" spans="1:13" x14ac:dyDescent="0.3">
      <c r="A2971" t="s">
        <v>40</v>
      </c>
      <c r="B2971" t="s">
        <v>54</v>
      </c>
      <c r="C2971" t="s">
        <v>714</v>
      </c>
      <c r="D2971" t="s">
        <v>13</v>
      </c>
      <c r="E2971">
        <v>1</v>
      </c>
      <c r="F2971" s="12">
        <v>112.2</v>
      </c>
      <c r="G2971" s="12">
        <v>3.74</v>
      </c>
      <c r="H2971" s="12">
        <v>0.2</v>
      </c>
      <c r="I2971" s="12">
        <v>0.2</v>
      </c>
      <c r="J2971">
        <v>34</v>
      </c>
      <c r="K2971">
        <v>40</v>
      </c>
      <c r="L2971" s="12">
        <v>0</v>
      </c>
      <c r="M2971" t="s">
        <v>708</v>
      </c>
    </row>
    <row r="2972" spans="1:13" x14ac:dyDescent="0.3">
      <c r="A2972" t="s">
        <v>40</v>
      </c>
      <c r="B2972" t="s">
        <v>54</v>
      </c>
      <c r="C2972" t="s">
        <v>714</v>
      </c>
      <c r="D2972" t="s">
        <v>15</v>
      </c>
      <c r="E2972">
        <v>1</v>
      </c>
      <c r="F2972" s="12">
        <v>46.2</v>
      </c>
      <c r="G2972" s="12">
        <v>1.54</v>
      </c>
      <c r="H2972" s="12">
        <v>0.2</v>
      </c>
      <c r="I2972" s="12">
        <v>0.2</v>
      </c>
      <c r="J2972">
        <v>14</v>
      </c>
      <c r="K2972">
        <v>40</v>
      </c>
      <c r="L2972" s="12">
        <v>0</v>
      </c>
      <c r="M2972" t="s">
        <v>708</v>
      </c>
    </row>
    <row r="2973" spans="1:13" x14ac:dyDescent="0.3">
      <c r="A2973" t="s">
        <v>40</v>
      </c>
      <c r="B2973" t="s">
        <v>54</v>
      </c>
      <c r="C2973" t="s">
        <v>715</v>
      </c>
      <c r="D2973" t="s">
        <v>8</v>
      </c>
      <c r="E2973">
        <v>1</v>
      </c>
      <c r="F2973" s="12">
        <v>99</v>
      </c>
      <c r="G2973" s="12">
        <v>3.3</v>
      </c>
      <c r="H2973" s="12">
        <v>0.2</v>
      </c>
      <c r="I2973" s="12">
        <v>0.2</v>
      </c>
      <c r="J2973">
        <v>33</v>
      </c>
      <c r="K2973">
        <v>40</v>
      </c>
      <c r="L2973" s="12">
        <v>0</v>
      </c>
      <c r="M2973" t="s">
        <v>708</v>
      </c>
    </row>
    <row r="2974" spans="1:13" x14ac:dyDescent="0.3">
      <c r="A2974" t="s">
        <v>40</v>
      </c>
      <c r="B2974" t="s">
        <v>54</v>
      </c>
      <c r="C2974" t="s">
        <v>715</v>
      </c>
      <c r="D2974" t="s">
        <v>11</v>
      </c>
      <c r="E2974">
        <v>1</v>
      </c>
      <c r="F2974" s="12">
        <v>102</v>
      </c>
      <c r="G2974" s="12">
        <v>3.4</v>
      </c>
      <c r="H2974" s="12">
        <v>0.2</v>
      </c>
      <c r="I2974" s="12">
        <v>0.2</v>
      </c>
      <c r="J2974">
        <v>34</v>
      </c>
      <c r="K2974">
        <v>40</v>
      </c>
      <c r="L2974" s="12">
        <v>0</v>
      </c>
      <c r="M2974" t="s">
        <v>708</v>
      </c>
    </row>
    <row r="2975" spans="1:13" x14ac:dyDescent="0.3">
      <c r="A2975" t="s">
        <v>40</v>
      </c>
      <c r="B2975" t="s">
        <v>54</v>
      </c>
      <c r="C2975" t="s">
        <v>715</v>
      </c>
      <c r="D2975" t="s">
        <v>15</v>
      </c>
      <c r="E2975">
        <v>1</v>
      </c>
      <c r="F2975" s="12">
        <v>105</v>
      </c>
      <c r="G2975" s="12">
        <v>3.5</v>
      </c>
      <c r="H2975" s="12">
        <v>0.2</v>
      </c>
      <c r="I2975" s="12">
        <v>0.2</v>
      </c>
      <c r="J2975">
        <v>35</v>
      </c>
      <c r="K2975">
        <v>40</v>
      </c>
      <c r="L2975" s="12">
        <v>0</v>
      </c>
      <c r="M2975" t="s">
        <v>708</v>
      </c>
    </row>
    <row r="2976" spans="1:13" x14ac:dyDescent="0.3">
      <c r="A2976" t="s">
        <v>40</v>
      </c>
      <c r="B2976" t="s">
        <v>54</v>
      </c>
      <c r="C2976" t="s">
        <v>716</v>
      </c>
      <c r="D2976" t="s">
        <v>9</v>
      </c>
      <c r="E2976">
        <v>1</v>
      </c>
      <c r="F2976" s="12">
        <v>51</v>
      </c>
      <c r="G2976" s="12">
        <v>1.7</v>
      </c>
      <c r="H2976" s="12">
        <v>0.2</v>
      </c>
      <c r="I2976" s="12">
        <v>0.2</v>
      </c>
      <c r="J2976">
        <v>17</v>
      </c>
      <c r="K2976">
        <v>40</v>
      </c>
      <c r="L2976" s="12">
        <v>0</v>
      </c>
      <c r="M2976" t="s">
        <v>708</v>
      </c>
    </row>
    <row r="2977" spans="1:13" x14ac:dyDescent="0.3">
      <c r="A2977" t="s">
        <v>40</v>
      </c>
      <c r="B2977" t="s">
        <v>54</v>
      </c>
      <c r="C2977" t="s">
        <v>716</v>
      </c>
      <c r="D2977" t="s">
        <v>12</v>
      </c>
      <c r="E2977">
        <v>1</v>
      </c>
      <c r="F2977" s="12">
        <v>60</v>
      </c>
      <c r="G2977" s="12">
        <v>2</v>
      </c>
      <c r="H2977" s="12">
        <v>0.2</v>
      </c>
      <c r="I2977" s="12">
        <v>0.2</v>
      </c>
      <c r="J2977">
        <v>20</v>
      </c>
      <c r="K2977">
        <v>40</v>
      </c>
      <c r="L2977" s="12">
        <v>0</v>
      </c>
      <c r="M2977" t="s">
        <v>708</v>
      </c>
    </row>
    <row r="2978" spans="1:13" x14ac:dyDescent="0.3">
      <c r="A2978" t="s">
        <v>40</v>
      </c>
      <c r="B2978" t="s">
        <v>54</v>
      </c>
      <c r="C2978" t="s">
        <v>716</v>
      </c>
      <c r="D2978" t="s">
        <v>114</v>
      </c>
      <c r="E2978">
        <v>1</v>
      </c>
      <c r="F2978" s="12">
        <v>40</v>
      </c>
      <c r="G2978" s="12">
        <v>1.33</v>
      </c>
      <c r="H2978" s="12">
        <v>0.13</v>
      </c>
      <c r="I2978" s="12">
        <v>0.13</v>
      </c>
      <c r="J2978">
        <v>20</v>
      </c>
      <c r="K2978">
        <v>50</v>
      </c>
      <c r="L2978" s="12">
        <v>0</v>
      </c>
      <c r="M2978" t="s">
        <v>708</v>
      </c>
    </row>
    <row r="2979" spans="1:13" x14ac:dyDescent="0.3">
      <c r="A2979" t="s">
        <v>40</v>
      </c>
      <c r="B2979" t="s">
        <v>54</v>
      </c>
      <c r="C2979" t="s">
        <v>717</v>
      </c>
      <c r="D2979" t="s">
        <v>8</v>
      </c>
      <c r="E2979">
        <v>1</v>
      </c>
      <c r="F2979" s="12">
        <v>72</v>
      </c>
      <c r="G2979" s="12">
        <v>2.4</v>
      </c>
      <c r="H2979" s="12">
        <v>0.2</v>
      </c>
      <c r="I2979" s="12">
        <v>0.2</v>
      </c>
      <c r="J2979">
        <v>24</v>
      </c>
      <c r="K2979">
        <v>40</v>
      </c>
      <c r="L2979" s="12">
        <v>0</v>
      </c>
      <c r="M2979" t="s">
        <v>708</v>
      </c>
    </row>
    <row r="2980" spans="1:13" x14ac:dyDescent="0.3">
      <c r="A2980" t="s">
        <v>40</v>
      </c>
      <c r="B2980" t="s">
        <v>54</v>
      </c>
      <c r="C2980" t="s">
        <v>717</v>
      </c>
      <c r="D2980" t="s">
        <v>10</v>
      </c>
      <c r="E2980">
        <v>1</v>
      </c>
      <c r="F2980" s="12">
        <v>57</v>
      </c>
      <c r="G2980" s="12">
        <v>1.9</v>
      </c>
      <c r="H2980" s="12">
        <v>0.2</v>
      </c>
      <c r="I2980" s="12">
        <v>0.2</v>
      </c>
      <c r="J2980">
        <v>19</v>
      </c>
      <c r="K2980">
        <v>40</v>
      </c>
      <c r="L2980" s="12">
        <v>0</v>
      </c>
      <c r="M2980" t="s">
        <v>708</v>
      </c>
    </row>
    <row r="2981" spans="1:13" x14ac:dyDescent="0.3">
      <c r="A2981" t="s">
        <v>40</v>
      </c>
      <c r="B2981" t="s">
        <v>54</v>
      </c>
      <c r="C2981" t="s">
        <v>717</v>
      </c>
      <c r="D2981" t="s">
        <v>13</v>
      </c>
      <c r="E2981">
        <v>1</v>
      </c>
      <c r="F2981" s="12">
        <v>75</v>
      </c>
      <c r="G2981" s="12">
        <v>2.5</v>
      </c>
      <c r="H2981" s="12">
        <v>0.2</v>
      </c>
      <c r="I2981" s="12">
        <v>0.2</v>
      </c>
      <c r="J2981">
        <v>25</v>
      </c>
      <c r="K2981">
        <v>40</v>
      </c>
      <c r="L2981" s="12">
        <v>0</v>
      </c>
      <c r="M2981" t="s">
        <v>708</v>
      </c>
    </row>
    <row r="2982" spans="1:13" x14ac:dyDescent="0.3">
      <c r="A2982" t="s">
        <v>40</v>
      </c>
      <c r="B2982" t="s">
        <v>54</v>
      </c>
      <c r="C2982" t="s">
        <v>718</v>
      </c>
      <c r="D2982" t="s">
        <v>9</v>
      </c>
      <c r="E2982">
        <v>1</v>
      </c>
      <c r="F2982" s="12">
        <v>12</v>
      </c>
      <c r="G2982" s="12">
        <v>0.4</v>
      </c>
      <c r="H2982" s="12">
        <v>7.0000000000000007E-2</v>
      </c>
      <c r="I2982" s="12">
        <v>7.0000000000000007E-2</v>
      </c>
      <c r="J2982">
        <v>12</v>
      </c>
      <c r="K2982">
        <v>40</v>
      </c>
      <c r="L2982" s="12">
        <v>0</v>
      </c>
      <c r="M2982" t="s">
        <v>708</v>
      </c>
    </row>
    <row r="2983" spans="1:13" x14ac:dyDescent="0.3">
      <c r="A2983" t="s">
        <v>40</v>
      </c>
      <c r="B2983" t="s">
        <v>54</v>
      </c>
      <c r="C2983" t="s">
        <v>718</v>
      </c>
      <c r="D2983" t="s">
        <v>13</v>
      </c>
      <c r="E2983">
        <v>1</v>
      </c>
      <c r="F2983" s="12">
        <v>30</v>
      </c>
      <c r="G2983" s="12">
        <v>1</v>
      </c>
      <c r="H2983" s="12">
        <v>7.0000000000000007E-2</v>
      </c>
      <c r="I2983" s="12">
        <v>7.0000000000000007E-2</v>
      </c>
      <c r="J2983">
        <v>30</v>
      </c>
      <c r="K2983">
        <v>50</v>
      </c>
      <c r="L2983" s="12">
        <v>0</v>
      </c>
      <c r="M2983" t="s">
        <v>708</v>
      </c>
    </row>
    <row r="2984" spans="1:13" x14ac:dyDescent="0.3">
      <c r="A2984" t="s">
        <v>40</v>
      </c>
      <c r="B2984" t="s">
        <v>54</v>
      </c>
      <c r="C2984" t="s">
        <v>719</v>
      </c>
      <c r="D2984" t="s">
        <v>9</v>
      </c>
      <c r="E2984">
        <v>1</v>
      </c>
      <c r="F2984" s="12">
        <v>10</v>
      </c>
      <c r="G2984" s="12">
        <v>0.33</v>
      </c>
      <c r="H2984" s="12">
        <v>7.0000000000000007E-2</v>
      </c>
      <c r="I2984" s="12">
        <v>7.0000000000000007E-2</v>
      </c>
      <c r="J2984">
        <v>10</v>
      </c>
      <c r="K2984">
        <v>40</v>
      </c>
      <c r="L2984" s="12">
        <v>0</v>
      </c>
      <c r="M2984" t="s">
        <v>708</v>
      </c>
    </row>
    <row r="2985" spans="1:13" x14ac:dyDescent="0.3">
      <c r="A2985" t="s">
        <v>40</v>
      </c>
      <c r="B2985" t="s">
        <v>54</v>
      </c>
      <c r="C2985" t="s">
        <v>719</v>
      </c>
      <c r="D2985" t="s">
        <v>13</v>
      </c>
      <c r="E2985">
        <v>1</v>
      </c>
      <c r="F2985" s="12">
        <v>24</v>
      </c>
      <c r="G2985" s="12">
        <v>0.8</v>
      </c>
      <c r="H2985" s="12">
        <v>7.0000000000000007E-2</v>
      </c>
      <c r="I2985" s="12">
        <v>7.0000000000000007E-2</v>
      </c>
      <c r="J2985">
        <v>24</v>
      </c>
      <c r="K2985">
        <v>50</v>
      </c>
      <c r="L2985" s="12">
        <v>0</v>
      </c>
      <c r="M2985" t="s">
        <v>708</v>
      </c>
    </row>
    <row r="2986" spans="1:13" x14ac:dyDescent="0.3">
      <c r="A2986" t="s">
        <v>40</v>
      </c>
      <c r="B2986" t="s">
        <v>54</v>
      </c>
      <c r="C2986" t="s">
        <v>720</v>
      </c>
      <c r="D2986" t="s">
        <v>7</v>
      </c>
      <c r="E2986">
        <v>1</v>
      </c>
      <c r="F2986" s="12">
        <v>1</v>
      </c>
      <c r="G2986" s="12">
        <v>0.03</v>
      </c>
      <c r="H2986" s="12">
        <v>0.03</v>
      </c>
      <c r="I2986" s="12">
        <v>0.03</v>
      </c>
      <c r="J2986">
        <v>1</v>
      </c>
      <c r="K2986">
        <v>20</v>
      </c>
      <c r="L2986" s="12">
        <v>0</v>
      </c>
      <c r="M2986" t="s">
        <v>708</v>
      </c>
    </row>
    <row r="2987" spans="1:13" x14ac:dyDescent="0.3">
      <c r="A2987" t="s">
        <v>40</v>
      </c>
      <c r="B2987" t="s">
        <v>54</v>
      </c>
      <c r="C2987" t="s">
        <v>720</v>
      </c>
      <c r="D2987" t="s">
        <v>9</v>
      </c>
      <c r="E2987">
        <v>1</v>
      </c>
      <c r="F2987" s="12">
        <v>5</v>
      </c>
      <c r="G2987" s="12">
        <v>0.17</v>
      </c>
      <c r="H2987" s="12">
        <v>0.1</v>
      </c>
      <c r="I2987" s="12">
        <v>0.1</v>
      </c>
      <c r="J2987">
        <v>5</v>
      </c>
      <c r="K2987">
        <v>20</v>
      </c>
      <c r="L2987" s="12">
        <v>0</v>
      </c>
      <c r="M2987" t="s">
        <v>708</v>
      </c>
    </row>
    <row r="2988" spans="1:13" x14ac:dyDescent="0.3">
      <c r="A2988" t="s">
        <v>40</v>
      </c>
      <c r="B2988" t="s">
        <v>54</v>
      </c>
      <c r="C2988" t="s">
        <v>720</v>
      </c>
      <c r="D2988" t="s">
        <v>8</v>
      </c>
      <c r="E2988">
        <v>1</v>
      </c>
      <c r="F2988" s="12">
        <v>0</v>
      </c>
      <c r="G2988" s="12">
        <v>0</v>
      </c>
      <c r="H2988" s="12">
        <v>0.02</v>
      </c>
      <c r="I2988" s="12">
        <v>0.02</v>
      </c>
      <c r="J2988">
        <v>0</v>
      </c>
      <c r="K2988">
        <v>20</v>
      </c>
      <c r="L2988" s="12">
        <v>0</v>
      </c>
      <c r="M2988" t="s">
        <v>708</v>
      </c>
    </row>
    <row r="2989" spans="1:13" x14ac:dyDescent="0.3">
      <c r="A2989" t="s">
        <v>40</v>
      </c>
      <c r="B2989" t="s">
        <v>54</v>
      </c>
      <c r="C2989" t="s">
        <v>720</v>
      </c>
      <c r="D2989" t="s">
        <v>10</v>
      </c>
      <c r="E2989">
        <v>1</v>
      </c>
      <c r="F2989" s="12">
        <v>3</v>
      </c>
      <c r="G2989" s="12">
        <v>0.1</v>
      </c>
      <c r="H2989" s="12">
        <v>0.04</v>
      </c>
      <c r="I2989" s="12">
        <v>0.04</v>
      </c>
      <c r="J2989">
        <v>3</v>
      </c>
      <c r="K2989">
        <v>20</v>
      </c>
      <c r="L2989" s="12">
        <v>0</v>
      </c>
      <c r="M2989" t="s">
        <v>708</v>
      </c>
    </row>
    <row r="2990" spans="1:13" x14ac:dyDescent="0.3">
      <c r="A2990" t="s">
        <v>40</v>
      </c>
      <c r="B2990" t="s">
        <v>54</v>
      </c>
      <c r="C2990" t="s">
        <v>720</v>
      </c>
      <c r="D2990" t="s">
        <v>13</v>
      </c>
      <c r="E2990">
        <v>1</v>
      </c>
      <c r="F2990" s="12">
        <v>2</v>
      </c>
      <c r="G2990" s="12">
        <v>7.0000000000000007E-2</v>
      </c>
      <c r="H2990" s="12">
        <v>0.05</v>
      </c>
      <c r="I2990" s="12">
        <v>0.05</v>
      </c>
      <c r="J2990">
        <v>2</v>
      </c>
      <c r="K2990">
        <v>20</v>
      </c>
      <c r="L2990" s="12">
        <v>0</v>
      </c>
      <c r="M2990" t="s">
        <v>708</v>
      </c>
    </row>
    <row r="2991" spans="1:13" x14ac:dyDescent="0.3">
      <c r="A2991" t="s">
        <v>40</v>
      </c>
      <c r="B2991" t="s">
        <v>54</v>
      </c>
      <c r="C2991" t="s">
        <v>720</v>
      </c>
      <c r="D2991" t="s">
        <v>12</v>
      </c>
      <c r="E2991">
        <v>1</v>
      </c>
      <c r="F2991" s="12">
        <v>2</v>
      </c>
      <c r="G2991" s="12">
        <v>7.0000000000000007E-2</v>
      </c>
      <c r="H2991" s="12">
        <v>0.03</v>
      </c>
      <c r="I2991" s="12">
        <v>0.03</v>
      </c>
      <c r="J2991">
        <v>2</v>
      </c>
      <c r="K2991">
        <v>20</v>
      </c>
      <c r="L2991" s="12">
        <v>0</v>
      </c>
      <c r="M2991" t="s">
        <v>708</v>
      </c>
    </row>
    <row r="2992" spans="1:13" x14ac:dyDescent="0.3">
      <c r="A2992" t="s">
        <v>40</v>
      </c>
      <c r="B2992" t="s">
        <v>54</v>
      </c>
      <c r="C2992" t="s">
        <v>720</v>
      </c>
      <c r="D2992" t="s">
        <v>15</v>
      </c>
      <c r="E2992">
        <v>1</v>
      </c>
      <c r="F2992" s="12">
        <v>1</v>
      </c>
      <c r="G2992" s="12">
        <v>0.03</v>
      </c>
      <c r="H2992" s="12">
        <v>0.01</v>
      </c>
      <c r="I2992" s="12">
        <v>0.01</v>
      </c>
      <c r="J2992">
        <v>1</v>
      </c>
      <c r="K2992">
        <v>20</v>
      </c>
      <c r="L2992" s="12">
        <v>0</v>
      </c>
      <c r="M2992" t="s">
        <v>708</v>
      </c>
    </row>
    <row r="2993" spans="1:13" x14ac:dyDescent="0.3">
      <c r="A2993" t="s">
        <v>40</v>
      </c>
      <c r="B2993" t="s">
        <v>54</v>
      </c>
      <c r="C2993" t="s">
        <v>720</v>
      </c>
      <c r="D2993" t="s">
        <v>14</v>
      </c>
      <c r="E2993">
        <v>1</v>
      </c>
      <c r="F2993" s="12">
        <v>4</v>
      </c>
      <c r="G2993" s="12">
        <v>0.13</v>
      </c>
      <c r="H2993" s="12">
        <v>0.1</v>
      </c>
      <c r="I2993" s="12">
        <v>0.1</v>
      </c>
      <c r="J2993">
        <v>4</v>
      </c>
      <c r="K2993">
        <v>20</v>
      </c>
      <c r="L2993" s="12">
        <v>0</v>
      </c>
      <c r="M2993" t="s">
        <v>708</v>
      </c>
    </row>
    <row r="2994" spans="1:13" x14ac:dyDescent="0.3">
      <c r="A2994" t="s">
        <v>40</v>
      </c>
      <c r="B2994" t="s">
        <v>54</v>
      </c>
      <c r="C2994" t="s">
        <v>720</v>
      </c>
      <c r="D2994" t="s">
        <v>114</v>
      </c>
      <c r="E2994">
        <v>1</v>
      </c>
      <c r="F2994" s="12">
        <v>4</v>
      </c>
      <c r="G2994" s="12">
        <v>0.13</v>
      </c>
      <c r="H2994" s="12">
        <v>0.03</v>
      </c>
      <c r="I2994" s="12">
        <v>0.03</v>
      </c>
      <c r="J2994">
        <v>4</v>
      </c>
      <c r="K2994">
        <v>20</v>
      </c>
      <c r="L2994" s="12">
        <v>0</v>
      </c>
      <c r="M2994" t="s">
        <v>708</v>
      </c>
    </row>
    <row r="2995" spans="1:13" x14ac:dyDescent="0.3">
      <c r="A2995" t="s">
        <v>57</v>
      </c>
      <c r="B2995" t="s">
        <v>58</v>
      </c>
      <c r="C2995" t="s">
        <v>721</v>
      </c>
      <c r="D2995" t="s">
        <v>114</v>
      </c>
      <c r="E2995">
        <v>1</v>
      </c>
      <c r="F2995" s="12">
        <v>5</v>
      </c>
      <c r="G2995" s="12">
        <v>0.17</v>
      </c>
      <c r="H2995" s="12">
        <v>7.0000000000000007E-2</v>
      </c>
      <c r="I2995" s="12">
        <v>7.0000000000000007E-2</v>
      </c>
      <c r="J2995">
        <v>5</v>
      </c>
      <c r="K2995">
        <v>50</v>
      </c>
      <c r="L2995" s="12">
        <v>0</v>
      </c>
      <c r="M2995" t="s">
        <v>722</v>
      </c>
    </row>
    <row r="2996" spans="1:13" x14ac:dyDescent="0.3">
      <c r="A2996" t="s">
        <v>57</v>
      </c>
      <c r="B2996" t="s">
        <v>58</v>
      </c>
      <c r="C2996" t="s">
        <v>723</v>
      </c>
      <c r="D2996" t="s">
        <v>8</v>
      </c>
      <c r="E2996">
        <v>1</v>
      </c>
      <c r="F2996" s="12">
        <v>21.12</v>
      </c>
      <c r="G2996" s="12">
        <v>0.7</v>
      </c>
      <c r="H2996" s="12">
        <v>0</v>
      </c>
      <c r="I2996" s="12">
        <v>0</v>
      </c>
      <c r="J2996">
        <v>7</v>
      </c>
      <c r="K2996">
        <v>20</v>
      </c>
      <c r="L2996" s="12">
        <v>0</v>
      </c>
      <c r="M2996" t="s">
        <v>722</v>
      </c>
    </row>
    <row r="2997" spans="1:13" x14ac:dyDescent="0.3">
      <c r="A2997" t="s">
        <v>57</v>
      </c>
      <c r="B2997" t="s">
        <v>58</v>
      </c>
      <c r="C2997" t="s">
        <v>724</v>
      </c>
      <c r="D2997" t="s">
        <v>8</v>
      </c>
      <c r="E2997">
        <v>1</v>
      </c>
      <c r="F2997" s="12">
        <v>10</v>
      </c>
      <c r="G2997" s="12">
        <v>0.33</v>
      </c>
      <c r="H2997" s="12">
        <v>0</v>
      </c>
      <c r="I2997" s="12">
        <v>0</v>
      </c>
      <c r="J2997">
        <v>10</v>
      </c>
      <c r="K2997">
        <v>34</v>
      </c>
      <c r="L2997" s="12">
        <v>0</v>
      </c>
      <c r="M2997" t="s">
        <v>722</v>
      </c>
    </row>
    <row r="2998" spans="1:13" x14ac:dyDescent="0.3">
      <c r="A2998" t="s">
        <v>57</v>
      </c>
      <c r="B2998" t="s">
        <v>58</v>
      </c>
      <c r="C2998" t="s">
        <v>724</v>
      </c>
      <c r="D2998" t="s">
        <v>11</v>
      </c>
      <c r="E2998">
        <v>1</v>
      </c>
      <c r="F2998" s="12">
        <v>9.26</v>
      </c>
      <c r="G2998" s="12">
        <v>0.31</v>
      </c>
      <c r="H2998" s="12">
        <v>7.0000000000000007E-2</v>
      </c>
      <c r="I2998" s="12">
        <v>7.0000000000000007E-2</v>
      </c>
      <c r="J2998">
        <v>9</v>
      </c>
      <c r="K2998">
        <v>34</v>
      </c>
      <c r="L2998" s="12">
        <v>0</v>
      </c>
      <c r="M2998" t="s">
        <v>722</v>
      </c>
    </row>
    <row r="2999" spans="1:13" x14ac:dyDescent="0.3">
      <c r="A2999" t="s">
        <v>57</v>
      </c>
      <c r="B2999" t="s">
        <v>58</v>
      </c>
      <c r="C2999" t="s">
        <v>725</v>
      </c>
      <c r="D2999" t="s">
        <v>9</v>
      </c>
      <c r="E2999">
        <v>1</v>
      </c>
      <c r="F2999" s="12">
        <v>13</v>
      </c>
      <c r="G2999" s="12">
        <v>0.43</v>
      </c>
      <c r="H2999" s="12">
        <v>0</v>
      </c>
      <c r="I2999" s="12">
        <v>0</v>
      </c>
      <c r="J2999">
        <v>13</v>
      </c>
      <c r="K2999">
        <v>34</v>
      </c>
      <c r="L2999" s="12">
        <v>0</v>
      </c>
      <c r="M2999" t="s">
        <v>722</v>
      </c>
    </row>
    <row r="3000" spans="1:13" x14ac:dyDescent="0.3">
      <c r="A3000" t="s">
        <v>57</v>
      </c>
      <c r="B3000" t="s">
        <v>58</v>
      </c>
      <c r="C3000" t="s">
        <v>726</v>
      </c>
      <c r="D3000" t="s">
        <v>10</v>
      </c>
      <c r="E3000">
        <v>1</v>
      </c>
      <c r="F3000" s="12">
        <v>6</v>
      </c>
      <c r="G3000" s="12">
        <v>0.2</v>
      </c>
      <c r="H3000" s="12">
        <v>0</v>
      </c>
      <c r="I3000" s="12">
        <v>0</v>
      </c>
      <c r="J3000">
        <v>6</v>
      </c>
      <c r="K3000">
        <v>34</v>
      </c>
      <c r="L3000" s="12">
        <v>0</v>
      </c>
      <c r="M3000" t="s">
        <v>722</v>
      </c>
    </row>
    <row r="3001" spans="1:13" x14ac:dyDescent="0.3">
      <c r="A3001" t="s">
        <v>57</v>
      </c>
      <c r="B3001" t="s">
        <v>58</v>
      </c>
      <c r="C3001" t="s">
        <v>727</v>
      </c>
      <c r="D3001" t="s">
        <v>7</v>
      </c>
      <c r="E3001">
        <v>1</v>
      </c>
      <c r="F3001" s="12">
        <v>22</v>
      </c>
      <c r="G3001" s="12">
        <v>0.73</v>
      </c>
      <c r="H3001" s="12">
        <v>0</v>
      </c>
      <c r="I3001" s="12">
        <v>0</v>
      </c>
      <c r="J3001">
        <v>22</v>
      </c>
      <c r="K3001">
        <v>42</v>
      </c>
      <c r="L3001" s="12">
        <v>0</v>
      </c>
      <c r="M3001" t="s">
        <v>722</v>
      </c>
    </row>
    <row r="3002" spans="1:13" x14ac:dyDescent="0.3">
      <c r="A3002" t="s">
        <v>57</v>
      </c>
      <c r="B3002" t="s">
        <v>58</v>
      </c>
      <c r="C3002" t="s">
        <v>727</v>
      </c>
      <c r="D3002" t="s">
        <v>9</v>
      </c>
      <c r="E3002">
        <v>1</v>
      </c>
      <c r="F3002" s="12">
        <v>22.1</v>
      </c>
      <c r="G3002" s="12">
        <v>0.74</v>
      </c>
      <c r="H3002" s="12">
        <v>0</v>
      </c>
      <c r="I3002" s="12">
        <v>0</v>
      </c>
      <c r="J3002">
        <v>17</v>
      </c>
      <c r="K3002">
        <v>34</v>
      </c>
      <c r="L3002" s="12">
        <v>0</v>
      </c>
      <c r="M3002" t="s">
        <v>722</v>
      </c>
    </row>
    <row r="3003" spans="1:13" x14ac:dyDescent="0.3">
      <c r="A3003" t="s">
        <v>57</v>
      </c>
      <c r="B3003" t="s">
        <v>58</v>
      </c>
      <c r="C3003" t="s">
        <v>727</v>
      </c>
      <c r="D3003" t="s">
        <v>8</v>
      </c>
      <c r="E3003">
        <v>1</v>
      </c>
      <c r="F3003" s="12">
        <v>26</v>
      </c>
      <c r="G3003" s="12">
        <v>0.87</v>
      </c>
      <c r="H3003" s="12">
        <v>0</v>
      </c>
      <c r="I3003" s="12">
        <v>0</v>
      </c>
      <c r="J3003">
        <v>26</v>
      </c>
      <c r="K3003">
        <v>34</v>
      </c>
      <c r="L3003" s="12">
        <v>0</v>
      </c>
      <c r="M3003" t="s">
        <v>722</v>
      </c>
    </row>
    <row r="3004" spans="1:13" x14ac:dyDescent="0.3">
      <c r="A3004" t="s">
        <v>57</v>
      </c>
      <c r="B3004" t="s">
        <v>58</v>
      </c>
      <c r="C3004" t="s">
        <v>727</v>
      </c>
      <c r="D3004" t="s">
        <v>11</v>
      </c>
      <c r="E3004">
        <v>1</v>
      </c>
      <c r="F3004" s="12">
        <v>36.4</v>
      </c>
      <c r="G3004" s="12">
        <v>1.21</v>
      </c>
      <c r="H3004" s="12">
        <v>7.0000000000000007E-2</v>
      </c>
      <c r="I3004" s="12">
        <v>7.0000000000000007E-2</v>
      </c>
      <c r="J3004">
        <v>28</v>
      </c>
      <c r="K3004">
        <v>34</v>
      </c>
      <c r="L3004" s="12">
        <v>0</v>
      </c>
      <c r="M3004" t="s">
        <v>722</v>
      </c>
    </row>
    <row r="3005" spans="1:13" x14ac:dyDescent="0.3">
      <c r="A3005" t="s">
        <v>57</v>
      </c>
      <c r="B3005" t="s">
        <v>58</v>
      </c>
      <c r="C3005" t="s">
        <v>727</v>
      </c>
      <c r="D3005" t="s">
        <v>10</v>
      </c>
      <c r="E3005">
        <v>1</v>
      </c>
      <c r="F3005" s="12">
        <v>20</v>
      </c>
      <c r="G3005" s="12">
        <v>0.67</v>
      </c>
      <c r="H3005" s="12">
        <v>0</v>
      </c>
      <c r="I3005" s="12">
        <v>0</v>
      </c>
      <c r="J3005">
        <v>20</v>
      </c>
      <c r="K3005">
        <v>34</v>
      </c>
      <c r="L3005" s="12">
        <v>0</v>
      </c>
      <c r="M3005" t="s">
        <v>722</v>
      </c>
    </row>
    <row r="3006" spans="1:13" x14ac:dyDescent="0.3">
      <c r="A3006" t="s">
        <v>57</v>
      </c>
      <c r="B3006" t="s">
        <v>58</v>
      </c>
      <c r="C3006" t="s">
        <v>727</v>
      </c>
      <c r="D3006" t="s">
        <v>13</v>
      </c>
      <c r="E3006">
        <v>1</v>
      </c>
      <c r="F3006" s="12">
        <v>32</v>
      </c>
      <c r="G3006" s="12">
        <v>1.07</v>
      </c>
      <c r="H3006" s="12">
        <v>7.0000000000000007E-2</v>
      </c>
      <c r="I3006" s="12">
        <v>7.0000000000000007E-2</v>
      </c>
      <c r="J3006">
        <v>32</v>
      </c>
      <c r="K3006">
        <v>34</v>
      </c>
      <c r="L3006" s="12">
        <v>0</v>
      </c>
      <c r="M3006" t="s">
        <v>722</v>
      </c>
    </row>
    <row r="3007" spans="1:13" x14ac:dyDescent="0.3">
      <c r="A3007" t="s">
        <v>57</v>
      </c>
      <c r="B3007" t="s">
        <v>58</v>
      </c>
      <c r="C3007" t="s">
        <v>727</v>
      </c>
      <c r="D3007" t="s">
        <v>12</v>
      </c>
      <c r="E3007">
        <v>1</v>
      </c>
      <c r="F3007" s="12">
        <v>28</v>
      </c>
      <c r="G3007" s="12">
        <v>0.93</v>
      </c>
      <c r="H3007" s="12">
        <v>7.0000000000000007E-2</v>
      </c>
      <c r="I3007" s="12">
        <v>7.0000000000000007E-2</v>
      </c>
      <c r="J3007">
        <v>28</v>
      </c>
      <c r="K3007">
        <v>34</v>
      </c>
      <c r="L3007" s="12">
        <v>0</v>
      </c>
      <c r="M3007" t="s">
        <v>722</v>
      </c>
    </row>
    <row r="3008" spans="1:13" x14ac:dyDescent="0.3">
      <c r="A3008" t="s">
        <v>57</v>
      </c>
      <c r="B3008" t="s">
        <v>58</v>
      </c>
      <c r="C3008" t="s">
        <v>727</v>
      </c>
      <c r="D3008" t="s">
        <v>15</v>
      </c>
      <c r="E3008">
        <v>1</v>
      </c>
      <c r="F3008" s="12">
        <v>32</v>
      </c>
      <c r="G3008" s="12">
        <v>1.07</v>
      </c>
      <c r="H3008" s="12">
        <v>7.0000000000000007E-2</v>
      </c>
      <c r="I3008" s="12">
        <v>7.0000000000000007E-2</v>
      </c>
      <c r="J3008">
        <v>32</v>
      </c>
      <c r="K3008">
        <v>34</v>
      </c>
      <c r="L3008" s="12">
        <v>0</v>
      </c>
      <c r="M3008" t="s">
        <v>722</v>
      </c>
    </row>
    <row r="3009" spans="1:13" x14ac:dyDescent="0.3">
      <c r="A3009" t="s">
        <v>57</v>
      </c>
      <c r="B3009" t="s">
        <v>58</v>
      </c>
      <c r="C3009" t="s">
        <v>727</v>
      </c>
      <c r="D3009" t="s">
        <v>14</v>
      </c>
      <c r="E3009">
        <v>1</v>
      </c>
      <c r="F3009" s="12">
        <v>20</v>
      </c>
      <c r="G3009" s="12">
        <v>0.67</v>
      </c>
      <c r="H3009" s="12">
        <v>7.0000000000000007E-2</v>
      </c>
      <c r="I3009" s="12">
        <v>7.0000000000000007E-2</v>
      </c>
      <c r="J3009">
        <v>20</v>
      </c>
      <c r="K3009">
        <v>34</v>
      </c>
      <c r="L3009" s="12">
        <v>0</v>
      </c>
      <c r="M3009" t="s">
        <v>722</v>
      </c>
    </row>
    <row r="3010" spans="1:13" x14ac:dyDescent="0.3">
      <c r="A3010" t="s">
        <v>57</v>
      </c>
      <c r="B3010" t="s">
        <v>58</v>
      </c>
      <c r="C3010" t="s">
        <v>727</v>
      </c>
      <c r="D3010" t="s">
        <v>114</v>
      </c>
      <c r="E3010">
        <v>1</v>
      </c>
      <c r="F3010" s="12">
        <v>27</v>
      </c>
      <c r="G3010" s="12">
        <v>0.9</v>
      </c>
      <c r="H3010" s="12">
        <v>7.0000000000000007E-2</v>
      </c>
      <c r="I3010" s="12">
        <v>7.0000000000000007E-2</v>
      </c>
      <c r="J3010">
        <v>27</v>
      </c>
      <c r="K3010">
        <v>34</v>
      </c>
      <c r="L3010" s="12">
        <v>0</v>
      </c>
      <c r="M3010" t="s">
        <v>722</v>
      </c>
    </row>
    <row r="3011" spans="1:13" x14ac:dyDescent="0.3">
      <c r="A3011" t="s">
        <v>5</v>
      </c>
      <c r="B3011" t="s">
        <v>28</v>
      </c>
      <c r="C3011" t="s">
        <v>728</v>
      </c>
      <c r="D3011" t="s">
        <v>7</v>
      </c>
      <c r="E3011">
        <v>4</v>
      </c>
      <c r="F3011" s="12">
        <v>456.3</v>
      </c>
      <c r="G3011" s="12">
        <v>15.21</v>
      </c>
      <c r="H3011" s="12">
        <v>0.8</v>
      </c>
      <c r="I3011" s="12">
        <v>0.4</v>
      </c>
      <c r="J3011">
        <v>150</v>
      </c>
      <c r="K3011">
        <v>195</v>
      </c>
      <c r="L3011" s="12">
        <v>0.4</v>
      </c>
      <c r="M3011" t="s">
        <v>729</v>
      </c>
    </row>
    <row r="3012" spans="1:13" x14ac:dyDescent="0.3">
      <c r="A3012" t="s">
        <v>5</v>
      </c>
      <c r="B3012" t="s">
        <v>28</v>
      </c>
      <c r="C3012" t="s">
        <v>728</v>
      </c>
      <c r="D3012" t="s">
        <v>9</v>
      </c>
      <c r="E3012">
        <v>4</v>
      </c>
      <c r="F3012" s="12">
        <v>408</v>
      </c>
      <c r="G3012" s="12">
        <v>13.6</v>
      </c>
      <c r="H3012" s="12">
        <v>0.8</v>
      </c>
      <c r="I3012" s="12">
        <v>0.6</v>
      </c>
      <c r="J3012">
        <v>136</v>
      </c>
      <c r="K3012">
        <v>190</v>
      </c>
      <c r="L3012" s="12">
        <v>0.2</v>
      </c>
      <c r="M3012" t="s">
        <v>729</v>
      </c>
    </row>
    <row r="3013" spans="1:13" x14ac:dyDescent="0.3">
      <c r="A3013" t="s">
        <v>5</v>
      </c>
      <c r="B3013" t="s">
        <v>28</v>
      </c>
      <c r="C3013" t="s">
        <v>728</v>
      </c>
      <c r="D3013" t="s">
        <v>8</v>
      </c>
      <c r="E3013">
        <v>4</v>
      </c>
      <c r="F3013" s="12">
        <v>390</v>
      </c>
      <c r="G3013" s="12">
        <v>13</v>
      </c>
      <c r="H3013" s="12">
        <v>0.8</v>
      </c>
      <c r="I3013" s="12">
        <v>0.4</v>
      </c>
      <c r="J3013">
        <v>130</v>
      </c>
      <c r="K3013">
        <v>195</v>
      </c>
      <c r="L3013" s="12">
        <v>0.4</v>
      </c>
      <c r="M3013" t="s">
        <v>729</v>
      </c>
    </row>
    <row r="3014" spans="1:13" x14ac:dyDescent="0.3">
      <c r="A3014" t="s">
        <v>5</v>
      </c>
      <c r="B3014" t="s">
        <v>28</v>
      </c>
      <c r="C3014" t="s">
        <v>728</v>
      </c>
      <c r="D3014" t="s">
        <v>11</v>
      </c>
      <c r="E3014">
        <v>5</v>
      </c>
      <c r="F3014" s="12">
        <v>432</v>
      </c>
      <c r="G3014" s="12">
        <v>14.4</v>
      </c>
      <c r="H3014" s="12">
        <v>1.2</v>
      </c>
      <c r="I3014" s="12">
        <v>0.8</v>
      </c>
      <c r="J3014">
        <v>144</v>
      </c>
      <c r="K3014">
        <v>205</v>
      </c>
      <c r="L3014" s="12">
        <v>0.4</v>
      </c>
      <c r="M3014" t="s">
        <v>729</v>
      </c>
    </row>
    <row r="3015" spans="1:13" x14ac:dyDescent="0.3">
      <c r="A3015" t="s">
        <v>5</v>
      </c>
      <c r="B3015" t="s">
        <v>28</v>
      </c>
      <c r="C3015" t="s">
        <v>728</v>
      </c>
      <c r="D3015" t="s">
        <v>10</v>
      </c>
      <c r="E3015">
        <v>5</v>
      </c>
      <c r="F3015" s="12">
        <v>366</v>
      </c>
      <c r="G3015" s="12">
        <v>12.2</v>
      </c>
      <c r="H3015" s="12">
        <v>0.8</v>
      </c>
      <c r="I3015" s="12">
        <v>0.4</v>
      </c>
      <c r="J3015">
        <v>122</v>
      </c>
      <c r="K3015">
        <v>206</v>
      </c>
      <c r="L3015" s="12">
        <v>0.4</v>
      </c>
      <c r="M3015" t="s">
        <v>729</v>
      </c>
    </row>
    <row r="3016" spans="1:13" x14ac:dyDescent="0.3">
      <c r="A3016" t="s">
        <v>5</v>
      </c>
      <c r="B3016" t="s">
        <v>28</v>
      </c>
      <c r="C3016" t="s">
        <v>728</v>
      </c>
      <c r="D3016" t="s">
        <v>13</v>
      </c>
      <c r="E3016">
        <v>3</v>
      </c>
      <c r="F3016" s="12">
        <v>330</v>
      </c>
      <c r="G3016" s="12">
        <v>11</v>
      </c>
      <c r="H3016" s="12">
        <v>0.6</v>
      </c>
      <c r="I3016" s="12">
        <v>0.4</v>
      </c>
      <c r="J3016">
        <v>110</v>
      </c>
      <c r="K3016">
        <v>120</v>
      </c>
      <c r="L3016" s="12">
        <v>0.2</v>
      </c>
      <c r="M3016" t="s">
        <v>729</v>
      </c>
    </row>
    <row r="3017" spans="1:13" x14ac:dyDescent="0.3">
      <c r="A3017" t="s">
        <v>5</v>
      </c>
      <c r="B3017" t="s">
        <v>28</v>
      </c>
      <c r="C3017" t="s">
        <v>728</v>
      </c>
      <c r="D3017" t="s">
        <v>12</v>
      </c>
      <c r="E3017">
        <v>4</v>
      </c>
      <c r="F3017" s="12">
        <v>321</v>
      </c>
      <c r="G3017" s="12">
        <v>10.7</v>
      </c>
      <c r="H3017" s="12">
        <v>0.8</v>
      </c>
      <c r="I3017" s="12">
        <v>0.6</v>
      </c>
      <c r="J3017">
        <v>107</v>
      </c>
      <c r="K3017">
        <v>155</v>
      </c>
      <c r="L3017" s="12">
        <v>0.2</v>
      </c>
      <c r="M3017" t="s">
        <v>729</v>
      </c>
    </row>
    <row r="3018" spans="1:13" x14ac:dyDescent="0.3">
      <c r="A3018" t="s">
        <v>5</v>
      </c>
      <c r="B3018" t="s">
        <v>28</v>
      </c>
      <c r="C3018" t="s">
        <v>728</v>
      </c>
      <c r="D3018" t="s">
        <v>15</v>
      </c>
      <c r="E3018">
        <v>2</v>
      </c>
      <c r="F3018" s="12">
        <v>300</v>
      </c>
      <c r="G3018" s="12">
        <v>10</v>
      </c>
      <c r="H3018" s="12">
        <v>0.4</v>
      </c>
      <c r="I3018" s="12">
        <v>0.2</v>
      </c>
      <c r="J3018">
        <v>100</v>
      </c>
      <c r="K3018">
        <v>100</v>
      </c>
      <c r="L3018" s="12">
        <v>0.2</v>
      </c>
      <c r="M3018" t="s">
        <v>729</v>
      </c>
    </row>
    <row r="3019" spans="1:13" x14ac:dyDescent="0.3">
      <c r="A3019" t="s">
        <v>5</v>
      </c>
      <c r="B3019" t="s">
        <v>28</v>
      </c>
      <c r="C3019" t="s">
        <v>728</v>
      </c>
      <c r="D3019" t="s">
        <v>14</v>
      </c>
      <c r="E3019">
        <v>3</v>
      </c>
      <c r="F3019" s="12">
        <v>351</v>
      </c>
      <c r="G3019" s="12">
        <v>11.7</v>
      </c>
      <c r="H3019" s="12">
        <v>0.6</v>
      </c>
      <c r="I3019" s="12">
        <v>0.2</v>
      </c>
      <c r="J3019">
        <v>117</v>
      </c>
      <c r="K3019">
        <v>135</v>
      </c>
      <c r="L3019" s="12">
        <v>0.4</v>
      </c>
      <c r="M3019" t="s">
        <v>729</v>
      </c>
    </row>
    <row r="3020" spans="1:13" x14ac:dyDescent="0.3">
      <c r="A3020" t="s">
        <v>5</v>
      </c>
      <c r="B3020" t="s">
        <v>28</v>
      </c>
      <c r="C3020" t="s">
        <v>728</v>
      </c>
      <c r="D3020" t="s">
        <v>114</v>
      </c>
      <c r="E3020">
        <v>3</v>
      </c>
      <c r="F3020" s="12">
        <v>297</v>
      </c>
      <c r="G3020" s="12">
        <v>9.9</v>
      </c>
      <c r="H3020" s="12">
        <v>0.6</v>
      </c>
      <c r="I3020" s="12">
        <v>0</v>
      </c>
      <c r="J3020">
        <v>99</v>
      </c>
      <c r="K3020">
        <v>120</v>
      </c>
      <c r="L3020" s="12">
        <v>0.6</v>
      </c>
      <c r="M3020" t="s">
        <v>729</v>
      </c>
    </row>
    <row r="3021" spans="1:13" x14ac:dyDescent="0.3">
      <c r="A3021" t="s">
        <v>5</v>
      </c>
      <c r="B3021" t="s">
        <v>28</v>
      </c>
      <c r="C3021" t="s">
        <v>730</v>
      </c>
      <c r="D3021" t="s">
        <v>7</v>
      </c>
      <c r="E3021">
        <v>1</v>
      </c>
      <c r="F3021" s="12">
        <v>87</v>
      </c>
      <c r="G3021" s="12">
        <v>2.9</v>
      </c>
      <c r="H3021" s="12">
        <v>0.2</v>
      </c>
      <c r="I3021" s="12">
        <v>0.2</v>
      </c>
      <c r="J3021">
        <v>29</v>
      </c>
      <c r="K3021">
        <v>35</v>
      </c>
      <c r="L3021" s="12">
        <v>0</v>
      </c>
      <c r="M3021" t="s">
        <v>729</v>
      </c>
    </row>
    <row r="3022" spans="1:13" x14ac:dyDescent="0.3">
      <c r="A3022" t="s">
        <v>5</v>
      </c>
      <c r="B3022" t="s">
        <v>28</v>
      </c>
      <c r="C3022" t="s">
        <v>730</v>
      </c>
      <c r="D3022" t="s">
        <v>9</v>
      </c>
      <c r="E3022">
        <v>1</v>
      </c>
      <c r="F3022" s="12">
        <v>105</v>
      </c>
      <c r="G3022" s="12">
        <v>3.5</v>
      </c>
      <c r="H3022" s="12">
        <v>0.2</v>
      </c>
      <c r="I3022" s="12">
        <v>0.2</v>
      </c>
      <c r="J3022">
        <v>35</v>
      </c>
      <c r="K3022">
        <v>35</v>
      </c>
      <c r="L3022" s="12">
        <v>0</v>
      </c>
      <c r="M3022" t="s">
        <v>729</v>
      </c>
    </row>
    <row r="3023" spans="1:13" x14ac:dyDescent="0.3">
      <c r="A3023" t="s">
        <v>5</v>
      </c>
      <c r="B3023" t="s">
        <v>28</v>
      </c>
      <c r="C3023" t="s">
        <v>730</v>
      </c>
      <c r="D3023" t="s">
        <v>8</v>
      </c>
      <c r="E3023">
        <v>2</v>
      </c>
      <c r="F3023" s="12">
        <v>186</v>
      </c>
      <c r="G3023" s="12">
        <v>6.2</v>
      </c>
      <c r="H3023" s="12">
        <v>0.4</v>
      </c>
      <c r="I3023" s="12">
        <v>0.4</v>
      </c>
      <c r="J3023">
        <v>62</v>
      </c>
      <c r="K3023">
        <v>77</v>
      </c>
      <c r="L3023" s="12">
        <v>0</v>
      </c>
      <c r="M3023" t="s">
        <v>729</v>
      </c>
    </row>
    <row r="3024" spans="1:13" x14ac:dyDescent="0.3">
      <c r="A3024" t="s">
        <v>5</v>
      </c>
      <c r="B3024" t="s">
        <v>28</v>
      </c>
      <c r="C3024" t="s">
        <v>730</v>
      </c>
      <c r="D3024" t="s">
        <v>11</v>
      </c>
      <c r="E3024">
        <v>1</v>
      </c>
      <c r="F3024" s="12">
        <v>102</v>
      </c>
      <c r="G3024" s="12">
        <v>3.4</v>
      </c>
      <c r="H3024" s="12">
        <v>0.2</v>
      </c>
      <c r="I3024" s="12">
        <v>0.2</v>
      </c>
      <c r="J3024">
        <v>34</v>
      </c>
      <c r="K3024">
        <v>35</v>
      </c>
      <c r="L3024" s="12">
        <v>0</v>
      </c>
      <c r="M3024" t="s">
        <v>729</v>
      </c>
    </row>
    <row r="3025" spans="1:13" x14ac:dyDescent="0.3">
      <c r="A3025" t="s">
        <v>5</v>
      </c>
      <c r="B3025" t="s">
        <v>28</v>
      </c>
      <c r="C3025" t="s">
        <v>730</v>
      </c>
      <c r="D3025" t="s">
        <v>10</v>
      </c>
      <c r="E3025">
        <v>2</v>
      </c>
      <c r="F3025" s="12">
        <v>147</v>
      </c>
      <c r="G3025" s="12">
        <v>4.9000000000000004</v>
      </c>
      <c r="H3025" s="12">
        <v>0.4</v>
      </c>
      <c r="I3025" s="12">
        <v>0.4</v>
      </c>
      <c r="J3025">
        <v>49</v>
      </c>
      <c r="K3025">
        <v>77</v>
      </c>
      <c r="L3025" s="12">
        <v>0</v>
      </c>
      <c r="M3025" t="s">
        <v>729</v>
      </c>
    </row>
    <row r="3026" spans="1:13" x14ac:dyDescent="0.3">
      <c r="A3026" t="s">
        <v>5</v>
      </c>
      <c r="B3026" t="s">
        <v>28</v>
      </c>
      <c r="C3026" t="s">
        <v>730</v>
      </c>
      <c r="D3026" t="s">
        <v>13</v>
      </c>
      <c r="E3026">
        <v>1</v>
      </c>
      <c r="F3026" s="12">
        <v>108.8</v>
      </c>
      <c r="G3026" s="12">
        <v>3.63</v>
      </c>
      <c r="H3026" s="12">
        <v>0.2</v>
      </c>
      <c r="I3026" s="12">
        <v>0.2</v>
      </c>
      <c r="J3026">
        <v>34</v>
      </c>
      <c r="K3026">
        <v>35</v>
      </c>
      <c r="L3026" s="12">
        <v>0</v>
      </c>
      <c r="M3026" t="s">
        <v>729</v>
      </c>
    </row>
    <row r="3027" spans="1:13" x14ac:dyDescent="0.3">
      <c r="A3027" t="s">
        <v>5</v>
      </c>
      <c r="B3027" t="s">
        <v>28</v>
      </c>
      <c r="C3027" t="s">
        <v>730</v>
      </c>
      <c r="D3027" t="s">
        <v>12</v>
      </c>
      <c r="E3027">
        <v>2</v>
      </c>
      <c r="F3027" s="12">
        <v>162</v>
      </c>
      <c r="G3027" s="12">
        <v>5.4</v>
      </c>
      <c r="H3027" s="12">
        <v>0.4</v>
      </c>
      <c r="I3027" s="12">
        <v>0.4</v>
      </c>
      <c r="J3027">
        <v>54</v>
      </c>
      <c r="K3027">
        <v>77</v>
      </c>
      <c r="L3027" s="12">
        <v>0</v>
      </c>
      <c r="M3027" t="s">
        <v>729</v>
      </c>
    </row>
    <row r="3028" spans="1:13" x14ac:dyDescent="0.3">
      <c r="A3028" t="s">
        <v>5</v>
      </c>
      <c r="B3028" t="s">
        <v>28</v>
      </c>
      <c r="C3028" t="s">
        <v>730</v>
      </c>
      <c r="D3028" t="s">
        <v>15</v>
      </c>
      <c r="E3028">
        <v>2</v>
      </c>
      <c r="F3028" s="12">
        <v>231</v>
      </c>
      <c r="G3028" s="12">
        <v>7.7</v>
      </c>
      <c r="H3028" s="12">
        <v>0.4</v>
      </c>
      <c r="I3028" s="12">
        <v>0.4</v>
      </c>
      <c r="J3028">
        <v>77</v>
      </c>
      <c r="K3028">
        <v>85</v>
      </c>
      <c r="L3028" s="12">
        <v>0</v>
      </c>
      <c r="M3028" t="s">
        <v>729</v>
      </c>
    </row>
    <row r="3029" spans="1:13" x14ac:dyDescent="0.3">
      <c r="A3029" t="s">
        <v>5</v>
      </c>
      <c r="B3029" t="s">
        <v>28</v>
      </c>
      <c r="C3029" t="s">
        <v>730</v>
      </c>
      <c r="D3029" t="s">
        <v>14</v>
      </c>
      <c r="E3029">
        <v>3</v>
      </c>
      <c r="F3029" s="12">
        <v>294</v>
      </c>
      <c r="G3029" s="12">
        <v>9.8000000000000007</v>
      </c>
      <c r="H3029" s="12">
        <v>0.6</v>
      </c>
      <c r="I3029" s="12">
        <v>0.6</v>
      </c>
      <c r="J3029">
        <v>98</v>
      </c>
      <c r="K3029">
        <v>127</v>
      </c>
      <c r="L3029" s="12">
        <v>0</v>
      </c>
      <c r="M3029" t="s">
        <v>729</v>
      </c>
    </row>
    <row r="3030" spans="1:13" x14ac:dyDescent="0.3">
      <c r="A3030" t="s">
        <v>5</v>
      </c>
      <c r="B3030" t="s">
        <v>28</v>
      </c>
      <c r="C3030" t="s">
        <v>730</v>
      </c>
      <c r="D3030" t="s">
        <v>114</v>
      </c>
      <c r="E3030">
        <v>2</v>
      </c>
      <c r="F3030" s="12">
        <v>234</v>
      </c>
      <c r="G3030" s="12">
        <v>7.8</v>
      </c>
      <c r="H3030" s="12">
        <v>0.4</v>
      </c>
      <c r="I3030" s="12">
        <v>0.4</v>
      </c>
      <c r="J3030">
        <v>78</v>
      </c>
      <c r="K3030">
        <v>85</v>
      </c>
      <c r="L3030" s="12">
        <v>0</v>
      </c>
      <c r="M3030" t="s">
        <v>729</v>
      </c>
    </row>
    <row r="3031" spans="1:13" x14ac:dyDescent="0.3">
      <c r="A3031" t="s">
        <v>5</v>
      </c>
      <c r="B3031" t="s">
        <v>28</v>
      </c>
      <c r="C3031" t="s">
        <v>731</v>
      </c>
      <c r="D3031" t="s">
        <v>7</v>
      </c>
      <c r="E3031">
        <v>1</v>
      </c>
      <c r="F3031" s="12">
        <v>159</v>
      </c>
      <c r="G3031" s="12">
        <v>5.3</v>
      </c>
      <c r="H3031" s="12">
        <v>0.2</v>
      </c>
      <c r="I3031" s="12">
        <v>0</v>
      </c>
      <c r="J3031">
        <v>53</v>
      </c>
      <c r="K3031">
        <v>75</v>
      </c>
      <c r="L3031" s="12">
        <v>0.2</v>
      </c>
      <c r="M3031" t="s">
        <v>729</v>
      </c>
    </row>
    <row r="3032" spans="1:13" x14ac:dyDescent="0.3">
      <c r="A3032" t="s">
        <v>5</v>
      </c>
      <c r="B3032" t="s">
        <v>28</v>
      </c>
      <c r="C3032" t="s">
        <v>731</v>
      </c>
      <c r="D3032" t="s">
        <v>9</v>
      </c>
      <c r="E3032">
        <v>1</v>
      </c>
      <c r="F3032" s="12">
        <v>159</v>
      </c>
      <c r="G3032" s="12">
        <v>5.3</v>
      </c>
      <c r="H3032" s="12">
        <v>0.2</v>
      </c>
      <c r="I3032" s="12">
        <v>0</v>
      </c>
      <c r="J3032">
        <v>53</v>
      </c>
      <c r="K3032">
        <v>70</v>
      </c>
      <c r="L3032" s="12">
        <v>0.2</v>
      </c>
      <c r="M3032" t="s">
        <v>729</v>
      </c>
    </row>
    <row r="3033" spans="1:13" x14ac:dyDescent="0.3">
      <c r="A3033" t="s">
        <v>5</v>
      </c>
      <c r="B3033" t="s">
        <v>28</v>
      </c>
      <c r="C3033" t="s">
        <v>731</v>
      </c>
      <c r="D3033" t="s">
        <v>8</v>
      </c>
      <c r="E3033">
        <v>2</v>
      </c>
      <c r="F3033" s="12">
        <v>207</v>
      </c>
      <c r="G3033" s="12">
        <v>6.9</v>
      </c>
      <c r="H3033" s="12">
        <v>0.4</v>
      </c>
      <c r="I3033" s="12">
        <v>0.2</v>
      </c>
      <c r="J3033">
        <v>69</v>
      </c>
      <c r="K3033">
        <v>100</v>
      </c>
      <c r="L3033" s="12">
        <v>0.2</v>
      </c>
      <c r="M3033" t="s">
        <v>729</v>
      </c>
    </row>
    <row r="3034" spans="1:13" x14ac:dyDescent="0.3">
      <c r="A3034" t="s">
        <v>5</v>
      </c>
      <c r="B3034" t="s">
        <v>28</v>
      </c>
      <c r="C3034" t="s">
        <v>731</v>
      </c>
      <c r="D3034" t="s">
        <v>11</v>
      </c>
      <c r="E3034">
        <v>2</v>
      </c>
      <c r="F3034" s="12">
        <v>192</v>
      </c>
      <c r="G3034" s="12">
        <v>6.4</v>
      </c>
      <c r="H3034" s="12">
        <v>0.4</v>
      </c>
      <c r="I3034" s="12">
        <v>0.2</v>
      </c>
      <c r="J3034">
        <v>64</v>
      </c>
      <c r="K3034">
        <v>100</v>
      </c>
      <c r="L3034" s="12">
        <v>0.2</v>
      </c>
      <c r="M3034" t="s">
        <v>729</v>
      </c>
    </row>
    <row r="3035" spans="1:13" x14ac:dyDescent="0.3">
      <c r="A3035" t="s">
        <v>5</v>
      </c>
      <c r="B3035" t="s">
        <v>28</v>
      </c>
      <c r="C3035" t="s">
        <v>731</v>
      </c>
      <c r="D3035" t="s">
        <v>10</v>
      </c>
      <c r="E3035">
        <v>3</v>
      </c>
      <c r="F3035" s="12">
        <v>237</v>
      </c>
      <c r="G3035" s="12">
        <v>7.9</v>
      </c>
      <c r="H3035" s="12">
        <v>0.4</v>
      </c>
      <c r="I3035" s="12">
        <v>0.2</v>
      </c>
      <c r="J3035">
        <v>79</v>
      </c>
      <c r="K3035">
        <v>135</v>
      </c>
      <c r="L3035" s="12">
        <v>0.2</v>
      </c>
      <c r="M3035" t="s">
        <v>729</v>
      </c>
    </row>
    <row r="3036" spans="1:13" x14ac:dyDescent="0.3">
      <c r="A3036" t="s">
        <v>5</v>
      </c>
      <c r="B3036" t="s">
        <v>28</v>
      </c>
      <c r="C3036" t="s">
        <v>731</v>
      </c>
      <c r="D3036" t="s">
        <v>13</v>
      </c>
      <c r="E3036">
        <v>2</v>
      </c>
      <c r="F3036" s="12">
        <v>216</v>
      </c>
      <c r="G3036" s="12">
        <v>7.2</v>
      </c>
      <c r="H3036" s="12">
        <v>0.4</v>
      </c>
      <c r="I3036" s="12">
        <v>0</v>
      </c>
      <c r="J3036">
        <v>72</v>
      </c>
      <c r="K3036">
        <v>85</v>
      </c>
      <c r="L3036" s="12">
        <v>0.4</v>
      </c>
      <c r="M3036" t="s">
        <v>729</v>
      </c>
    </row>
    <row r="3037" spans="1:13" x14ac:dyDescent="0.3">
      <c r="A3037" t="s">
        <v>5</v>
      </c>
      <c r="B3037" t="s">
        <v>28</v>
      </c>
      <c r="C3037" t="s">
        <v>731</v>
      </c>
      <c r="D3037" t="s">
        <v>12</v>
      </c>
      <c r="E3037">
        <v>3</v>
      </c>
      <c r="F3037" s="12">
        <v>201</v>
      </c>
      <c r="G3037" s="12">
        <v>6.7</v>
      </c>
      <c r="H3037" s="12">
        <v>0.6</v>
      </c>
      <c r="I3037" s="12">
        <v>0.2</v>
      </c>
      <c r="J3037">
        <v>67</v>
      </c>
      <c r="K3037">
        <v>135</v>
      </c>
      <c r="L3037" s="12">
        <v>0.4</v>
      </c>
      <c r="M3037" t="s">
        <v>729</v>
      </c>
    </row>
    <row r="3038" spans="1:13" x14ac:dyDescent="0.3">
      <c r="A3038" t="s">
        <v>5</v>
      </c>
      <c r="B3038" t="s">
        <v>28</v>
      </c>
      <c r="C3038" t="s">
        <v>731</v>
      </c>
      <c r="D3038" t="s">
        <v>15</v>
      </c>
      <c r="E3038">
        <v>1</v>
      </c>
      <c r="F3038" s="12">
        <v>105</v>
      </c>
      <c r="G3038" s="12">
        <v>3.5</v>
      </c>
      <c r="H3038" s="12">
        <v>0.2</v>
      </c>
      <c r="I3038" s="12">
        <v>0</v>
      </c>
      <c r="J3038">
        <v>35</v>
      </c>
      <c r="K3038">
        <v>50</v>
      </c>
      <c r="L3038" s="12">
        <v>0.2</v>
      </c>
      <c r="M3038" t="s">
        <v>729</v>
      </c>
    </row>
    <row r="3039" spans="1:13" x14ac:dyDescent="0.3">
      <c r="A3039" t="s">
        <v>5</v>
      </c>
      <c r="B3039" t="s">
        <v>28</v>
      </c>
      <c r="C3039" t="s">
        <v>731</v>
      </c>
      <c r="D3039" t="s">
        <v>14</v>
      </c>
      <c r="E3039">
        <v>1</v>
      </c>
      <c r="F3039" s="12">
        <v>123</v>
      </c>
      <c r="G3039" s="12">
        <v>4.0999999999999996</v>
      </c>
      <c r="H3039" s="12">
        <v>0.2</v>
      </c>
      <c r="I3039" s="12">
        <v>0</v>
      </c>
      <c r="J3039">
        <v>41</v>
      </c>
      <c r="K3039">
        <v>50</v>
      </c>
      <c r="L3039" s="12">
        <v>0.2</v>
      </c>
      <c r="M3039" t="s">
        <v>729</v>
      </c>
    </row>
    <row r="3040" spans="1:13" x14ac:dyDescent="0.3">
      <c r="A3040" t="s">
        <v>5</v>
      </c>
      <c r="B3040" t="s">
        <v>28</v>
      </c>
      <c r="C3040" t="s">
        <v>731</v>
      </c>
      <c r="D3040" t="s">
        <v>114</v>
      </c>
      <c r="E3040">
        <v>1</v>
      </c>
      <c r="F3040" s="12">
        <v>96</v>
      </c>
      <c r="G3040" s="12">
        <v>3.2</v>
      </c>
      <c r="H3040" s="12">
        <v>0.2</v>
      </c>
      <c r="I3040" s="12">
        <v>0</v>
      </c>
      <c r="J3040">
        <v>32</v>
      </c>
      <c r="K3040">
        <v>50</v>
      </c>
      <c r="L3040" s="12">
        <v>0.2</v>
      </c>
      <c r="M3040" t="s">
        <v>729</v>
      </c>
    </row>
    <row r="3041" spans="1:13" x14ac:dyDescent="0.3">
      <c r="A3041" t="s">
        <v>5</v>
      </c>
      <c r="B3041" t="s">
        <v>28</v>
      </c>
      <c r="C3041" t="s">
        <v>732</v>
      </c>
      <c r="D3041" t="s">
        <v>7</v>
      </c>
      <c r="E3041">
        <v>1</v>
      </c>
      <c r="F3041" s="12">
        <v>129</v>
      </c>
      <c r="G3041" s="12">
        <v>4.3</v>
      </c>
      <c r="H3041" s="12">
        <v>0.2</v>
      </c>
      <c r="I3041" s="12">
        <v>0</v>
      </c>
      <c r="J3041">
        <v>43</v>
      </c>
      <c r="K3041">
        <v>50</v>
      </c>
      <c r="L3041" s="12">
        <v>0.2</v>
      </c>
      <c r="M3041" t="s">
        <v>729</v>
      </c>
    </row>
    <row r="3042" spans="1:13" x14ac:dyDescent="0.3">
      <c r="A3042" t="s">
        <v>5</v>
      </c>
      <c r="B3042" t="s">
        <v>28</v>
      </c>
      <c r="C3042" t="s">
        <v>732</v>
      </c>
      <c r="D3042" t="s">
        <v>9</v>
      </c>
      <c r="E3042">
        <v>2</v>
      </c>
      <c r="F3042" s="12">
        <v>177</v>
      </c>
      <c r="G3042" s="12">
        <v>5.9</v>
      </c>
      <c r="H3042" s="12">
        <v>0.4</v>
      </c>
      <c r="I3042" s="12">
        <v>0</v>
      </c>
      <c r="J3042">
        <v>59</v>
      </c>
      <c r="K3042">
        <v>85</v>
      </c>
      <c r="L3042" s="12">
        <v>0.4</v>
      </c>
      <c r="M3042" t="s">
        <v>729</v>
      </c>
    </row>
    <row r="3043" spans="1:13" x14ac:dyDescent="0.3">
      <c r="A3043" t="s">
        <v>5</v>
      </c>
      <c r="B3043" t="s">
        <v>28</v>
      </c>
      <c r="C3043" t="s">
        <v>732</v>
      </c>
      <c r="D3043" t="s">
        <v>8</v>
      </c>
      <c r="E3043">
        <v>1</v>
      </c>
      <c r="F3043" s="12">
        <v>123</v>
      </c>
      <c r="G3043" s="12">
        <v>4.0999999999999996</v>
      </c>
      <c r="H3043" s="12">
        <v>0.2</v>
      </c>
      <c r="I3043" s="12">
        <v>0</v>
      </c>
      <c r="J3043">
        <v>41</v>
      </c>
      <c r="K3043">
        <v>50</v>
      </c>
      <c r="L3043" s="12">
        <v>0.2</v>
      </c>
      <c r="M3043" t="s">
        <v>729</v>
      </c>
    </row>
    <row r="3044" spans="1:13" x14ac:dyDescent="0.3">
      <c r="A3044" t="s">
        <v>5</v>
      </c>
      <c r="B3044" t="s">
        <v>28</v>
      </c>
      <c r="C3044" t="s">
        <v>732</v>
      </c>
      <c r="D3044" t="s">
        <v>11</v>
      </c>
      <c r="E3044">
        <v>1</v>
      </c>
      <c r="F3044" s="12">
        <v>60</v>
      </c>
      <c r="G3044" s="12">
        <v>2</v>
      </c>
      <c r="H3044" s="12">
        <v>0.2</v>
      </c>
      <c r="I3044" s="12">
        <v>0</v>
      </c>
      <c r="J3044">
        <v>20</v>
      </c>
      <c r="K3044">
        <v>50</v>
      </c>
      <c r="L3044" s="12">
        <v>0.2</v>
      </c>
      <c r="M3044" t="s">
        <v>729</v>
      </c>
    </row>
    <row r="3045" spans="1:13" x14ac:dyDescent="0.3">
      <c r="A3045" t="s">
        <v>5</v>
      </c>
      <c r="B3045" t="s">
        <v>28</v>
      </c>
      <c r="C3045" t="s">
        <v>732</v>
      </c>
      <c r="D3045" t="s">
        <v>10</v>
      </c>
      <c r="E3045">
        <v>1</v>
      </c>
      <c r="F3045" s="12">
        <v>108</v>
      </c>
      <c r="G3045" s="12">
        <v>3.6</v>
      </c>
      <c r="H3045" s="12">
        <v>0.2</v>
      </c>
      <c r="I3045" s="12">
        <v>0</v>
      </c>
      <c r="J3045">
        <v>36</v>
      </c>
      <c r="K3045">
        <v>50</v>
      </c>
      <c r="L3045" s="12">
        <v>0.2</v>
      </c>
      <c r="M3045" t="s">
        <v>729</v>
      </c>
    </row>
    <row r="3046" spans="1:13" x14ac:dyDescent="0.3">
      <c r="A3046" t="s">
        <v>5</v>
      </c>
      <c r="B3046" t="s">
        <v>28</v>
      </c>
      <c r="C3046" t="s">
        <v>732</v>
      </c>
      <c r="D3046" t="s">
        <v>13</v>
      </c>
      <c r="E3046">
        <v>1</v>
      </c>
      <c r="F3046" s="12">
        <v>126</v>
      </c>
      <c r="G3046" s="12">
        <v>4.2</v>
      </c>
      <c r="H3046" s="12">
        <v>0.2</v>
      </c>
      <c r="I3046" s="12">
        <v>0</v>
      </c>
      <c r="J3046">
        <v>42</v>
      </c>
      <c r="K3046">
        <v>50</v>
      </c>
      <c r="L3046" s="12">
        <v>0.2</v>
      </c>
      <c r="M3046" t="s">
        <v>729</v>
      </c>
    </row>
    <row r="3047" spans="1:13" x14ac:dyDescent="0.3">
      <c r="A3047" t="s">
        <v>5</v>
      </c>
      <c r="B3047" t="s">
        <v>28</v>
      </c>
      <c r="C3047" t="s">
        <v>732</v>
      </c>
      <c r="D3047" t="s">
        <v>12</v>
      </c>
      <c r="E3047">
        <v>1</v>
      </c>
      <c r="F3047" s="12">
        <v>141</v>
      </c>
      <c r="G3047" s="12">
        <v>4.7</v>
      </c>
      <c r="H3047" s="12">
        <v>0.2</v>
      </c>
      <c r="I3047" s="12">
        <v>0</v>
      </c>
      <c r="J3047">
        <v>47</v>
      </c>
      <c r="K3047">
        <v>50</v>
      </c>
      <c r="L3047" s="12">
        <v>0.2</v>
      </c>
      <c r="M3047" t="s">
        <v>729</v>
      </c>
    </row>
    <row r="3048" spans="1:13" x14ac:dyDescent="0.3">
      <c r="A3048" t="s">
        <v>5</v>
      </c>
      <c r="B3048" t="s">
        <v>28</v>
      </c>
      <c r="C3048" t="s">
        <v>732</v>
      </c>
      <c r="D3048" t="s">
        <v>15</v>
      </c>
      <c r="E3048">
        <v>1</v>
      </c>
      <c r="F3048" s="12">
        <v>102</v>
      </c>
      <c r="G3048" s="12">
        <v>3.4</v>
      </c>
      <c r="H3048" s="12">
        <v>0.2</v>
      </c>
      <c r="I3048" s="12">
        <v>0</v>
      </c>
      <c r="J3048">
        <v>34</v>
      </c>
      <c r="K3048">
        <v>50</v>
      </c>
      <c r="L3048" s="12">
        <v>0.2</v>
      </c>
      <c r="M3048" t="s">
        <v>729</v>
      </c>
    </row>
    <row r="3049" spans="1:13" x14ac:dyDescent="0.3">
      <c r="A3049" t="s">
        <v>5</v>
      </c>
      <c r="B3049" t="s">
        <v>28</v>
      </c>
      <c r="C3049" t="s">
        <v>732</v>
      </c>
      <c r="D3049" t="s">
        <v>14</v>
      </c>
      <c r="E3049">
        <v>1</v>
      </c>
      <c r="F3049" s="12">
        <v>144</v>
      </c>
      <c r="G3049" s="12">
        <v>4.8</v>
      </c>
      <c r="H3049" s="12">
        <v>0.2</v>
      </c>
      <c r="I3049" s="12">
        <v>0</v>
      </c>
      <c r="J3049">
        <v>48</v>
      </c>
      <c r="K3049">
        <v>50</v>
      </c>
      <c r="L3049" s="12">
        <v>0.2</v>
      </c>
      <c r="M3049" t="s">
        <v>729</v>
      </c>
    </row>
    <row r="3050" spans="1:13" x14ac:dyDescent="0.3">
      <c r="A3050" t="s">
        <v>5</v>
      </c>
      <c r="B3050" t="s">
        <v>28</v>
      </c>
      <c r="C3050" t="s">
        <v>732</v>
      </c>
      <c r="D3050" t="s">
        <v>114</v>
      </c>
      <c r="E3050">
        <v>1</v>
      </c>
      <c r="F3050" s="12">
        <v>108</v>
      </c>
      <c r="G3050" s="12">
        <v>3.6</v>
      </c>
      <c r="H3050" s="12">
        <v>0.2</v>
      </c>
      <c r="I3050" s="12">
        <v>0</v>
      </c>
      <c r="J3050">
        <v>36</v>
      </c>
      <c r="K3050">
        <v>50</v>
      </c>
      <c r="L3050" s="12">
        <v>0.2</v>
      </c>
      <c r="M3050" t="s">
        <v>729</v>
      </c>
    </row>
    <row r="3051" spans="1:13" x14ac:dyDescent="0.3">
      <c r="A3051" t="s">
        <v>63</v>
      </c>
      <c r="B3051" t="s">
        <v>72</v>
      </c>
      <c r="C3051" t="s">
        <v>733</v>
      </c>
      <c r="D3051" t="s">
        <v>7</v>
      </c>
      <c r="E3051">
        <v>1</v>
      </c>
      <c r="F3051" s="12">
        <v>186</v>
      </c>
      <c r="G3051" s="12">
        <v>6.2</v>
      </c>
      <c r="H3051" s="12">
        <v>0.35</v>
      </c>
      <c r="I3051" s="12">
        <v>0.35</v>
      </c>
      <c r="J3051">
        <v>31</v>
      </c>
      <c r="K3051">
        <v>32</v>
      </c>
      <c r="L3051" s="12">
        <v>0</v>
      </c>
      <c r="M3051" t="s">
        <v>734</v>
      </c>
    </row>
    <row r="3052" spans="1:13" x14ac:dyDescent="0.3">
      <c r="A3052" t="s">
        <v>63</v>
      </c>
      <c r="B3052" t="s">
        <v>72</v>
      </c>
      <c r="C3052" t="s">
        <v>733</v>
      </c>
      <c r="D3052" t="s">
        <v>9</v>
      </c>
      <c r="E3052">
        <v>1</v>
      </c>
      <c r="F3052" s="12">
        <v>168</v>
      </c>
      <c r="G3052" s="12">
        <v>5.6</v>
      </c>
      <c r="H3052" s="12">
        <v>0.35</v>
      </c>
      <c r="I3052" s="12">
        <v>0.35</v>
      </c>
      <c r="J3052">
        <v>28</v>
      </c>
      <c r="K3052">
        <v>32</v>
      </c>
      <c r="L3052" s="12">
        <v>0</v>
      </c>
      <c r="M3052" t="s">
        <v>734</v>
      </c>
    </row>
    <row r="3053" spans="1:13" x14ac:dyDescent="0.3">
      <c r="A3053" t="s">
        <v>63</v>
      </c>
      <c r="B3053" t="s">
        <v>72</v>
      </c>
      <c r="C3053" t="s">
        <v>733</v>
      </c>
      <c r="D3053" t="s">
        <v>11</v>
      </c>
      <c r="E3053">
        <v>1</v>
      </c>
      <c r="F3053" s="12">
        <v>168</v>
      </c>
      <c r="G3053" s="12">
        <v>5.6</v>
      </c>
      <c r="H3053" s="12">
        <v>0.35</v>
      </c>
      <c r="I3053" s="12">
        <v>0.35</v>
      </c>
      <c r="J3053">
        <v>28</v>
      </c>
      <c r="K3053">
        <v>32</v>
      </c>
      <c r="L3053" s="12">
        <v>0</v>
      </c>
      <c r="M3053" t="s">
        <v>734</v>
      </c>
    </row>
    <row r="3054" spans="1:13" x14ac:dyDescent="0.3">
      <c r="A3054" t="s">
        <v>63</v>
      </c>
      <c r="B3054" t="s">
        <v>72</v>
      </c>
      <c r="C3054" t="s">
        <v>733</v>
      </c>
      <c r="D3054" t="s">
        <v>13</v>
      </c>
      <c r="E3054">
        <v>1</v>
      </c>
      <c r="F3054" s="12">
        <v>186</v>
      </c>
      <c r="G3054" s="12">
        <v>6.2</v>
      </c>
      <c r="H3054" s="12">
        <v>0.35</v>
      </c>
      <c r="I3054" s="12">
        <v>0.35</v>
      </c>
      <c r="J3054">
        <v>31</v>
      </c>
      <c r="K3054">
        <v>32</v>
      </c>
      <c r="L3054" s="12">
        <v>0</v>
      </c>
      <c r="M3054" t="s">
        <v>734</v>
      </c>
    </row>
    <row r="3055" spans="1:13" x14ac:dyDescent="0.3">
      <c r="A3055" t="s">
        <v>63</v>
      </c>
      <c r="B3055" t="s">
        <v>72</v>
      </c>
      <c r="C3055" t="s">
        <v>733</v>
      </c>
      <c r="D3055" t="s">
        <v>15</v>
      </c>
      <c r="E3055">
        <v>2</v>
      </c>
      <c r="F3055" s="12">
        <v>300</v>
      </c>
      <c r="G3055" s="12">
        <v>10</v>
      </c>
      <c r="H3055" s="12">
        <v>0.75</v>
      </c>
      <c r="I3055" s="12">
        <v>0</v>
      </c>
      <c r="J3055">
        <v>50</v>
      </c>
      <c r="K3055">
        <v>64</v>
      </c>
      <c r="L3055" s="12">
        <v>0.75</v>
      </c>
      <c r="M3055" t="s">
        <v>734</v>
      </c>
    </row>
    <row r="3056" spans="1:13" x14ac:dyDescent="0.3">
      <c r="A3056" t="s">
        <v>63</v>
      </c>
      <c r="B3056" t="s">
        <v>72</v>
      </c>
      <c r="C3056" t="s">
        <v>735</v>
      </c>
      <c r="D3056" t="s">
        <v>8</v>
      </c>
      <c r="E3056">
        <v>1</v>
      </c>
      <c r="F3056" s="12">
        <v>198</v>
      </c>
      <c r="G3056" s="12">
        <v>6.6</v>
      </c>
      <c r="H3056" s="12">
        <v>0.35</v>
      </c>
      <c r="I3056" s="12">
        <v>0.35</v>
      </c>
      <c r="J3056">
        <v>33</v>
      </c>
      <c r="K3056">
        <v>30</v>
      </c>
      <c r="L3056" s="12">
        <v>0</v>
      </c>
      <c r="M3056" t="s">
        <v>734</v>
      </c>
    </row>
    <row r="3057" spans="1:13" x14ac:dyDescent="0.3">
      <c r="A3057" t="s">
        <v>63</v>
      </c>
      <c r="B3057" t="s">
        <v>72</v>
      </c>
      <c r="C3057" t="s">
        <v>735</v>
      </c>
      <c r="D3057" t="s">
        <v>10</v>
      </c>
      <c r="E3057">
        <v>1</v>
      </c>
      <c r="F3057" s="12">
        <v>174</v>
      </c>
      <c r="G3057" s="12">
        <v>5.8</v>
      </c>
      <c r="H3057" s="12">
        <v>0.35</v>
      </c>
      <c r="I3057" s="12">
        <v>0.35</v>
      </c>
      <c r="J3057">
        <v>29</v>
      </c>
      <c r="K3057">
        <v>30</v>
      </c>
      <c r="L3057" s="12">
        <v>0</v>
      </c>
      <c r="M3057" t="s">
        <v>734</v>
      </c>
    </row>
    <row r="3058" spans="1:13" x14ac:dyDescent="0.3">
      <c r="A3058" t="s">
        <v>63</v>
      </c>
      <c r="B3058" t="s">
        <v>72</v>
      </c>
      <c r="C3058" t="s">
        <v>735</v>
      </c>
      <c r="D3058" t="s">
        <v>12</v>
      </c>
      <c r="E3058">
        <v>1</v>
      </c>
      <c r="F3058" s="12">
        <v>162</v>
      </c>
      <c r="G3058" s="12">
        <v>5.4</v>
      </c>
      <c r="H3058" s="12">
        <v>0.35</v>
      </c>
      <c r="I3058" s="12">
        <v>0.35</v>
      </c>
      <c r="J3058">
        <v>27</v>
      </c>
      <c r="K3058">
        <v>30</v>
      </c>
      <c r="L3058" s="12">
        <v>0</v>
      </c>
      <c r="M3058" t="s">
        <v>734</v>
      </c>
    </row>
    <row r="3059" spans="1:13" x14ac:dyDescent="0.3">
      <c r="A3059" t="s">
        <v>63</v>
      </c>
      <c r="B3059" t="s">
        <v>72</v>
      </c>
      <c r="C3059" t="s">
        <v>735</v>
      </c>
      <c r="D3059" t="s">
        <v>14</v>
      </c>
      <c r="E3059">
        <v>1</v>
      </c>
      <c r="F3059" s="12">
        <v>186</v>
      </c>
      <c r="G3059" s="12">
        <v>6.2</v>
      </c>
      <c r="H3059" s="12">
        <v>0.35</v>
      </c>
      <c r="I3059" s="12">
        <v>0</v>
      </c>
      <c r="J3059">
        <v>31</v>
      </c>
      <c r="K3059">
        <v>32</v>
      </c>
      <c r="L3059" s="12">
        <v>0.35</v>
      </c>
      <c r="M3059" t="s">
        <v>734</v>
      </c>
    </row>
    <row r="3060" spans="1:13" x14ac:dyDescent="0.3">
      <c r="A3060" t="s">
        <v>63</v>
      </c>
      <c r="B3060" t="s">
        <v>72</v>
      </c>
      <c r="C3060" t="s">
        <v>735</v>
      </c>
      <c r="D3060" t="s">
        <v>114</v>
      </c>
      <c r="E3060">
        <v>2</v>
      </c>
      <c r="F3060" s="12">
        <v>240</v>
      </c>
      <c r="G3060" s="12">
        <v>8</v>
      </c>
      <c r="H3060" s="12">
        <v>0.75</v>
      </c>
      <c r="I3060" s="12">
        <v>0</v>
      </c>
      <c r="J3060">
        <v>40</v>
      </c>
      <c r="K3060">
        <v>64</v>
      </c>
      <c r="L3060" s="12">
        <v>0.75</v>
      </c>
      <c r="M3060" t="s">
        <v>734</v>
      </c>
    </row>
    <row r="3061" spans="1:13" x14ac:dyDescent="0.3">
      <c r="A3061" t="s">
        <v>63</v>
      </c>
      <c r="B3061" t="s">
        <v>72</v>
      </c>
      <c r="C3061" t="s">
        <v>736</v>
      </c>
      <c r="D3061" t="s">
        <v>7</v>
      </c>
      <c r="E3061">
        <v>2</v>
      </c>
      <c r="F3061" s="12">
        <v>574</v>
      </c>
      <c r="G3061" s="12">
        <v>19.13</v>
      </c>
      <c r="H3061" s="12">
        <v>0.83</v>
      </c>
      <c r="I3061" s="12">
        <v>0</v>
      </c>
      <c r="J3061">
        <v>82</v>
      </c>
      <c r="K3061">
        <v>64</v>
      </c>
      <c r="L3061" s="12">
        <v>0.83</v>
      </c>
      <c r="M3061" t="s">
        <v>734</v>
      </c>
    </row>
    <row r="3062" spans="1:13" x14ac:dyDescent="0.3">
      <c r="A3062" t="s">
        <v>63</v>
      </c>
      <c r="B3062" t="s">
        <v>72</v>
      </c>
      <c r="C3062" t="s">
        <v>736</v>
      </c>
      <c r="D3062" t="s">
        <v>9</v>
      </c>
      <c r="E3062">
        <v>3</v>
      </c>
      <c r="F3062" s="12">
        <v>714</v>
      </c>
      <c r="G3062" s="12">
        <v>23.8</v>
      </c>
      <c r="H3062" s="12">
        <v>1.25</v>
      </c>
      <c r="I3062" s="12">
        <v>0.56999999999999995</v>
      </c>
      <c r="J3062">
        <v>102</v>
      </c>
      <c r="K3062">
        <v>96</v>
      </c>
      <c r="L3062" s="12">
        <v>0.68</v>
      </c>
      <c r="M3062" t="s">
        <v>734</v>
      </c>
    </row>
    <row r="3063" spans="1:13" x14ac:dyDescent="0.3">
      <c r="A3063" t="s">
        <v>63</v>
      </c>
      <c r="B3063" t="s">
        <v>72</v>
      </c>
      <c r="C3063" t="s">
        <v>736</v>
      </c>
      <c r="D3063" t="s">
        <v>8</v>
      </c>
      <c r="E3063">
        <v>3</v>
      </c>
      <c r="F3063" s="12">
        <v>637</v>
      </c>
      <c r="G3063" s="12">
        <v>21.23</v>
      </c>
      <c r="H3063" s="12">
        <v>1.25</v>
      </c>
      <c r="I3063" s="12">
        <v>1.25</v>
      </c>
      <c r="J3063">
        <v>91</v>
      </c>
      <c r="K3063">
        <v>96</v>
      </c>
      <c r="L3063" s="12">
        <v>0</v>
      </c>
      <c r="M3063" t="s">
        <v>734</v>
      </c>
    </row>
    <row r="3064" spans="1:13" x14ac:dyDescent="0.3">
      <c r="A3064" t="s">
        <v>63</v>
      </c>
      <c r="B3064" t="s">
        <v>72</v>
      </c>
      <c r="C3064" t="s">
        <v>736</v>
      </c>
      <c r="D3064" t="s">
        <v>11</v>
      </c>
      <c r="E3064">
        <v>3</v>
      </c>
      <c r="F3064" s="12">
        <v>595</v>
      </c>
      <c r="G3064" s="12">
        <v>19.829999999999998</v>
      </c>
      <c r="H3064" s="12">
        <v>1.25</v>
      </c>
      <c r="I3064" s="12">
        <v>0.42</v>
      </c>
      <c r="J3064">
        <v>85</v>
      </c>
      <c r="K3064">
        <v>96</v>
      </c>
      <c r="L3064" s="12">
        <v>0.83</v>
      </c>
      <c r="M3064" t="s">
        <v>734</v>
      </c>
    </row>
    <row r="3065" spans="1:13" x14ac:dyDescent="0.3">
      <c r="A3065" t="s">
        <v>63</v>
      </c>
      <c r="B3065" t="s">
        <v>72</v>
      </c>
      <c r="C3065" t="s">
        <v>736</v>
      </c>
      <c r="D3065" t="s">
        <v>10</v>
      </c>
      <c r="E3065">
        <v>3</v>
      </c>
      <c r="F3065" s="12">
        <v>539</v>
      </c>
      <c r="G3065" s="12">
        <v>17.97</v>
      </c>
      <c r="H3065" s="12">
        <v>1.25</v>
      </c>
      <c r="I3065" s="12">
        <v>1.25</v>
      </c>
      <c r="J3065">
        <v>77</v>
      </c>
      <c r="K3065">
        <v>96</v>
      </c>
      <c r="L3065" s="12">
        <v>0</v>
      </c>
      <c r="M3065" t="s">
        <v>734</v>
      </c>
    </row>
    <row r="3066" spans="1:13" x14ac:dyDescent="0.3">
      <c r="A3066" t="s">
        <v>63</v>
      </c>
      <c r="B3066" t="s">
        <v>72</v>
      </c>
      <c r="C3066" t="s">
        <v>736</v>
      </c>
      <c r="D3066" t="s">
        <v>13</v>
      </c>
      <c r="E3066">
        <v>3</v>
      </c>
      <c r="F3066" s="12">
        <v>562.1</v>
      </c>
      <c r="G3066" s="12">
        <v>18.739999999999998</v>
      </c>
      <c r="H3066" s="12">
        <v>1.25</v>
      </c>
      <c r="I3066" s="12">
        <v>0.42</v>
      </c>
      <c r="J3066">
        <v>77</v>
      </c>
      <c r="K3066">
        <v>96</v>
      </c>
      <c r="L3066" s="12">
        <v>0.83</v>
      </c>
      <c r="M3066" t="s">
        <v>734</v>
      </c>
    </row>
    <row r="3067" spans="1:13" x14ac:dyDescent="0.3">
      <c r="A3067" t="s">
        <v>63</v>
      </c>
      <c r="B3067" t="s">
        <v>72</v>
      </c>
      <c r="C3067" t="s">
        <v>736</v>
      </c>
      <c r="D3067" t="s">
        <v>12</v>
      </c>
      <c r="E3067">
        <v>3</v>
      </c>
      <c r="F3067" s="12">
        <v>616</v>
      </c>
      <c r="G3067" s="12">
        <v>20.53</v>
      </c>
      <c r="H3067" s="12">
        <v>1.25</v>
      </c>
      <c r="I3067" s="12">
        <v>1.25</v>
      </c>
      <c r="J3067">
        <v>88</v>
      </c>
      <c r="K3067">
        <v>96</v>
      </c>
      <c r="L3067" s="12">
        <v>0</v>
      </c>
      <c r="M3067" t="s">
        <v>734</v>
      </c>
    </row>
    <row r="3068" spans="1:13" x14ac:dyDescent="0.3">
      <c r="A3068" t="s">
        <v>63</v>
      </c>
      <c r="B3068" t="s">
        <v>72</v>
      </c>
      <c r="C3068" t="s">
        <v>736</v>
      </c>
      <c r="D3068" t="s">
        <v>15</v>
      </c>
      <c r="E3068">
        <v>2</v>
      </c>
      <c r="F3068" s="12">
        <v>406</v>
      </c>
      <c r="G3068" s="12">
        <v>13.53</v>
      </c>
      <c r="H3068" s="12">
        <v>0.89</v>
      </c>
      <c r="I3068" s="12">
        <v>0.48</v>
      </c>
      <c r="J3068">
        <v>58</v>
      </c>
      <c r="K3068">
        <v>64</v>
      </c>
      <c r="L3068" s="12">
        <v>0.41</v>
      </c>
      <c r="M3068" t="s">
        <v>734</v>
      </c>
    </row>
    <row r="3069" spans="1:13" x14ac:dyDescent="0.3">
      <c r="A3069" t="s">
        <v>63</v>
      </c>
      <c r="B3069" t="s">
        <v>72</v>
      </c>
      <c r="C3069" t="s">
        <v>736</v>
      </c>
      <c r="D3069" t="s">
        <v>14</v>
      </c>
      <c r="E3069">
        <v>3</v>
      </c>
      <c r="F3069" s="12">
        <v>560</v>
      </c>
      <c r="G3069" s="12">
        <v>18.670000000000002</v>
      </c>
      <c r="H3069" s="12">
        <v>1.25</v>
      </c>
      <c r="I3069" s="12">
        <v>0.68</v>
      </c>
      <c r="J3069">
        <v>80</v>
      </c>
      <c r="K3069">
        <v>96</v>
      </c>
      <c r="L3069" s="12">
        <v>0.56999999999999995</v>
      </c>
      <c r="M3069" t="s">
        <v>734</v>
      </c>
    </row>
    <row r="3070" spans="1:13" x14ac:dyDescent="0.3">
      <c r="A3070" t="s">
        <v>63</v>
      </c>
      <c r="B3070" t="s">
        <v>72</v>
      </c>
      <c r="C3070" t="s">
        <v>736</v>
      </c>
      <c r="D3070" t="s">
        <v>114</v>
      </c>
      <c r="E3070">
        <v>3</v>
      </c>
      <c r="F3070" s="12">
        <v>553</v>
      </c>
      <c r="G3070" s="12">
        <v>18.43</v>
      </c>
      <c r="H3070" s="12">
        <v>1.33</v>
      </c>
      <c r="I3070" s="12">
        <v>1.1499999999999999</v>
      </c>
      <c r="J3070">
        <v>79</v>
      </c>
      <c r="K3070">
        <v>96</v>
      </c>
      <c r="L3070" s="12">
        <v>0.18</v>
      </c>
      <c r="M3070" t="s">
        <v>734</v>
      </c>
    </row>
    <row r="3071" spans="1:13" x14ac:dyDescent="0.3">
      <c r="A3071" t="s">
        <v>63</v>
      </c>
      <c r="B3071" t="s">
        <v>72</v>
      </c>
      <c r="C3071" t="s">
        <v>737</v>
      </c>
      <c r="D3071" t="s">
        <v>7</v>
      </c>
      <c r="E3071">
        <v>2</v>
      </c>
      <c r="F3071" s="12">
        <v>364</v>
      </c>
      <c r="G3071" s="12">
        <v>12.13</v>
      </c>
      <c r="H3071" s="12">
        <v>0.83</v>
      </c>
      <c r="I3071" s="12">
        <v>0.68</v>
      </c>
      <c r="J3071">
        <v>52</v>
      </c>
      <c r="K3071">
        <v>64</v>
      </c>
      <c r="L3071" s="12">
        <v>0.15</v>
      </c>
      <c r="M3071" t="s">
        <v>734</v>
      </c>
    </row>
    <row r="3072" spans="1:13" x14ac:dyDescent="0.3">
      <c r="A3072" t="s">
        <v>63</v>
      </c>
      <c r="B3072" t="s">
        <v>72</v>
      </c>
      <c r="C3072" t="s">
        <v>737</v>
      </c>
      <c r="D3072" t="s">
        <v>9</v>
      </c>
      <c r="E3072">
        <v>3</v>
      </c>
      <c r="F3072" s="12">
        <v>518</v>
      </c>
      <c r="G3072" s="12">
        <v>17.27</v>
      </c>
      <c r="H3072" s="12">
        <v>1.25</v>
      </c>
      <c r="I3072" s="12">
        <v>1.1000000000000001</v>
      </c>
      <c r="J3072">
        <v>74</v>
      </c>
      <c r="K3072">
        <v>96</v>
      </c>
      <c r="L3072" s="12">
        <v>0.15</v>
      </c>
      <c r="M3072" t="s">
        <v>734</v>
      </c>
    </row>
    <row r="3073" spans="1:13" x14ac:dyDescent="0.3">
      <c r="A3073" t="s">
        <v>63</v>
      </c>
      <c r="B3073" t="s">
        <v>72</v>
      </c>
      <c r="C3073" t="s">
        <v>737</v>
      </c>
      <c r="D3073" t="s">
        <v>8</v>
      </c>
      <c r="E3073">
        <v>2</v>
      </c>
      <c r="F3073" s="12">
        <v>476</v>
      </c>
      <c r="G3073" s="12">
        <v>15.87</v>
      </c>
      <c r="H3073" s="12">
        <v>0.83</v>
      </c>
      <c r="I3073" s="12">
        <v>0</v>
      </c>
      <c r="J3073">
        <v>68</v>
      </c>
      <c r="K3073">
        <v>64</v>
      </c>
      <c r="L3073" s="12">
        <v>0.83</v>
      </c>
      <c r="M3073" t="s">
        <v>734</v>
      </c>
    </row>
    <row r="3074" spans="1:13" x14ac:dyDescent="0.3">
      <c r="A3074" t="s">
        <v>63</v>
      </c>
      <c r="B3074" t="s">
        <v>72</v>
      </c>
      <c r="C3074" t="s">
        <v>737</v>
      </c>
      <c r="D3074" t="s">
        <v>11</v>
      </c>
      <c r="E3074">
        <v>3</v>
      </c>
      <c r="F3074" s="12">
        <v>532</v>
      </c>
      <c r="G3074" s="12">
        <v>17.73</v>
      </c>
      <c r="H3074" s="12">
        <v>1.25</v>
      </c>
      <c r="I3074" s="12">
        <v>1.23</v>
      </c>
      <c r="J3074">
        <v>76</v>
      </c>
      <c r="K3074">
        <v>96</v>
      </c>
      <c r="L3074" s="12">
        <v>0.02</v>
      </c>
      <c r="M3074" t="s">
        <v>734</v>
      </c>
    </row>
    <row r="3075" spans="1:13" x14ac:dyDescent="0.3">
      <c r="A3075" t="s">
        <v>63</v>
      </c>
      <c r="B3075" t="s">
        <v>72</v>
      </c>
      <c r="C3075" t="s">
        <v>737</v>
      </c>
      <c r="D3075" t="s">
        <v>10</v>
      </c>
      <c r="E3075">
        <v>3</v>
      </c>
      <c r="F3075" s="12">
        <v>581</v>
      </c>
      <c r="G3075" s="12">
        <v>19.37</v>
      </c>
      <c r="H3075" s="12">
        <v>1.25</v>
      </c>
      <c r="I3075" s="12">
        <v>0.42</v>
      </c>
      <c r="J3075">
        <v>83</v>
      </c>
      <c r="K3075">
        <v>96</v>
      </c>
      <c r="L3075" s="12">
        <v>0.83</v>
      </c>
      <c r="M3075" t="s">
        <v>734</v>
      </c>
    </row>
    <row r="3076" spans="1:13" x14ac:dyDescent="0.3">
      <c r="A3076" t="s">
        <v>63</v>
      </c>
      <c r="B3076" t="s">
        <v>72</v>
      </c>
      <c r="C3076" t="s">
        <v>737</v>
      </c>
      <c r="D3076" t="s">
        <v>13</v>
      </c>
      <c r="E3076">
        <v>3</v>
      </c>
      <c r="F3076" s="12">
        <v>526.6</v>
      </c>
      <c r="G3076" s="12">
        <v>17.55</v>
      </c>
      <c r="H3076" s="12">
        <v>1.25</v>
      </c>
      <c r="I3076" s="12">
        <v>1.25</v>
      </c>
      <c r="J3076">
        <v>73</v>
      </c>
      <c r="K3076">
        <v>96</v>
      </c>
      <c r="L3076" s="12">
        <v>0</v>
      </c>
      <c r="M3076" t="s">
        <v>734</v>
      </c>
    </row>
    <row r="3077" spans="1:13" x14ac:dyDescent="0.3">
      <c r="A3077" t="s">
        <v>63</v>
      </c>
      <c r="B3077" t="s">
        <v>72</v>
      </c>
      <c r="C3077" t="s">
        <v>737</v>
      </c>
      <c r="D3077" t="s">
        <v>12</v>
      </c>
      <c r="E3077">
        <v>3</v>
      </c>
      <c r="F3077" s="12">
        <v>490</v>
      </c>
      <c r="G3077" s="12">
        <v>16.329999999999998</v>
      </c>
      <c r="H3077" s="12">
        <v>1.25</v>
      </c>
      <c r="I3077" s="12">
        <v>0.55000000000000004</v>
      </c>
      <c r="J3077">
        <v>70</v>
      </c>
      <c r="K3077">
        <v>96</v>
      </c>
      <c r="L3077" s="12">
        <v>0.7</v>
      </c>
      <c r="M3077" t="s">
        <v>734</v>
      </c>
    </row>
    <row r="3078" spans="1:13" x14ac:dyDescent="0.3">
      <c r="A3078" t="s">
        <v>63</v>
      </c>
      <c r="B3078" t="s">
        <v>72</v>
      </c>
      <c r="C3078" t="s">
        <v>737</v>
      </c>
      <c r="D3078" t="s">
        <v>15</v>
      </c>
      <c r="E3078">
        <v>2</v>
      </c>
      <c r="F3078" s="12">
        <v>420</v>
      </c>
      <c r="G3078" s="12">
        <v>14</v>
      </c>
      <c r="H3078" s="12">
        <v>0.89</v>
      </c>
      <c r="I3078" s="12">
        <v>0.44</v>
      </c>
      <c r="J3078">
        <v>60</v>
      </c>
      <c r="K3078">
        <v>64</v>
      </c>
      <c r="L3078" s="12">
        <v>0.44</v>
      </c>
      <c r="M3078" t="s">
        <v>734</v>
      </c>
    </row>
    <row r="3079" spans="1:13" x14ac:dyDescent="0.3">
      <c r="A3079" t="s">
        <v>63</v>
      </c>
      <c r="B3079" t="s">
        <v>72</v>
      </c>
      <c r="C3079" t="s">
        <v>737</v>
      </c>
      <c r="D3079" t="s">
        <v>14</v>
      </c>
      <c r="E3079">
        <v>3</v>
      </c>
      <c r="F3079" s="12">
        <v>511</v>
      </c>
      <c r="G3079" s="12">
        <v>17.03</v>
      </c>
      <c r="H3079" s="12">
        <v>1.25</v>
      </c>
      <c r="I3079" s="12">
        <v>0.42</v>
      </c>
      <c r="J3079">
        <v>73</v>
      </c>
      <c r="K3079">
        <v>96</v>
      </c>
      <c r="L3079" s="12">
        <v>0.83</v>
      </c>
      <c r="M3079" t="s">
        <v>734</v>
      </c>
    </row>
    <row r="3080" spans="1:13" x14ac:dyDescent="0.3">
      <c r="A3080" t="s">
        <v>63</v>
      </c>
      <c r="B3080" t="s">
        <v>72</v>
      </c>
      <c r="C3080" t="s">
        <v>737</v>
      </c>
      <c r="D3080" t="s">
        <v>114</v>
      </c>
      <c r="E3080">
        <v>2</v>
      </c>
      <c r="F3080" s="12">
        <v>378</v>
      </c>
      <c r="G3080" s="12">
        <v>12.6</v>
      </c>
      <c r="H3080" s="12">
        <v>0.89</v>
      </c>
      <c r="I3080" s="12">
        <v>0.44</v>
      </c>
      <c r="J3080">
        <v>54</v>
      </c>
      <c r="K3080">
        <v>64</v>
      </c>
      <c r="L3080" s="12">
        <v>0.44</v>
      </c>
      <c r="M3080" t="s">
        <v>734</v>
      </c>
    </row>
    <row r="3081" spans="1:13" x14ac:dyDescent="0.3">
      <c r="A3081" t="s">
        <v>63</v>
      </c>
      <c r="B3081" t="s">
        <v>72</v>
      </c>
      <c r="C3081" t="s">
        <v>738</v>
      </c>
      <c r="D3081" t="s">
        <v>7</v>
      </c>
      <c r="E3081">
        <v>1</v>
      </c>
      <c r="F3081" s="12">
        <v>196</v>
      </c>
      <c r="G3081" s="12">
        <v>6.53</v>
      </c>
      <c r="H3081" s="12">
        <v>0.42</v>
      </c>
      <c r="I3081" s="12">
        <v>0</v>
      </c>
      <c r="J3081">
        <v>28</v>
      </c>
      <c r="K3081">
        <v>32</v>
      </c>
      <c r="L3081" s="12">
        <v>0.42</v>
      </c>
      <c r="M3081" t="s">
        <v>734</v>
      </c>
    </row>
    <row r="3082" spans="1:13" x14ac:dyDescent="0.3">
      <c r="A3082" t="s">
        <v>63</v>
      </c>
      <c r="B3082" t="s">
        <v>72</v>
      </c>
      <c r="C3082" t="s">
        <v>738</v>
      </c>
      <c r="D3082" t="s">
        <v>9</v>
      </c>
      <c r="E3082">
        <v>1</v>
      </c>
      <c r="F3082" s="12">
        <v>140</v>
      </c>
      <c r="G3082" s="12">
        <v>4.67</v>
      </c>
      <c r="H3082" s="12">
        <v>0.42</v>
      </c>
      <c r="I3082" s="12">
        <v>0</v>
      </c>
      <c r="J3082">
        <v>20</v>
      </c>
      <c r="K3082">
        <v>32</v>
      </c>
      <c r="L3082" s="12">
        <v>0.42</v>
      </c>
      <c r="M3082" t="s">
        <v>734</v>
      </c>
    </row>
    <row r="3083" spans="1:13" x14ac:dyDescent="0.3">
      <c r="A3083" t="s">
        <v>63</v>
      </c>
      <c r="B3083" t="s">
        <v>72</v>
      </c>
      <c r="C3083" t="s">
        <v>738</v>
      </c>
      <c r="D3083" t="s">
        <v>8</v>
      </c>
      <c r="E3083">
        <v>1</v>
      </c>
      <c r="F3083" s="12">
        <v>203</v>
      </c>
      <c r="G3083" s="12">
        <v>6.77</v>
      </c>
      <c r="H3083" s="12">
        <v>0.42</v>
      </c>
      <c r="I3083" s="12">
        <v>0</v>
      </c>
      <c r="J3083">
        <v>29</v>
      </c>
      <c r="K3083">
        <v>32</v>
      </c>
      <c r="L3083" s="12">
        <v>0.42</v>
      </c>
      <c r="M3083" t="s">
        <v>734</v>
      </c>
    </row>
    <row r="3084" spans="1:13" x14ac:dyDescent="0.3">
      <c r="A3084" t="s">
        <v>63</v>
      </c>
      <c r="B3084" t="s">
        <v>72</v>
      </c>
      <c r="C3084" t="s">
        <v>738</v>
      </c>
      <c r="D3084" t="s">
        <v>11</v>
      </c>
      <c r="E3084">
        <v>1</v>
      </c>
      <c r="F3084" s="12">
        <v>182</v>
      </c>
      <c r="G3084" s="12">
        <v>6.07</v>
      </c>
      <c r="H3084" s="12">
        <v>0.42</v>
      </c>
      <c r="I3084" s="12">
        <v>0</v>
      </c>
      <c r="J3084">
        <v>26</v>
      </c>
      <c r="K3084">
        <v>32</v>
      </c>
      <c r="L3084" s="12">
        <v>0.42</v>
      </c>
      <c r="M3084" t="s">
        <v>734</v>
      </c>
    </row>
    <row r="3085" spans="1:13" x14ac:dyDescent="0.3">
      <c r="A3085" t="s">
        <v>63</v>
      </c>
      <c r="B3085" t="s">
        <v>72</v>
      </c>
      <c r="C3085" t="s">
        <v>738</v>
      </c>
      <c r="D3085" t="s">
        <v>10</v>
      </c>
      <c r="E3085">
        <v>1</v>
      </c>
      <c r="F3085" s="12">
        <v>252</v>
      </c>
      <c r="G3085" s="12">
        <v>8.4</v>
      </c>
      <c r="H3085" s="12">
        <v>0.42</v>
      </c>
      <c r="I3085" s="12">
        <v>0.27</v>
      </c>
      <c r="J3085">
        <v>36</v>
      </c>
      <c r="K3085">
        <v>32</v>
      </c>
      <c r="L3085" s="12">
        <v>0.15</v>
      </c>
      <c r="M3085" t="s">
        <v>734</v>
      </c>
    </row>
    <row r="3086" spans="1:13" x14ac:dyDescent="0.3">
      <c r="A3086" t="s">
        <v>63</v>
      </c>
      <c r="B3086" t="s">
        <v>72</v>
      </c>
      <c r="C3086" t="s">
        <v>738</v>
      </c>
      <c r="D3086" t="s">
        <v>13</v>
      </c>
      <c r="E3086">
        <v>1</v>
      </c>
      <c r="F3086" s="12">
        <v>168</v>
      </c>
      <c r="G3086" s="12">
        <v>5.6</v>
      </c>
      <c r="H3086" s="12">
        <v>0.42</v>
      </c>
      <c r="I3086" s="12">
        <v>0.42</v>
      </c>
      <c r="J3086">
        <v>24</v>
      </c>
      <c r="K3086">
        <v>32</v>
      </c>
      <c r="L3086" s="12">
        <v>0</v>
      </c>
      <c r="M3086" t="s">
        <v>734</v>
      </c>
    </row>
    <row r="3087" spans="1:13" x14ac:dyDescent="0.3">
      <c r="A3087" t="s">
        <v>63</v>
      </c>
      <c r="B3087" t="s">
        <v>72</v>
      </c>
      <c r="C3087" t="s">
        <v>738</v>
      </c>
      <c r="D3087" t="s">
        <v>12</v>
      </c>
      <c r="E3087">
        <v>1</v>
      </c>
      <c r="F3087" s="12">
        <v>224</v>
      </c>
      <c r="G3087" s="12">
        <v>7.47</v>
      </c>
      <c r="H3087" s="12">
        <v>0.42</v>
      </c>
      <c r="I3087" s="12">
        <v>0</v>
      </c>
      <c r="J3087">
        <v>32</v>
      </c>
      <c r="K3087">
        <v>32</v>
      </c>
      <c r="L3087" s="12">
        <v>0.42</v>
      </c>
      <c r="M3087" t="s">
        <v>734</v>
      </c>
    </row>
    <row r="3088" spans="1:13" x14ac:dyDescent="0.3">
      <c r="A3088" t="s">
        <v>63</v>
      </c>
      <c r="B3088" t="s">
        <v>72</v>
      </c>
      <c r="C3088" t="s">
        <v>738</v>
      </c>
      <c r="D3088" t="s">
        <v>15</v>
      </c>
      <c r="E3088">
        <v>1</v>
      </c>
      <c r="F3088" s="12">
        <v>140</v>
      </c>
      <c r="G3088" s="12">
        <v>4.67</v>
      </c>
      <c r="H3088" s="12">
        <v>0.44</v>
      </c>
      <c r="I3088" s="12">
        <v>0.18</v>
      </c>
      <c r="J3088">
        <v>20</v>
      </c>
      <c r="K3088">
        <v>32</v>
      </c>
      <c r="L3088" s="12">
        <v>0.27</v>
      </c>
      <c r="M3088" t="s">
        <v>734</v>
      </c>
    </row>
    <row r="3089" spans="1:13" x14ac:dyDescent="0.3">
      <c r="A3089" t="s">
        <v>63</v>
      </c>
      <c r="B3089" t="s">
        <v>72</v>
      </c>
      <c r="C3089" t="s">
        <v>738</v>
      </c>
      <c r="D3089" t="s">
        <v>14</v>
      </c>
      <c r="E3089">
        <v>1</v>
      </c>
      <c r="F3089" s="12">
        <v>182</v>
      </c>
      <c r="G3089" s="12">
        <v>6.07</v>
      </c>
      <c r="H3089" s="12">
        <v>0.42</v>
      </c>
      <c r="I3089" s="12">
        <v>0</v>
      </c>
      <c r="J3089">
        <v>26</v>
      </c>
      <c r="K3089">
        <v>32</v>
      </c>
      <c r="L3089" s="12">
        <v>0.42</v>
      </c>
      <c r="M3089" t="s">
        <v>734</v>
      </c>
    </row>
    <row r="3090" spans="1:13" x14ac:dyDescent="0.3">
      <c r="A3090" t="s">
        <v>63</v>
      </c>
      <c r="B3090" t="s">
        <v>72</v>
      </c>
      <c r="C3090" t="s">
        <v>738</v>
      </c>
      <c r="D3090" t="s">
        <v>114</v>
      </c>
      <c r="E3090">
        <v>1</v>
      </c>
      <c r="F3090" s="12">
        <v>273</v>
      </c>
      <c r="G3090" s="12">
        <v>9.1</v>
      </c>
      <c r="H3090" s="12">
        <v>0.44</v>
      </c>
      <c r="I3090" s="12">
        <v>0.44</v>
      </c>
      <c r="J3090">
        <v>39</v>
      </c>
      <c r="K3090">
        <v>32</v>
      </c>
      <c r="L3090" s="12">
        <v>0</v>
      </c>
      <c r="M3090" t="s">
        <v>734</v>
      </c>
    </row>
    <row r="3091" spans="1:13" x14ac:dyDescent="0.3">
      <c r="A3091" t="s">
        <v>5</v>
      </c>
      <c r="B3091" t="s">
        <v>29</v>
      </c>
      <c r="C3091" t="s">
        <v>739</v>
      </c>
      <c r="D3091" t="s">
        <v>7</v>
      </c>
      <c r="E3091">
        <v>1</v>
      </c>
      <c r="F3091" s="12">
        <v>66</v>
      </c>
      <c r="G3091" s="12">
        <v>2.2000000000000002</v>
      </c>
      <c r="H3091" s="12">
        <v>0.2</v>
      </c>
      <c r="I3091" s="12">
        <v>0.2</v>
      </c>
      <c r="J3091">
        <v>22</v>
      </c>
      <c r="K3091">
        <v>35</v>
      </c>
      <c r="L3091" s="12">
        <v>0</v>
      </c>
      <c r="M3091" t="s">
        <v>740</v>
      </c>
    </row>
    <row r="3092" spans="1:13" x14ac:dyDescent="0.3">
      <c r="A3092" t="s">
        <v>5</v>
      </c>
      <c r="B3092" t="s">
        <v>29</v>
      </c>
      <c r="C3092" t="s">
        <v>739</v>
      </c>
      <c r="D3092" t="s">
        <v>9</v>
      </c>
      <c r="E3092">
        <v>1</v>
      </c>
      <c r="F3092" s="12">
        <v>51</v>
      </c>
      <c r="G3092" s="12">
        <v>1.7</v>
      </c>
      <c r="H3092" s="12">
        <v>0.2</v>
      </c>
      <c r="I3092" s="12">
        <v>0.2</v>
      </c>
      <c r="J3092">
        <v>17</v>
      </c>
      <c r="K3092">
        <v>42</v>
      </c>
      <c r="L3092" s="12">
        <v>0</v>
      </c>
      <c r="M3092" t="s">
        <v>740</v>
      </c>
    </row>
    <row r="3093" spans="1:13" x14ac:dyDescent="0.3">
      <c r="A3093" t="s">
        <v>5</v>
      </c>
      <c r="B3093" t="s">
        <v>29</v>
      </c>
      <c r="C3093" t="s">
        <v>739</v>
      </c>
      <c r="D3093" t="s">
        <v>8</v>
      </c>
      <c r="E3093">
        <v>1</v>
      </c>
      <c r="F3093" s="12">
        <v>51</v>
      </c>
      <c r="G3093" s="12">
        <v>1.7</v>
      </c>
      <c r="H3093" s="12">
        <v>0.2</v>
      </c>
      <c r="I3093" s="12">
        <v>0.2</v>
      </c>
      <c r="J3093">
        <v>17</v>
      </c>
      <c r="K3093">
        <v>49</v>
      </c>
      <c r="L3093" s="12">
        <v>0</v>
      </c>
      <c r="M3093" t="s">
        <v>740</v>
      </c>
    </row>
    <row r="3094" spans="1:13" x14ac:dyDescent="0.3">
      <c r="A3094" t="s">
        <v>5</v>
      </c>
      <c r="B3094" t="s">
        <v>29</v>
      </c>
      <c r="C3094" t="s">
        <v>739</v>
      </c>
      <c r="D3094" t="s">
        <v>11</v>
      </c>
      <c r="E3094">
        <v>1</v>
      </c>
      <c r="F3094" s="12">
        <v>51</v>
      </c>
      <c r="G3094" s="12">
        <v>1.7</v>
      </c>
      <c r="H3094" s="12">
        <v>0.2</v>
      </c>
      <c r="I3094" s="12">
        <v>0.2</v>
      </c>
      <c r="J3094">
        <v>17</v>
      </c>
      <c r="K3094">
        <v>42</v>
      </c>
      <c r="L3094" s="12">
        <v>0</v>
      </c>
      <c r="M3094" t="s">
        <v>740</v>
      </c>
    </row>
    <row r="3095" spans="1:13" x14ac:dyDescent="0.3">
      <c r="A3095" t="s">
        <v>5</v>
      </c>
      <c r="B3095" t="s">
        <v>29</v>
      </c>
      <c r="C3095" t="s">
        <v>739</v>
      </c>
      <c r="D3095" t="s">
        <v>10</v>
      </c>
      <c r="E3095">
        <v>2</v>
      </c>
      <c r="F3095" s="12">
        <v>141.43</v>
      </c>
      <c r="G3095" s="12">
        <v>4.71</v>
      </c>
      <c r="H3095" s="12">
        <v>0.4</v>
      </c>
      <c r="I3095" s="12">
        <v>0.4</v>
      </c>
      <c r="J3095">
        <v>48</v>
      </c>
      <c r="K3095">
        <v>99</v>
      </c>
      <c r="L3095" s="12">
        <v>0</v>
      </c>
      <c r="M3095" t="s">
        <v>740</v>
      </c>
    </row>
    <row r="3096" spans="1:13" x14ac:dyDescent="0.3">
      <c r="A3096" t="s">
        <v>5</v>
      </c>
      <c r="B3096" t="s">
        <v>29</v>
      </c>
      <c r="C3096" t="s">
        <v>739</v>
      </c>
      <c r="D3096" t="s">
        <v>13</v>
      </c>
      <c r="E3096">
        <v>2</v>
      </c>
      <c r="F3096" s="12">
        <v>172.2</v>
      </c>
      <c r="G3096" s="12">
        <v>5.74</v>
      </c>
      <c r="H3096" s="12">
        <v>0.4</v>
      </c>
      <c r="I3096" s="12">
        <v>0.4</v>
      </c>
      <c r="J3096">
        <v>53</v>
      </c>
      <c r="K3096">
        <v>92</v>
      </c>
      <c r="L3096" s="12">
        <v>0</v>
      </c>
      <c r="M3096" t="s">
        <v>740</v>
      </c>
    </row>
    <row r="3097" spans="1:13" x14ac:dyDescent="0.3">
      <c r="A3097" t="s">
        <v>5</v>
      </c>
      <c r="B3097" t="s">
        <v>29</v>
      </c>
      <c r="C3097" t="s">
        <v>739</v>
      </c>
      <c r="D3097" t="s">
        <v>12</v>
      </c>
      <c r="E3097">
        <v>2</v>
      </c>
      <c r="F3097" s="12">
        <v>130.03</v>
      </c>
      <c r="G3097" s="12">
        <v>4.33</v>
      </c>
      <c r="H3097" s="12">
        <v>0.4</v>
      </c>
      <c r="I3097" s="12">
        <v>0.4</v>
      </c>
      <c r="J3097">
        <v>44</v>
      </c>
      <c r="K3097">
        <v>82</v>
      </c>
      <c r="L3097" s="12">
        <v>0</v>
      </c>
      <c r="M3097" t="s">
        <v>740</v>
      </c>
    </row>
    <row r="3098" spans="1:13" x14ac:dyDescent="0.3">
      <c r="A3098" t="s">
        <v>5</v>
      </c>
      <c r="B3098" t="s">
        <v>29</v>
      </c>
      <c r="C3098" t="s">
        <v>739</v>
      </c>
      <c r="D3098" t="s">
        <v>15</v>
      </c>
      <c r="E3098">
        <v>1</v>
      </c>
      <c r="F3098" s="12">
        <v>108</v>
      </c>
      <c r="G3098" s="12">
        <v>3.6</v>
      </c>
      <c r="H3098" s="12">
        <v>0.2</v>
      </c>
      <c r="I3098" s="12">
        <v>0</v>
      </c>
      <c r="J3098">
        <v>36</v>
      </c>
      <c r="K3098">
        <v>50</v>
      </c>
      <c r="L3098" s="12">
        <v>0.2</v>
      </c>
      <c r="M3098" t="s">
        <v>740</v>
      </c>
    </row>
    <row r="3099" spans="1:13" x14ac:dyDescent="0.3">
      <c r="A3099" t="s">
        <v>5</v>
      </c>
      <c r="B3099" t="s">
        <v>29</v>
      </c>
      <c r="C3099" t="s">
        <v>739</v>
      </c>
      <c r="D3099" t="s">
        <v>14</v>
      </c>
      <c r="E3099">
        <v>2</v>
      </c>
      <c r="F3099" s="12">
        <v>57</v>
      </c>
      <c r="G3099" s="12">
        <v>1.9</v>
      </c>
      <c r="H3099" s="12">
        <v>0.4</v>
      </c>
      <c r="I3099" s="12">
        <v>0</v>
      </c>
      <c r="J3099">
        <v>19</v>
      </c>
      <c r="K3099">
        <v>92</v>
      </c>
      <c r="L3099" s="12">
        <v>0.4</v>
      </c>
      <c r="M3099" t="s">
        <v>740</v>
      </c>
    </row>
    <row r="3100" spans="1:13" x14ac:dyDescent="0.3">
      <c r="A3100" t="s">
        <v>5</v>
      </c>
      <c r="B3100" t="s">
        <v>29</v>
      </c>
      <c r="C3100" t="s">
        <v>739</v>
      </c>
      <c r="D3100" t="s">
        <v>114</v>
      </c>
      <c r="E3100">
        <v>1</v>
      </c>
      <c r="F3100" s="12">
        <v>48</v>
      </c>
      <c r="G3100" s="12">
        <v>1.6</v>
      </c>
      <c r="H3100" s="12">
        <v>0.2</v>
      </c>
      <c r="I3100" s="12">
        <v>0.2</v>
      </c>
      <c r="J3100">
        <v>16</v>
      </c>
      <c r="K3100">
        <v>35</v>
      </c>
      <c r="L3100" s="12">
        <v>0</v>
      </c>
      <c r="M3100" t="s">
        <v>740</v>
      </c>
    </row>
    <row r="3101" spans="1:13" x14ac:dyDescent="0.3">
      <c r="A3101" t="s">
        <v>5</v>
      </c>
      <c r="B3101" t="s">
        <v>29</v>
      </c>
      <c r="C3101" t="s">
        <v>741</v>
      </c>
      <c r="D3101" t="s">
        <v>7</v>
      </c>
      <c r="E3101">
        <v>3</v>
      </c>
      <c r="F3101" s="12">
        <v>306</v>
      </c>
      <c r="G3101" s="12">
        <v>10.199999999999999</v>
      </c>
      <c r="H3101" s="12">
        <v>0.6</v>
      </c>
      <c r="I3101" s="12">
        <v>0.6</v>
      </c>
      <c r="J3101">
        <v>102</v>
      </c>
      <c r="K3101">
        <v>120</v>
      </c>
      <c r="L3101" s="12">
        <v>0</v>
      </c>
      <c r="M3101" t="s">
        <v>740</v>
      </c>
    </row>
    <row r="3102" spans="1:13" x14ac:dyDescent="0.3">
      <c r="A3102" t="s">
        <v>5</v>
      </c>
      <c r="B3102" t="s">
        <v>29</v>
      </c>
      <c r="C3102" t="s">
        <v>741</v>
      </c>
      <c r="D3102" t="s">
        <v>9</v>
      </c>
      <c r="E3102">
        <v>4</v>
      </c>
      <c r="F3102" s="12">
        <v>372</v>
      </c>
      <c r="G3102" s="12">
        <v>12.4</v>
      </c>
      <c r="H3102" s="12">
        <v>0.8</v>
      </c>
      <c r="I3102" s="12">
        <v>0.8</v>
      </c>
      <c r="J3102">
        <v>124</v>
      </c>
      <c r="K3102">
        <v>184</v>
      </c>
      <c r="L3102" s="12">
        <v>0</v>
      </c>
      <c r="M3102" t="s">
        <v>740</v>
      </c>
    </row>
    <row r="3103" spans="1:13" x14ac:dyDescent="0.3">
      <c r="A3103" t="s">
        <v>5</v>
      </c>
      <c r="B3103" t="s">
        <v>29</v>
      </c>
      <c r="C3103" t="s">
        <v>741</v>
      </c>
      <c r="D3103" t="s">
        <v>8</v>
      </c>
      <c r="E3103">
        <v>3</v>
      </c>
      <c r="F3103" s="12">
        <v>340.4</v>
      </c>
      <c r="G3103" s="12">
        <v>11.35</v>
      </c>
      <c r="H3103" s="12">
        <v>0.6</v>
      </c>
      <c r="I3103" s="12">
        <v>0.6</v>
      </c>
      <c r="J3103">
        <v>113</v>
      </c>
      <c r="K3103">
        <v>142</v>
      </c>
      <c r="L3103" s="12">
        <v>0</v>
      </c>
      <c r="M3103" t="s">
        <v>740</v>
      </c>
    </row>
    <row r="3104" spans="1:13" x14ac:dyDescent="0.3">
      <c r="A3104" t="s">
        <v>5</v>
      </c>
      <c r="B3104" t="s">
        <v>29</v>
      </c>
      <c r="C3104" t="s">
        <v>741</v>
      </c>
      <c r="D3104" t="s">
        <v>11</v>
      </c>
      <c r="E3104">
        <v>4</v>
      </c>
      <c r="F3104" s="12">
        <v>441.6</v>
      </c>
      <c r="G3104" s="12">
        <v>14.72</v>
      </c>
      <c r="H3104" s="12">
        <v>0.8</v>
      </c>
      <c r="I3104" s="12">
        <v>0.8</v>
      </c>
      <c r="J3104">
        <v>145</v>
      </c>
      <c r="K3104">
        <v>169</v>
      </c>
      <c r="L3104" s="12">
        <v>0</v>
      </c>
      <c r="M3104" t="s">
        <v>740</v>
      </c>
    </row>
    <row r="3105" spans="1:13" x14ac:dyDescent="0.3">
      <c r="A3105" t="s">
        <v>5</v>
      </c>
      <c r="B3105" t="s">
        <v>29</v>
      </c>
      <c r="C3105" t="s">
        <v>741</v>
      </c>
      <c r="D3105" t="s">
        <v>10</v>
      </c>
      <c r="E3105">
        <v>4</v>
      </c>
      <c r="F3105" s="12">
        <v>401.49</v>
      </c>
      <c r="G3105" s="12">
        <v>13.38</v>
      </c>
      <c r="H3105" s="12">
        <v>0.8</v>
      </c>
      <c r="I3105" s="12">
        <v>0.8</v>
      </c>
      <c r="J3105">
        <v>134</v>
      </c>
      <c r="K3105">
        <v>192</v>
      </c>
      <c r="L3105" s="12">
        <v>0</v>
      </c>
      <c r="M3105" t="s">
        <v>740</v>
      </c>
    </row>
    <row r="3106" spans="1:13" x14ac:dyDescent="0.3">
      <c r="A3106" t="s">
        <v>5</v>
      </c>
      <c r="B3106" t="s">
        <v>29</v>
      </c>
      <c r="C3106" t="s">
        <v>741</v>
      </c>
      <c r="D3106" t="s">
        <v>13</v>
      </c>
      <c r="E3106">
        <v>3</v>
      </c>
      <c r="F3106" s="12">
        <v>386.2</v>
      </c>
      <c r="G3106" s="12">
        <v>12.87</v>
      </c>
      <c r="H3106" s="12">
        <v>0.6</v>
      </c>
      <c r="I3106" s="12">
        <v>0.6</v>
      </c>
      <c r="J3106">
        <v>126</v>
      </c>
      <c r="K3106">
        <v>134</v>
      </c>
      <c r="L3106" s="12">
        <v>0</v>
      </c>
      <c r="M3106" t="s">
        <v>740</v>
      </c>
    </row>
    <row r="3107" spans="1:13" x14ac:dyDescent="0.3">
      <c r="A3107" t="s">
        <v>5</v>
      </c>
      <c r="B3107" t="s">
        <v>29</v>
      </c>
      <c r="C3107" t="s">
        <v>741</v>
      </c>
      <c r="D3107" t="s">
        <v>12</v>
      </c>
      <c r="E3107">
        <v>4</v>
      </c>
      <c r="F3107" s="12">
        <v>361.9</v>
      </c>
      <c r="G3107" s="12">
        <v>12.06</v>
      </c>
      <c r="H3107" s="12">
        <v>0.8</v>
      </c>
      <c r="I3107" s="12">
        <v>0.8</v>
      </c>
      <c r="J3107">
        <v>120</v>
      </c>
      <c r="K3107">
        <v>182</v>
      </c>
      <c r="L3107" s="12">
        <v>0</v>
      </c>
      <c r="M3107" t="s">
        <v>740</v>
      </c>
    </row>
    <row r="3108" spans="1:13" x14ac:dyDescent="0.3">
      <c r="A3108" t="s">
        <v>5</v>
      </c>
      <c r="B3108" t="s">
        <v>29</v>
      </c>
      <c r="C3108" t="s">
        <v>741</v>
      </c>
      <c r="D3108" t="s">
        <v>15</v>
      </c>
      <c r="E3108">
        <v>3</v>
      </c>
      <c r="F3108" s="12">
        <v>342</v>
      </c>
      <c r="G3108" s="12">
        <v>11.4</v>
      </c>
      <c r="H3108" s="12">
        <v>0.6</v>
      </c>
      <c r="I3108" s="12">
        <v>0</v>
      </c>
      <c r="J3108">
        <v>114</v>
      </c>
      <c r="K3108">
        <v>162</v>
      </c>
      <c r="L3108" s="12">
        <v>0.6</v>
      </c>
      <c r="M3108" t="s">
        <v>740</v>
      </c>
    </row>
    <row r="3109" spans="1:13" x14ac:dyDescent="0.3">
      <c r="A3109" t="s">
        <v>5</v>
      </c>
      <c r="B3109" t="s">
        <v>29</v>
      </c>
      <c r="C3109" t="s">
        <v>741</v>
      </c>
      <c r="D3109" t="s">
        <v>14</v>
      </c>
      <c r="E3109">
        <v>4</v>
      </c>
      <c r="F3109" s="12">
        <v>258.83999999999997</v>
      </c>
      <c r="G3109" s="12">
        <v>8.6300000000000008</v>
      </c>
      <c r="H3109" s="12">
        <v>0.8</v>
      </c>
      <c r="I3109" s="12">
        <v>0.4</v>
      </c>
      <c r="J3109">
        <v>87</v>
      </c>
      <c r="K3109">
        <v>167</v>
      </c>
      <c r="L3109" s="12">
        <v>0.4</v>
      </c>
      <c r="M3109" t="s">
        <v>740</v>
      </c>
    </row>
    <row r="3110" spans="1:13" x14ac:dyDescent="0.3">
      <c r="A3110" t="s">
        <v>5</v>
      </c>
      <c r="B3110" t="s">
        <v>29</v>
      </c>
      <c r="C3110" t="s">
        <v>741</v>
      </c>
      <c r="D3110" t="s">
        <v>114</v>
      </c>
      <c r="E3110">
        <v>4</v>
      </c>
      <c r="F3110" s="12">
        <v>411</v>
      </c>
      <c r="G3110" s="12">
        <v>13.7</v>
      </c>
      <c r="H3110" s="12">
        <v>0.8</v>
      </c>
      <c r="I3110" s="12">
        <v>0.2</v>
      </c>
      <c r="J3110">
        <v>137</v>
      </c>
      <c r="K3110">
        <v>220</v>
      </c>
      <c r="L3110" s="12">
        <v>0.6</v>
      </c>
      <c r="M3110" t="s">
        <v>740</v>
      </c>
    </row>
    <row r="3111" spans="1:13" x14ac:dyDescent="0.3">
      <c r="A3111" t="s">
        <v>5</v>
      </c>
      <c r="B3111" t="s">
        <v>29</v>
      </c>
      <c r="C3111" t="s">
        <v>742</v>
      </c>
      <c r="D3111" t="s">
        <v>8</v>
      </c>
      <c r="E3111">
        <v>1</v>
      </c>
      <c r="F3111" s="12">
        <v>39</v>
      </c>
      <c r="G3111" s="12">
        <v>1.3</v>
      </c>
      <c r="H3111" s="12">
        <v>0.2</v>
      </c>
      <c r="I3111" s="12">
        <v>0.2</v>
      </c>
      <c r="J3111">
        <v>13</v>
      </c>
      <c r="K3111">
        <v>35</v>
      </c>
      <c r="L3111" s="12">
        <v>0</v>
      </c>
      <c r="M3111" t="s">
        <v>740</v>
      </c>
    </row>
    <row r="3112" spans="1:13" x14ac:dyDescent="0.3">
      <c r="A3112" t="s">
        <v>5</v>
      </c>
      <c r="B3112" t="s">
        <v>29</v>
      </c>
      <c r="C3112" t="s">
        <v>742</v>
      </c>
      <c r="D3112" t="s">
        <v>11</v>
      </c>
      <c r="E3112">
        <v>1</v>
      </c>
      <c r="F3112" s="12">
        <v>75</v>
      </c>
      <c r="G3112" s="12">
        <v>2.5</v>
      </c>
      <c r="H3112" s="12">
        <v>0.2</v>
      </c>
      <c r="I3112" s="12">
        <v>0.2</v>
      </c>
      <c r="J3112">
        <v>25</v>
      </c>
      <c r="K3112">
        <v>42</v>
      </c>
      <c r="L3112" s="12">
        <v>0</v>
      </c>
      <c r="M3112" t="s">
        <v>740</v>
      </c>
    </row>
    <row r="3113" spans="1:13" x14ac:dyDescent="0.3">
      <c r="A3113" t="s">
        <v>5</v>
      </c>
      <c r="B3113" t="s">
        <v>29</v>
      </c>
      <c r="C3113" t="s">
        <v>742</v>
      </c>
      <c r="D3113" t="s">
        <v>13</v>
      </c>
      <c r="E3113">
        <v>1</v>
      </c>
      <c r="F3113" s="12">
        <v>44.8</v>
      </c>
      <c r="G3113" s="12">
        <v>1.49</v>
      </c>
      <c r="H3113" s="12">
        <v>0.2</v>
      </c>
      <c r="I3113" s="12">
        <v>0.2</v>
      </c>
      <c r="J3113">
        <v>14</v>
      </c>
      <c r="K3113">
        <v>42</v>
      </c>
      <c r="L3113" s="12">
        <v>0</v>
      </c>
      <c r="M3113" t="s">
        <v>740</v>
      </c>
    </row>
    <row r="3114" spans="1:13" x14ac:dyDescent="0.3">
      <c r="A3114" t="s">
        <v>5</v>
      </c>
      <c r="B3114" t="s">
        <v>29</v>
      </c>
      <c r="C3114" t="s">
        <v>742</v>
      </c>
      <c r="D3114" t="s">
        <v>15</v>
      </c>
      <c r="E3114">
        <v>1</v>
      </c>
      <c r="F3114" s="12">
        <v>63</v>
      </c>
      <c r="G3114" s="12">
        <v>2.1</v>
      </c>
      <c r="H3114" s="12">
        <v>0.2</v>
      </c>
      <c r="I3114" s="12">
        <v>0</v>
      </c>
      <c r="J3114">
        <v>21</v>
      </c>
      <c r="K3114">
        <v>50</v>
      </c>
      <c r="L3114" s="12">
        <v>0.2</v>
      </c>
      <c r="M3114" t="s">
        <v>740</v>
      </c>
    </row>
    <row r="3115" spans="1:13" x14ac:dyDescent="0.3">
      <c r="A3115" t="s">
        <v>5</v>
      </c>
      <c r="B3115" t="s">
        <v>29</v>
      </c>
      <c r="C3115" t="s">
        <v>742</v>
      </c>
      <c r="D3115" t="s">
        <v>114</v>
      </c>
      <c r="E3115">
        <v>1</v>
      </c>
      <c r="F3115" s="12">
        <v>30</v>
      </c>
      <c r="G3115" s="12">
        <v>1</v>
      </c>
      <c r="H3115" s="12">
        <v>0.2</v>
      </c>
      <c r="I3115" s="12">
        <v>0.2</v>
      </c>
      <c r="J3115">
        <v>10</v>
      </c>
      <c r="K3115">
        <v>35</v>
      </c>
      <c r="L3115" s="12">
        <v>0</v>
      </c>
      <c r="M3115" t="s">
        <v>740</v>
      </c>
    </row>
    <row r="3116" spans="1:13" x14ac:dyDescent="0.3">
      <c r="A3116" t="s">
        <v>5</v>
      </c>
      <c r="B3116" t="s">
        <v>29</v>
      </c>
      <c r="C3116" t="s">
        <v>743</v>
      </c>
      <c r="D3116" t="s">
        <v>10</v>
      </c>
      <c r="E3116">
        <v>1</v>
      </c>
      <c r="F3116" s="12">
        <v>99</v>
      </c>
      <c r="G3116" s="12">
        <v>3.3</v>
      </c>
      <c r="H3116" s="12">
        <v>0.2</v>
      </c>
      <c r="I3116" s="12">
        <v>0.2</v>
      </c>
      <c r="J3116">
        <v>33</v>
      </c>
      <c r="K3116">
        <v>42</v>
      </c>
      <c r="L3116" s="12">
        <v>0</v>
      </c>
      <c r="M3116" t="s">
        <v>740</v>
      </c>
    </row>
    <row r="3117" spans="1:13" x14ac:dyDescent="0.3">
      <c r="A3117" t="s">
        <v>5</v>
      </c>
      <c r="B3117" t="s">
        <v>29</v>
      </c>
      <c r="C3117" t="s">
        <v>743</v>
      </c>
      <c r="D3117" t="s">
        <v>12</v>
      </c>
      <c r="E3117">
        <v>1</v>
      </c>
      <c r="F3117" s="12">
        <v>72</v>
      </c>
      <c r="G3117" s="12">
        <v>2.4</v>
      </c>
      <c r="H3117" s="12">
        <v>0.2</v>
      </c>
      <c r="I3117" s="12">
        <v>0.2</v>
      </c>
      <c r="J3117">
        <v>24</v>
      </c>
      <c r="K3117">
        <v>42</v>
      </c>
      <c r="L3117" s="12">
        <v>0</v>
      </c>
      <c r="M3117" t="s">
        <v>740</v>
      </c>
    </row>
    <row r="3118" spans="1:13" x14ac:dyDescent="0.3">
      <c r="A3118" t="s">
        <v>5</v>
      </c>
      <c r="B3118" t="s">
        <v>29</v>
      </c>
      <c r="C3118" t="s">
        <v>743</v>
      </c>
      <c r="D3118" t="s">
        <v>15</v>
      </c>
      <c r="E3118">
        <v>1</v>
      </c>
      <c r="F3118" s="12">
        <v>48</v>
      </c>
      <c r="G3118" s="12">
        <v>1.6</v>
      </c>
      <c r="H3118" s="12">
        <v>0.2</v>
      </c>
      <c r="I3118" s="12">
        <v>0.2</v>
      </c>
      <c r="J3118">
        <v>16</v>
      </c>
      <c r="K3118">
        <v>50</v>
      </c>
      <c r="L3118" s="12">
        <v>0</v>
      </c>
      <c r="M3118" t="s">
        <v>740</v>
      </c>
    </row>
    <row r="3119" spans="1:13" x14ac:dyDescent="0.3">
      <c r="A3119" t="s">
        <v>5</v>
      </c>
      <c r="B3119" t="s">
        <v>29</v>
      </c>
      <c r="C3119" t="s">
        <v>743</v>
      </c>
      <c r="D3119" t="s">
        <v>14</v>
      </c>
      <c r="E3119">
        <v>1</v>
      </c>
      <c r="F3119" s="12">
        <v>36</v>
      </c>
      <c r="G3119" s="12">
        <v>1.2</v>
      </c>
      <c r="H3119" s="12">
        <v>0.2</v>
      </c>
      <c r="I3119" s="12">
        <v>0</v>
      </c>
      <c r="J3119">
        <v>12</v>
      </c>
      <c r="K3119">
        <v>35</v>
      </c>
      <c r="L3119" s="12">
        <v>0.2</v>
      </c>
      <c r="M3119" t="s">
        <v>740</v>
      </c>
    </row>
    <row r="3120" spans="1:13" x14ac:dyDescent="0.3">
      <c r="A3120" t="s">
        <v>5</v>
      </c>
      <c r="B3120" t="s">
        <v>29</v>
      </c>
      <c r="C3120" t="s">
        <v>743</v>
      </c>
      <c r="D3120" t="s">
        <v>114</v>
      </c>
      <c r="E3120">
        <v>2</v>
      </c>
      <c r="F3120" s="12">
        <v>120</v>
      </c>
      <c r="G3120" s="12">
        <v>4</v>
      </c>
      <c r="H3120" s="12">
        <v>0.4</v>
      </c>
      <c r="I3120" s="12">
        <v>0.2</v>
      </c>
      <c r="J3120">
        <v>40</v>
      </c>
      <c r="K3120">
        <v>85</v>
      </c>
      <c r="L3120" s="12">
        <v>0.2</v>
      </c>
      <c r="M3120" t="s">
        <v>740</v>
      </c>
    </row>
    <row r="3121" spans="1:13" x14ac:dyDescent="0.3">
      <c r="A3121" t="s">
        <v>5</v>
      </c>
      <c r="B3121" t="s">
        <v>29</v>
      </c>
      <c r="C3121" t="s">
        <v>744</v>
      </c>
      <c r="D3121" t="s">
        <v>15</v>
      </c>
      <c r="E3121">
        <v>1</v>
      </c>
      <c r="F3121" s="12">
        <v>42</v>
      </c>
      <c r="G3121" s="12">
        <v>1.4</v>
      </c>
      <c r="H3121" s="12">
        <v>0.2</v>
      </c>
      <c r="I3121" s="12">
        <v>0.2</v>
      </c>
      <c r="J3121">
        <v>14</v>
      </c>
      <c r="K3121">
        <v>50</v>
      </c>
      <c r="L3121" s="12">
        <v>0</v>
      </c>
      <c r="M3121" t="s">
        <v>740</v>
      </c>
    </row>
    <row r="3122" spans="1:13" x14ac:dyDescent="0.3">
      <c r="A3122" t="s">
        <v>5</v>
      </c>
      <c r="B3122" t="s">
        <v>29</v>
      </c>
      <c r="C3122" t="s">
        <v>745</v>
      </c>
      <c r="D3122" t="s">
        <v>114</v>
      </c>
      <c r="E3122">
        <v>1</v>
      </c>
      <c r="F3122" s="12">
        <v>15</v>
      </c>
      <c r="G3122" s="12">
        <v>0.5</v>
      </c>
      <c r="H3122" s="12">
        <v>0.2</v>
      </c>
      <c r="I3122" s="12">
        <v>0</v>
      </c>
      <c r="J3122">
        <v>5</v>
      </c>
      <c r="K3122">
        <v>32</v>
      </c>
      <c r="L3122" s="12">
        <v>0.2</v>
      </c>
      <c r="M3122" t="s">
        <v>740</v>
      </c>
    </row>
    <row r="3123" spans="1:13" x14ac:dyDescent="0.3">
      <c r="A3123" t="s">
        <v>5</v>
      </c>
      <c r="B3123" t="s">
        <v>30</v>
      </c>
      <c r="C3123" t="s">
        <v>746</v>
      </c>
      <c r="D3123" t="s">
        <v>7</v>
      </c>
      <c r="E3123">
        <v>10</v>
      </c>
      <c r="F3123" s="12">
        <v>1487.1</v>
      </c>
      <c r="G3123" s="12">
        <v>49.57</v>
      </c>
      <c r="H3123" s="12">
        <v>2</v>
      </c>
      <c r="I3123" s="12">
        <v>1.6</v>
      </c>
      <c r="J3123">
        <v>491</v>
      </c>
      <c r="K3123">
        <v>557</v>
      </c>
      <c r="L3123" s="12">
        <v>0.4</v>
      </c>
      <c r="M3123" t="s">
        <v>747</v>
      </c>
    </row>
    <row r="3124" spans="1:13" x14ac:dyDescent="0.3">
      <c r="A3124" t="s">
        <v>5</v>
      </c>
      <c r="B3124" t="s">
        <v>30</v>
      </c>
      <c r="C3124" t="s">
        <v>746</v>
      </c>
      <c r="D3124" t="s">
        <v>9</v>
      </c>
      <c r="E3124">
        <v>10</v>
      </c>
      <c r="F3124" s="12">
        <v>1225.4000000000001</v>
      </c>
      <c r="G3124" s="12">
        <v>40.85</v>
      </c>
      <c r="H3124" s="12">
        <v>2</v>
      </c>
      <c r="I3124" s="12">
        <v>2</v>
      </c>
      <c r="J3124">
        <v>402</v>
      </c>
      <c r="K3124">
        <v>514</v>
      </c>
      <c r="L3124" s="12">
        <v>0</v>
      </c>
      <c r="M3124" t="s">
        <v>747</v>
      </c>
    </row>
    <row r="3125" spans="1:13" x14ac:dyDescent="0.3">
      <c r="A3125" t="s">
        <v>5</v>
      </c>
      <c r="B3125" t="s">
        <v>30</v>
      </c>
      <c r="C3125" t="s">
        <v>746</v>
      </c>
      <c r="D3125" t="s">
        <v>8</v>
      </c>
      <c r="E3125">
        <v>13</v>
      </c>
      <c r="F3125" s="12">
        <v>1103.1600000000001</v>
      </c>
      <c r="G3125" s="12">
        <v>36.770000000000003</v>
      </c>
      <c r="H3125" s="12">
        <v>2.6</v>
      </c>
      <c r="I3125" s="12">
        <v>2</v>
      </c>
      <c r="J3125">
        <v>365</v>
      </c>
      <c r="K3125">
        <v>667</v>
      </c>
      <c r="L3125" s="12">
        <v>0.6</v>
      </c>
      <c r="M3125" t="s">
        <v>747</v>
      </c>
    </row>
    <row r="3126" spans="1:13" x14ac:dyDescent="0.3">
      <c r="A3126" t="s">
        <v>5</v>
      </c>
      <c r="B3126" t="s">
        <v>30</v>
      </c>
      <c r="C3126" t="s">
        <v>746</v>
      </c>
      <c r="D3126" t="s">
        <v>11</v>
      </c>
      <c r="E3126">
        <v>9</v>
      </c>
      <c r="F3126" s="12">
        <v>1048.6099999999999</v>
      </c>
      <c r="G3126" s="12">
        <v>34.950000000000003</v>
      </c>
      <c r="H3126" s="12">
        <v>1.8</v>
      </c>
      <c r="I3126" s="12">
        <v>1.6</v>
      </c>
      <c r="J3126">
        <v>338</v>
      </c>
      <c r="K3126">
        <v>413</v>
      </c>
      <c r="L3126" s="12">
        <v>0.2</v>
      </c>
      <c r="M3126" t="s">
        <v>747</v>
      </c>
    </row>
    <row r="3127" spans="1:13" x14ac:dyDescent="0.3">
      <c r="A3127" t="s">
        <v>5</v>
      </c>
      <c r="B3127" t="s">
        <v>30</v>
      </c>
      <c r="C3127" t="s">
        <v>746</v>
      </c>
      <c r="D3127" t="s">
        <v>10</v>
      </c>
      <c r="E3127">
        <v>13</v>
      </c>
      <c r="F3127" s="12">
        <v>1283.0899999999999</v>
      </c>
      <c r="G3127" s="12">
        <v>42.77</v>
      </c>
      <c r="H3127" s="12">
        <v>2.6</v>
      </c>
      <c r="I3127" s="12">
        <v>2</v>
      </c>
      <c r="J3127">
        <v>409</v>
      </c>
      <c r="K3127">
        <v>591</v>
      </c>
      <c r="L3127" s="12">
        <v>0.6</v>
      </c>
      <c r="M3127" t="s">
        <v>747</v>
      </c>
    </row>
    <row r="3128" spans="1:13" x14ac:dyDescent="0.3">
      <c r="A3128" t="s">
        <v>5</v>
      </c>
      <c r="B3128" t="s">
        <v>30</v>
      </c>
      <c r="C3128" t="s">
        <v>746</v>
      </c>
      <c r="D3128" t="s">
        <v>13</v>
      </c>
      <c r="E3128">
        <v>8</v>
      </c>
      <c r="F3128" s="12">
        <v>1079.17</v>
      </c>
      <c r="G3128" s="12">
        <v>35.97</v>
      </c>
      <c r="H3128" s="12">
        <v>1.6</v>
      </c>
      <c r="I3128" s="12">
        <v>1.2</v>
      </c>
      <c r="J3128">
        <v>345</v>
      </c>
      <c r="K3128">
        <v>377</v>
      </c>
      <c r="L3128" s="12">
        <v>0.4</v>
      </c>
      <c r="M3128" t="s">
        <v>747</v>
      </c>
    </row>
    <row r="3129" spans="1:13" x14ac:dyDescent="0.3">
      <c r="A3129" t="s">
        <v>5</v>
      </c>
      <c r="B3129" t="s">
        <v>30</v>
      </c>
      <c r="C3129" t="s">
        <v>746</v>
      </c>
      <c r="D3129" t="s">
        <v>12</v>
      </c>
      <c r="E3129">
        <v>10</v>
      </c>
      <c r="F3129" s="12">
        <v>1034.6600000000001</v>
      </c>
      <c r="G3129" s="12">
        <v>34.49</v>
      </c>
      <c r="H3129" s="12">
        <v>2</v>
      </c>
      <c r="I3129" s="12">
        <v>1.6</v>
      </c>
      <c r="J3129">
        <v>345</v>
      </c>
      <c r="K3129">
        <v>470</v>
      </c>
      <c r="L3129" s="12">
        <v>0.4</v>
      </c>
      <c r="M3129" t="s">
        <v>747</v>
      </c>
    </row>
    <row r="3130" spans="1:13" x14ac:dyDescent="0.3">
      <c r="A3130" t="s">
        <v>5</v>
      </c>
      <c r="B3130" t="s">
        <v>30</v>
      </c>
      <c r="C3130" t="s">
        <v>746</v>
      </c>
      <c r="D3130" t="s">
        <v>15</v>
      </c>
      <c r="E3130">
        <v>8</v>
      </c>
      <c r="F3130" s="12">
        <v>1261.05</v>
      </c>
      <c r="G3130" s="12">
        <v>42.03</v>
      </c>
      <c r="H3130" s="12">
        <v>1.6</v>
      </c>
      <c r="I3130" s="12">
        <v>0.6</v>
      </c>
      <c r="J3130">
        <v>410</v>
      </c>
      <c r="K3130">
        <v>420</v>
      </c>
      <c r="L3130" s="12">
        <v>1</v>
      </c>
      <c r="M3130" t="s">
        <v>747</v>
      </c>
    </row>
    <row r="3131" spans="1:13" x14ac:dyDescent="0.3">
      <c r="A3131" t="s">
        <v>5</v>
      </c>
      <c r="B3131" t="s">
        <v>30</v>
      </c>
      <c r="C3131" t="s">
        <v>746</v>
      </c>
      <c r="D3131" t="s">
        <v>14</v>
      </c>
      <c r="E3131">
        <v>9</v>
      </c>
      <c r="F3131" s="12">
        <v>971.3</v>
      </c>
      <c r="G3131" s="12">
        <v>32.380000000000003</v>
      </c>
      <c r="H3131" s="12">
        <v>1.8</v>
      </c>
      <c r="I3131" s="12">
        <v>1.8</v>
      </c>
      <c r="J3131">
        <v>322</v>
      </c>
      <c r="K3131">
        <v>406</v>
      </c>
      <c r="L3131" s="12">
        <v>0</v>
      </c>
      <c r="M3131" t="s">
        <v>747</v>
      </c>
    </row>
    <row r="3132" spans="1:13" x14ac:dyDescent="0.3">
      <c r="A3132" t="s">
        <v>5</v>
      </c>
      <c r="B3132" t="s">
        <v>30</v>
      </c>
      <c r="C3132" t="s">
        <v>746</v>
      </c>
      <c r="D3132" t="s">
        <v>114</v>
      </c>
      <c r="E3132">
        <v>9</v>
      </c>
      <c r="F3132" s="12">
        <v>996.53</v>
      </c>
      <c r="G3132" s="12">
        <v>33.22</v>
      </c>
      <c r="H3132" s="12">
        <v>1.8</v>
      </c>
      <c r="I3132" s="12">
        <v>1.2</v>
      </c>
      <c r="J3132">
        <v>332</v>
      </c>
      <c r="K3132">
        <v>423</v>
      </c>
      <c r="L3132" s="12">
        <v>0.6</v>
      </c>
      <c r="M3132" t="s">
        <v>747</v>
      </c>
    </row>
    <row r="3133" spans="1:13" x14ac:dyDescent="0.3">
      <c r="A3133" t="s">
        <v>5</v>
      </c>
      <c r="B3133" t="s">
        <v>30</v>
      </c>
      <c r="C3133" t="s">
        <v>748</v>
      </c>
      <c r="D3133" t="s">
        <v>15</v>
      </c>
      <c r="E3133">
        <v>1</v>
      </c>
      <c r="F3133" s="12">
        <v>24</v>
      </c>
      <c r="G3133" s="12">
        <v>0.8</v>
      </c>
      <c r="H3133" s="12">
        <v>0.2</v>
      </c>
      <c r="I3133" s="12">
        <v>0</v>
      </c>
      <c r="J3133">
        <v>8</v>
      </c>
      <c r="K3133">
        <v>35</v>
      </c>
      <c r="L3133" s="12">
        <v>0.2</v>
      </c>
      <c r="M3133" t="s">
        <v>747</v>
      </c>
    </row>
    <row r="3134" spans="1:13" x14ac:dyDescent="0.3">
      <c r="A3134" t="s">
        <v>5</v>
      </c>
      <c r="B3134" t="s">
        <v>30</v>
      </c>
      <c r="C3134" t="s">
        <v>749</v>
      </c>
      <c r="D3134" t="s">
        <v>7</v>
      </c>
      <c r="E3134">
        <v>2</v>
      </c>
      <c r="F3134" s="12">
        <v>228</v>
      </c>
      <c r="G3134" s="12">
        <v>7.6</v>
      </c>
      <c r="H3134" s="12">
        <v>0.4</v>
      </c>
      <c r="I3134" s="12">
        <v>0.2</v>
      </c>
      <c r="J3134">
        <v>76</v>
      </c>
      <c r="K3134">
        <v>100</v>
      </c>
      <c r="L3134" s="12">
        <v>0.2</v>
      </c>
      <c r="M3134" t="s">
        <v>747</v>
      </c>
    </row>
    <row r="3135" spans="1:13" x14ac:dyDescent="0.3">
      <c r="A3135" t="s">
        <v>5</v>
      </c>
      <c r="B3135" t="s">
        <v>30</v>
      </c>
      <c r="C3135" t="s">
        <v>749</v>
      </c>
      <c r="D3135" t="s">
        <v>9</v>
      </c>
      <c r="E3135">
        <v>2</v>
      </c>
      <c r="F3135" s="12">
        <v>96</v>
      </c>
      <c r="G3135" s="12">
        <v>3.2</v>
      </c>
      <c r="H3135" s="12">
        <v>0.4</v>
      </c>
      <c r="I3135" s="12">
        <v>0.4</v>
      </c>
      <c r="J3135">
        <v>32</v>
      </c>
      <c r="K3135">
        <v>92</v>
      </c>
      <c r="L3135" s="12">
        <v>0</v>
      </c>
      <c r="M3135" t="s">
        <v>747</v>
      </c>
    </row>
    <row r="3136" spans="1:13" x14ac:dyDescent="0.3">
      <c r="A3136" t="s">
        <v>5</v>
      </c>
      <c r="B3136" t="s">
        <v>30</v>
      </c>
      <c r="C3136" t="s">
        <v>749</v>
      </c>
      <c r="D3136" t="s">
        <v>8</v>
      </c>
      <c r="E3136">
        <v>1</v>
      </c>
      <c r="F3136" s="12">
        <v>93</v>
      </c>
      <c r="G3136" s="12">
        <v>3.1</v>
      </c>
      <c r="H3136" s="12">
        <v>0.2</v>
      </c>
      <c r="I3136" s="12">
        <v>0.2</v>
      </c>
      <c r="J3136">
        <v>31</v>
      </c>
      <c r="K3136">
        <v>35</v>
      </c>
      <c r="L3136" s="12">
        <v>0</v>
      </c>
      <c r="M3136" t="s">
        <v>747</v>
      </c>
    </row>
    <row r="3137" spans="1:13" x14ac:dyDescent="0.3">
      <c r="A3137" t="s">
        <v>5</v>
      </c>
      <c r="B3137" t="s">
        <v>30</v>
      </c>
      <c r="C3137" t="s">
        <v>749</v>
      </c>
      <c r="D3137" t="s">
        <v>11</v>
      </c>
      <c r="E3137">
        <v>1</v>
      </c>
      <c r="F3137" s="12">
        <v>93</v>
      </c>
      <c r="G3137" s="12">
        <v>3.1</v>
      </c>
      <c r="H3137" s="12">
        <v>0.2</v>
      </c>
      <c r="I3137" s="12">
        <v>0</v>
      </c>
      <c r="J3137">
        <v>31</v>
      </c>
      <c r="K3137">
        <v>42</v>
      </c>
      <c r="L3137" s="12">
        <v>0.2</v>
      </c>
      <c r="M3137" t="s">
        <v>747</v>
      </c>
    </row>
    <row r="3138" spans="1:13" x14ac:dyDescent="0.3">
      <c r="A3138" t="s">
        <v>5</v>
      </c>
      <c r="B3138" t="s">
        <v>30</v>
      </c>
      <c r="C3138" t="s">
        <v>749</v>
      </c>
      <c r="D3138" t="s">
        <v>10</v>
      </c>
      <c r="E3138">
        <v>1</v>
      </c>
      <c r="F3138" s="12">
        <v>111</v>
      </c>
      <c r="G3138" s="12">
        <v>3.7</v>
      </c>
      <c r="H3138" s="12">
        <v>0.2</v>
      </c>
      <c r="I3138" s="12">
        <v>0</v>
      </c>
      <c r="J3138">
        <v>37</v>
      </c>
      <c r="K3138">
        <v>42</v>
      </c>
      <c r="L3138" s="12">
        <v>0.2</v>
      </c>
      <c r="M3138" t="s">
        <v>747</v>
      </c>
    </row>
    <row r="3139" spans="1:13" x14ac:dyDescent="0.3">
      <c r="A3139" t="s">
        <v>5</v>
      </c>
      <c r="B3139" t="s">
        <v>30</v>
      </c>
      <c r="C3139" t="s">
        <v>749</v>
      </c>
      <c r="D3139" t="s">
        <v>12</v>
      </c>
      <c r="E3139">
        <v>1</v>
      </c>
      <c r="F3139" s="12">
        <v>60</v>
      </c>
      <c r="G3139" s="12">
        <v>2</v>
      </c>
      <c r="H3139" s="12">
        <v>0.2</v>
      </c>
      <c r="I3139" s="12">
        <v>0.2</v>
      </c>
      <c r="J3139">
        <v>20</v>
      </c>
      <c r="K3139">
        <v>50</v>
      </c>
      <c r="L3139" s="12">
        <v>0</v>
      </c>
      <c r="M3139" t="s">
        <v>747</v>
      </c>
    </row>
    <row r="3140" spans="1:13" x14ac:dyDescent="0.3">
      <c r="A3140" t="s">
        <v>5</v>
      </c>
      <c r="B3140" t="s">
        <v>30</v>
      </c>
      <c r="C3140" t="s">
        <v>749</v>
      </c>
      <c r="D3140" t="s">
        <v>114</v>
      </c>
      <c r="E3140">
        <v>1</v>
      </c>
      <c r="F3140" s="12">
        <v>36</v>
      </c>
      <c r="G3140" s="12">
        <v>1.2</v>
      </c>
      <c r="H3140" s="12">
        <v>0.2</v>
      </c>
      <c r="I3140" s="12">
        <v>0</v>
      </c>
      <c r="J3140">
        <v>12</v>
      </c>
      <c r="K3140">
        <v>50</v>
      </c>
      <c r="L3140" s="12">
        <v>0.2</v>
      </c>
      <c r="M3140" t="s">
        <v>747</v>
      </c>
    </row>
    <row r="3141" spans="1:13" x14ac:dyDescent="0.3">
      <c r="A3141" t="s">
        <v>5</v>
      </c>
      <c r="B3141" t="s">
        <v>30</v>
      </c>
      <c r="C3141" t="s">
        <v>750</v>
      </c>
      <c r="D3141" t="s">
        <v>7</v>
      </c>
      <c r="E3141">
        <v>1</v>
      </c>
      <c r="F3141" s="12">
        <v>114</v>
      </c>
      <c r="G3141" s="12">
        <v>3.8</v>
      </c>
      <c r="H3141" s="12">
        <v>0.2</v>
      </c>
      <c r="I3141" s="12">
        <v>0.2</v>
      </c>
      <c r="J3141">
        <v>38</v>
      </c>
      <c r="K3141">
        <v>50</v>
      </c>
      <c r="L3141" s="12">
        <v>0</v>
      </c>
      <c r="M3141" t="s">
        <v>747</v>
      </c>
    </row>
    <row r="3142" spans="1:13" x14ac:dyDescent="0.3">
      <c r="A3142" t="s">
        <v>5</v>
      </c>
      <c r="B3142" t="s">
        <v>30</v>
      </c>
      <c r="C3142" t="s">
        <v>750</v>
      </c>
      <c r="D3142" t="s">
        <v>9</v>
      </c>
      <c r="E3142">
        <v>1</v>
      </c>
      <c r="F3142" s="12">
        <v>126</v>
      </c>
      <c r="G3142" s="12">
        <v>4.2</v>
      </c>
      <c r="H3142" s="12">
        <v>0.2</v>
      </c>
      <c r="I3142" s="12">
        <v>0.2</v>
      </c>
      <c r="J3142">
        <v>42</v>
      </c>
      <c r="K3142">
        <v>50</v>
      </c>
      <c r="L3142" s="12">
        <v>0</v>
      </c>
      <c r="M3142" t="s">
        <v>747</v>
      </c>
    </row>
    <row r="3143" spans="1:13" x14ac:dyDescent="0.3">
      <c r="A3143" t="s">
        <v>5</v>
      </c>
      <c r="B3143" t="s">
        <v>30</v>
      </c>
      <c r="C3143" t="s">
        <v>750</v>
      </c>
      <c r="D3143" t="s">
        <v>8</v>
      </c>
      <c r="E3143">
        <v>1</v>
      </c>
      <c r="F3143" s="12">
        <v>135</v>
      </c>
      <c r="G3143" s="12">
        <v>4.5</v>
      </c>
      <c r="H3143" s="12">
        <v>0.2</v>
      </c>
      <c r="I3143" s="12">
        <v>0.2</v>
      </c>
      <c r="J3143">
        <v>45</v>
      </c>
      <c r="K3143">
        <v>50</v>
      </c>
      <c r="L3143" s="12">
        <v>0</v>
      </c>
      <c r="M3143" t="s">
        <v>747</v>
      </c>
    </row>
    <row r="3144" spans="1:13" x14ac:dyDescent="0.3">
      <c r="A3144" t="s">
        <v>5</v>
      </c>
      <c r="B3144" t="s">
        <v>30</v>
      </c>
      <c r="C3144" t="s">
        <v>750</v>
      </c>
      <c r="D3144" t="s">
        <v>11</v>
      </c>
      <c r="E3144">
        <v>1</v>
      </c>
      <c r="F3144" s="12">
        <v>111</v>
      </c>
      <c r="G3144" s="12">
        <v>3.7</v>
      </c>
      <c r="H3144" s="12">
        <v>0.2</v>
      </c>
      <c r="I3144" s="12">
        <v>0.2</v>
      </c>
      <c r="J3144">
        <v>37</v>
      </c>
      <c r="K3144">
        <v>50</v>
      </c>
      <c r="L3144" s="12">
        <v>0</v>
      </c>
      <c r="M3144" t="s">
        <v>747</v>
      </c>
    </row>
    <row r="3145" spans="1:13" x14ac:dyDescent="0.3">
      <c r="A3145" t="s">
        <v>5</v>
      </c>
      <c r="B3145" t="s">
        <v>30</v>
      </c>
      <c r="C3145" t="s">
        <v>750</v>
      </c>
      <c r="D3145" t="s">
        <v>10</v>
      </c>
      <c r="E3145">
        <v>1</v>
      </c>
      <c r="F3145" s="12">
        <v>87</v>
      </c>
      <c r="G3145" s="12">
        <v>2.9</v>
      </c>
      <c r="H3145" s="12">
        <v>0.2</v>
      </c>
      <c r="I3145" s="12">
        <v>0.2</v>
      </c>
      <c r="J3145">
        <v>29</v>
      </c>
      <c r="K3145">
        <v>50</v>
      </c>
      <c r="L3145" s="12">
        <v>0</v>
      </c>
      <c r="M3145" t="s">
        <v>747</v>
      </c>
    </row>
    <row r="3146" spans="1:13" x14ac:dyDescent="0.3">
      <c r="A3146" t="s">
        <v>5</v>
      </c>
      <c r="B3146" t="s">
        <v>30</v>
      </c>
      <c r="C3146" t="s">
        <v>750</v>
      </c>
      <c r="D3146" t="s">
        <v>13</v>
      </c>
      <c r="E3146">
        <v>1</v>
      </c>
      <c r="F3146" s="12">
        <v>150</v>
      </c>
      <c r="G3146" s="12">
        <v>5</v>
      </c>
      <c r="H3146" s="12">
        <v>0.2</v>
      </c>
      <c r="I3146" s="12">
        <v>0.2</v>
      </c>
      <c r="J3146">
        <v>50</v>
      </c>
      <c r="K3146">
        <v>50</v>
      </c>
      <c r="L3146" s="12">
        <v>0</v>
      </c>
      <c r="M3146" t="s">
        <v>747</v>
      </c>
    </row>
    <row r="3147" spans="1:13" x14ac:dyDescent="0.3">
      <c r="A3147" t="s">
        <v>5</v>
      </c>
      <c r="B3147" t="s">
        <v>30</v>
      </c>
      <c r="C3147" t="s">
        <v>750</v>
      </c>
      <c r="D3147" t="s">
        <v>12</v>
      </c>
      <c r="E3147">
        <v>1</v>
      </c>
      <c r="F3147" s="12">
        <v>108</v>
      </c>
      <c r="G3147" s="12">
        <v>3.6</v>
      </c>
      <c r="H3147" s="12">
        <v>0.2</v>
      </c>
      <c r="I3147" s="12">
        <v>0.2</v>
      </c>
      <c r="J3147">
        <v>36</v>
      </c>
      <c r="K3147">
        <v>50</v>
      </c>
      <c r="L3147" s="12">
        <v>0</v>
      </c>
      <c r="M3147" t="s">
        <v>747</v>
      </c>
    </row>
    <row r="3148" spans="1:13" x14ac:dyDescent="0.3">
      <c r="A3148" t="s">
        <v>5</v>
      </c>
      <c r="B3148" t="s">
        <v>30</v>
      </c>
      <c r="C3148" t="s">
        <v>750</v>
      </c>
      <c r="D3148" t="s">
        <v>15</v>
      </c>
      <c r="E3148">
        <v>1</v>
      </c>
      <c r="F3148" s="12">
        <v>66</v>
      </c>
      <c r="G3148" s="12">
        <v>2.2000000000000002</v>
      </c>
      <c r="H3148" s="12">
        <v>0.2</v>
      </c>
      <c r="I3148" s="12">
        <v>0</v>
      </c>
      <c r="J3148">
        <v>22</v>
      </c>
      <c r="K3148">
        <v>50</v>
      </c>
      <c r="L3148" s="12">
        <v>0.2</v>
      </c>
      <c r="M3148" t="s">
        <v>747</v>
      </c>
    </row>
    <row r="3149" spans="1:13" x14ac:dyDescent="0.3">
      <c r="A3149" t="s">
        <v>5</v>
      </c>
      <c r="B3149" t="s">
        <v>30</v>
      </c>
      <c r="C3149" t="s">
        <v>750</v>
      </c>
      <c r="D3149" t="s">
        <v>14</v>
      </c>
      <c r="E3149">
        <v>1</v>
      </c>
      <c r="F3149" s="12">
        <v>123</v>
      </c>
      <c r="G3149" s="12">
        <v>4.0999999999999996</v>
      </c>
      <c r="H3149" s="12">
        <v>0.2</v>
      </c>
      <c r="I3149" s="12">
        <v>0.2</v>
      </c>
      <c r="J3149">
        <v>41</v>
      </c>
      <c r="K3149">
        <v>50</v>
      </c>
      <c r="L3149" s="12">
        <v>0</v>
      </c>
      <c r="M3149" t="s">
        <v>747</v>
      </c>
    </row>
    <row r="3150" spans="1:13" x14ac:dyDescent="0.3">
      <c r="A3150" t="s">
        <v>5</v>
      </c>
      <c r="B3150" t="s">
        <v>30</v>
      </c>
      <c r="C3150" t="s">
        <v>750</v>
      </c>
      <c r="D3150" t="s">
        <v>114</v>
      </c>
      <c r="E3150">
        <v>1</v>
      </c>
      <c r="F3150" s="12">
        <v>69</v>
      </c>
      <c r="G3150" s="12">
        <v>2.2999999999999998</v>
      </c>
      <c r="H3150" s="12">
        <v>0.2</v>
      </c>
      <c r="I3150" s="12">
        <v>0</v>
      </c>
      <c r="J3150">
        <v>23</v>
      </c>
      <c r="K3150">
        <v>42</v>
      </c>
      <c r="L3150" s="12">
        <v>0.2</v>
      </c>
      <c r="M3150" t="s">
        <v>747</v>
      </c>
    </row>
    <row r="3151" spans="1:13" x14ac:dyDescent="0.3">
      <c r="A3151" t="s">
        <v>5</v>
      </c>
      <c r="B3151" t="s">
        <v>30</v>
      </c>
      <c r="C3151" t="s">
        <v>751</v>
      </c>
      <c r="D3151" t="s">
        <v>7</v>
      </c>
      <c r="E3151">
        <v>1</v>
      </c>
      <c r="F3151" s="12">
        <v>96</v>
      </c>
      <c r="G3151" s="12">
        <v>3.2</v>
      </c>
      <c r="H3151" s="12">
        <v>0.2</v>
      </c>
      <c r="I3151" s="12">
        <v>0</v>
      </c>
      <c r="J3151">
        <v>32</v>
      </c>
      <c r="K3151">
        <v>35</v>
      </c>
      <c r="L3151" s="12">
        <v>0.2</v>
      </c>
      <c r="M3151" t="s">
        <v>747</v>
      </c>
    </row>
    <row r="3152" spans="1:13" x14ac:dyDescent="0.3">
      <c r="A3152" t="s">
        <v>5</v>
      </c>
      <c r="B3152" t="s">
        <v>30</v>
      </c>
      <c r="C3152" t="s">
        <v>751</v>
      </c>
      <c r="D3152" t="s">
        <v>9</v>
      </c>
      <c r="E3152">
        <v>1</v>
      </c>
      <c r="F3152" s="12">
        <v>96</v>
      </c>
      <c r="G3152" s="12">
        <v>3.2</v>
      </c>
      <c r="H3152" s="12">
        <v>0.2</v>
      </c>
      <c r="I3152" s="12">
        <v>0</v>
      </c>
      <c r="J3152">
        <v>32</v>
      </c>
      <c r="K3152">
        <v>42</v>
      </c>
      <c r="L3152" s="12">
        <v>0.2</v>
      </c>
      <c r="M3152" t="s">
        <v>747</v>
      </c>
    </row>
    <row r="3153" spans="1:13" x14ac:dyDescent="0.3">
      <c r="A3153" t="s">
        <v>5</v>
      </c>
      <c r="B3153" t="s">
        <v>30</v>
      </c>
      <c r="C3153" t="s">
        <v>751</v>
      </c>
      <c r="D3153" t="s">
        <v>8</v>
      </c>
      <c r="E3153">
        <v>1</v>
      </c>
      <c r="F3153" s="12">
        <v>105</v>
      </c>
      <c r="G3153" s="12">
        <v>3.5</v>
      </c>
      <c r="H3153" s="12">
        <v>0.2</v>
      </c>
      <c r="I3153" s="12">
        <v>0</v>
      </c>
      <c r="J3153">
        <v>35</v>
      </c>
      <c r="K3153">
        <v>49</v>
      </c>
      <c r="L3153" s="12">
        <v>0.2</v>
      </c>
      <c r="M3153" t="s">
        <v>747</v>
      </c>
    </row>
    <row r="3154" spans="1:13" x14ac:dyDescent="0.3">
      <c r="A3154" t="s">
        <v>5</v>
      </c>
      <c r="B3154" t="s">
        <v>30</v>
      </c>
      <c r="C3154" t="s">
        <v>751</v>
      </c>
      <c r="D3154" t="s">
        <v>11</v>
      </c>
      <c r="E3154">
        <v>1</v>
      </c>
      <c r="F3154" s="12">
        <v>102</v>
      </c>
      <c r="G3154" s="12">
        <v>3.4</v>
      </c>
      <c r="H3154" s="12">
        <v>0.2</v>
      </c>
      <c r="I3154" s="12">
        <v>0</v>
      </c>
      <c r="J3154">
        <v>34</v>
      </c>
      <c r="K3154">
        <v>42</v>
      </c>
      <c r="L3154" s="12">
        <v>0.2</v>
      </c>
      <c r="M3154" t="s">
        <v>747</v>
      </c>
    </row>
    <row r="3155" spans="1:13" x14ac:dyDescent="0.3">
      <c r="A3155" t="s">
        <v>5</v>
      </c>
      <c r="B3155" t="s">
        <v>30</v>
      </c>
      <c r="C3155" t="s">
        <v>751</v>
      </c>
      <c r="D3155" t="s">
        <v>10</v>
      </c>
      <c r="E3155">
        <v>1</v>
      </c>
      <c r="F3155" s="12">
        <v>114</v>
      </c>
      <c r="G3155" s="12">
        <v>3.8</v>
      </c>
      <c r="H3155" s="12">
        <v>0.2</v>
      </c>
      <c r="I3155" s="12">
        <v>0</v>
      </c>
      <c r="J3155">
        <v>38</v>
      </c>
      <c r="K3155">
        <v>49</v>
      </c>
      <c r="L3155" s="12">
        <v>0.2</v>
      </c>
      <c r="M3155" t="s">
        <v>747</v>
      </c>
    </row>
    <row r="3156" spans="1:13" x14ac:dyDescent="0.3">
      <c r="A3156" t="s">
        <v>5</v>
      </c>
      <c r="B3156" t="s">
        <v>30</v>
      </c>
      <c r="C3156" t="s">
        <v>751</v>
      </c>
      <c r="D3156" t="s">
        <v>13</v>
      </c>
      <c r="E3156">
        <v>1</v>
      </c>
      <c r="F3156" s="12">
        <v>126</v>
      </c>
      <c r="G3156" s="12">
        <v>4.2</v>
      </c>
      <c r="H3156" s="12">
        <v>0.2</v>
      </c>
      <c r="I3156" s="12">
        <v>0</v>
      </c>
      <c r="J3156">
        <v>42</v>
      </c>
      <c r="K3156">
        <v>42</v>
      </c>
      <c r="L3156" s="12">
        <v>0.2</v>
      </c>
      <c r="M3156" t="s">
        <v>747</v>
      </c>
    </row>
    <row r="3157" spans="1:13" x14ac:dyDescent="0.3">
      <c r="A3157" t="s">
        <v>5</v>
      </c>
      <c r="B3157" t="s">
        <v>30</v>
      </c>
      <c r="C3157" t="s">
        <v>751</v>
      </c>
      <c r="D3157" t="s">
        <v>12</v>
      </c>
      <c r="E3157">
        <v>1</v>
      </c>
      <c r="F3157" s="12">
        <v>75</v>
      </c>
      <c r="G3157" s="12">
        <v>2.5</v>
      </c>
      <c r="H3157" s="12">
        <v>0.2</v>
      </c>
      <c r="I3157" s="12">
        <v>0.2</v>
      </c>
      <c r="J3157">
        <v>25</v>
      </c>
      <c r="K3157">
        <v>42</v>
      </c>
      <c r="L3157" s="12">
        <v>0</v>
      </c>
      <c r="M3157" t="s">
        <v>747</v>
      </c>
    </row>
    <row r="3158" spans="1:13" x14ac:dyDescent="0.3">
      <c r="A3158" t="s">
        <v>5</v>
      </c>
      <c r="B3158" t="s">
        <v>30</v>
      </c>
      <c r="C3158" t="s">
        <v>751</v>
      </c>
      <c r="D3158" t="s">
        <v>15</v>
      </c>
      <c r="E3158">
        <v>1</v>
      </c>
      <c r="F3158" s="12">
        <v>69</v>
      </c>
      <c r="G3158" s="12">
        <v>2.2999999999999998</v>
      </c>
      <c r="H3158" s="12">
        <v>0.2</v>
      </c>
      <c r="I3158" s="12">
        <v>0</v>
      </c>
      <c r="J3158">
        <v>23</v>
      </c>
      <c r="K3158">
        <v>50</v>
      </c>
      <c r="L3158" s="12">
        <v>0.2</v>
      </c>
      <c r="M3158" t="s">
        <v>747</v>
      </c>
    </row>
    <row r="3159" spans="1:13" x14ac:dyDescent="0.3">
      <c r="A3159" t="s">
        <v>5</v>
      </c>
      <c r="B3159" t="s">
        <v>30</v>
      </c>
      <c r="C3159" t="s">
        <v>751</v>
      </c>
      <c r="D3159" t="s">
        <v>14</v>
      </c>
      <c r="E3159">
        <v>1</v>
      </c>
      <c r="F3159" s="12">
        <v>96</v>
      </c>
      <c r="G3159" s="12">
        <v>3.2</v>
      </c>
      <c r="H3159" s="12">
        <v>0.2</v>
      </c>
      <c r="I3159" s="12">
        <v>0</v>
      </c>
      <c r="J3159">
        <v>32</v>
      </c>
      <c r="K3159">
        <v>42</v>
      </c>
      <c r="L3159" s="12">
        <v>0.2</v>
      </c>
      <c r="M3159" t="s">
        <v>747</v>
      </c>
    </row>
    <row r="3160" spans="1:13" x14ac:dyDescent="0.3">
      <c r="A3160" t="s">
        <v>5</v>
      </c>
      <c r="B3160" t="s">
        <v>30</v>
      </c>
      <c r="C3160" t="s">
        <v>751</v>
      </c>
      <c r="D3160" t="s">
        <v>114</v>
      </c>
      <c r="E3160">
        <v>1</v>
      </c>
      <c r="F3160" s="12">
        <v>138</v>
      </c>
      <c r="G3160" s="12">
        <v>4.5999999999999996</v>
      </c>
      <c r="H3160" s="12">
        <v>0.2</v>
      </c>
      <c r="I3160" s="12">
        <v>0</v>
      </c>
      <c r="J3160">
        <v>46</v>
      </c>
      <c r="K3160">
        <v>50</v>
      </c>
      <c r="L3160" s="12">
        <v>0.2</v>
      </c>
      <c r="M3160" t="s">
        <v>747</v>
      </c>
    </row>
    <row r="3161" spans="1:13" x14ac:dyDescent="0.3">
      <c r="A3161" t="s">
        <v>5</v>
      </c>
      <c r="B3161" t="s">
        <v>30</v>
      </c>
      <c r="C3161" t="s">
        <v>752</v>
      </c>
      <c r="D3161" t="s">
        <v>7</v>
      </c>
      <c r="E3161">
        <v>1</v>
      </c>
      <c r="F3161" s="12">
        <v>81</v>
      </c>
      <c r="G3161" s="12">
        <v>2.7</v>
      </c>
      <c r="H3161" s="12">
        <v>0.2</v>
      </c>
      <c r="I3161" s="12">
        <v>0.2</v>
      </c>
      <c r="J3161">
        <v>27</v>
      </c>
      <c r="K3161">
        <v>35</v>
      </c>
      <c r="L3161" s="12">
        <v>0</v>
      </c>
      <c r="M3161" t="s">
        <v>747</v>
      </c>
    </row>
    <row r="3162" spans="1:13" x14ac:dyDescent="0.3">
      <c r="A3162" t="s">
        <v>5</v>
      </c>
      <c r="B3162" t="s">
        <v>30</v>
      </c>
      <c r="C3162" t="s">
        <v>752</v>
      </c>
      <c r="D3162" t="s">
        <v>9</v>
      </c>
      <c r="E3162">
        <v>2</v>
      </c>
      <c r="F3162" s="12">
        <v>210</v>
      </c>
      <c r="G3162" s="12">
        <v>7</v>
      </c>
      <c r="H3162" s="12">
        <v>0.4</v>
      </c>
      <c r="I3162" s="12">
        <v>0.4</v>
      </c>
      <c r="J3162">
        <v>70</v>
      </c>
      <c r="K3162">
        <v>92</v>
      </c>
      <c r="L3162" s="12">
        <v>0</v>
      </c>
      <c r="M3162" t="s">
        <v>747</v>
      </c>
    </row>
    <row r="3163" spans="1:13" x14ac:dyDescent="0.3">
      <c r="A3163" t="s">
        <v>5</v>
      </c>
      <c r="B3163" t="s">
        <v>30</v>
      </c>
      <c r="C3163" t="s">
        <v>752</v>
      </c>
      <c r="D3163" t="s">
        <v>8</v>
      </c>
      <c r="E3163">
        <v>1</v>
      </c>
      <c r="F3163" s="12">
        <v>129</v>
      </c>
      <c r="G3163" s="12">
        <v>4.3</v>
      </c>
      <c r="H3163" s="12">
        <v>0.2</v>
      </c>
      <c r="I3163" s="12">
        <v>0.2</v>
      </c>
      <c r="J3163">
        <v>43</v>
      </c>
      <c r="K3163">
        <v>50</v>
      </c>
      <c r="L3163" s="12">
        <v>0</v>
      </c>
      <c r="M3163" t="s">
        <v>747</v>
      </c>
    </row>
    <row r="3164" spans="1:13" x14ac:dyDescent="0.3">
      <c r="A3164" t="s">
        <v>5</v>
      </c>
      <c r="B3164" t="s">
        <v>30</v>
      </c>
      <c r="C3164" t="s">
        <v>752</v>
      </c>
      <c r="D3164" t="s">
        <v>11</v>
      </c>
      <c r="E3164">
        <v>2</v>
      </c>
      <c r="F3164" s="12">
        <v>252</v>
      </c>
      <c r="G3164" s="12">
        <v>8.4</v>
      </c>
      <c r="H3164" s="12">
        <v>0.4</v>
      </c>
      <c r="I3164" s="12">
        <v>0.2</v>
      </c>
      <c r="J3164">
        <v>84</v>
      </c>
      <c r="K3164">
        <v>92</v>
      </c>
      <c r="L3164" s="12">
        <v>0.2</v>
      </c>
      <c r="M3164" t="s">
        <v>747</v>
      </c>
    </row>
    <row r="3165" spans="1:13" x14ac:dyDescent="0.3">
      <c r="A3165" t="s">
        <v>5</v>
      </c>
      <c r="B3165" t="s">
        <v>30</v>
      </c>
      <c r="C3165" t="s">
        <v>752</v>
      </c>
      <c r="D3165" t="s">
        <v>10</v>
      </c>
      <c r="E3165">
        <v>2</v>
      </c>
      <c r="F3165" s="12">
        <v>216</v>
      </c>
      <c r="G3165" s="12">
        <v>7.2</v>
      </c>
      <c r="H3165" s="12">
        <v>0.4</v>
      </c>
      <c r="I3165" s="12">
        <v>0.4</v>
      </c>
      <c r="J3165">
        <v>72</v>
      </c>
      <c r="K3165">
        <v>92</v>
      </c>
      <c r="L3165" s="12">
        <v>0</v>
      </c>
      <c r="M3165" t="s">
        <v>747</v>
      </c>
    </row>
    <row r="3166" spans="1:13" x14ac:dyDescent="0.3">
      <c r="A3166" t="s">
        <v>5</v>
      </c>
      <c r="B3166" t="s">
        <v>30</v>
      </c>
      <c r="C3166" t="s">
        <v>752</v>
      </c>
      <c r="D3166" t="s">
        <v>13</v>
      </c>
      <c r="E3166">
        <v>2</v>
      </c>
      <c r="F3166" s="12">
        <v>291.8</v>
      </c>
      <c r="G3166" s="12">
        <v>9.73</v>
      </c>
      <c r="H3166" s="12">
        <v>0.4</v>
      </c>
      <c r="I3166" s="12">
        <v>0.2</v>
      </c>
      <c r="J3166">
        <v>95</v>
      </c>
      <c r="K3166">
        <v>92</v>
      </c>
      <c r="L3166" s="12">
        <v>0.2</v>
      </c>
      <c r="M3166" t="s">
        <v>747</v>
      </c>
    </row>
    <row r="3167" spans="1:13" x14ac:dyDescent="0.3">
      <c r="A3167" t="s">
        <v>5</v>
      </c>
      <c r="B3167" t="s">
        <v>30</v>
      </c>
      <c r="C3167" t="s">
        <v>752</v>
      </c>
      <c r="D3167" t="s">
        <v>12</v>
      </c>
      <c r="E3167">
        <v>2</v>
      </c>
      <c r="F3167" s="12">
        <v>234</v>
      </c>
      <c r="G3167" s="12">
        <v>7.8</v>
      </c>
      <c r="H3167" s="12">
        <v>0.4</v>
      </c>
      <c r="I3167" s="12">
        <v>0.2</v>
      </c>
      <c r="J3167">
        <v>78</v>
      </c>
      <c r="K3167">
        <v>107</v>
      </c>
      <c r="L3167" s="12">
        <v>0.2</v>
      </c>
      <c r="M3167" t="s">
        <v>747</v>
      </c>
    </row>
    <row r="3168" spans="1:13" x14ac:dyDescent="0.3">
      <c r="A3168" t="s">
        <v>5</v>
      </c>
      <c r="B3168" t="s">
        <v>30</v>
      </c>
      <c r="C3168" t="s">
        <v>752</v>
      </c>
      <c r="D3168" t="s">
        <v>15</v>
      </c>
      <c r="E3168">
        <v>2</v>
      </c>
      <c r="F3168" s="12">
        <v>216</v>
      </c>
      <c r="G3168" s="12">
        <v>7.2</v>
      </c>
      <c r="H3168" s="12">
        <v>0.4</v>
      </c>
      <c r="I3168" s="12">
        <v>0.2</v>
      </c>
      <c r="J3168">
        <v>72</v>
      </c>
      <c r="K3168">
        <v>110</v>
      </c>
      <c r="L3168" s="12">
        <v>0.2</v>
      </c>
      <c r="M3168" t="s">
        <v>747</v>
      </c>
    </row>
    <row r="3169" spans="1:13" x14ac:dyDescent="0.3">
      <c r="A3169" t="s">
        <v>5</v>
      </c>
      <c r="B3169" t="s">
        <v>30</v>
      </c>
      <c r="C3169" t="s">
        <v>752</v>
      </c>
      <c r="D3169" t="s">
        <v>14</v>
      </c>
      <c r="E3169">
        <v>1</v>
      </c>
      <c r="F3169" s="12">
        <v>183</v>
      </c>
      <c r="G3169" s="12">
        <v>6.1</v>
      </c>
      <c r="H3169" s="12">
        <v>0.2</v>
      </c>
      <c r="I3169" s="12">
        <v>0</v>
      </c>
      <c r="J3169">
        <v>61</v>
      </c>
      <c r="K3169">
        <v>50</v>
      </c>
      <c r="L3169" s="12">
        <v>0.2</v>
      </c>
      <c r="M3169" t="s">
        <v>747</v>
      </c>
    </row>
    <row r="3170" spans="1:13" x14ac:dyDescent="0.3">
      <c r="A3170" t="s">
        <v>5</v>
      </c>
      <c r="B3170" t="s">
        <v>30</v>
      </c>
      <c r="C3170" t="s">
        <v>752</v>
      </c>
      <c r="D3170" t="s">
        <v>114</v>
      </c>
      <c r="E3170">
        <v>1</v>
      </c>
      <c r="F3170" s="12">
        <v>204</v>
      </c>
      <c r="G3170" s="12">
        <v>6.8</v>
      </c>
      <c r="H3170" s="12">
        <v>0.2</v>
      </c>
      <c r="I3170" s="12">
        <v>0</v>
      </c>
      <c r="J3170">
        <v>68</v>
      </c>
      <c r="K3170">
        <v>60</v>
      </c>
      <c r="L3170" s="12">
        <v>0.2</v>
      </c>
      <c r="M3170" t="s">
        <v>747</v>
      </c>
    </row>
    <row r="3171" spans="1:13" x14ac:dyDescent="0.3">
      <c r="A3171" t="s">
        <v>5</v>
      </c>
      <c r="B3171" t="s">
        <v>30</v>
      </c>
      <c r="C3171" t="s">
        <v>753</v>
      </c>
      <c r="D3171" t="s">
        <v>7</v>
      </c>
      <c r="E3171">
        <v>1</v>
      </c>
      <c r="F3171" s="12">
        <v>108</v>
      </c>
      <c r="G3171" s="12">
        <v>3.6</v>
      </c>
      <c r="H3171" s="12">
        <v>0.2</v>
      </c>
      <c r="I3171" s="12">
        <v>0.2</v>
      </c>
      <c r="J3171">
        <v>36</v>
      </c>
      <c r="K3171">
        <v>50</v>
      </c>
      <c r="L3171" s="12">
        <v>0</v>
      </c>
      <c r="M3171" t="s">
        <v>747</v>
      </c>
    </row>
    <row r="3172" spans="1:13" x14ac:dyDescent="0.3">
      <c r="A3172" t="s">
        <v>5</v>
      </c>
      <c r="B3172" t="s">
        <v>30</v>
      </c>
      <c r="C3172" t="s">
        <v>753</v>
      </c>
      <c r="D3172" t="s">
        <v>9</v>
      </c>
      <c r="E3172">
        <v>1</v>
      </c>
      <c r="F3172" s="12">
        <v>102</v>
      </c>
      <c r="G3172" s="12">
        <v>3.4</v>
      </c>
      <c r="H3172" s="12">
        <v>0.2</v>
      </c>
      <c r="I3172" s="12">
        <v>0.2</v>
      </c>
      <c r="J3172">
        <v>34</v>
      </c>
      <c r="K3172">
        <v>50</v>
      </c>
      <c r="L3172" s="12">
        <v>0</v>
      </c>
      <c r="M3172" t="s">
        <v>747</v>
      </c>
    </row>
    <row r="3173" spans="1:13" x14ac:dyDescent="0.3">
      <c r="A3173" t="s">
        <v>5</v>
      </c>
      <c r="B3173" t="s">
        <v>30</v>
      </c>
      <c r="C3173" t="s">
        <v>753</v>
      </c>
      <c r="D3173" t="s">
        <v>8</v>
      </c>
      <c r="E3173">
        <v>1</v>
      </c>
      <c r="F3173" s="12">
        <v>52.8</v>
      </c>
      <c r="G3173" s="12">
        <v>1.76</v>
      </c>
      <c r="H3173" s="12">
        <v>0.2</v>
      </c>
      <c r="I3173" s="12">
        <v>0.2</v>
      </c>
      <c r="J3173">
        <v>16</v>
      </c>
      <c r="K3173">
        <v>35</v>
      </c>
      <c r="L3173" s="12">
        <v>0</v>
      </c>
      <c r="M3173" t="s">
        <v>747</v>
      </c>
    </row>
    <row r="3174" spans="1:13" x14ac:dyDescent="0.3">
      <c r="A3174" t="s">
        <v>5</v>
      </c>
      <c r="B3174" t="s">
        <v>30</v>
      </c>
      <c r="C3174" t="s">
        <v>753</v>
      </c>
      <c r="D3174" t="s">
        <v>11</v>
      </c>
      <c r="E3174">
        <v>1</v>
      </c>
      <c r="F3174" s="12">
        <v>99</v>
      </c>
      <c r="G3174" s="12">
        <v>3.3</v>
      </c>
      <c r="H3174" s="12">
        <v>0.2</v>
      </c>
      <c r="I3174" s="12">
        <v>0.2</v>
      </c>
      <c r="J3174">
        <v>33</v>
      </c>
      <c r="K3174">
        <v>50</v>
      </c>
      <c r="L3174" s="12">
        <v>0</v>
      </c>
      <c r="M3174" t="s">
        <v>747</v>
      </c>
    </row>
    <row r="3175" spans="1:13" x14ac:dyDescent="0.3">
      <c r="A3175" t="s">
        <v>5</v>
      </c>
      <c r="B3175" t="s">
        <v>30</v>
      </c>
      <c r="C3175" t="s">
        <v>753</v>
      </c>
      <c r="D3175" t="s">
        <v>10</v>
      </c>
      <c r="E3175">
        <v>1</v>
      </c>
      <c r="F3175" s="12">
        <v>120</v>
      </c>
      <c r="G3175" s="12">
        <v>4</v>
      </c>
      <c r="H3175" s="12">
        <v>0.2</v>
      </c>
      <c r="I3175" s="12">
        <v>0.2</v>
      </c>
      <c r="J3175">
        <v>40</v>
      </c>
      <c r="K3175">
        <v>50</v>
      </c>
      <c r="L3175" s="12">
        <v>0</v>
      </c>
      <c r="M3175" t="s">
        <v>747</v>
      </c>
    </row>
    <row r="3176" spans="1:13" x14ac:dyDescent="0.3">
      <c r="A3176" t="s">
        <v>5</v>
      </c>
      <c r="B3176" t="s">
        <v>30</v>
      </c>
      <c r="C3176" t="s">
        <v>753</v>
      </c>
      <c r="D3176" t="s">
        <v>13</v>
      </c>
      <c r="E3176">
        <v>1</v>
      </c>
      <c r="F3176" s="12">
        <v>123</v>
      </c>
      <c r="G3176" s="12">
        <v>4.0999999999999996</v>
      </c>
      <c r="H3176" s="12">
        <v>0.2</v>
      </c>
      <c r="I3176" s="12">
        <v>0.2</v>
      </c>
      <c r="J3176">
        <v>41</v>
      </c>
      <c r="K3176">
        <v>50</v>
      </c>
      <c r="L3176" s="12">
        <v>0</v>
      </c>
      <c r="M3176" t="s">
        <v>747</v>
      </c>
    </row>
    <row r="3177" spans="1:13" x14ac:dyDescent="0.3">
      <c r="A3177" t="s">
        <v>5</v>
      </c>
      <c r="B3177" t="s">
        <v>30</v>
      </c>
      <c r="C3177" t="s">
        <v>753</v>
      </c>
      <c r="D3177" t="s">
        <v>12</v>
      </c>
      <c r="E3177">
        <v>1</v>
      </c>
      <c r="F3177" s="12">
        <v>108</v>
      </c>
      <c r="G3177" s="12">
        <v>3.6</v>
      </c>
      <c r="H3177" s="12">
        <v>0.2</v>
      </c>
      <c r="I3177" s="12">
        <v>0.2</v>
      </c>
      <c r="J3177">
        <v>36</v>
      </c>
      <c r="K3177">
        <v>50</v>
      </c>
      <c r="L3177" s="12">
        <v>0</v>
      </c>
      <c r="M3177" t="s">
        <v>747</v>
      </c>
    </row>
    <row r="3178" spans="1:13" x14ac:dyDescent="0.3">
      <c r="A3178" t="s">
        <v>5</v>
      </c>
      <c r="B3178" t="s">
        <v>30</v>
      </c>
      <c r="C3178" t="s">
        <v>753</v>
      </c>
      <c r="D3178" t="s">
        <v>15</v>
      </c>
      <c r="E3178">
        <v>1</v>
      </c>
      <c r="F3178" s="12">
        <v>96</v>
      </c>
      <c r="G3178" s="12">
        <v>3.2</v>
      </c>
      <c r="H3178" s="12">
        <v>0.2</v>
      </c>
      <c r="I3178" s="12">
        <v>0.2</v>
      </c>
      <c r="J3178">
        <v>32</v>
      </c>
      <c r="K3178">
        <v>50</v>
      </c>
      <c r="L3178" s="12">
        <v>0</v>
      </c>
      <c r="M3178" t="s">
        <v>747</v>
      </c>
    </row>
    <row r="3179" spans="1:13" x14ac:dyDescent="0.3">
      <c r="A3179" t="s">
        <v>5</v>
      </c>
      <c r="B3179" t="s">
        <v>30</v>
      </c>
      <c r="C3179" t="s">
        <v>753</v>
      </c>
      <c r="D3179" t="s">
        <v>14</v>
      </c>
      <c r="E3179">
        <v>1</v>
      </c>
      <c r="F3179" s="12">
        <v>126</v>
      </c>
      <c r="G3179" s="12">
        <v>4.2</v>
      </c>
      <c r="H3179" s="12">
        <v>0.2</v>
      </c>
      <c r="I3179" s="12">
        <v>0.2</v>
      </c>
      <c r="J3179">
        <v>42</v>
      </c>
      <c r="K3179">
        <v>50</v>
      </c>
      <c r="L3179" s="12">
        <v>0</v>
      </c>
      <c r="M3179" t="s">
        <v>747</v>
      </c>
    </row>
    <row r="3180" spans="1:13" x14ac:dyDescent="0.3">
      <c r="A3180" t="s">
        <v>5</v>
      </c>
      <c r="B3180" t="s">
        <v>30</v>
      </c>
      <c r="C3180" t="s">
        <v>753</v>
      </c>
      <c r="D3180" t="s">
        <v>114</v>
      </c>
      <c r="E3180">
        <v>2</v>
      </c>
      <c r="F3180" s="12">
        <v>128.66</v>
      </c>
      <c r="G3180" s="12">
        <v>4.29</v>
      </c>
      <c r="H3180" s="12">
        <v>0.4</v>
      </c>
      <c r="I3180" s="12">
        <v>0.4</v>
      </c>
      <c r="J3180">
        <v>43</v>
      </c>
      <c r="K3180">
        <v>90</v>
      </c>
      <c r="L3180" s="12">
        <v>0</v>
      </c>
      <c r="M3180" t="s">
        <v>747</v>
      </c>
    </row>
    <row r="3181" spans="1:13" x14ac:dyDescent="0.3">
      <c r="A3181" t="s">
        <v>5</v>
      </c>
      <c r="B3181" t="s">
        <v>30</v>
      </c>
      <c r="C3181" t="s">
        <v>754</v>
      </c>
      <c r="D3181" t="s">
        <v>12</v>
      </c>
      <c r="E3181">
        <v>1</v>
      </c>
      <c r="F3181" s="12">
        <v>42</v>
      </c>
      <c r="G3181" s="12">
        <v>1.4</v>
      </c>
      <c r="H3181" s="12">
        <v>7.0000000000000007E-2</v>
      </c>
      <c r="I3181" s="12">
        <v>0</v>
      </c>
      <c r="J3181">
        <v>42</v>
      </c>
      <c r="K3181">
        <v>50</v>
      </c>
      <c r="L3181" s="12">
        <v>7.0000000000000007E-2</v>
      </c>
      <c r="M3181" t="s">
        <v>747</v>
      </c>
    </row>
    <row r="3182" spans="1:13" x14ac:dyDescent="0.3">
      <c r="A3182" t="s">
        <v>5</v>
      </c>
      <c r="B3182" t="s">
        <v>30</v>
      </c>
      <c r="C3182" t="s">
        <v>754</v>
      </c>
      <c r="D3182" t="s">
        <v>14</v>
      </c>
      <c r="E3182">
        <v>1</v>
      </c>
      <c r="F3182" s="12">
        <v>27</v>
      </c>
      <c r="G3182" s="12">
        <v>0.9</v>
      </c>
      <c r="H3182" s="12">
        <v>7.0000000000000007E-2</v>
      </c>
      <c r="I3182" s="12">
        <v>0</v>
      </c>
      <c r="J3182">
        <v>27</v>
      </c>
      <c r="K3182">
        <v>32</v>
      </c>
      <c r="L3182" s="12">
        <v>7.0000000000000007E-2</v>
      </c>
      <c r="M3182" t="s">
        <v>747</v>
      </c>
    </row>
    <row r="3183" spans="1:13" x14ac:dyDescent="0.3">
      <c r="A3183" t="s">
        <v>5</v>
      </c>
      <c r="B3183" t="s">
        <v>30</v>
      </c>
      <c r="C3183" t="s">
        <v>754</v>
      </c>
      <c r="D3183" t="s">
        <v>114</v>
      </c>
      <c r="E3183">
        <v>1</v>
      </c>
      <c r="F3183" s="12">
        <v>22</v>
      </c>
      <c r="G3183" s="12">
        <v>0.73</v>
      </c>
      <c r="H3183" s="12">
        <v>7.0000000000000007E-2</v>
      </c>
      <c r="I3183" s="12">
        <v>7.0000000000000007E-2</v>
      </c>
      <c r="J3183">
        <v>22</v>
      </c>
      <c r="K3183">
        <v>39</v>
      </c>
      <c r="L3183" s="12">
        <v>0</v>
      </c>
      <c r="M3183" t="s">
        <v>747</v>
      </c>
    </row>
    <row r="3184" spans="1:13" x14ac:dyDescent="0.3">
      <c r="A3184" t="s">
        <v>5</v>
      </c>
      <c r="B3184" t="s">
        <v>30</v>
      </c>
      <c r="C3184" t="s">
        <v>755</v>
      </c>
      <c r="D3184" t="s">
        <v>8</v>
      </c>
      <c r="E3184">
        <v>1</v>
      </c>
      <c r="F3184" s="12">
        <v>95.7</v>
      </c>
      <c r="G3184" s="12">
        <v>3.19</v>
      </c>
      <c r="H3184" s="12">
        <v>0.2</v>
      </c>
      <c r="I3184" s="12">
        <v>0</v>
      </c>
      <c r="J3184">
        <v>29</v>
      </c>
      <c r="K3184">
        <v>32</v>
      </c>
      <c r="L3184" s="12">
        <v>0.2</v>
      </c>
      <c r="M3184" t="s">
        <v>747</v>
      </c>
    </row>
    <row r="3185" spans="1:13" x14ac:dyDescent="0.3">
      <c r="A3185" t="s">
        <v>5</v>
      </c>
      <c r="B3185" t="s">
        <v>30</v>
      </c>
      <c r="C3185" t="s">
        <v>755</v>
      </c>
      <c r="D3185" t="s">
        <v>10</v>
      </c>
      <c r="E3185">
        <v>1</v>
      </c>
      <c r="F3185" s="12">
        <v>92.4</v>
      </c>
      <c r="G3185" s="12">
        <v>3.08</v>
      </c>
      <c r="H3185" s="12">
        <v>0.2</v>
      </c>
      <c r="I3185" s="12">
        <v>0.2</v>
      </c>
      <c r="J3185">
        <v>28</v>
      </c>
      <c r="K3185">
        <v>32</v>
      </c>
      <c r="L3185" s="12">
        <v>0</v>
      </c>
      <c r="M3185" t="s">
        <v>747</v>
      </c>
    </row>
    <row r="3186" spans="1:13" x14ac:dyDescent="0.3">
      <c r="A3186" t="s">
        <v>5</v>
      </c>
      <c r="B3186" t="s">
        <v>30</v>
      </c>
      <c r="C3186" t="s">
        <v>755</v>
      </c>
      <c r="D3186" t="s">
        <v>12</v>
      </c>
      <c r="E3186">
        <v>1</v>
      </c>
      <c r="F3186" s="12">
        <v>108.9</v>
      </c>
      <c r="G3186" s="12">
        <v>3.63</v>
      </c>
      <c r="H3186" s="12">
        <v>0.2</v>
      </c>
      <c r="I3186" s="12">
        <v>0.2</v>
      </c>
      <c r="J3186">
        <v>33</v>
      </c>
      <c r="K3186">
        <v>32</v>
      </c>
      <c r="L3186" s="12">
        <v>0</v>
      </c>
      <c r="M3186" t="s">
        <v>747</v>
      </c>
    </row>
    <row r="3187" spans="1:13" x14ac:dyDescent="0.3">
      <c r="A3187" t="s">
        <v>5</v>
      </c>
      <c r="B3187" t="s">
        <v>30</v>
      </c>
      <c r="C3187" t="s">
        <v>755</v>
      </c>
      <c r="D3187" t="s">
        <v>14</v>
      </c>
      <c r="E3187">
        <v>1</v>
      </c>
      <c r="F3187" s="12">
        <v>118.8</v>
      </c>
      <c r="G3187" s="12">
        <v>3.96</v>
      </c>
      <c r="H3187" s="12">
        <v>0.2</v>
      </c>
      <c r="I3187" s="12">
        <v>0</v>
      </c>
      <c r="J3187">
        <v>36</v>
      </c>
      <c r="K3187">
        <v>32</v>
      </c>
      <c r="L3187" s="12">
        <v>0.2</v>
      </c>
      <c r="M3187" t="s">
        <v>747</v>
      </c>
    </row>
    <row r="3188" spans="1:13" x14ac:dyDescent="0.3">
      <c r="A3188" t="s">
        <v>5</v>
      </c>
      <c r="B3188" t="s">
        <v>30</v>
      </c>
      <c r="C3188" t="s">
        <v>755</v>
      </c>
      <c r="D3188" t="s">
        <v>114</v>
      </c>
      <c r="E3188">
        <v>2</v>
      </c>
      <c r="F3188" s="12">
        <v>154.5</v>
      </c>
      <c r="G3188" s="12">
        <v>5.15</v>
      </c>
      <c r="H3188" s="12">
        <v>0.4</v>
      </c>
      <c r="I3188" s="12">
        <v>0.2</v>
      </c>
      <c r="J3188">
        <v>49</v>
      </c>
      <c r="K3188">
        <v>64</v>
      </c>
      <c r="L3188" s="12">
        <v>0.2</v>
      </c>
      <c r="M3188" t="s">
        <v>747</v>
      </c>
    </row>
    <row r="3189" spans="1:13" x14ac:dyDescent="0.3">
      <c r="A3189" t="s">
        <v>5</v>
      </c>
      <c r="B3189" t="s">
        <v>30</v>
      </c>
      <c r="C3189" t="s">
        <v>756</v>
      </c>
      <c r="D3189" t="s">
        <v>114</v>
      </c>
      <c r="E3189">
        <v>1</v>
      </c>
      <c r="F3189" s="12">
        <v>123</v>
      </c>
      <c r="G3189" s="12">
        <v>4.0999999999999996</v>
      </c>
      <c r="H3189" s="12">
        <v>0.2</v>
      </c>
      <c r="I3189" s="12">
        <v>0</v>
      </c>
      <c r="J3189">
        <v>41</v>
      </c>
      <c r="K3189">
        <v>50</v>
      </c>
      <c r="L3189" s="12">
        <v>0.2</v>
      </c>
      <c r="M3189" t="s">
        <v>747</v>
      </c>
    </row>
    <row r="3190" spans="1:13" x14ac:dyDescent="0.3">
      <c r="A3190" t="s">
        <v>5</v>
      </c>
      <c r="B3190" t="s">
        <v>30</v>
      </c>
      <c r="C3190" t="s">
        <v>757</v>
      </c>
      <c r="D3190" t="s">
        <v>7</v>
      </c>
      <c r="E3190">
        <v>1</v>
      </c>
      <c r="F3190" s="12">
        <v>160</v>
      </c>
      <c r="G3190" s="12">
        <v>5.33</v>
      </c>
      <c r="H3190" s="12">
        <v>0.28000000000000003</v>
      </c>
      <c r="I3190" s="12">
        <v>0</v>
      </c>
      <c r="J3190">
        <v>32</v>
      </c>
      <c r="K3190">
        <v>32</v>
      </c>
      <c r="L3190" s="12">
        <v>0.28000000000000003</v>
      </c>
      <c r="M3190" t="s">
        <v>747</v>
      </c>
    </row>
    <row r="3191" spans="1:13" x14ac:dyDescent="0.3">
      <c r="A3191" t="s">
        <v>5</v>
      </c>
      <c r="B3191" t="s">
        <v>30</v>
      </c>
      <c r="C3191" t="s">
        <v>757</v>
      </c>
      <c r="D3191" t="s">
        <v>9</v>
      </c>
      <c r="E3191">
        <v>1</v>
      </c>
      <c r="F3191" s="12">
        <v>175</v>
      </c>
      <c r="G3191" s="12">
        <v>5.83</v>
      </c>
      <c r="H3191" s="12">
        <v>0.31</v>
      </c>
      <c r="I3191" s="12">
        <v>0</v>
      </c>
      <c r="J3191">
        <v>35</v>
      </c>
      <c r="K3191">
        <v>32</v>
      </c>
      <c r="L3191" s="12">
        <v>0.31</v>
      </c>
      <c r="M3191" t="s">
        <v>747</v>
      </c>
    </row>
    <row r="3192" spans="1:13" x14ac:dyDescent="0.3">
      <c r="A3192" t="s">
        <v>5</v>
      </c>
      <c r="B3192" t="s">
        <v>30</v>
      </c>
      <c r="C3192" t="s">
        <v>757</v>
      </c>
      <c r="D3192" t="s">
        <v>8</v>
      </c>
      <c r="E3192">
        <v>1</v>
      </c>
      <c r="F3192" s="12">
        <v>175</v>
      </c>
      <c r="G3192" s="12">
        <v>5.83</v>
      </c>
      <c r="H3192" s="12">
        <v>0.28000000000000003</v>
      </c>
      <c r="I3192" s="12">
        <v>0.28000000000000003</v>
      </c>
      <c r="J3192">
        <v>35</v>
      </c>
      <c r="K3192">
        <v>32</v>
      </c>
      <c r="L3192" s="12">
        <v>0</v>
      </c>
      <c r="M3192" t="s">
        <v>747</v>
      </c>
    </row>
    <row r="3193" spans="1:13" x14ac:dyDescent="0.3">
      <c r="A3193" t="s">
        <v>5</v>
      </c>
      <c r="B3193" t="s">
        <v>30</v>
      </c>
      <c r="C3193" t="s">
        <v>757</v>
      </c>
      <c r="D3193" t="s">
        <v>11</v>
      </c>
      <c r="E3193">
        <v>1</v>
      </c>
      <c r="F3193" s="12">
        <v>165</v>
      </c>
      <c r="G3193" s="12">
        <v>5.5</v>
      </c>
      <c r="H3193" s="12">
        <v>0.31</v>
      </c>
      <c r="I3193" s="12">
        <v>0</v>
      </c>
      <c r="J3193">
        <v>33</v>
      </c>
      <c r="K3193">
        <v>32</v>
      </c>
      <c r="L3193" s="12">
        <v>0.31</v>
      </c>
      <c r="M3193" t="s">
        <v>747</v>
      </c>
    </row>
    <row r="3194" spans="1:13" x14ac:dyDescent="0.3">
      <c r="A3194" t="s">
        <v>5</v>
      </c>
      <c r="B3194" t="s">
        <v>30</v>
      </c>
      <c r="C3194" t="s">
        <v>757</v>
      </c>
      <c r="D3194" t="s">
        <v>10</v>
      </c>
      <c r="E3194">
        <v>1</v>
      </c>
      <c r="F3194" s="12">
        <v>150</v>
      </c>
      <c r="G3194" s="12">
        <v>5</v>
      </c>
      <c r="H3194" s="12">
        <v>0.31</v>
      </c>
      <c r="I3194" s="12">
        <v>0.31</v>
      </c>
      <c r="J3194">
        <v>30</v>
      </c>
      <c r="K3194">
        <v>32</v>
      </c>
      <c r="L3194" s="12">
        <v>0</v>
      </c>
      <c r="M3194" t="s">
        <v>747</v>
      </c>
    </row>
    <row r="3195" spans="1:13" x14ac:dyDescent="0.3">
      <c r="A3195" t="s">
        <v>5</v>
      </c>
      <c r="B3195" t="s">
        <v>30</v>
      </c>
      <c r="C3195" t="s">
        <v>757</v>
      </c>
      <c r="D3195" t="s">
        <v>13</v>
      </c>
      <c r="E3195">
        <v>1</v>
      </c>
      <c r="F3195" s="12">
        <v>163.19999999999999</v>
      </c>
      <c r="G3195" s="12">
        <v>5.44</v>
      </c>
      <c r="H3195" s="12">
        <v>0.31</v>
      </c>
      <c r="I3195" s="12">
        <v>0</v>
      </c>
      <c r="J3195">
        <v>32</v>
      </c>
      <c r="K3195">
        <v>32</v>
      </c>
      <c r="L3195" s="12">
        <v>0.31</v>
      </c>
      <c r="M3195" t="s">
        <v>747</v>
      </c>
    </row>
    <row r="3196" spans="1:13" x14ac:dyDescent="0.3">
      <c r="A3196" t="s">
        <v>5</v>
      </c>
      <c r="B3196" t="s">
        <v>30</v>
      </c>
      <c r="C3196" t="s">
        <v>757</v>
      </c>
      <c r="D3196" t="s">
        <v>12</v>
      </c>
      <c r="E3196">
        <v>1</v>
      </c>
      <c r="F3196" s="12">
        <v>175</v>
      </c>
      <c r="G3196" s="12">
        <v>5.83</v>
      </c>
      <c r="H3196" s="12">
        <v>0.31</v>
      </c>
      <c r="I3196" s="12">
        <v>0</v>
      </c>
      <c r="J3196">
        <v>35</v>
      </c>
      <c r="K3196">
        <v>32</v>
      </c>
      <c r="L3196" s="12">
        <v>0.31</v>
      </c>
      <c r="M3196" t="s">
        <v>747</v>
      </c>
    </row>
    <row r="3197" spans="1:13" x14ac:dyDescent="0.3">
      <c r="A3197" t="s">
        <v>5</v>
      </c>
      <c r="B3197" t="s">
        <v>30</v>
      </c>
      <c r="C3197" t="s">
        <v>757</v>
      </c>
      <c r="D3197" t="s">
        <v>15</v>
      </c>
      <c r="E3197">
        <v>2</v>
      </c>
      <c r="F3197" s="12">
        <v>235</v>
      </c>
      <c r="G3197" s="12">
        <v>7.83</v>
      </c>
      <c r="H3197" s="12">
        <v>0.64</v>
      </c>
      <c r="I3197" s="12">
        <v>0.32</v>
      </c>
      <c r="J3197">
        <v>47</v>
      </c>
      <c r="K3197">
        <v>64</v>
      </c>
      <c r="L3197" s="12">
        <v>0.32</v>
      </c>
      <c r="M3197" t="s">
        <v>747</v>
      </c>
    </row>
    <row r="3198" spans="1:13" x14ac:dyDescent="0.3">
      <c r="A3198" t="s">
        <v>5</v>
      </c>
      <c r="B3198" t="s">
        <v>30</v>
      </c>
      <c r="C3198" t="s">
        <v>757</v>
      </c>
      <c r="D3198" t="s">
        <v>14</v>
      </c>
      <c r="E3198">
        <v>1</v>
      </c>
      <c r="F3198" s="12">
        <v>135</v>
      </c>
      <c r="G3198" s="12">
        <v>4.5</v>
      </c>
      <c r="H3198" s="12">
        <v>0.31</v>
      </c>
      <c r="I3198" s="12">
        <v>0</v>
      </c>
      <c r="J3198">
        <v>27</v>
      </c>
      <c r="K3198">
        <v>32</v>
      </c>
      <c r="L3198" s="12">
        <v>0.31</v>
      </c>
      <c r="M3198" t="s">
        <v>747</v>
      </c>
    </row>
    <row r="3199" spans="1:13" x14ac:dyDescent="0.3">
      <c r="A3199" t="s">
        <v>5</v>
      </c>
      <c r="B3199" t="s">
        <v>30</v>
      </c>
      <c r="C3199" t="s">
        <v>757</v>
      </c>
      <c r="D3199" t="s">
        <v>114</v>
      </c>
      <c r="E3199">
        <v>2</v>
      </c>
      <c r="F3199" s="12">
        <v>245</v>
      </c>
      <c r="G3199" s="12">
        <v>8.17</v>
      </c>
      <c r="H3199" s="12">
        <v>0.64</v>
      </c>
      <c r="I3199" s="12">
        <v>0.32</v>
      </c>
      <c r="J3199">
        <v>49</v>
      </c>
      <c r="K3199">
        <v>64</v>
      </c>
      <c r="L3199" s="12">
        <v>0.32</v>
      </c>
      <c r="M3199" t="s">
        <v>747</v>
      </c>
    </row>
    <row r="3200" spans="1:13" x14ac:dyDescent="0.3">
      <c r="A3200" t="s">
        <v>5</v>
      </c>
      <c r="B3200" t="s">
        <v>30</v>
      </c>
      <c r="C3200" t="s">
        <v>758</v>
      </c>
      <c r="D3200" t="s">
        <v>8</v>
      </c>
      <c r="E3200">
        <v>1</v>
      </c>
      <c r="F3200" s="12">
        <v>111</v>
      </c>
      <c r="G3200" s="12">
        <v>3.7</v>
      </c>
      <c r="H3200" s="12">
        <v>0.2</v>
      </c>
      <c r="I3200" s="12">
        <v>0.2</v>
      </c>
      <c r="J3200">
        <v>37</v>
      </c>
      <c r="K3200">
        <v>35</v>
      </c>
      <c r="L3200" s="12">
        <v>0</v>
      </c>
      <c r="M3200" t="s">
        <v>747</v>
      </c>
    </row>
    <row r="3201" spans="1:13" x14ac:dyDescent="0.3">
      <c r="A3201" t="s">
        <v>5</v>
      </c>
      <c r="B3201" t="s">
        <v>30</v>
      </c>
      <c r="C3201" t="s">
        <v>758</v>
      </c>
      <c r="D3201" t="s">
        <v>10</v>
      </c>
      <c r="E3201">
        <v>1</v>
      </c>
      <c r="F3201" s="12">
        <v>117</v>
      </c>
      <c r="G3201" s="12">
        <v>3.9</v>
      </c>
      <c r="H3201" s="12">
        <v>0.2</v>
      </c>
      <c r="I3201" s="12">
        <v>0.2</v>
      </c>
      <c r="J3201">
        <v>39</v>
      </c>
      <c r="K3201">
        <v>42</v>
      </c>
      <c r="L3201" s="12">
        <v>0</v>
      </c>
      <c r="M3201" t="s">
        <v>747</v>
      </c>
    </row>
    <row r="3202" spans="1:13" x14ac:dyDescent="0.3">
      <c r="A3202" t="s">
        <v>5</v>
      </c>
      <c r="B3202" t="s">
        <v>30</v>
      </c>
      <c r="C3202" t="s">
        <v>758</v>
      </c>
      <c r="D3202" t="s">
        <v>12</v>
      </c>
      <c r="E3202">
        <v>1</v>
      </c>
      <c r="F3202" s="12">
        <v>126</v>
      </c>
      <c r="G3202" s="12">
        <v>4.2</v>
      </c>
      <c r="H3202" s="12">
        <v>0.2</v>
      </c>
      <c r="I3202" s="12">
        <v>0.2</v>
      </c>
      <c r="J3202">
        <v>42</v>
      </c>
      <c r="K3202">
        <v>42</v>
      </c>
      <c r="L3202" s="12">
        <v>0</v>
      </c>
      <c r="M3202" t="s">
        <v>747</v>
      </c>
    </row>
    <row r="3203" spans="1:13" x14ac:dyDescent="0.3">
      <c r="A3203" t="s">
        <v>5</v>
      </c>
      <c r="B3203" t="s">
        <v>30</v>
      </c>
      <c r="C3203" t="s">
        <v>758</v>
      </c>
      <c r="D3203" t="s">
        <v>14</v>
      </c>
      <c r="E3203">
        <v>1</v>
      </c>
      <c r="F3203" s="12">
        <v>69</v>
      </c>
      <c r="G3203" s="12">
        <v>2.2999999999999998</v>
      </c>
      <c r="H3203" s="12">
        <v>0.2</v>
      </c>
      <c r="I3203" s="12">
        <v>0.2</v>
      </c>
      <c r="J3203">
        <v>23</v>
      </c>
      <c r="K3203">
        <v>50</v>
      </c>
      <c r="L3203" s="12">
        <v>0</v>
      </c>
      <c r="M3203" t="s">
        <v>747</v>
      </c>
    </row>
    <row r="3204" spans="1:13" x14ac:dyDescent="0.3">
      <c r="A3204" t="s">
        <v>40</v>
      </c>
      <c r="B3204" t="s">
        <v>55</v>
      </c>
      <c r="C3204" t="s">
        <v>759</v>
      </c>
      <c r="D3204" t="s">
        <v>7</v>
      </c>
      <c r="E3204">
        <v>2</v>
      </c>
      <c r="F3204" s="12">
        <v>222</v>
      </c>
      <c r="G3204" s="12">
        <v>7.4</v>
      </c>
      <c r="H3204" s="12">
        <v>0.4</v>
      </c>
      <c r="I3204" s="12">
        <v>0.4</v>
      </c>
      <c r="J3204">
        <v>74</v>
      </c>
      <c r="K3204">
        <v>100</v>
      </c>
      <c r="L3204" s="12">
        <v>0</v>
      </c>
      <c r="M3204" t="s">
        <v>760</v>
      </c>
    </row>
    <row r="3205" spans="1:13" x14ac:dyDescent="0.3">
      <c r="A3205" t="s">
        <v>40</v>
      </c>
      <c r="B3205" t="s">
        <v>55</v>
      </c>
      <c r="C3205" t="s">
        <v>759</v>
      </c>
      <c r="D3205" t="s">
        <v>9</v>
      </c>
      <c r="E3205">
        <v>2</v>
      </c>
      <c r="F3205" s="12">
        <v>207</v>
      </c>
      <c r="G3205" s="12">
        <v>6.9</v>
      </c>
      <c r="H3205" s="12">
        <v>0.4</v>
      </c>
      <c r="I3205" s="12">
        <v>0.4</v>
      </c>
      <c r="J3205">
        <v>69</v>
      </c>
      <c r="K3205">
        <v>100</v>
      </c>
      <c r="L3205" s="12">
        <v>0</v>
      </c>
      <c r="M3205" t="s">
        <v>760</v>
      </c>
    </row>
    <row r="3206" spans="1:13" x14ac:dyDescent="0.3">
      <c r="A3206" t="s">
        <v>40</v>
      </c>
      <c r="B3206" t="s">
        <v>55</v>
      </c>
      <c r="C3206" t="s">
        <v>759</v>
      </c>
      <c r="D3206" t="s">
        <v>8</v>
      </c>
      <c r="E3206">
        <v>1</v>
      </c>
      <c r="F3206" s="12">
        <v>138</v>
      </c>
      <c r="G3206" s="12">
        <v>4.5999999999999996</v>
      </c>
      <c r="H3206" s="12">
        <v>0.2</v>
      </c>
      <c r="I3206" s="12">
        <v>0.2</v>
      </c>
      <c r="J3206">
        <v>46</v>
      </c>
      <c r="K3206">
        <v>50</v>
      </c>
      <c r="L3206" s="12">
        <v>0</v>
      </c>
      <c r="M3206" t="s">
        <v>760</v>
      </c>
    </row>
    <row r="3207" spans="1:13" x14ac:dyDescent="0.3">
      <c r="A3207" t="s">
        <v>40</v>
      </c>
      <c r="B3207" t="s">
        <v>55</v>
      </c>
      <c r="C3207" t="s">
        <v>759</v>
      </c>
      <c r="D3207" t="s">
        <v>11</v>
      </c>
      <c r="E3207">
        <v>2</v>
      </c>
      <c r="F3207" s="12">
        <v>177</v>
      </c>
      <c r="G3207" s="12">
        <v>5.9</v>
      </c>
      <c r="H3207" s="12">
        <v>0.4</v>
      </c>
      <c r="I3207" s="12">
        <v>0.4</v>
      </c>
      <c r="J3207">
        <v>59</v>
      </c>
      <c r="K3207">
        <v>100</v>
      </c>
      <c r="L3207" s="12">
        <v>0</v>
      </c>
      <c r="M3207" t="s">
        <v>760</v>
      </c>
    </row>
    <row r="3208" spans="1:13" x14ac:dyDescent="0.3">
      <c r="A3208" t="s">
        <v>40</v>
      </c>
      <c r="B3208" t="s">
        <v>55</v>
      </c>
      <c r="C3208" t="s">
        <v>759</v>
      </c>
      <c r="D3208" t="s">
        <v>10</v>
      </c>
      <c r="E3208">
        <v>1</v>
      </c>
      <c r="F3208" s="12">
        <v>111</v>
      </c>
      <c r="G3208" s="12">
        <v>3.7</v>
      </c>
      <c r="H3208" s="12">
        <v>0.2</v>
      </c>
      <c r="I3208" s="12">
        <v>0.2</v>
      </c>
      <c r="J3208">
        <v>37</v>
      </c>
      <c r="K3208">
        <v>55</v>
      </c>
      <c r="L3208" s="12">
        <v>0</v>
      </c>
      <c r="M3208" t="s">
        <v>760</v>
      </c>
    </row>
    <row r="3209" spans="1:13" x14ac:dyDescent="0.3">
      <c r="A3209" t="s">
        <v>40</v>
      </c>
      <c r="B3209" t="s">
        <v>55</v>
      </c>
      <c r="C3209" t="s">
        <v>759</v>
      </c>
      <c r="D3209" t="s">
        <v>13</v>
      </c>
      <c r="E3209">
        <v>2</v>
      </c>
      <c r="F3209" s="12">
        <v>165</v>
      </c>
      <c r="G3209" s="12">
        <v>5.5</v>
      </c>
      <c r="H3209" s="12">
        <v>0.4</v>
      </c>
      <c r="I3209" s="12">
        <v>0.4</v>
      </c>
      <c r="J3209">
        <v>55</v>
      </c>
      <c r="K3209">
        <v>100</v>
      </c>
      <c r="L3209" s="12">
        <v>0</v>
      </c>
      <c r="M3209" t="s">
        <v>760</v>
      </c>
    </row>
    <row r="3210" spans="1:13" x14ac:dyDescent="0.3">
      <c r="A3210" t="s">
        <v>40</v>
      </c>
      <c r="B3210" t="s">
        <v>55</v>
      </c>
      <c r="C3210" t="s">
        <v>759</v>
      </c>
      <c r="D3210" t="s">
        <v>12</v>
      </c>
      <c r="E3210">
        <v>1</v>
      </c>
      <c r="F3210" s="12">
        <v>102</v>
      </c>
      <c r="G3210" s="12">
        <v>3.4</v>
      </c>
      <c r="H3210" s="12">
        <v>0.2</v>
      </c>
      <c r="I3210" s="12">
        <v>0.2</v>
      </c>
      <c r="J3210">
        <v>34</v>
      </c>
      <c r="K3210">
        <v>50</v>
      </c>
      <c r="L3210" s="12">
        <v>0</v>
      </c>
      <c r="M3210" t="s">
        <v>760</v>
      </c>
    </row>
    <row r="3211" spans="1:13" x14ac:dyDescent="0.3">
      <c r="A3211" t="s">
        <v>40</v>
      </c>
      <c r="B3211" t="s">
        <v>55</v>
      </c>
      <c r="C3211" t="s">
        <v>759</v>
      </c>
      <c r="D3211" t="s">
        <v>15</v>
      </c>
      <c r="E3211">
        <v>2</v>
      </c>
      <c r="F3211" s="12">
        <v>183</v>
      </c>
      <c r="G3211" s="12">
        <v>6.1</v>
      </c>
      <c r="H3211" s="12">
        <v>0.4</v>
      </c>
      <c r="I3211" s="12">
        <v>0.4</v>
      </c>
      <c r="J3211">
        <v>61</v>
      </c>
      <c r="K3211">
        <v>100</v>
      </c>
      <c r="L3211" s="12">
        <v>0</v>
      </c>
      <c r="M3211" t="s">
        <v>760</v>
      </c>
    </row>
    <row r="3212" spans="1:13" x14ac:dyDescent="0.3">
      <c r="A3212" t="s">
        <v>40</v>
      </c>
      <c r="B3212" t="s">
        <v>55</v>
      </c>
      <c r="C3212" t="s">
        <v>759</v>
      </c>
      <c r="D3212" t="s">
        <v>14</v>
      </c>
      <c r="E3212">
        <v>1</v>
      </c>
      <c r="F3212" s="12">
        <v>102</v>
      </c>
      <c r="G3212" s="12">
        <v>3.4</v>
      </c>
      <c r="H3212" s="12">
        <v>0.2</v>
      </c>
      <c r="I3212" s="12">
        <v>0.2</v>
      </c>
      <c r="J3212">
        <v>34</v>
      </c>
      <c r="K3212">
        <v>59</v>
      </c>
      <c r="L3212" s="12">
        <v>0</v>
      </c>
      <c r="M3212" t="s">
        <v>760</v>
      </c>
    </row>
    <row r="3213" spans="1:13" x14ac:dyDescent="0.3">
      <c r="A3213" t="s">
        <v>40</v>
      </c>
      <c r="B3213" t="s">
        <v>55</v>
      </c>
      <c r="C3213" t="s">
        <v>759</v>
      </c>
      <c r="D3213" t="s">
        <v>114</v>
      </c>
      <c r="E3213">
        <v>1</v>
      </c>
      <c r="F3213" s="12">
        <v>123</v>
      </c>
      <c r="G3213" s="12">
        <v>4.0999999999999996</v>
      </c>
      <c r="H3213" s="12">
        <v>0.2</v>
      </c>
      <c r="I3213" s="12">
        <v>0.2</v>
      </c>
      <c r="J3213">
        <v>41</v>
      </c>
      <c r="K3213">
        <v>50</v>
      </c>
      <c r="L3213" s="12">
        <v>0</v>
      </c>
      <c r="M3213" t="s">
        <v>760</v>
      </c>
    </row>
    <row r="3214" spans="1:13" x14ac:dyDescent="0.3">
      <c r="A3214" t="s">
        <v>40</v>
      </c>
      <c r="B3214" t="s">
        <v>55</v>
      </c>
      <c r="C3214" t="s">
        <v>761</v>
      </c>
      <c r="D3214" t="s">
        <v>7</v>
      </c>
      <c r="E3214">
        <v>1</v>
      </c>
      <c r="F3214" s="12">
        <v>135</v>
      </c>
      <c r="G3214" s="12">
        <v>4.5</v>
      </c>
      <c r="H3214" s="12">
        <v>0.2</v>
      </c>
      <c r="I3214" s="12">
        <v>0.2</v>
      </c>
      <c r="J3214">
        <v>45</v>
      </c>
      <c r="K3214">
        <v>50</v>
      </c>
      <c r="L3214" s="12">
        <v>0</v>
      </c>
      <c r="M3214" t="s">
        <v>760</v>
      </c>
    </row>
    <row r="3215" spans="1:13" x14ac:dyDescent="0.3">
      <c r="A3215" t="s">
        <v>40</v>
      </c>
      <c r="B3215" t="s">
        <v>55</v>
      </c>
      <c r="C3215" t="s">
        <v>761</v>
      </c>
      <c r="D3215" t="s">
        <v>9</v>
      </c>
      <c r="E3215">
        <v>1</v>
      </c>
      <c r="F3215" s="12">
        <v>92.4</v>
      </c>
      <c r="G3215" s="12">
        <v>3.08</v>
      </c>
      <c r="H3215" s="12">
        <v>0.2</v>
      </c>
      <c r="I3215" s="12">
        <v>0.2</v>
      </c>
      <c r="J3215">
        <v>28</v>
      </c>
      <c r="K3215">
        <v>50</v>
      </c>
      <c r="L3215" s="12">
        <v>0</v>
      </c>
      <c r="M3215" t="s">
        <v>760</v>
      </c>
    </row>
    <row r="3216" spans="1:13" x14ac:dyDescent="0.3">
      <c r="A3216" t="s">
        <v>40</v>
      </c>
      <c r="B3216" t="s">
        <v>55</v>
      </c>
      <c r="C3216" t="s">
        <v>761</v>
      </c>
      <c r="D3216" t="s">
        <v>8</v>
      </c>
      <c r="E3216">
        <v>1</v>
      </c>
      <c r="F3216" s="12">
        <v>135</v>
      </c>
      <c r="G3216" s="12">
        <v>4.5</v>
      </c>
      <c r="H3216" s="12">
        <v>0.2</v>
      </c>
      <c r="I3216" s="12">
        <v>0.2</v>
      </c>
      <c r="J3216">
        <v>45</v>
      </c>
      <c r="K3216">
        <v>50</v>
      </c>
      <c r="L3216" s="12">
        <v>0</v>
      </c>
      <c r="M3216" t="s">
        <v>760</v>
      </c>
    </row>
    <row r="3217" spans="1:13" x14ac:dyDescent="0.3">
      <c r="A3217" t="s">
        <v>40</v>
      </c>
      <c r="B3217" t="s">
        <v>55</v>
      </c>
      <c r="C3217" t="s">
        <v>761</v>
      </c>
      <c r="D3217" t="s">
        <v>11</v>
      </c>
      <c r="E3217">
        <v>1</v>
      </c>
      <c r="F3217" s="12">
        <v>85.8</v>
      </c>
      <c r="G3217" s="12">
        <v>2.86</v>
      </c>
      <c r="H3217" s="12">
        <v>0.2</v>
      </c>
      <c r="I3217" s="12">
        <v>0.2</v>
      </c>
      <c r="J3217">
        <v>26</v>
      </c>
      <c r="K3217">
        <v>50</v>
      </c>
      <c r="L3217" s="12">
        <v>0</v>
      </c>
      <c r="M3217" t="s">
        <v>760</v>
      </c>
    </row>
    <row r="3218" spans="1:13" x14ac:dyDescent="0.3">
      <c r="A3218" t="s">
        <v>40</v>
      </c>
      <c r="B3218" t="s">
        <v>55</v>
      </c>
      <c r="C3218" t="s">
        <v>761</v>
      </c>
      <c r="D3218" t="s">
        <v>10</v>
      </c>
      <c r="E3218">
        <v>1</v>
      </c>
      <c r="F3218" s="12">
        <v>84</v>
      </c>
      <c r="G3218" s="12">
        <v>2.8</v>
      </c>
      <c r="H3218" s="12">
        <v>0.2</v>
      </c>
      <c r="I3218" s="12">
        <v>0.2</v>
      </c>
      <c r="J3218">
        <v>28</v>
      </c>
      <c r="K3218">
        <v>50</v>
      </c>
      <c r="L3218" s="12">
        <v>0</v>
      </c>
      <c r="M3218" t="s">
        <v>760</v>
      </c>
    </row>
    <row r="3219" spans="1:13" x14ac:dyDescent="0.3">
      <c r="A3219" t="s">
        <v>40</v>
      </c>
      <c r="B3219" t="s">
        <v>55</v>
      </c>
      <c r="C3219" t="s">
        <v>761</v>
      </c>
      <c r="D3219" t="s">
        <v>13</v>
      </c>
      <c r="E3219">
        <v>1</v>
      </c>
      <c r="F3219" s="12">
        <v>60</v>
      </c>
      <c r="G3219" s="12">
        <v>2</v>
      </c>
      <c r="H3219" s="12">
        <v>0.2</v>
      </c>
      <c r="I3219" s="12">
        <v>0.2</v>
      </c>
      <c r="J3219">
        <v>20</v>
      </c>
      <c r="K3219">
        <v>50</v>
      </c>
      <c r="L3219" s="12">
        <v>0</v>
      </c>
      <c r="M3219" t="s">
        <v>760</v>
      </c>
    </row>
    <row r="3220" spans="1:13" x14ac:dyDescent="0.3">
      <c r="A3220" t="s">
        <v>40</v>
      </c>
      <c r="B3220" t="s">
        <v>55</v>
      </c>
      <c r="C3220" t="s">
        <v>761</v>
      </c>
      <c r="D3220" t="s">
        <v>12</v>
      </c>
      <c r="E3220">
        <v>1</v>
      </c>
      <c r="F3220" s="12">
        <v>93</v>
      </c>
      <c r="G3220" s="12">
        <v>3.1</v>
      </c>
      <c r="H3220" s="12">
        <v>0.2</v>
      </c>
      <c r="I3220" s="12">
        <v>0.2</v>
      </c>
      <c r="J3220">
        <v>31</v>
      </c>
      <c r="K3220">
        <v>50</v>
      </c>
      <c r="L3220" s="12">
        <v>0</v>
      </c>
      <c r="M3220" t="s">
        <v>760</v>
      </c>
    </row>
    <row r="3221" spans="1:13" x14ac:dyDescent="0.3">
      <c r="A3221" t="s">
        <v>40</v>
      </c>
      <c r="B3221" t="s">
        <v>55</v>
      </c>
      <c r="C3221" t="s">
        <v>761</v>
      </c>
      <c r="D3221" t="s">
        <v>15</v>
      </c>
      <c r="E3221">
        <v>1</v>
      </c>
      <c r="F3221" s="12">
        <v>129</v>
      </c>
      <c r="G3221" s="12">
        <v>4.3</v>
      </c>
      <c r="H3221" s="12">
        <v>0.2</v>
      </c>
      <c r="I3221" s="12">
        <v>0.2</v>
      </c>
      <c r="J3221">
        <v>43</v>
      </c>
      <c r="K3221">
        <v>50</v>
      </c>
      <c r="L3221" s="12">
        <v>0</v>
      </c>
      <c r="M3221" t="s">
        <v>760</v>
      </c>
    </row>
    <row r="3222" spans="1:13" x14ac:dyDescent="0.3">
      <c r="A3222" t="s">
        <v>40</v>
      </c>
      <c r="B3222" t="s">
        <v>55</v>
      </c>
      <c r="C3222" t="s">
        <v>761</v>
      </c>
      <c r="D3222" t="s">
        <v>14</v>
      </c>
      <c r="E3222">
        <v>1</v>
      </c>
      <c r="F3222" s="12">
        <v>87</v>
      </c>
      <c r="G3222" s="12">
        <v>2.9</v>
      </c>
      <c r="H3222" s="12">
        <v>0.2</v>
      </c>
      <c r="I3222" s="12">
        <v>0.2</v>
      </c>
      <c r="J3222">
        <v>29</v>
      </c>
      <c r="K3222">
        <v>50</v>
      </c>
      <c r="L3222" s="12">
        <v>0</v>
      </c>
      <c r="M3222" t="s">
        <v>760</v>
      </c>
    </row>
    <row r="3223" spans="1:13" x14ac:dyDescent="0.3">
      <c r="A3223" t="s">
        <v>40</v>
      </c>
      <c r="B3223" t="s">
        <v>55</v>
      </c>
      <c r="C3223" t="s">
        <v>761</v>
      </c>
      <c r="D3223" t="s">
        <v>114</v>
      </c>
      <c r="E3223">
        <v>1</v>
      </c>
      <c r="F3223" s="12">
        <v>87</v>
      </c>
      <c r="G3223" s="12">
        <v>2.9</v>
      </c>
      <c r="H3223" s="12">
        <v>0.2</v>
      </c>
      <c r="I3223" s="12">
        <v>0.2</v>
      </c>
      <c r="J3223">
        <v>29</v>
      </c>
      <c r="K3223">
        <v>50</v>
      </c>
      <c r="L3223" s="12">
        <v>0</v>
      </c>
      <c r="M3223" t="s">
        <v>760</v>
      </c>
    </row>
    <row r="3224" spans="1:13" x14ac:dyDescent="0.3">
      <c r="A3224" t="s">
        <v>40</v>
      </c>
      <c r="B3224" t="s">
        <v>55</v>
      </c>
      <c r="C3224" t="s">
        <v>762</v>
      </c>
      <c r="D3224" t="s">
        <v>8</v>
      </c>
      <c r="E3224">
        <v>1</v>
      </c>
      <c r="F3224" s="12">
        <v>87</v>
      </c>
      <c r="G3224" s="12">
        <v>2.9</v>
      </c>
      <c r="H3224" s="12">
        <v>0.2</v>
      </c>
      <c r="I3224" s="12">
        <v>0.2</v>
      </c>
      <c r="J3224">
        <v>29</v>
      </c>
      <c r="K3224">
        <v>50</v>
      </c>
      <c r="L3224" s="12">
        <v>0</v>
      </c>
      <c r="M3224" t="s">
        <v>760</v>
      </c>
    </row>
    <row r="3225" spans="1:13" x14ac:dyDescent="0.3">
      <c r="A3225" t="s">
        <v>40</v>
      </c>
      <c r="B3225" t="s">
        <v>55</v>
      </c>
      <c r="C3225" t="s">
        <v>762</v>
      </c>
      <c r="D3225" t="s">
        <v>10</v>
      </c>
      <c r="E3225">
        <v>1</v>
      </c>
      <c r="F3225" s="12">
        <v>114</v>
      </c>
      <c r="G3225" s="12">
        <v>3.8</v>
      </c>
      <c r="H3225" s="12">
        <v>0.2</v>
      </c>
      <c r="I3225" s="12">
        <v>0.2</v>
      </c>
      <c r="J3225">
        <v>38</v>
      </c>
      <c r="K3225">
        <v>50</v>
      </c>
      <c r="L3225" s="12">
        <v>0</v>
      </c>
      <c r="M3225" t="s">
        <v>760</v>
      </c>
    </row>
    <row r="3226" spans="1:13" x14ac:dyDescent="0.3">
      <c r="A3226" t="s">
        <v>40</v>
      </c>
      <c r="B3226" t="s">
        <v>55</v>
      </c>
      <c r="C3226" t="s">
        <v>762</v>
      </c>
      <c r="D3226" t="s">
        <v>12</v>
      </c>
      <c r="E3226">
        <v>1</v>
      </c>
      <c r="F3226" s="12">
        <v>102</v>
      </c>
      <c r="G3226" s="12">
        <v>3.4</v>
      </c>
      <c r="H3226" s="12">
        <v>0.2</v>
      </c>
      <c r="I3226" s="12">
        <v>0.2</v>
      </c>
      <c r="J3226">
        <v>34</v>
      </c>
      <c r="K3226">
        <v>50</v>
      </c>
      <c r="L3226" s="12">
        <v>0</v>
      </c>
      <c r="M3226" t="s">
        <v>760</v>
      </c>
    </row>
    <row r="3227" spans="1:13" x14ac:dyDescent="0.3">
      <c r="A3227" t="s">
        <v>40</v>
      </c>
      <c r="B3227" t="s">
        <v>55</v>
      </c>
      <c r="C3227" t="s">
        <v>762</v>
      </c>
      <c r="D3227" t="s">
        <v>14</v>
      </c>
      <c r="E3227">
        <v>1</v>
      </c>
      <c r="F3227" s="12">
        <v>51</v>
      </c>
      <c r="G3227" s="12">
        <v>1.7</v>
      </c>
      <c r="H3227" s="12">
        <v>0.2</v>
      </c>
      <c r="I3227" s="12">
        <v>0.2</v>
      </c>
      <c r="J3227">
        <v>17</v>
      </c>
      <c r="K3227">
        <v>50</v>
      </c>
      <c r="L3227" s="12">
        <v>0</v>
      </c>
      <c r="M3227" t="s">
        <v>760</v>
      </c>
    </row>
    <row r="3228" spans="1:13" x14ac:dyDescent="0.3">
      <c r="A3228" t="s">
        <v>40</v>
      </c>
      <c r="B3228" t="s">
        <v>55</v>
      </c>
      <c r="C3228" t="s">
        <v>762</v>
      </c>
      <c r="D3228" t="s">
        <v>114</v>
      </c>
      <c r="E3228">
        <v>1</v>
      </c>
      <c r="F3228" s="12">
        <v>114</v>
      </c>
      <c r="G3228" s="12">
        <v>3.8</v>
      </c>
      <c r="H3228" s="12">
        <v>0.2</v>
      </c>
      <c r="I3228" s="12">
        <v>0.2</v>
      </c>
      <c r="J3228">
        <v>38</v>
      </c>
      <c r="K3228">
        <v>50</v>
      </c>
      <c r="L3228" s="12">
        <v>0</v>
      </c>
      <c r="M3228" t="s">
        <v>760</v>
      </c>
    </row>
    <row r="3229" spans="1:13" x14ac:dyDescent="0.3">
      <c r="A3229" t="s">
        <v>40</v>
      </c>
      <c r="B3229" t="s">
        <v>55</v>
      </c>
      <c r="C3229" t="s">
        <v>763</v>
      </c>
      <c r="D3229" t="s">
        <v>7</v>
      </c>
      <c r="E3229">
        <v>1</v>
      </c>
      <c r="F3229" s="12">
        <v>122.1</v>
      </c>
      <c r="G3229" s="12">
        <v>4.07</v>
      </c>
      <c r="H3229" s="12">
        <v>0.2</v>
      </c>
      <c r="I3229" s="12">
        <v>0.2</v>
      </c>
      <c r="J3229">
        <v>37</v>
      </c>
      <c r="K3229">
        <v>50</v>
      </c>
      <c r="L3229" s="12">
        <v>0</v>
      </c>
      <c r="M3229" t="s">
        <v>760</v>
      </c>
    </row>
    <row r="3230" spans="1:13" x14ac:dyDescent="0.3">
      <c r="A3230" t="s">
        <v>40</v>
      </c>
      <c r="B3230" t="s">
        <v>55</v>
      </c>
      <c r="C3230" t="s">
        <v>763</v>
      </c>
      <c r="D3230" t="s">
        <v>9</v>
      </c>
      <c r="E3230">
        <v>1</v>
      </c>
      <c r="F3230" s="12">
        <v>99</v>
      </c>
      <c r="G3230" s="12">
        <v>3.3</v>
      </c>
      <c r="H3230" s="12">
        <v>0.2</v>
      </c>
      <c r="I3230" s="12">
        <v>0.2</v>
      </c>
      <c r="J3230">
        <v>30</v>
      </c>
      <c r="K3230">
        <v>50</v>
      </c>
      <c r="L3230" s="12">
        <v>0</v>
      </c>
      <c r="M3230" t="s">
        <v>760</v>
      </c>
    </row>
    <row r="3231" spans="1:13" x14ac:dyDescent="0.3">
      <c r="A3231" t="s">
        <v>40</v>
      </c>
      <c r="B3231" t="s">
        <v>55</v>
      </c>
      <c r="C3231" t="s">
        <v>763</v>
      </c>
      <c r="D3231" t="s">
        <v>11</v>
      </c>
      <c r="E3231">
        <v>1</v>
      </c>
      <c r="F3231" s="12">
        <v>99</v>
      </c>
      <c r="G3231" s="12">
        <v>3.3</v>
      </c>
      <c r="H3231" s="12">
        <v>0.2</v>
      </c>
      <c r="I3231" s="12">
        <v>0.2</v>
      </c>
      <c r="J3231">
        <v>30</v>
      </c>
      <c r="K3231">
        <v>50</v>
      </c>
      <c r="L3231" s="12">
        <v>0</v>
      </c>
      <c r="M3231" t="s">
        <v>760</v>
      </c>
    </row>
    <row r="3232" spans="1:13" x14ac:dyDescent="0.3">
      <c r="A3232" t="s">
        <v>40</v>
      </c>
      <c r="B3232" t="s">
        <v>55</v>
      </c>
      <c r="C3232" t="s">
        <v>763</v>
      </c>
      <c r="D3232" t="s">
        <v>13</v>
      </c>
      <c r="E3232">
        <v>1</v>
      </c>
      <c r="F3232" s="12">
        <v>79.2</v>
      </c>
      <c r="G3232" s="12">
        <v>2.64</v>
      </c>
      <c r="H3232" s="12">
        <v>0.2</v>
      </c>
      <c r="I3232" s="12">
        <v>0.2</v>
      </c>
      <c r="J3232">
        <v>24</v>
      </c>
      <c r="K3232">
        <v>50</v>
      </c>
      <c r="L3232" s="12">
        <v>0</v>
      </c>
      <c r="M3232" t="s">
        <v>760</v>
      </c>
    </row>
    <row r="3233" spans="1:13" x14ac:dyDescent="0.3">
      <c r="A3233" t="s">
        <v>40</v>
      </c>
      <c r="B3233" t="s">
        <v>55</v>
      </c>
      <c r="C3233" t="s">
        <v>763</v>
      </c>
      <c r="D3233" t="s">
        <v>15</v>
      </c>
      <c r="E3233">
        <v>1</v>
      </c>
      <c r="F3233" s="12">
        <v>126</v>
      </c>
      <c r="G3233" s="12">
        <v>4.2</v>
      </c>
      <c r="H3233" s="12">
        <v>0.2</v>
      </c>
      <c r="I3233" s="12">
        <v>0.2</v>
      </c>
      <c r="J3233">
        <v>42</v>
      </c>
      <c r="K3233">
        <v>50</v>
      </c>
      <c r="L3233" s="12">
        <v>0</v>
      </c>
      <c r="M3233" t="s">
        <v>760</v>
      </c>
    </row>
    <row r="3234" spans="1:13" x14ac:dyDescent="0.3">
      <c r="A3234" t="s">
        <v>40</v>
      </c>
      <c r="B3234" t="s">
        <v>55</v>
      </c>
      <c r="C3234" t="s">
        <v>764</v>
      </c>
      <c r="D3234" t="s">
        <v>8</v>
      </c>
      <c r="E3234">
        <v>1</v>
      </c>
      <c r="F3234" s="12">
        <v>56.1</v>
      </c>
      <c r="G3234" s="12">
        <v>1.87</v>
      </c>
      <c r="H3234" s="12">
        <v>0.2</v>
      </c>
      <c r="I3234" s="12">
        <v>0.2</v>
      </c>
      <c r="J3234">
        <v>17</v>
      </c>
      <c r="K3234">
        <v>34</v>
      </c>
      <c r="L3234" s="12">
        <v>0</v>
      </c>
      <c r="M3234" t="s">
        <v>760</v>
      </c>
    </row>
    <row r="3235" spans="1:13" x14ac:dyDescent="0.3">
      <c r="A3235" t="s">
        <v>40</v>
      </c>
      <c r="B3235" t="s">
        <v>55</v>
      </c>
      <c r="C3235" t="s">
        <v>764</v>
      </c>
      <c r="D3235" t="s">
        <v>10</v>
      </c>
      <c r="E3235">
        <v>1</v>
      </c>
      <c r="F3235" s="12">
        <v>82.5</v>
      </c>
      <c r="G3235" s="12">
        <v>2.75</v>
      </c>
      <c r="H3235" s="12">
        <v>0.2</v>
      </c>
      <c r="I3235" s="12">
        <v>0.2</v>
      </c>
      <c r="J3235">
        <v>25</v>
      </c>
      <c r="K3235">
        <v>34</v>
      </c>
      <c r="L3235" s="12">
        <v>0</v>
      </c>
      <c r="M3235" t="s">
        <v>760</v>
      </c>
    </row>
    <row r="3236" spans="1:13" x14ac:dyDescent="0.3">
      <c r="A3236" t="s">
        <v>40</v>
      </c>
      <c r="B3236" t="s">
        <v>55</v>
      </c>
      <c r="C3236" t="s">
        <v>764</v>
      </c>
      <c r="D3236" t="s">
        <v>12</v>
      </c>
      <c r="E3236">
        <v>1</v>
      </c>
      <c r="F3236" s="12">
        <v>89.1</v>
      </c>
      <c r="G3236" s="12">
        <v>2.97</v>
      </c>
      <c r="H3236" s="12">
        <v>0.2</v>
      </c>
      <c r="I3236" s="12">
        <v>0.2</v>
      </c>
      <c r="J3236">
        <v>27</v>
      </c>
      <c r="K3236">
        <v>50</v>
      </c>
      <c r="L3236" s="12">
        <v>0</v>
      </c>
      <c r="M3236" t="s">
        <v>760</v>
      </c>
    </row>
    <row r="3237" spans="1:13" x14ac:dyDescent="0.3">
      <c r="A3237" t="s">
        <v>40</v>
      </c>
      <c r="B3237" t="s">
        <v>55</v>
      </c>
      <c r="C3237" t="s">
        <v>764</v>
      </c>
      <c r="D3237" t="s">
        <v>14</v>
      </c>
      <c r="E3237">
        <v>1</v>
      </c>
      <c r="F3237" s="12">
        <v>75.900000000000006</v>
      </c>
      <c r="G3237" s="12">
        <v>2.5299999999999998</v>
      </c>
      <c r="H3237" s="12">
        <v>0.2</v>
      </c>
      <c r="I3237" s="12">
        <v>0.2</v>
      </c>
      <c r="J3237">
        <v>23</v>
      </c>
      <c r="K3237">
        <v>50</v>
      </c>
      <c r="L3237" s="12">
        <v>0</v>
      </c>
      <c r="M3237" t="s">
        <v>760</v>
      </c>
    </row>
    <row r="3238" spans="1:13" x14ac:dyDescent="0.3">
      <c r="A3238" t="s">
        <v>40</v>
      </c>
      <c r="B3238" t="s">
        <v>55</v>
      </c>
      <c r="C3238" t="s">
        <v>764</v>
      </c>
      <c r="D3238" t="s">
        <v>114</v>
      </c>
      <c r="E3238">
        <v>1</v>
      </c>
      <c r="F3238" s="12">
        <v>123</v>
      </c>
      <c r="G3238" s="12">
        <v>4.0999999999999996</v>
      </c>
      <c r="H3238" s="12">
        <v>0.2</v>
      </c>
      <c r="I3238" s="12">
        <v>0.2</v>
      </c>
      <c r="J3238">
        <v>41</v>
      </c>
      <c r="K3238">
        <v>50</v>
      </c>
      <c r="L3238" s="12">
        <v>0</v>
      </c>
      <c r="M3238" t="s">
        <v>760</v>
      </c>
    </row>
    <row r="3239" spans="1:13" x14ac:dyDescent="0.3">
      <c r="A3239" t="s">
        <v>40</v>
      </c>
      <c r="B3239" t="s">
        <v>55</v>
      </c>
      <c r="C3239" t="s">
        <v>765</v>
      </c>
      <c r="D3239" t="s">
        <v>8</v>
      </c>
      <c r="E3239">
        <v>1</v>
      </c>
      <c r="F3239" s="12">
        <v>62.7</v>
      </c>
      <c r="G3239" s="12">
        <v>2.09</v>
      </c>
      <c r="H3239" s="12">
        <v>0.2</v>
      </c>
      <c r="I3239" s="12">
        <v>0.2</v>
      </c>
      <c r="J3239">
        <v>19</v>
      </c>
      <c r="K3239">
        <v>50</v>
      </c>
      <c r="L3239" s="12">
        <v>0</v>
      </c>
      <c r="M3239" t="s">
        <v>760</v>
      </c>
    </row>
    <row r="3240" spans="1:13" x14ac:dyDescent="0.3">
      <c r="A3240" t="s">
        <v>40</v>
      </c>
      <c r="B3240" t="s">
        <v>55</v>
      </c>
      <c r="C3240" t="s">
        <v>765</v>
      </c>
      <c r="D3240" t="s">
        <v>15</v>
      </c>
      <c r="E3240">
        <v>1</v>
      </c>
      <c r="F3240" s="12">
        <v>135</v>
      </c>
      <c r="G3240" s="12">
        <v>4.5</v>
      </c>
      <c r="H3240" s="12">
        <v>0.2</v>
      </c>
      <c r="I3240" s="12">
        <v>0.2</v>
      </c>
      <c r="J3240">
        <v>45</v>
      </c>
      <c r="K3240">
        <v>50</v>
      </c>
      <c r="L3240" s="12">
        <v>0</v>
      </c>
      <c r="M3240" t="s">
        <v>760</v>
      </c>
    </row>
    <row r="3241" spans="1:13" x14ac:dyDescent="0.3">
      <c r="A3241" t="s">
        <v>40</v>
      </c>
      <c r="B3241" t="s">
        <v>55</v>
      </c>
      <c r="C3241" t="s">
        <v>766</v>
      </c>
      <c r="D3241" t="s">
        <v>7</v>
      </c>
      <c r="E3241">
        <v>1</v>
      </c>
      <c r="F3241" s="12">
        <v>10</v>
      </c>
      <c r="G3241" s="12">
        <v>0.33</v>
      </c>
      <c r="H3241" s="12">
        <v>0.2</v>
      </c>
      <c r="I3241" s="12">
        <v>0.2</v>
      </c>
      <c r="J3241">
        <v>10</v>
      </c>
      <c r="K3241">
        <v>20</v>
      </c>
      <c r="L3241" s="12">
        <v>0</v>
      </c>
      <c r="M3241" t="s">
        <v>760</v>
      </c>
    </row>
    <row r="3242" spans="1:13" x14ac:dyDescent="0.3">
      <c r="A3242" t="s">
        <v>40</v>
      </c>
      <c r="B3242" t="s">
        <v>55</v>
      </c>
      <c r="C3242" t="s">
        <v>766</v>
      </c>
      <c r="D3242" t="s">
        <v>9</v>
      </c>
      <c r="E3242">
        <v>1</v>
      </c>
      <c r="F3242" s="12">
        <v>5</v>
      </c>
      <c r="G3242" s="12">
        <v>0.17</v>
      </c>
      <c r="H3242" s="12">
        <v>0.13</v>
      </c>
      <c r="I3242" s="12">
        <v>0.13</v>
      </c>
      <c r="J3242">
        <v>5</v>
      </c>
      <c r="K3242">
        <v>20</v>
      </c>
      <c r="L3242" s="12">
        <v>0</v>
      </c>
      <c r="M3242" t="s">
        <v>760</v>
      </c>
    </row>
    <row r="3243" spans="1:13" x14ac:dyDescent="0.3">
      <c r="A3243" t="s">
        <v>40</v>
      </c>
      <c r="B3243" t="s">
        <v>55</v>
      </c>
      <c r="C3243" t="s">
        <v>766</v>
      </c>
      <c r="D3243" t="s">
        <v>8</v>
      </c>
      <c r="E3243">
        <v>1</v>
      </c>
      <c r="F3243" s="12">
        <v>4</v>
      </c>
      <c r="G3243" s="12">
        <v>0.13</v>
      </c>
      <c r="H3243" s="12">
        <v>7.0000000000000007E-2</v>
      </c>
      <c r="I3243" s="12">
        <v>7.0000000000000007E-2</v>
      </c>
      <c r="J3243">
        <v>4</v>
      </c>
      <c r="K3243">
        <v>20</v>
      </c>
      <c r="L3243" s="12">
        <v>0</v>
      </c>
      <c r="M3243" t="s">
        <v>760</v>
      </c>
    </row>
    <row r="3244" spans="1:13" x14ac:dyDescent="0.3">
      <c r="A3244" t="s">
        <v>40</v>
      </c>
      <c r="B3244" t="s">
        <v>55</v>
      </c>
      <c r="C3244" t="s">
        <v>766</v>
      </c>
      <c r="D3244" t="s">
        <v>11</v>
      </c>
      <c r="E3244">
        <v>1</v>
      </c>
      <c r="F3244" s="12">
        <v>1</v>
      </c>
      <c r="G3244" s="12">
        <v>0.03</v>
      </c>
      <c r="H3244" s="12">
        <v>0.01</v>
      </c>
      <c r="I3244" s="12">
        <v>0.01</v>
      </c>
      <c r="J3244">
        <v>1</v>
      </c>
      <c r="K3244">
        <v>20</v>
      </c>
      <c r="L3244" s="12">
        <v>0</v>
      </c>
      <c r="M3244" t="s">
        <v>760</v>
      </c>
    </row>
    <row r="3245" spans="1:13" x14ac:dyDescent="0.3">
      <c r="A3245" t="s">
        <v>40</v>
      </c>
      <c r="B3245" t="s">
        <v>55</v>
      </c>
      <c r="C3245" t="s">
        <v>766</v>
      </c>
      <c r="D3245" t="s">
        <v>10</v>
      </c>
      <c r="E3245">
        <v>1</v>
      </c>
      <c r="F3245" s="12">
        <v>2</v>
      </c>
      <c r="G3245" s="12">
        <v>7.0000000000000007E-2</v>
      </c>
      <c r="H3245" s="12">
        <v>0.08</v>
      </c>
      <c r="I3245" s="12">
        <v>0.08</v>
      </c>
      <c r="J3245">
        <v>2</v>
      </c>
      <c r="K3245">
        <v>20</v>
      </c>
      <c r="L3245" s="12">
        <v>0</v>
      </c>
      <c r="M3245" t="s">
        <v>760</v>
      </c>
    </row>
    <row r="3246" spans="1:13" x14ac:dyDescent="0.3">
      <c r="A3246" t="s">
        <v>40</v>
      </c>
      <c r="B3246" t="s">
        <v>55</v>
      </c>
      <c r="C3246" t="s">
        <v>766</v>
      </c>
      <c r="D3246" t="s">
        <v>13</v>
      </c>
      <c r="E3246">
        <v>1</v>
      </c>
      <c r="F3246" s="12">
        <v>0</v>
      </c>
      <c r="G3246" s="12">
        <v>0</v>
      </c>
      <c r="H3246" s="12">
        <v>0.03</v>
      </c>
      <c r="I3246" s="12">
        <v>0.03</v>
      </c>
      <c r="J3246">
        <v>0</v>
      </c>
      <c r="K3246">
        <v>20</v>
      </c>
      <c r="L3246" s="12">
        <v>0</v>
      </c>
      <c r="M3246" t="s">
        <v>760</v>
      </c>
    </row>
    <row r="3247" spans="1:13" x14ac:dyDescent="0.3">
      <c r="A3247" t="s">
        <v>40</v>
      </c>
      <c r="B3247" t="s">
        <v>55</v>
      </c>
      <c r="C3247" t="s">
        <v>766</v>
      </c>
      <c r="D3247" t="s">
        <v>12</v>
      </c>
      <c r="E3247">
        <v>1</v>
      </c>
      <c r="F3247" s="12">
        <v>4</v>
      </c>
      <c r="G3247" s="12">
        <v>0.13</v>
      </c>
      <c r="H3247" s="12">
        <v>7.0000000000000007E-2</v>
      </c>
      <c r="I3247" s="12">
        <v>7.0000000000000007E-2</v>
      </c>
      <c r="J3247">
        <v>4</v>
      </c>
      <c r="K3247">
        <v>20</v>
      </c>
      <c r="L3247" s="12">
        <v>0</v>
      </c>
      <c r="M3247" t="s">
        <v>760</v>
      </c>
    </row>
    <row r="3248" spans="1:13" x14ac:dyDescent="0.3">
      <c r="A3248" t="s">
        <v>40</v>
      </c>
      <c r="B3248" t="s">
        <v>55</v>
      </c>
      <c r="C3248" t="s">
        <v>766</v>
      </c>
      <c r="D3248" t="s">
        <v>15</v>
      </c>
      <c r="E3248">
        <v>1</v>
      </c>
      <c r="F3248" s="12">
        <v>1</v>
      </c>
      <c r="G3248" s="12">
        <v>0.03</v>
      </c>
      <c r="H3248" s="12">
        <v>0.01</v>
      </c>
      <c r="I3248" s="12">
        <v>0.01</v>
      </c>
      <c r="J3248">
        <v>1</v>
      </c>
      <c r="K3248">
        <v>20</v>
      </c>
      <c r="L3248" s="12">
        <v>0</v>
      </c>
      <c r="M3248" t="s">
        <v>760</v>
      </c>
    </row>
    <row r="3249" spans="1:13" x14ac:dyDescent="0.3">
      <c r="A3249" t="s">
        <v>40</v>
      </c>
      <c r="B3249" t="s">
        <v>55</v>
      </c>
      <c r="C3249" t="s">
        <v>766</v>
      </c>
      <c r="D3249" t="s">
        <v>14</v>
      </c>
      <c r="E3249">
        <v>1</v>
      </c>
      <c r="F3249" s="12">
        <v>3</v>
      </c>
      <c r="G3249" s="12">
        <v>0.1</v>
      </c>
      <c r="H3249" s="12">
        <v>0.03</v>
      </c>
      <c r="I3249" s="12">
        <v>0.03</v>
      </c>
      <c r="J3249">
        <v>3</v>
      </c>
      <c r="K3249">
        <v>20</v>
      </c>
      <c r="L3249" s="12">
        <v>0</v>
      </c>
      <c r="M3249" t="s">
        <v>760</v>
      </c>
    </row>
    <row r="3250" spans="1:13" x14ac:dyDescent="0.3">
      <c r="A3250" t="s">
        <v>40</v>
      </c>
      <c r="B3250" t="s">
        <v>55</v>
      </c>
      <c r="C3250" t="s">
        <v>766</v>
      </c>
      <c r="D3250" t="s">
        <v>114</v>
      </c>
      <c r="E3250">
        <v>1</v>
      </c>
      <c r="F3250" s="12">
        <v>2</v>
      </c>
      <c r="G3250" s="12">
        <v>7.0000000000000007E-2</v>
      </c>
      <c r="H3250" s="12">
        <v>7.0000000000000007E-2</v>
      </c>
      <c r="I3250" s="12">
        <v>7.0000000000000007E-2</v>
      </c>
      <c r="J3250">
        <v>2</v>
      </c>
      <c r="K3250">
        <v>20</v>
      </c>
      <c r="L3250" s="12">
        <v>0</v>
      </c>
      <c r="M3250" t="s">
        <v>760</v>
      </c>
    </row>
    <row r="3251" spans="1:13" x14ac:dyDescent="0.3">
      <c r="A3251" t="s">
        <v>5</v>
      </c>
      <c r="B3251" t="s">
        <v>31</v>
      </c>
      <c r="C3251" t="s">
        <v>767</v>
      </c>
      <c r="D3251" t="s">
        <v>7</v>
      </c>
      <c r="E3251">
        <v>2</v>
      </c>
      <c r="F3251" s="12">
        <v>153</v>
      </c>
      <c r="G3251" s="12">
        <v>5.0999999999999996</v>
      </c>
      <c r="H3251" s="12">
        <v>0.4</v>
      </c>
      <c r="I3251" s="12">
        <v>0.2</v>
      </c>
      <c r="J3251">
        <v>51</v>
      </c>
      <c r="K3251">
        <v>70</v>
      </c>
      <c r="L3251" s="12">
        <v>0.2</v>
      </c>
      <c r="M3251" t="s">
        <v>768</v>
      </c>
    </row>
    <row r="3252" spans="1:13" x14ac:dyDescent="0.3">
      <c r="A3252" t="s">
        <v>5</v>
      </c>
      <c r="B3252" t="s">
        <v>31</v>
      </c>
      <c r="C3252" t="s">
        <v>767</v>
      </c>
      <c r="D3252" t="s">
        <v>9</v>
      </c>
      <c r="E3252">
        <v>1</v>
      </c>
      <c r="F3252" s="12">
        <v>81</v>
      </c>
      <c r="G3252" s="12">
        <v>2.7</v>
      </c>
      <c r="H3252" s="12">
        <v>0.2</v>
      </c>
      <c r="I3252" s="12">
        <v>0</v>
      </c>
      <c r="J3252">
        <v>27</v>
      </c>
      <c r="K3252">
        <v>35</v>
      </c>
      <c r="L3252" s="12">
        <v>0.2</v>
      </c>
      <c r="M3252" t="s">
        <v>768</v>
      </c>
    </row>
    <row r="3253" spans="1:13" x14ac:dyDescent="0.3">
      <c r="A3253" t="s">
        <v>5</v>
      </c>
      <c r="B3253" t="s">
        <v>31</v>
      </c>
      <c r="C3253" t="s">
        <v>767</v>
      </c>
      <c r="D3253" t="s">
        <v>8</v>
      </c>
      <c r="E3253">
        <v>2</v>
      </c>
      <c r="F3253" s="12">
        <v>108</v>
      </c>
      <c r="G3253" s="12">
        <v>3.6</v>
      </c>
      <c r="H3253" s="12">
        <v>0.4</v>
      </c>
      <c r="I3253" s="12">
        <v>0</v>
      </c>
      <c r="J3253">
        <v>36</v>
      </c>
      <c r="K3253">
        <v>70</v>
      </c>
      <c r="L3253" s="12">
        <v>0.4</v>
      </c>
      <c r="M3253" t="s">
        <v>768</v>
      </c>
    </row>
    <row r="3254" spans="1:13" x14ac:dyDescent="0.3">
      <c r="A3254" t="s">
        <v>5</v>
      </c>
      <c r="B3254" t="s">
        <v>31</v>
      </c>
      <c r="C3254" t="s">
        <v>767</v>
      </c>
      <c r="D3254" t="s">
        <v>11</v>
      </c>
      <c r="E3254">
        <v>1</v>
      </c>
      <c r="F3254" s="12">
        <v>108</v>
      </c>
      <c r="G3254" s="12">
        <v>3.6</v>
      </c>
      <c r="H3254" s="12">
        <v>0.2</v>
      </c>
      <c r="I3254" s="12">
        <v>0.2</v>
      </c>
      <c r="J3254">
        <v>36</v>
      </c>
      <c r="K3254">
        <v>50</v>
      </c>
      <c r="L3254" s="12">
        <v>0</v>
      </c>
      <c r="M3254" t="s">
        <v>768</v>
      </c>
    </row>
    <row r="3255" spans="1:13" x14ac:dyDescent="0.3">
      <c r="A3255" t="s">
        <v>5</v>
      </c>
      <c r="B3255" t="s">
        <v>31</v>
      </c>
      <c r="C3255" t="s">
        <v>767</v>
      </c>
      <c r="D3255" t="s">
        <v>10</v>
      </c>
      <c r="E3255">
        <v>2</v>
      </c>
      <c r="F3255" s="12">
        <v>177</v>
      </c>
      <c r="G3255" s="12">
        <v>5.9</v>
      </c>
      <c r="H3255" s="12">
        <v>0.2</v>
      </c>
      <c r="I3255" s="12">
        <v>0.2</v>
      </c>
      <c r="J3255">
        <v>59</v>
      </c>
      <c r="K3255">
        <v>85</v>
      </c>
      <c r="L3255" s="12">
        <v>0</v>
      </c>
      <c r="M3255" t="s">
        <v>768</v>
      </c>
    </row>
    <row r="3256" spans="1:13" x14ac:dyDescent="0.3">
      <c r="A3256" t="s">
        <v>5</v>
      </c>
      <c r="B3256" t="s">
        <v>31</v>
      </c>
      <c r="C3256" t="s">
        <v>767</v>
      </c>
      <c r="D3256" t="s">
        <v>13</v>
      </c>
      <c r="E3256">
        <v>2</v>
      </c>
      <c r="F3256" s="12">
        <v>179.4</v>
      </c>
      <c r="G3256" s="12">
        <v>5.98</v>
      </c>
      <c r="H3256" s="12">
        <v>0.4</v>
      </c>
      <c r="I3256" s="12">
        <v>0.4</v>
      </c>
      <c r="J3256">
        <v>58</v>
      </c>
      <c r="K3256">
        <v>85</v>
      </c>
      <c r="L3256" s="12">
        <v>0</v>
      </c>
      <c r="M3256" t="s">
        <v>768</v>
      </c>
    </row>
    <row r="3257" spans="1:13" x14ac:dyDescent="0.3">
      <c r="A3257" t="s">
        <v>5</v>
      </c>
      <c r="B3257" t="s">
        <v>31</v>
      </c>
      <c r="C3257" t="s">
        <v>767</v>
      </c>
      <c r="D3257" t="s">
        <v>12</v>
      </c>
      <c r="E3257">
        <v>2</v>
      </c>
      <c r="F3257" s="12">
        <v>138</v>
      </c>
      <c r="G3257" s="12">
        <v>4.5999999999999996</v>
      </c>
      <c r="H3257" s="12">
        <v>0.4</v>
      </c>
      <c r="I3257" s="12">
        <v>0.4</v>
      </c>
      <c r="J3257">
        <v>46</v>
      </c>
      <c r="K3257">
        <v>85</v>
      </c>
      <c r="L3257" s="12">
        <v>0</v>
      </c>
      <c r="M3257" t="s">
        <v>768</v>
      </c>
    </row>
    <row r="3258" spans="1:13" x14ac:dyDescent="0.3">
      <c r="A3258" t="s">
        <v>5</v>
      </c>
      <c r="B3258" t="s">
        <v>31</v>
      </c>
      <c r="C3258" t="s">
        <v>767</v>
      </c>
      <c r="D3258" t="s">
        <v>15</v>
      </c>
      <c r="E3258">
        <v>2</v>
      </c>
      <c r="F3258" s="12">
        <v>114</v>
      </c>
      <c r="G3258" s="12">
        <v>3.8</v>
      </c>
      <c r="H3258" s="12">
        <v>0.4</v>
      </c>
      <c r="I3258" s="12">
        <v>0.4</v>
      </c>
      <c r="J3258">
        <v>38</v>
      </c>
      <c r="K3258">
        <v>85</v>
      </c>
      <c r="L3258" s="12">
        <v>0</v>
      </c>
      <c r="M3258" t="s">
        <v>768</v>
      </c>
    </row>
    <row r="3259" spans="1:13" x14ac:dyDescent="0.3">
      <c r="A3259" t="s">
        <v>5</v>
      </c>
      <c r="B3259" t="s">
        <v>31</v>
      </c>
      <c r="C3259" t="s">
        <v>767</v>
      </c>
      <c r="D3259" t="s">
        <v>14</v>
      </c>
      <c r="E3259">
        <v>1</v>
      </c>
      <c r="F3259" s="12">
        <v>81</v>
      </c>
      <c r="G3259" s="12">
        <v>2.7</v>
      </c>
      <c r="H3259" s="12">
        <v>0.2</v>
      </c>
      <c r="I3259" s="12">
        <v>0.2</v>
      </c>
      <c r="J3259">
        <v>27</v>
      </c>
      <c r="K3259">
        <v>50</v>
      </c>
      <c r="L3259" s="12">
        <v>0</v>
      </c>
      <c r="M3259" t="s">
        <v>768</v>
      </c>
    </row>
    <row r="3260" spans="1:13" x14ac:dyDescent="0.3">
      <c r="A3260" t="s">
        <v>5</v>
      </c>
      <c r="B3260" t="s">
        <v>31</v>
      </c>
      <c r="C3260" t="s">
        <v>767</v>
      </c>
      <c r="D3260" t="s">
        <v>114</v>
      </c>
      <c r="E3260">
        <v>2</v>
      </c>
      <c r="F3260" s="12">
        <v>237</v>
      </c>
      <c r="G3260" s="12">
        <v>7.9</v>
      </c>
      <c r="H3260" s="12">
        <v>0.4</v>
      </c>
      <c r="I3260" s="12">
        <v>0.4</v>
      </c>
      <c r="J3260">
        <v>79</v>
      </c>
      <c r="K3260">
        <v>100</v>
      </c>
      <c r="L3260" s="12">
        <v>0</v>
      </c>
      <c r="M3260" t="s">
        <v>768</v>
      </c>
    </row>
    <row r="3261" spans="1:13" x14ac:dyDescent="0.3">
      <c r="A3261" t="s">
        <v>5</v>
      </c>
      <c r="B3261" t="s">
        <v>31</v>
      </c>
      <c r="C3261" t="s">
        <v>769</v>
      </c>
      <c r="D3261" t="s">
        <v>9</v>
      </c>
      <c r="E3261">
        <v>1</v>
      </c>
      <c r="F3261" s="12">
        <v>45</v>
      </c>
      <c r="G3261" s="12">
        <v>1.5</v>
      </c>
      <c r="H3261" s="12">
        <v>0.2</v>
      </c>
      <c r="I3261" s="12">
        <v>0.2</v>
      </c>
      <c r="J3261">
        <v>15</v>
      </c>
      <c r="K3261">
        <v>50</v>
      </c>
      <c r="L3261" s="12">
        <v>0</v>
      </c>
      <c r="M3261" t="s">
        <v>768</v>
      </c>
    </row>
    <row r="3262" spans="1:13" x14ac:dyDescent="0.3">
      <c r="A3262" t="s">
        <v>5</v>
      </c>
      <c r="B3262" t="s">
        <v>31</v>
      </c>
      <c r="C3262" t="s">
        <v>769</v>
      </c>
      <c r="D3262" t="s">
        <v>10</v>
      </c>
      <c r="E3262">
        <v>1</v>
      </c>
      <c r="F3262" s="12">
        <v>75</v>
      </c>
      <c r="G3262" s="12">
        <v>2.5</v>
      </c>
      <c r="H3262" s="12">
        <v>0.2</v>
      </c>
      <c r="I3262" s="12">
        <v>0.2</v>
      </c>
      <c r="J3262">
        <v>25</v>
      </c>
      <c r="K3262">
        <v>50</v>
      </c>
      <c r="L3262" s="12">
        <v>0</v>
      </c>
      <c r="M3262" t="s">
        <v>768</v>
      </c>
    </row>
    <row r="3263" spans="1:13" x14ac:dyDescent="0.3">
      <c r="A3263" t="s">
        <v>5</v>
      </c>
      <c r="B3263" t="s">
        <v>31</v>
      </c>
      <c r="C3263" t="s">
        <v>769</v>
      </c>
      <c r="D3263" t="s">
        <v>13</v>
      </c>
      <c r="E3263">
        <v>1</v>
      </c>
      <c r="F3263" s="12">
        <v>75</v>
      </c>
      <c r="G3263" s="12">
        <v>2.5</v>
      </c>
      <c r="H3263" s="12">
        <v>0.2</v>
      </c>
      <c r="I3263" s="12">
        <v>0.2</v>
      </c>
      <c r="J3263">
        <v>25</v>
      </c>
      <c r="K3263">
        <v>50</v>
      </c>
      <c r="L3263" s="12">
        <v>0</v>
      </c>
      <c r="M3263" t="s">
        <v>768</v>
      </c>
    </row>
    <row r="3264" spans="1:13" x14ac:dyDescent="0.3">
      <c r="A3264" t="s">
        <v>5</v>
      </c>
      <c r="B3264" t="s">
        <v>31</v>
      </c>
      <c r="C3264" t="s">
        <v>769</v>
      </c>
      <c r="D3264" t="s">
        <v>12</v>
      </c>
      <c r="E3264">
        <v>1</v>
      </c>
      <c r="F3264" s="12">
        <v>45</v>
      </c>
      <c r="G3264" s="12">
        <v>1.5</v>
      </c>
      <c r="H3264" s="12">
        <v>0.2</v>
      </c>
      <c r="I3264" s="12">
        <v>0.2</v>
      </c>
      <c r="J3264">
        <v>15</v>
      </c>
      <c r="K3264">
        <v>50</v>
      </c>
      <c r="L3264" s="12">
        <v>0</v>
      </c>
      <c r="M3264" t="s">
        <v>768</v>
      </c>
    </row>
    <row r="3265" spans="1:13" x14ac:dyDescent="0.3">
      <c r="A3265" t="s">
        <v>5</v>
      </c>
      <c r="B3265" t="s">
        <v>31</v>
      </c>
      <c r="C3265" t="s">
        <v>769</v>
      </c>
      <c r="D3265" t="s">
        <v>14</v>
      </c>
      <c r="E3265">
        <v>1</v>
      </c>
      <c r="F3265" s="12">
        <v>51</v>
      </c>
      <c r="G3265" s="12">
        <v>1.7</v>
      </c>
      <c r="H3265" s="12">
        <v>0.2</v>
      </c>
      <c r="I3265" s="12">
        <v>0.2</v>
      </c>
      <c r="J3265">
        <v>17</v>
      </c>
      <c r="K3265">
        <v>50</v>
      </c>
      <c r="L3265" s="12">
        <v>0</v>
      </c>
      <c r="M3265" t="s">
        <v>768</v>
      </c>
    </row>
    <row r="3266" spans="1:13" x14ac:dyDescent="0.3">
      <c r="A3266" t="s">
        <v>5</v>
      </c>
      <c r="B3266" t="s">
        <v>31</v>
      </c>
      <c r="C3266" t="s">
        <v>770</v>
      </c>
      <c r="D3266" t="s">
        <v>8</v>
      </c>
      <c r="E3266">
        <v>1</v>
      </c>
      <c r="F3266" s="12">
        <v>81</v>
      </c>
      <c r="G3266" s="12">
        <v>2.7</v>
      </c>
      <c r="H3266" s="12">
        <v>0.2</v>
      </c>
      <c r="I3266" s="12">
        <v>0.2</v>
      </c>
      <c r="J3266">
        <v>27</v>
      </c>
      <c r="K3266">
        <v>50</v>
      </c>
      <c r="L3266" s="12">
        <v>0</v>
      </c>
      <c r="M3266" t="s">
        <v>768</v>
      </c>
    </row>
    <row r="3267" spans="1:13" x14ac:dyDescent="0.3">
      <c r="A3267" t="s">
        <v>63</v>
      </c>
      <c r="B3267" t="s">
        <v>73</v>
      </c>
      <c r="C3267" t="s">
        <v>771</v>
      </c>
      <c r="D3267" t="s">
        <v>11</v>
      </c>
      <c r="E3267">
        <v>1</v>
      </c>
      <c r="F3267" s="12">
        <v>51</v>
      </c>
      <c r="G3267" s="12">
        <v>1.7</v>
      </c>
      <c r="H3267" s="12">
        <v>0.2</v>
      </c>
      <c r="I3267" s="12">
        <v>0.2</v>
      </c>
      <c r="J3267">
        <v>17</v>
      </c>
      <c r="K3267">
        <v>24</v>
      </c>
      <c r="L3267" s="12">
        <v>0</v>
      </c>
      <c r="M3267" t="s">
        <v>772</v>
      </c>
    </row>
    <row r="3268" spans="1:13" x14ac:dyDescent="0.3">
      <c r="A3268" t="s">
        <v>63</v>
      </c>
      <c r="B3268" t="s">
        <v>73</v>
      </c>
      <c r="C3268" t="s">
        <v>771</v>
      </c>
      <c r="D3268" t="s">
        <v>13</v>
      </c>
      <c r="E3268">
        <v>1</v>
      </c>
      <c r="F3268" s="12">
        <v>66</v>
      </c>
      <c r="G3268" s="12">
        <v>2.2000000000000002</v>
      </c>
      <c r="H3268" s="12">
        <v>0.2</v>
      </c>
      <c r="I3268" s="12">
        <v>0.2</v>
      </c>
      <c r="J3268">
        <v>22</v>
      </c>
      <c r="K3268">
        <v>24</v>
      </c>
      <c r="L3268" s="12">
        <v>0</v>
      </c>
      <c r="M3268" t="s">
        <v>772</v>
      </c>
    </row>
    <row r="3269" spans="1:13" x14ac:dyDescent="0.3">
      <c r="A3269" t="s">
        <v>63</v>
      </c>
      <c r="B3269" t="s">
        <v>73</v>
      </c>
      <c r="C3269" t="s">
        <v>771</v>
      </c>
      <c r="D3269" t="s">
        <v>12</v>
      </c>
      <c r="E3269">
        <v>1</v>
      </c>
      <c r="F3269" s="12">
        <v>30</v>
      </c>
      <c r="G3269" s="12">
        <v>1</v>
      </c>
      <c r="H3269" s="12">
        <v>0.2</v>
      </c>
      <c r="I3269" s="12">
        <v>0.2</v>
      </c>
      <c r="J3269">
        <v>10</v>
      </c>
      <c r="K3269">
        <v>24</v>
      </c>
      <c r="L3269" s="12">
        <v>0</v>
      </c>
      <c r="M3269" t="s">
        <v>772</v>
      </c>
    </row>
    <row r="3270" spans="1:13" x14ac:dyDescent="0.3">
      <c r="A3270" t="s">
        <v>63</v>
      </c>
      <c r="B3270" t="s">
        <v>73</v>
      </c>
      <c r="C3270" t="s">
        <v>771</v>
      </c>
      <c r="D3270" t="s">
        <v>14</v>
      </c>
      <c r="E3270">
        <v>1</v>
      </c>
      <c r="F3270" s="12">
        <v>42</v>
      </c>
      <c r="G3270" s="12">
        <v>1.4</v>
      </c>
      <c r="H3270" s="12">
        <v>0.2</v>
      </c>
      <c r="I3270" s="12">
        <v>0.1</v>
      </c>
      <c r="J3270">
        <v>14</v>
      </c>
      <c r="K3270">
        <v>24</v>
      </c>
      <c r="L3270" s="12">
        <v>0.1</v>
      </c>
      <c r="M3270" t="s">
        <v>772</v>
      </c>
    </row>
    <row r="3271" spans="1:13" x14ac:dyDescent="0.3">
      <c r="A3271" t="s">
        <v>63</v>
      </c>
      <c r="B3271" t="s">
        <v>73</v>
      </c>
      <c r="C3271" t="s">
        <v>771</v>
      </c>
      <c r="D3271" t="s">
        <v>114</v>
      </c>
      <c r="E3271">
        <v>1</v>
      </c>
      <c r="F3271" s="12">
        <v>69</v>
      </c>
      <c r="G3271" s="12">
        <v>2.2999999999999998</v>
      </c>
      <c r="H3271" s="12">
        <v>0.2</v>
      </c>
      <c r="I3271" s="12">
        <v>0.03</v>
      </c>
      <c r="J3271">
        <v>23</v>
      </c>
      <c r="K3271">
        <v>24</v>
      </c>
      <c r="L3271" s="12">
        <v>0.17</v>
      </c>
      <c r="M3271" t="s">
        <v>772</v>
      </c>
    </row>
    <row r="3272" spans="1:13" x14ac:dyDescent="0.3">
      <c r="A3272" t="s">
        <v>5</v>
      </c>
      <c r="B3272" t="s">
        <v>33</v>
      </c>
      <c r="C3272" t="s">
        <v>773</v>
      </c>
      <c r="D3272" t="s">
        <v>15</v>
      </c>
      <c r="E3272">
        <v>1</v>
      </c>
      <c r="F3272" s="12">
        <v>24</v>
      </c>
      <c r="G3272" s="12">
        <v>0.8</v>
      </c>
      <c r="H3272" s="12">
        <v>0.2</v>
      </c>
      <c r="I3272" s="12">
        <v>0</v>
      </c>
      <c r="J3272">
        <v>8</v>
      </c>
      <c r="K3272">
        <v>33</v>
      </c>
      <c r="L3272" s="12">
        <v>0.2</v>
      </c>
      <c r="M3272" t="s">
        <v>774</v>
      </c>
    </row>
    <row r="3273" spans="1:13" x14ac:dyDescent="0.3">
      <c r="A3273" t="s">
        <v>5</v>
      </c>
      <c r="B3273" t="s">
        <v>33</v>
      </c>
      <c r="C3273" t="s">
        <v>775</v>
      </c>
      <c r="D3273" t="s">
        <v>7</v>
      </c>
      <c r="E3273">
        <v>8</v>
      </c>
      <c r="F3273" s="12">
        <v>984.9</v>
      </c>
      <c r="G3273" s="12">
        <v>32.83</v>
      </c>
      <c r="H3273" s="12">
        <v>1.6</v>
      </c>
      <c r="I3273" s="12">
        <v>0.8</v>
      </c>
      <c r="J3273">
        <v>327</v>
      </c>
      <c r="K3273">
        <v>391</v>
      </c>
      <c r="L3273" s="12">
        <v>0.8</v>
      </c>
      <c r="M3273" t="s">
        <v>774</v>
      </c>
    </row>
    <row r="3274" spans="1:13" x14ac:dyDescent="0.3">
      <c r="A3274" t="s">
        <v>5</v>
      </c>
      <c r="B3274" t="s">
        <v>33</v>
      </c>
      <c r="C3274" t="s">
        <v>775</v>
      </c>
      <c r="D3274" t="s">
        <v>9</v>
      </c>
      <c r="E3274">
        <v>6</v>
      </c>
      <c r="F3274" s="12">
        <v>762.8</v>
      </c>
      <c r="G3274" s="12">
        <v>25.43</v>
      </c>
      <c r="H3274" s="12">
        <v>1.2</v>
      </c>
      <c r="I3274" s="12">
        <v>0.6</v>
      </c>
      <c r="J3274">
        <v>250</v>
      </c>
      <c r="K3274">
        <v>301</v>
      </c>
      <c r="L3274" s="12">
        <v>0.6</v>
      </c>
      <c r="M3274" t="s">
        <v>774</v>
      </c>
    </row>
    <row r="3275" spans="1:13" x14ac:dyDescent="0.3">
      <c r="A3275" t="s">
        <v>5</v>
      </c>
      <c r="B3275" t="s">
        <v>33</v>
      </c>
      <c r="C3275" t="s">
        <v>775</v>
      </c>
      <c r="D3275" t="s">
        <v>8</v>
      </c>
      <c r="E3275">
        <v>8</v>
      </c>
      <c r="F3275" s="12">
        <v>892.44</v>
      </c>
      <c r="G3275" s="12">
        <v>29.75</v>
      </c>
      <c r="H3275" s="12">
        <v>1.6</v>
      </c>
      <c r="I3275" s="12">
        <v>1.6</v>
      </c>
      <c r="J3275">
        <v>297</v>
      </c>
      <c r="K3275">
        <v>450</v>
      </c>
      <c r="L3275" s="12">
        <v>0</v>
      </c>
      <c r="M3275" t="s">
        <v>774</v>
      </c>
    </row>
    <row r="3276" spans="1:13" x14ac:dyDescent="0.3">
      <c r="A3276" t="s">
        <v>5</v>
      </c>
      <c r="B3276" t="s">
        <v>33</v>
      </c>
      <c r="C3276" t="s">
        <v>775</v>
      </c>
      <c r="D3276" t="s">
        <v>11</v>
      </c>
      <c r="E3276">
        <v>6</v>
      </c>
      <c r="F3276" s="12">
        <v>675</v>
      </c>
      <c r="G3276" s="12">
        <v>22.5</v>
      </c>
      <c r="H3276" s="12">
        <v>1.2</v>
      </c>
      <c r="I3276" s="12">
        <v>0.6</v>
      </c>
      <c r="J3276">
        <v>225</v>
      </c>
      <c r="K3276">
        <v>282</v>
      </c>
      <c r="L3276" s="12">
        <v>0.6</v>
      </c>
      <c r="M3276" t="s">
        <v>774</v>
      </c>
    </row>
    <row r="3277" spans="1:13" x14ac:dyDescent="0.3">
      <c r="A3277" t="s">
        <v>5</v>
      </c>
      <c r="B3277" t="s">
        <v>33</v>
      </c>
      <c r="C3277" t="s">
        <v>775</v>
      </c>
      <c r="D3277" t="s">
        <v>10</v>
      </c>
      <c r="E3277">
        <v>8</v>
      </c>
      <c r="F3277" s="12">
        <v>768.46</v>
      </c>
      <c r="G3277" s="12">
        <v>25.62</v>
      </c>
      <c r="H3277" s="12">
        <v>1.6</v>
      </c>
      <c r="I3277" s="12">
        <v>0.8</v>
      </c>
      <c r="J3277">
        <v>256</v>
      </c>
      <c r="K3277">
        <v>388</v>
      </c>
      <c r="L3277" s="12">
        <v>0.8</v>
      </c>
      <c r="M3277" t="s">
        <v>774</v>
      </c>
    </row>
    <row r="3278" spans="1:13" x14ac:dyDescent="0.3">
      <c r="A3278" t="s">
        <v>5</v>
      </c>
      <c r="B3278" t="s">
        <v>33</v>
      </c>
      <c r="C3278" t="s">
        <v>775</v>
      </c>
      <c r="D3278" t="s">
        <v>13</v>
      </c>
      <c r="E3278">
        <v>6</v>
      </c>
      <c r="F3278" s="12">
        <v>742.4</v>
      </c>
      <c r="G3278" s="12">
        <v>24.75</v>
      </c>
      <c r="H3278" s="12">
        <v>1.2</v>
      </c>
      <c r="I3278" s="12">
        <v>1</v>
      </c>
      <c r="J3278">
        <v>244</v>
      </c>
      <c r="K3278">
        <v>300</v>
      </c>
      <c r="L3278" s="12">
        <v>0.2</v>
      </c>
      <c r="M3278" t="s">
        <v>774</v>
      </c>
    </row>
    <row r="3279" spans="1:13" x14ac:dyDescent="0.3">
      <c r="A3279" t="s">
        <v>5</v>
      </c>
      <c r="B3279" t="s">
        <v>33</v>
      </c>
      <c r="C3279" t="s">
        <v>775</v>
      </c>
      <c r="D3279" t="s">
        <v>12</v>
      </c>
      <c r="E3279">
        <v>6</v>
      </c>
      <c r="F3279" s="12">
        <v>582</v>
      </c>
      <c r="G3279" s="12">
        <v>19.399999999999999</v>
      </c>
      <c r="H3279" s="12">
        <v>1.2</v>
      </c>
      <c r="I3279" s="12">
        <v>0.4</v>
      </c>
      <c r="J3279">
        <v>194</v>
      </c>
      <c r="K3279">
        <v>300</v>
      </c>
      <c r="L3279" s="12">
        <v>0.8</v>
      </c>
      <c r="M3279" t="s">
        <v>774</v>
      </c>
    </row>
    <row r="3280" spans="1:13" x14ac:dyDescent="0.3">
      <c r="A3280" t="s">
        <v>5</v>
      </c>
      <c r="B3280" t="s">
        <v>33</v>
      </c>
      <c r="C3280" t="s">
        <v>775</v>
      </c>
      <c r="D3280" t="s">
        <v>15</v>
      </c>
      <c r="E3280">
        <v>6</v>
      </c>
      <c r="F3280" s="12">
        <v>639</v>
      </c>
      <c r="G3280" s="12">
        <v>21.3</v>
      </c>
      <c r="H3280" s="12">
        <v>1.2</v>
      </c>
      <c r="I3280" s="12">
        <v>1</v>
      </c>
      <c r="J3280">
        <v>213</v>
      </c>
      <c r="K3280">
        <v>266</v>
      </c>
      <c r="L3280" s="12">
        <v>0.2</v>
      </c>
      <c r="M3280" t="s">
        <v>774</v>
      </c>
    </row>
    <row r="3281" spans="1:13" x14ac:dyDescent="0.3">
      <c r="A3281" t="s">
        <v>5</v>
      </c>
      <c r="B3281" t="s">
        <v>33</v>
      </c>
      <c r="C3281" t="s">
        <v>775</v>
      </c>
      <c r="D3281" t="s">
        <v>14</v>
      </c>
      <c r="E3281">
        <v>6</v>
      </c>
      <c r="F3281" s="12">
        <v>609</v>
      </c>
      <c r="G3281" s="12">
        <v>20.3</v>
      </c>
      <c r="H3281" s="12">
        <v>1.2</v>
      </c>
      <c r="I3281" s="12">
        <v>1</v>
      </c>
      <c r="J3281">
        <v>203</v>
      </c>
      <c r="K3281">
        <v>274</v>
      </c>
      <c r="L3281" s="12">
        <v>0.2</v>
      </c>
      <c r="M3281" t="s">
        <v>774</v>
      </c>
    </row>
    <row r="3282" spans="1:13" x14ac:dyDescent="0.3">
      <c r="A3282" t="s">
        <v>5</v>
      </c>
      <c r="B3282" t="s">
        <v>33</v>
      </c>
      <c r="C3282" t="s">
        <v>775</v>
      </c>
      <c r="D3282" t="s">
        <v>114</v>
      </c>
      <c r="E3282">
        <v>6</v>
      </c>
      <c r="F3282" s="12">
        <v>603</v>
      </c>
      <c r="G3282" s="12">
        <v>20.100000000000001</v>
      </c>
      <c r="H3282" s="12">
        <v>1.2</v>
      </c>
      <c r="I3282" s="12">
        <v>1</v>
      </c>
      <c r="J3282">
        <v>201</v>
      </c>
      <c r="K3282">
        <v>284</v>
      </c>
      <c r="L3282" s="12">
        <v>0.2</v>
      </c>
      <c r="M3282" t="s">
        <v>774</v>
      </c>
    </row>
    <row r="3283" spans="1:13" x14ac:dyDescent="0.3">
      <c r="A3283" t="s">
        <v>5</v>
      </c>
      <c r="B3283" t="s">
        <v>33</v>
      </c>
      <c r="C3283" t="s">
        <v>776</v>
      </c>
      <c r="D3283" t="s">
        <v>7</v>
      </c>
      <c r="E3283">
        <v>1</v>
      </c>
      <c r="F3283" s="12">
        <v>114</v>
      </c>
      <c r="G3283" s="12">
        <v>3.8</v>
      </c>
      <c r="H3283" s="12">
        <v>0.2</v>
      </c>
      <c r="I3283" s="12">
        <v>0.2</v>
      </c>
      <c r="J3283">
        <v>38</v>
      </c>
      <c r="K3283">
        <v>50</v>
      </c>
      <c r="L3283" s="12">
        <v>0</v>
      </c>
      <c r="M3283" t="s">
        <v>774</v>
      </c>
    </row>
    <row r="3284" spans="1:13" x14ac:dyDescent="0.3">
      <c r="A3284" t="s">
        <v>5</v>
      </c>
      <c r="B3284" t="s">
        <v>33</v>
      </c>
      <c r="C3284" t="s">
        <v>776</v>
      </c>
      <c r="D3284" t="s">
        <v>9</v>
      </c>
      <c r="E3284">
        <v>1</v>
      </c>
      <c r="F3284" s="12">
        <v>144</v>
      </c>
      <c r="G3284" s="12">
        <v>4.8</v>
      </c>
      <c r="H3284" s="12">
        <v>0.2</v>
      </c>
      <c r="I3284" s="12">
        <v>0.2</v>
      </c>
      <c r="J3284">
        <v>48</v>
      </c>
      <c r="K3284">
        <v>50</v>
      </c>
      <c r="L3284" s="12">
        <v>0</v>
      </c>
      <c r="M3284" t="s">
        <v>774</v>
      </c>
    </row>
    <row r="3285" spans="1:13" x14ac:dyDescent="0.3">
      <c r="A3285" t="s">
        <v>5</v>
      </c>
      <c r="B3285" t="s">
        <v>33</v>
      </c>
      <c r="C3285" t="s">
        <v>776</v>
      </c>
      <c r="D3285" t="s">
        <v>8</v>
      </c>
      <c r="E3285">
        <v>2</v>
      </c>
      <c r="F3285" s="12">
        <v>192</v>
      </c>
      <c r="G3285" s="12">
        <v>6.4</v>
      </c>
      <c r="H3285" s="12">
        <v>0.4</v>
      </c>
      <c r="I3285" s="12">
        <v>0.4</v>
      </c>
      <c r="J3285">
        <v>64</v>
      </c>
      <c r="K3285">
        <v>67</v>
      </c>
      <c r="L3285" s="12">
        <v>0</v>
      </c>
      <c r="M3285" t="s">
        <v>774</v>
      </c>
    </row>
    <row r="3286" spans="1:13" x14ac:dyDescent="0.3">
      <c r="A3286" t="s">
        <v>5</v>
      </c>
      <c r="B3286" t="s">
        <v>33</v>
      </c>
      <c r="C3286" t="s">
        <v>776</v>
      </c>
      <c r="D3286" t="s">
        <v>11</v>
      </c>
      <c r="E3286">
        <v>1</v>
      </c>
      <c r="F3286" s="12">
        <v>120</v>
      </c>
      <c r="G3286" s="12">
        <v>4</v>
      </c>
      <c r="H3286" s="12">
        <v>0.2</v>
      </c>
      <c r="I3286" s="12">
        <v>0.2</v>
      </c>
      <c r="J3286">
        <v>40</v>
      </c>
      <c r="K3286">
        <v>50</v>
      </c>
      <c r="L3286" s="12">
        <v>0</v>
      </c>
      <c r="M3286" t="s">
        <v>774</v>
      </c>
    </row>
    <row r="3287" spans="1:13" x14ac:dyDescent="0.3">
      <c r="A3287" t="s">
        <v>5</v>
      </c>
      <c r="B3287" t="s">
        <v>33</v>
      </c>
      <c r="C3287" t="s">
        <v>776</v>
      </c>
      <c r="D3287" t="s">
        <v>10</v>
      </c>
      <c r="E3287">
        <v>2</v>
      </c>
      <c r="F3287" s="12">
        <v>174.29</v>
      </c>
      <c r="G3287" s="12">
        <v>5.81</v>
      </c>
      <c r="H3287" s="12">
        <v>0.4</v>
      </c>
      <c r="I3287" s="12">
        <v>0.4</v>
      </c>
      <c r="J3287">
        <v>58</v>
      </c>
      <c r="K3287">
        <v>72</v>
      </c>
      <c r="L3287" s="12">
        <v>0</v>
      </c>
      <c r="M3287" t="s">
        <v>774</v>
      </c>
    </row>
    <row r="3288" spans="1:13" x14ac:dyDescent="0.3">
      <c r="A3288" t="s">
        <v>5</v>
      </c>
      <c r="B3288" t="s">
        <v>33</v>
      </c>
      <c r="C3288" t="s">
        <v>776</v>
      </c>
      <c r="D3288" t="s">
        <v>13</v>
      </c>
      <c r="E3288">
        <v>1</v>
      </c>
      <c r="F3288" s="12">
        <v>132</v>
      </c>
      <c r="G3288" s="12">
        <v>4.4000000000000004</v>
      </c>
      <c r="H3288" s="12">
        <v>0.2</v>
      </c>
      <c r="I3288" s="12">
        <v>0.2</v>
      </c>
      <c r="J3288">
        <v>44</v>
      </c>
      <c r="K3288">
        <v>50</v>
      </c>
      <c r="L3288" s="12">
        <v>0</v>
      </c>
      <c r="M3288" t="s">
        <v>774</v>
      </c>
    </row>
    <row r="3289" spans="1:13" x14ac:dyDescent="0.3">
      <c r="A3289" t="s">
        <v>5</v>
      </c>
      <c r="B3289" t="s">
        <v>33</v>
      </c>
      <c r="C3289" t="s">
        <v>776</v>
      </c>
      <c r="D3289" t="s">
        <v>12</v>
      </c>
      <c r="E3289">
        <v>2</v>
      </c>
      <c r="F3289" s="12">
        <v>174.24</v>
      </c>
      <c r="G3289" s="12">
        <v>5.81</v>
      </c>
      <c r="H3289" s="12">
        <v>0.4</v>
      </c>
      <c r="I3289" s="12">
        <v>0.4</v>
      </c>
      <c r="J3289">
        <v>58</v>
      </c>
      <c r="K3289">
        <v>86</v>
      </c>
      <c r="L3289" s="12">
        <v>0</v>
      </c>
      <c r="M3289" t="s">
        <v>774</v>
      </c>
    </row>
    <row r="3290" spans="1:13" x14ac:dyDescent="0.3">
      <c r="A3290" t="s">
        <v>5</v>
      </c>
      <c r="B3290" t="s">
        <v>33</v>
      </c>
      <c r="C3290" t="s">
        <v>776</v>
      </c>
      <c r="D3290" t="s">
        <v>15</v>
      </c>
      <c r="E3290">
        <v>1</v>
      </c>
      <c r="F3290" s="12">
        <v>129</v>
      </c>
      <c r="G3290" s="12">
        <v>4.3</v>
      </c>
      <c r="H3290" s="12">
        <v>0.2</v>
      </c>
      <c r="I3290" s="12">
        <v>0.2</v>
      </c>
      <c r="J3290">
        <v>43</v>
      </c>
      <c r="K3290">
        <v>50</v>
      </c>
      <c r="L3290" s="12">
        <v>0</v>
      </c>
      <c r="M3290" t="s">
        <v>774</v>
      </c>
    </row>
    <row r="3291" spans="1:13" x14ac:dyDescent="0.3">
      <c r="A3291" t="s">
        <v>5</v>
      </c>
      <c r="B3291" t="s">
        <v>33</v>
      </c>
      <c r="C3291" t="s">
        <v>776</v>
      </c>
      <c r="D3291" t="s">
        <v>14</v>
      </c>
      <c r="E3291">
        <v>1</v>
      </c>
      <c r="F3291" s="12">
        <v>120</v>
      </c>
      <c r="G3291" s="12">
        <v>4</v>
      </c>
      <c r="H3291" s="12">
        <v>0.2</v>
      </c>
      <c r="I3291" s="12">
        <v>0.2</v>
      </c>
      <c r="J3291">
        <v>40</v>
      </c>
      <c r="K3291">
        <v>50</v>
      </c>
      <c r="L3291" s="12">
        <v>0</v>
      </c>
      <c r="M3291" t="s">
        <v>774</v>
      </c>
    </row>
    <row r="3292" spans="1:13" x14ac:dyDescent="0.3">
      <c r="A3292" t="s">
        <v>5</v>
      </c>
      <c r="B3292" t="s">
        <v>33</v>
      </c>
      <c r="C3292" t="s">
        <v>776</v>
      </c>
      <c r="D3292" t="s">
        <v>114</v>
      </c>
      <c r="E3292">
        <v>1</v>
      </c>
      <c r="F3292" s="12">
        <v>126</v>
      </c>
      <c r="G3292" s="12">
        <v>4.2</v>
      </c>
      <c r="H3292" s="12">
        <v>0.2</v>
      </c>
      <c r="I3292" s="12">
        <v>0.2</v>
      </c>
      <c r="J3292">
        <v>42</v>
      </c>
      <c r="K3292">
        <v>50</v>
      </c>
      <c r="L3292" s="12">
        <v>0</v>
      </c>
      <c r="M3292" t="s">
        <v>774</v>
      </c>
    </row>
    <row r="3293" spans="1:13" x14ac:dyDescent="0.3">
      <c r="A3293" t="s">
        <v>5</v>
      </c>
      <c r="B3293" t="s">
        <v>33</v>
      </c>
      <c r="C3293" t="s">
        <v>777</v>
      </c>
      <c r="D3293" t="s">
        <v>7</v>
      </c>
      <c r="E3293">
        <v>1</v>
      </c>
      <c r="F3293" s="12">
        <v>105</v>
      </c>
      <c r="G3293" s="12">
        <v>3.5</v>
      </c>
      <c r="H3293" s="12">
        <v>0.2</v>
      </c>
      <c r="I3293" s="12">
        <v>0</v>
      </c>
      <c r="J3293">
        <v>35</v>
      </c>
      <c r="K3293">
        <v>50</v>
      </c>
      <c r="L3293" s="12">
        <v>0.2</v>
      </c>
      <c r="M3293" t="s">
        <v>774</v>
      </c>
    </row>
    <row r="3294" spans="1:13" x14ac:dyDescent="0.3">
      <c r="A3294" t="s">
        <v>5</v>
      </c>
      <c r="B3294" t="s">
        <v>33</v>
      </c>
      <c r="C3294" t="s">
        <v>777</v>
      </c>
      <c r="D3294" t="s">
        <v>9</v>
      </c>
      <c r="E3294">
        <v>2</v>
      </c>
      <c r="F3294" s="12">
        <v>111</v>
      </c>
      <c r="G3294" s="12">
        <v>3.7</v>
      </c>
      <c r="H3294" s="12">
        <v>0.4</v>
      </c>
      <c r="I3294" s="12">
        <v>0</v>
      </c>
      <c r="J3294">
        <v>37</v>
      </c>
      <c r="K3294">
        <v>100</v>
      </c>
      <c r="L3294" s="12">
        <v>0.4</v>
      </c>
      <c r="M3294" t="s">
        <v>774</v>
      </c>
    </row>
    <row r="3295" spans="1:13" x14ac:dyDescent="0.3">
      <c r="A3295" t="s">
        <v>5</v>
      </c>
      <c r="B3295" t="s">
        <v>33</v>
      </c>
      <c r="C3295" t="s">
        <v>777</v>
      </c>
      <c r="D3295" t="s">
        <v>8</v>
      </c>
      <c r="E3295">
        <v>2</v>
      </c>
      <c r="F3295" s="12">
        <v>117</v>
      </c>
      <c r="G3295" s="12">
        <v>3.9</v>
      </c>
      <c r="H3295" s="12">
        <v>0.4</v>
      </c>
      <c r="I3295" s="12">
        <v>0.4</v>
      </c>
      <c r="J3295">
        <v>39</v>
      </c>
      <c r="K3295">
        <v>100</v>
      </c>
      <c r="L3295" s="12">
        <v>0</v>
      </c>
      <c r="M3295" t="s">
        <v>774</v>
      </c>
    </row>
    <row r="3296" spans="1:13" x14ac:dyDescent="0.3">
      <c r="A3296" t="s">
        <v>5</v>
      </c>
      <c r="B3296" t="s">
        <v>33</v>
      </c>
      <c r="C3296" t="s">
        <v>777</v>
      </c>
      <c r="D3296" t="s">
        <v>11</v>
      </c>
      <c r="E3296">
        <v>1</v>
      </c>
      <c r="F3296" s="12">
        <v>102</v>
      </c>
      <c r="G3296" s="12">
        <v>3.4</v>
      </c>
      <c r="H3296" s="12">
        <v>0.2</v>
      </c>
      <c r="I3296" s="12">
        <v>0</v>
      </c>
      <c r="J3296">
        <v>34</v>
      </c>
      <c r="K3296">
        <v>42</v>
      </c>
      <c r="L3296" s="12">
        <v>0.2</v>
      </c>
      <c r="M3296" t="s">
        <v>774</v>
      </c>
    </row>
    <row r="3297" spans="1:13" x14ac:dyDescent="0.3">
      <c r="A3297" t="s">
        <v>5</v>
      </c>
      <c r="B3297" t="s">
        <v>33</v>
      </c>
      <c r="C3297" t="s">
        <v>777</v>
      </c>
      <c r="D3297" t="s">
        <v>10</v>
      </c>
      <c r="E3297">
        <v>2</v>
      </c>
      <c r="F3297" s="12">
        <v>126</v>
      </c>
      <c r="G3297" s="12">
        <v>4.2</v>
      </c>
      <c r="H3297" s="12">
        <v>0.4</v>
      </c>
      <c r="I3297" s="12">
        <v>0.2</v>
      </c>
      <c r="J3297">
        <v>42</v>
      </c>
      <c r="K3297">
        <v>100</v>
      </c>
      <c r="L3297" s="12">
        <v>0.2</v>
      </c>
      <c r="M3297" t="s">
        <v>774</v>
      </c>
    </row>
    <row r="3298" spans="1:13" x14ac:dyDescent="0.3">
      <c r="A3298" t="s">
        <v>5</v>
      </c>
      <c r="B3298" t="s">
        <v>33</v>
      </c>
      <c r="C3298" t="s">
        <v>777</v>
      </c>
      <c r="D3298" t="s">
        <v>13</v>
      </c>
      <c r="E3298">
        <v>1</v>
      </c>
      <c r="F3298" s="12">
        <v>86.4</v>
      </c>
      <c r="G3298" s="12">
        <v>2.88</v>
      </c>
      <c r="H3298" s="12">
        <v>0.2</v>
      </c>
      <c r="I3298" s="12">
        <v>0</v>
      </c>
      <c r="J3298">
        <v>27</v>
      </c>
      <c r="K3298">
        <v>50</v>
      </c>
      <c r="L3298" s="12">
        <v>0.2</v>
      </c>
      <c r="M3298" t="s">
        <v>774</v>
      </c>
    </row>
    <row r="3299" spans="1:13" x14ac:dyDescent="0.3">
      <c r="A3299" t="s">
        <v>5</v>
      </c>
      <c r="B3299" t="s">
        <v>33</v>
      </c>
      <c r="C3299" t="s">
        <v>777</v>
      </c>
      <c r="D3299" t="s">
        <v>12</v>
      </c>
      <c r="E3299">
        <v>1</v>
      </c>
      <c r="F3299" s="12">
        <v>48</v>
      </c>
      <c r="G3299" s="12">
        <v>1.6</v>
      </c>
      <c r="H3299" s="12">
        <v>0.2</v>
      </c>
      <c r="I3299" s="12">
        <v>0</v>
      </c>
      <c r="J3299">
        <v>16</v>
      </c>
      <c r="K3299">
        <v>40</v>
      </c>
      <c r="L3299" s="12">
        <v>0.2</v>
      </c>
      <c r="M3299" t="s">
        <v>774</v>
      </c>
    </row>
    <row r="3300" spans="1:13" x14ac:dyDescent="0.3">
      <c r="A3300" t="s">
        <v>5</v>
      </c>
      <c r="B3300" t="s">
        <v>33</v>
      </c>
      <c r="C3300" t="s">
        <v>777</v>
      </c>
      <c r="D3300" t="s">
        <v>15</v>
      </c>
      <c r="E3300">
        <v>1</v>
      </c>
      <c r="F3300" s="12">
        <v>72</v>
      </c>
      <c r="G3300" s="12">
        <v>2.4</v>
      </c>
      <c r="H3300" s="12">
        <v>0.2</v>
      </c>
      <c r="I3300" s="12">
        <v>0</v>
      </c>
      <c r="J3300">
        <v>24</v>
      </c>
      <c r="K3300">
        <v>42</v>
      </c>
      <c r="L3300" s="12">
        <v>0.2</v>
      </c>
      <c r="M3300" t="s">
        <v>774</v>
      </c>
    </row>
    <row r="3301" spans="1:13" x14ac:dyDescent="0.3">
      <c r="A3301" t="s">
        <v>5</v>
      </c>
      <c r="B3301" t="s">
        <v>33</v>
      </c>
      <c r="C3301" t="s">
        <v>777</v>
      </c>
      <c r="D3301" t="s">
        <v>14</v>
      </c>
      <c r="E3301">
        <v>1</v>
      </c>
      <c r="F3301" s="12">
        <v>54</v>
      </c>
      <c r="G3301" s="12">
        <v>1.8</v>
      </c>
      <c r="H3301" s="12">
        <v>0.2</v>
      </c>
      <c r="I3301" s="12">
        <v>0</v>
      </c>
      <c r="J3301">
        <v>18</v>
      </c>
      <c r="K3301">
        <v>42</v>
      </c>
      <c r="L3301" s="12">
        <v>0.2</v>
      </c>
      <c r="M3301" t="s">
        <v>774</v>
      </c>
    </row>
    <row r="3302" spans="1:13" x14ac:dyDescent="0.3">
      <c r="A3302" t="s">
        <v>5</v>
      </c>
      <c r="B3302" t="s">
        <v>33</v>
      </c>
      <c r="C3302" t="s">
        <v>777</v>
      </c>
      <c r="D3302" t="s">
        <v>114</v>
      </c>
      <c r="E3302">
        <v>1</v>
      </c>
      <c r="F3302" s="12">
        <v>48</v>
      </c>
      <c r="G3302" s="12">
        <v>1.6</v>
      </c>
      <c r="H3302" s="12">
        <v>0.2</v>
      </c>
      <c r="I3302" s="12">
        <v>0</v>
      </c>
      <c r="J3302">
        <v>16</v>
      </c>
      <c r="K3302">
        <v>40</v>
      </c>
      <c r="L3302" s="12">
        <v>0.2</v>
      </c>
      <c r="M3302" t="s">
        <v>774</v>
      </c>
    </row>
    <row r="3303" spans="1:13" x14ac:dyDescent="0.3">
      <c r="A3303" t="s">
        <v>5</v>
      </c>
      <c r="B3303" t="s">
        <v>33</v>
      </c>
      <c r="C3303" t="s">
        <v>778</v>
      </c>
      <c r="D3303" t="s">
        <v>114</v>
      </c>
      <c r="E3303">
        <v>1</v>
      </c>
      <c r="F3303" s="12">
        <v>39</v>
      </c>
      <c r="G3303" s="12">
        <v>1.3</v>
      </c>
      <c r="H3303" s="12">
        <v>0.2</v>
      </c>
      <c r="I3303" s="12">
        <v>0</v>
      </c>
      <c r="J3303">
        <v>13</v>
      </c>
      <c r="K3303">
        <v>40</v>
      </c>
      <c r="L3303" s="12">
        <v>0.2</v>
      </c>
      <c r="M3303" t="s">
        <v>774</v>
      </c>
    </row>
    <row r="3304" spans="1:13" x14ac:dyDescent="0.3">
      <c r="A3304" t="s">
        <v>5</v>
      </c>
      <c r="B3304" t="s">
        <v>34</v>
      </c>
      <c r="C3304" t="s">
        <v>779</v>
      </c>
      <c r="D3304" t="s">
        <v>7</v>
      </c>
      <c r="E3304">
        <v>7</v>
      </c>
      <c r="F3304" s="12">
        <v>885</v>
      </c>
      <c r="G3304" s="12">
        <v>29.5</v>
      </c>
      <c r="H3304" s="12">
        <v>2.33</v>
      </c>
      <c r="I3304" s="12">
        <v>2.33</v>
      </c>
      <c r="J3304">
        <v>177</v>
      </c>
      <c r="K3304">
        <v>210</v>
      </c>
      <c r="L3304" s="12">
        <v>0</v>
      </c>
      <c r="M3304" t="s">
        <v>780</v>
      </c>
    </row>
    <row r="3305" spans="1:13" x14ac:dyDescent="0.3">
      <c r="A3305" t="s">
        <v>5</v>
      </c>
      <c r="B3305" t="s">
        <v>34</v>
      </c>
      <c r="C3305" t="s">
        <v>779</v>
      </c>
      <c r="D3305" t="s">
        <v>9</v>
      </c>
      <c r="E3305">
        <v>8</v>
      </c>
      <c r="F3305" s="12">
        <v>938.23</v>
      </c>
      <c r="G3305" s="12">
        <v>31.27</v>
      </c>
      <c r="H3305" s="12">
        <v>2.67</v>
      </c>
      <c r="I3305" s="12">
        <v>2.33</v>
      </c>
      <c r="J3305">
        <v>198</v>
      </c>
      <c r="K3305">
        <v>240</v>
      </c>
      <c r="L3305" s="12">
        <v>0.33</v>
      </c>
      <c r="M3305" t="s">
        <v>780</v>
      </c>
    </row>
    <row r="3306" spans="1:13" x14ac:dyDescent="0.3">
      <c r="A3306" t="s">
        <v>5</v>
      </c>
      <c r="B3306" t="s">
        <v>34</v>
      </c>
      <c r="C3306" t="s">
        <v>779</v>
      </c>
      <c r="D3306" t="s">
        <v>8</v>
      </c>
      <c r="E3306">
        <v>6</v>
      </c>
      <c r="F3306" s="12">
        <v>660</v>
      </c>
      <c r="G3306" s="12">
        <v>22</v>
      </c>
      <c r="H3306" s="12">
        <v>2</v>
      </c>
      <c r="I3306" s="12">
        <v>2</v>
      </c>
      <c r="J3306">
        <v>132</v>
      </c>
      <c r="K3306">
        <v>180</v>
      </c>
      <c r="L3306" s="12">
        <v>0</v>
      </c>
      <c r="M3306" t="s">
        <v>780</v>
      </c>
    </row>
    <row r="3307" spans="1:13" x14ac:dyDescent="0.3">
      <c r="A3307" t="s">
        <v>5</v>
      </c>
      <c r="B3307" t="s">
        <v>34</v>
      </c>
      <c r="C3307" t="s">
        <v>779</v>
      </c>
      <c r="D3307" t="s">
        <v>11</v>
      </c>
      <c r="E3307">
        <v>6</v>
      </c>
      <c r="F3307" s="12">
        <v>670</v>
      </c>
      <c r="G3307" s="12">
        <v>22.33</v>
      </c>
      <c r="H3307" s="12">
        <v>2</v>
      </c>
      <c r="I3307" s="12">
        <v>1.67</v>
      </c>
      <c r="J3307">
        <v>134</v>
      </c>
      <c r="K3307">
        <v>180</v>
      </c>
      <c r="L3307" s="12">
        <v>0.33</v>
      </c>
      <c r="M3307" t="s">
        <v>780</v>
      </c>
    </row>
    <row r="3308" spans="1:13" x14ac:dyDescent="0.3">
      <c r="A3308" t="s">
        <v>5</v>
      </c>
      <c r="B3308" t="s">
        <v>34</v>
      </c>
      <c r="C3308" t="s">
        <v>779</v>
      </c>
      <c r="D3308" t="s">
        <v>10</v>
      </c>
      <c r="E3308">
        <v>7</v>
      </c>
      <c r="F3308" s="12">
        <v>700</v>
      </c>
      <c r="G3308" s="12">
        <v>23.33</v>
      </c>
      <c r="H3308" s="12">
        <v>2.33</v>
      </c>
      <c r="I3308" s="12">
        <v>1.33</v>
      </c>
      <c r="J3308">
        <v>140</v>
      </c>
      <c r="K3308">
        <v>210</v>
      </c>
      <c r="L3308" s="12">
        <v>1</v>
      </c>
      <c r="M3308" t="s">
        <v>780</v>
      </c>
    </row>
    <row r="3309" spans="1:13" x14ac:dyDescent="0.3">
      <c r="A3309" t="s">
        <v>5</v>
      </c>
      <c r="B3309" t="s">
        <v>34</v>
      </c>
      <c r="C3309" t="s">
        <v>779</v>
      </c>
      <c r="D3309" t="s">
        <v>13</v>
      </c>
      <c r="E3309">
        <v>5</v>
      </c>
      <c r="F3309" s="12">
        <v>665.4</v>
      </c>
      <c r="G3309" s="12">
        <v>22.18</v>
      </c>
      <c r="H3309" s="12">
        <v>1.67</v>
      </c>
      <c r="I3309" s="12">
        <v>1.67</v>
      </c>
      <c r="J3309">
        <v>131</v>
      </c>
      <c r="K3309">
        <v>150</v>
      </c>
      <c r="L3309" s="12">
        <v>0</v>
      </c>
      <c r="M3309" t="s">
        <v>780</v>
      </c>
    </row>
    <row r="3310" spans="1:13" x14ac:dyDescent="0.3">
      <c r="A3310" t="s">
        <v>5</v>
      </c>
      <c r="B3310" t="s">
        <v>34</v>
      </c>
      <c r="C3310" t="s">
        <v>779</v>
      </c>
      <c r="D3310" t="s">
        <v>12</v>
      </c>
      <c r="E3310">
        <v>6</v>
      </c>
      <c r="F3310" s="12">
        <v>660</v>
      </c>
      <c r="G3310" s="12">
        <v>22</v>
      </c>
      <c r="H3310" s="12">
        <v>2</v>
      </c>
      <c r="I3310" s="12">
        <v>1</v>
      </c>
      <c r="J3310">
        <v>132</v>
      </c>
      <c r="K3310">
        <v>180</v>
      </c>
      <c r="L3310" s="12">
        <v>1</v>
      </c>
      <c r="M3310" t="s">
        <v>780</v>
      </c>
    </row>
    <row r="3311" spans="1:13" x14ac:dyDescent="0.3">
      <c r="A3311" t="s">
        <v>5</v>
      </c>
      <c r="B3311" t="s">
        <v>34</v>
      </c>
      <c r="C3311" t="s">
        <v>779</v>
      </c>
      <c r="D3311" t="s">
        <v>15</v>
      </c>
      <c r="E3311">
        <v>5</v>
      </c>
      <c r="F3311" s="12">
        <v>660</v>
      </c>
      <c r="G3311" s="12">
        <v>22</v>
      </c>
      <c r="H3311" s="12">
        <v>1.67</v>
      </c>
      <c r="I3311" s="12">
        <v>1.33</v>
      </c>
      <c r="J3311">
        <v>132</v>
      </c>
      <c r="K3311">
        <v>150</v>
      </c>
      <c r="L3311" s="12">
        <v>0.33</v>
      </c>
      <c r="M3311" t="s">
        <v>780</v>
      </c>
    </row>
    <row r="3312" spans="1:13" x14ac:dyDescent="0.3">
      <c r="A3312" t="s">
        <v>5</v>
      </c>
      <c r="B3312" t="s">
        <v>34</v>
      </c>
      <c r="C3312" t="s">
        <v>779</v>
      </c>
      <c r="D3312" t="s">
        <v>14</v>
      </c>
      <c r="E3312">
        <v>5</v>
      </c>
      <c r="F3312" s="12">
        <v>530</v>
      </c>
      <c r="G3312" s="12">
        <v>17.670000000000002</v>
      </c>
      <c r="H3312" s="12">
        <v>1.67</v>
      </c>
      <c r="I3312" s="12">
        <v>1.67</v>
      </c>
      <c r="J3312">
        <v>106</v>
      </c>
      <c r="K3312">
        <v>150</v>
      </c>
      <c r="L3312" s="12">
        <v>0</v>
      </c>
      <c r="M3312" t="s">
        <v>780</v>
      </c>
    </row>
    <row r="3313" spans="1:13" x14ac:dyDescent="0.3">
      <c r="A3313" t="s">
        <v>5</v>
      </c>
      <c r="B3313" t="s">
        <v>34</v>
      </c>
      <c r="C3313" t="s">
        <v>779</v>
      </c>
      <c r="D3313" t="s">
        <v>114</v>
      </c>
      <c r="E3313">
        <v>5</v>
      </c>
      <c r="F3313" s="12">
        <v>535</v>
      </c>
      <c r="G3313" s="12">
        <v>17.829999999999998</v>
      </c>
      <c r="H3313" s="12">
        <v>1.67</v>
      </c>
      <c r="I3313" s="12">
        <v>1.67</v>
      </c>
      <c r="J3313">
        <v>107</v>
      </c>
      <c r="K3313">
        <v>150</v>
      </c>
      <c r="L3313" s="12">
        <v>0</v>
      </c>
      <c r="M3313" t="s">
        <v>780</v>
      </c>
    </row>
    <row r="3314" spans="1:13" x14ac:dyDescent="0.3">
      <c r="A3314" t="s">
        <v>5</v>
      </c>
      <c r="B3314" t="s">
        <v>34</v>
      </c>
      <c r="C3314" t="s">
        <v>781</v>
      </c>
      <c r="D3314" t="s">
        <v>7</v>
      </c>
      <c r="E3314">
        <v>3</v>
      </c>
      <c r="F3314" s="12">
        <v>330</v>
      </c>
      <c r="G3314" s="12">
        <v>11</v>
      </c>
      <c r="H3314" s="12">
        <v>1</v>
      </c>
      <c r="I3314" s="12">
        <v>0.67</v>
      </c>
      <c r="J3314">
        <v>66</v>
      </c>
      <c r="K3314">
        <v>90</v>
      </c>
      <c r="L3314" s="12">
        <v>0.33</v>
      </c>
      <c r="M3314" t="s">
        <v>780</v>
      </c>
    </row>
    <row r="3315" spans="1:13" x14ac:dyDescent="0.3">
      <c r="A3315" t="s">
        <v>5</v>
      </c>
      <c r="B3315" t="s">
        <v>34</v>
      </c>
      <c r="C3315" t="s">
        <v>781</v>
      </c>
      <c r="D3315" t="s">
        <v>9</v>
      </c>
      <c r="E3315">
        <v>2</v>
      </c>
      <c r="F3315" s="12">
        <v>205</v>
      </c>
      <c r="G3315" s="12">
        <v>6.83</v>
      </c>
      <c r="H3315" s="12">
        <v>0.67</v>
      </c>
      <c r="I3315" s="12">
        <v>0.67</v>
      </c>
      <c r="J3315">
        <v>41</v>
      </c>
      <c r="K3315">
        <v>60</v>
      </c>
      <c r="L3315" s="12">
        <v>0</v>
      </c>
      <c r="M3315" t="s">
        <v>780</v>
      </c>
    </row>
    <row r="3316" spans="1:13" x14ac:dyDescent="0.3">
      <c r="A3316" t="s">
        <v>5</v>
      </c>
      <c r="B3316" t="s">
        <v>34</v>
      </c>
      <c r="C3316" t="s">
        <v>781</v>
      </c>
      <c r="D3316" t="s">
        <v>8</v>
      </c>
      <c r="E3316">
        <v>3</v>
      </c>
      <c r="F3316" s="12">
        <v>295</v>
      </c>
      <c r="G3316" s="12">
        <v>9.83</v>
      </c>
      <c r="H3316" s="12">
        <v>1</v>
      </c>
      <c r="I3316" s="12">
        <v>1</v>
      </c>
      <c r="J3316">
        <v>59</v>
      </c>
      <c r="K3316">
        <v>90</v>
      </c>
      <c r="L3316" s="12">
        <v>0</v>
      </c>
      <c r="M3316" t="s">
        <v>780</v>
      </c>
    </row>
    <row r="3317" spans="1:13" x14ac:dyDescent="0.3">
      <c r="A3317" t="s">
        <v>5</v>
      </c>
      <c r="B3317" t="s">
        <v>34</v>
      </c>
      <c r="C3317" t="s">
        <v>781</v>
      </c>
      <c r="D3317" t="s">
        <v>11</v>
      </c>
      <c r="E3317">
        <v>4</v>
      </c>
      <c r="F3317" s="12">
        <v>380</v>
      </c>
      <c r="G3317" s="12">
        <v>12.67</v>
      </c>
      <c r="H3317" s="12">
        <v>1.33</v>
      </c>
      <c r="I3317" s="12">
        <v>0.33</v>
      </c>
      <c r="J3317">
        <v>76</v>
      </c>
      <c r="K3317">
        <v>120</v>
      </c>
      <c r="L3317" s="12">
        <v>1</v>
      </c>
      <c r="M3317" t="s">
        <v>780</v>
      </c>
    </row>
    <row r="3318" spans="1:13" x14ac:dyDescent="0.3">
      <c r="A3318" t="s">
        <v>5</v>
      </c>
      <c r="B3318" t="s">
        <v>34</v>
      </c>
      <c r="C3318" t="s">
        <v>781</v>
      </c>
      <c r="D3318" t="s">
        <v>10</v>
      </c>
      <c r="E3318">
        <v>3</v>
      </c>
      <c r="F3318" s="12">
        <v>300</v>
      </c>
      <c r="G3318" s="12">
        <v>10</v>
      </c>
      <c r="H3318" s="12">
        <v>1</v>
      </c>
      <c r="I3318" s="12">
        <v>0.33</v>
      </c>
      <c r="J3318">
        <v>60</v>
      </c>
      <c r="K3318">
        <v>90</v>
      </c>
      <c r="L3318" s="12">
        <v>0.67</v>
      </c>
      <c r="M3318" t="s">
        <v>780</v>
      </c>
    </row>
    <row r="3319" spans="1:13" x14ac:dyDescent="0.3">
      <c r="A3319" t="s">
        <v>5</v>
      </c>
      <c r="B3319" t="s">
        <v>34</v>
      </c>
      <c r="C3319" t="s">
        <v>781</v>
      </c>
      <c r="D3319" t="s">
        <v>13</v>
      </c>
      <c r="E3319">
        <v>2</v>
      </c>
      <c r="F3319" s="12">
        <v>245</v>
      </c>
      <c r="G3319" s="12">
        <v>8.17</v>
      </c>
      <c r="H3319" s="12">
        <v>0.67</v>
      </c>
      <c r="I3319" s="12">
        <v>0.33</v>
      </c>
      <c r="J3319">
        <v>49</v>
      </c>
      <c r="K3319">
        <v>60</v>
      </c>
      <c r="L3319" s="12">
        <v>0.33</v>
      </c>
      <c r="M3319" t="s">
        <v>780</v>
      </c>
    </row>
    <row r="3320" spans="1:13" x14ac:dyDescent="0.3">
      <c r="A3320" t="s">
        <v>5</v>
      </c>
      <c r="B3320" t="s">
        <v>34</v>
      </c>
      <c r="C3320" t="s">
        <v>781</v>
      </c>
      <c r="D3320" t="s">
        <v>12</v>
      </c>
      <c r="E3320">
        <v>3</v>
      </c>
      <c r="F3320" s="12">
        <v>280</v>
      </c>
      <c r="G3320" s="12">
        <v>9.33</v>
      </c>
      <c r="H3320" s="12">
        <v>1</v>
      </c>
      <c r="I3320" s="12">
        <v>0.33</v>
      </c>
      <c r="J3320">
        <v>56</v>
      </c>
      <c r="K3320">
        <v>90</v>
      </c>
      <c r="L3320" s="12">
        <v>0.67</v>
      </c>
      <c r="M3320" t="s">
        <v>780</v>
      </c>
    </row>
    <row r="3321" spans="1:13" x14ac:dyDescent="0.3">
      <c r="A3321" t="s">
        <v>5</v>
      </c>
      <c r="B3321" t="s">
        <v>34</v>
      </c>
      <c r="C3321" t="s">
        <v>781</v>
      </c>
      <c r="D3321" t="s">
        <v>15</v>
      </c>
      <c r="E3321">
        <v>1</v>
      </c>
      <c r="F3321" s="12">
        <v>100</v>
      </c>
      <c r="G3321" s="12">
        <v>3.33</v>
      </c>
      <c r="H3321" s="12">
        <v>0.33</v>
      </c>
      <c r="I3321" s="12">
        <v>0.33</v>
      </c>
      <c r="J3321">
        <v>20</v>
      </c>
      <c r="K3321">
        <v>30</v>
      </c>
      <c r="L3321" s="12">
        <v>0</v>
      </c>
      <c r="M3321" t="s">
        <v>780</v>
      </c>
    </row>
    <row r="3322" spans="1:13" x14ac:dyDescent="0.3">
      <c r="A3322" t="s">
        <v>5</v>
      </c>
      <c r="B3322" t="s">
        <v>34</v>
      </c>
      <c r="C3322" t="s">
        <v>781</v>
      </c>
      <c r="D3322" t="s">
        <v>14</v>
      </c>
      <c r="E3322">
        <v>2</v>
      </c>
      <c r="F3322" s="12">
        <v>200</v>
      </c>
      <c r="G3322" s="12">
        <v>6.67</v>
      </c>
      <c r="H3322" s="12">
        <v>0.67</v>
      </c>
      <c r="I3322" s="12">
        <v>0.67</v>
      </c>
      <c r="J3322">
        <v>40</v>
      </c>
      <c r="K3322">
        <v>60</v>
      </c>
      <c r="L3322" s="12">
        <v>0</v>
      </c>
      <c r="M3322" t="s">
        <v>780</v>
      </c>
    </row>
    <row r="3323" spans="1:13" x14ac:dyDescent="0.3">
      <c r="A3323" t="s">
        <v>5</v>
      </c>
      <c r="B3323" t="s">
        <v>34</v>
      </c>
      <c r="C3323" t="s">
        <v>781</v>
      </c>
      <c r="D3323" t="s">
        <v>114</v>
      </c>
      <c r="E3323">
        <v>2</v>
      </c>
      <c r="F3323" s="12">
        <v>245</v>
      </c>
      <c r="G3323" s="12">
        <v>8.17</v>
      </c>
      <c r="H3323" s="12">
        <v>0.67</v>
      </c>
      <c r="I3323" s="12">
        <v>0.33</v>
      </c>
      <c r="J3323">
        <v>49</v>
      </c>
      <c r="K3323">
        <v>55</v>
      </c>
      <c r="L3323" s="12">
        <v>0.33</v>
      </c>
      <c r="M3323" t="s">
        <v>780</v>
      </c>
    </row>
    <row r="3324" spans="1:13" x14ac:dyDescent="0.3">
      <c r="A3324" t="s">
        <v>5</v>
      </c>
      <c r="B3324" t="s">
        <v>34</v>
      </c>
      <c r="C3324" t="s">
        <v>782</v>
      </c>
      <c r="D3324" t="s">
        <v>7</v>
      </c>
      <c r="E3324">
        <v>1</v>
      </c>
      <c r="F3324" s="12">
        <v>125</v>
      </c>
      <c r="G3324" s="12">
        <v>4.17</v>
      </c>
      <c r="H3324" s="12">
        <v>0.33</v>
      </c>
      <c r="I3324" s="12">
        <v>0</v>
      </c>
      <c r="J3324">
        <v>25</v>
      </c>
      <c r="K3324">
        <v>30</v>
      </c>
      <c r="L3324" s="12">
        <v>0.33</v>
      </c>
      <c r="M3324" t="s">
        <v>780</v>
      </c>
    </row>
    <row r="3325" spans="1:13" x14ac:dyDescent="0.3">
      <c r="A3325" t="s">
        <v>5</v>
      </c>
      <c r="B3325" t="s">
        <v>34</v>
      </c>
      <c r="C3325" t="s">
        <v>782</v>
      </c>
      <c r="D3325" t="s">
        <v>9</v>
      </c>
      <c r="E3325">
        <v>1</v>
      </c>
      <c r="F3325" s="12">
        <v>140</v>
      </c>
      <c r="G3325" s="12">
        <v>4.67</v>
      </c>
      <c r="H3325" s="12">
        <v>0.33</v>
      </c>
      <c r="I3325" s="12">
        <v>0</v>
      </c>
      <c r="J3325">
        <v>28</v>
      </c>
      <c r="K3325">
        <v>30</v>
      </c>
      <c r="L3325" s="12">
        <v>0.33</v>
      </c>
      <c r="M3325" t="s">
        <v>780</v>
      </c>
    </row>
    <row r="3326" spans="1:13" x14ac:dyDescent="0.3">
      <c r="A3326" t="s">
        <v>5</v>
      </c>
      <c r="B3326" t="s">
        <v>34</v>
      </c>
      <c r="C3326" t="s">
        <v>782</v>
      </c>
      <c r="D3326" t="s">
        <v>8</v>
      </c>
      <c r="E3326">
        <v>1</v>
      </c>
      <c r="F3326" s="12">
        <v>105</v>
      </c>
      <c r="G3326" s="12">
        <v>3.5</v>
      </c>
      <c r="H3326" s="12">
        <v>0.33</v>
      </c>
      <c r="I3326" s="12">
        <v>0.33</v>
      </c>
      <c r="J3326">
        <v>21</v>
      </c>
      <c r="K3326">
        <v>30</v>
      </c>
      <c r="L3326" s="12">
        <v>0</v>
      </c>
      <c r="M3326" t="s">
        <v>780</v>
      </c>
    </row>
    <row r="3327" spans="1:13" x14ac:dyDescent="0.3">
      <c r="A3327" t="s">
        <v>5</v>
      </c>
      <c r="B3327" t="s">
        <v>34</v>
      </c>
      <c r="C3327" t="s">
        <v>782</v>
      </c>
      <c r="D3327" t="s">
        <v>11</v>
      </c>
      <c r="E3327">
        <v>1</v>
      </c>
      <c r="F3327" s="12">
        <v>100</v>
      </c>
      <c r="G3327" s="12">
        <v>3.33</v>
      </c>
      <c r="H3327" s="12">
        <v>0.33</v>
      </c>
      <c r="I3327" s="12">
        <v>0</v>
      </c>
      <c r="J3327">
        <v>20</v>
      </c>
      <c r="K3327">
        <v>30</v>
      </c>
      <c r="L3327" s="12">
        <v>0.33</v>
      </c>
      <c r="M3327" t="s">
        <v>780</v>
      </c>
    </row>
    <row r="3328" spans="1:13" x14ac:dyDescent="0.3">
      <c r="A3328" t="s">
        <v>5</v>
      </c>
      <c r="B3328" t="s">
        <v>34</v>
      </c>
      <c r="C3328" t="s">
        <v>782</v>
      </c>
      <c r="D3328" t="s">
        <v>10</v>
      </c>
      <c r="E3328">
        <v>1</v>
      </c>
      <c r="F3328" s="12">
        <v>125</v>
      </c>
      <c r="G3328" s="12">
        <v>4.17</v>
      </c>
      <c r="H3328" s="12">
        <v>0.33</v>
      </c>
      <c r="I3328" s="12">
        <v>0.33</v>
      </c>
      <c r="J3328">
        <v>25</v>
      </c>
      <c r="K3328">
        <v>30</v>
      </c>
      <c r="L3328" s="12">
        <v>0</v>
      </c>
      <c r="M3328" t="s">
        <v>780</v>
      </c>
    </row>
    <row r="3329" spans="1:13" x14ac:dyDescent="0.3">
      <c r="A3329" t="s">
        <v>5</v>
      </c>
      <c r="B3329" t="s">
        <v>34</v>
      </c>
      <c r="C3329" t="s">
        <v>782</v>
      </c>
      <c r="D3329" t="s">
        <v>13</v>
      </c>
      <c r="E3329">
        <v>1</v>
      </c>
      <c r="F3329" s="12">
        <v>78</v>
      </c>
      <c r="G3329" s="12">
        <v>2.6</v>
      </c>
      <c r="H3329" s="12">
        <v>0.33</v>
      </c>
      <c r="I3329" s="12">
        <v>0</v>
      </c>
      <c r="J3329">
        <v>15</v>
      </c>
      <c r="K3329">
        <v>30</v>
      </c>
      <c r="L3329" s="12">
        <v>0.33</v>
      </c>
      <c r="M3329" t="s">
        <v>780</v>
      </c>
    </row>
    <row r="3330" spans="1:13" x14ac:dyDescent="0.3">
      <c r="A3330" t="s">
        <v>5</v>
      </c>
      <c r="B3330" t="s">
        <v>34</v>
      </c>
      <c r="C3330" t="s">
        <v>782</v>
      </c>
      <c r="D3330" t="s">
        <v>12</v>
      </c>
      <c r="E3330">
        <v>1</v>
      </c>
      <c r="F3330" s="12">
        <v>145</v>
      </c>
      <c r="G3330" s="12">
        <v>4.83</v>
      </c>
      <c r="H3330" s="12">
        <v>0.33</v>
      </c>
      <c r="I3330" s="12">
        <v>0</v>
      </c>
      <c r="J3330">
        <v>29</v>
      </c>
      <c r="K3330">
        <v>30</v>
      </c>
      <c r="L3330" s="12">
        <v>0.33</v>
      </c>
      <c r="M3330" t="s">
        <v>780</v>
      </c>
    </row>
    <row r="3331" spans="1:13" x14ac:dyDescent="0.3">
      <c r="A3331" t="s">
        <v>5</v>
      </c>
      <c r="B3331" t="s">
        <v>34</v>
      </c>
      <c r="C3331" t="s">
        <v>782</v>
      </c>
      <c r="D3331" t="s">
        <v>15</v>
      </c>
      <c r="E3331">
        <v>1</v>
      </c>
      <c r="F3331" s="12">
        <v>65</v>
      </c>
      <c r="G3331" s="12">
        <v>2.17</v>
      </c>
      <c r="H3331" s="12">
        <v>0.33</v>
      </c>
      <c r="I3331" s="12">
        <v>0</v>
      </c>
      <c r="J3331">
        <v>13</v>
      </c>
      <c r="K3331">
        <v>30</v>
      </c>
      <c r="L3331" s="12">
        <v>0.33</v>
      </c>
      <c r="M3331" t="s">
        <v>780</v>
      </c>
    </row>
    <row r="3332" spans="1:13" x14ac:dyDescent="0.3">
      <c r="A3332" t="s">
        <v>5</v>
      </c>
      <c r="B3332" t="s">
        <v>34</v>
      </c>
      <c r="C3332" t="s">
        <v>782</v>
      </c>
      <c r="D3332" t="s">
        <v>14</v>
      </c>
      <c r="E3332">
        <v>1</v>
      </c>
      <c r="F3332" s="12">
        <v>115</v>
      </c>
      <c r="G3332" s="12">
        <v>3.83</v>
      </c>
      <c r="H3332" s="12">
        <v>0.33</v>
      </c>
      <c r="I3332" s="12">
        <v>0</v>
      </c>
      <c r="J3332">
        <v>23</v>
      </c>
      <c r="K3332">
        <v>30</v>
      </c>
      <c r="L3332" s="12">
        <v>0.33</v>
      </c>
      <c r="M3332" t="s">
        <v>780</v>
      </c>
    </row>
    <row r="3333" spans="1:13" x14ac:dyDescent="0.3">
      <c r="A3333" t="s">
        <v>5</v>
      </c>
      <c r="B3333" t="s">
        <v>34</v>
      </c>
      <c r="C3333" t="s">
        <v>782</v>
      </c>
      <c r="D3333" t="s">
        <v>114</v>
      </c>
      <c r="E3333">
        <v>1</v>
      </c>
      <c r="F3333" s="12">
        <v>85</v>
      </c>
      <c r="G3333" s="12">
        <v>2.83</v>
      </c>
      <c r="H3333" s="12">
        <v>0.33</v>
      </c>
      <c r="I3333" s="12">
        <v>0.33</v>
      </c>
      <c r="J3333">
        <v>17</v>
      </c>
      <c r="K3333">
        <v>30</v>
      </c>
      <c r="L3333" s="12">
        <v>0</v>
      </c>
      <c r="M3333" t="s">
        <v>780</v>
      </c>
    </row>
    <row r="3334" spans="1:13" x14ac:dyDescent="0.3">
      <c r="A3334" t="s">
        <v>5</v>
      </c>
      <c r="B3334" t="s">
        <v>34</v>
      </c>
      <c r="C3334" t="s">
        <v>783</v>
      </c>
      <c r="D3334" t="s">
        <v>8</v>
      </c>
      <c r="E3334">
        <v>1</v>
      </c>
      <c r="F3334" s="12">
        <v>50</v>
      </c>
      <c r="G3334" s="12">
        <v>1.67</v>
      </c>
      <c r="H3334" s="12">
        <v>0.33</v>
      </c>
      <c r="I3334" s="12">
        <v>0.33</v>
      </c>
      <c r="J3334">
        <v>10</v>
      </c>
      <c r="K3334">
        <v>25</v>
      </c>
      <c r="L3334" s="12">
        <v>0</v>
      </c>
      <c r="M3334" t="s">
        <v>780</v>
      </c>
    </row>
    <row r="3335" spans="1:13" x14ac:dyDescent="0.3">
      <c r="A3335" t="s">
        <v>5</v>
      </c>
      <c r="B3335" t="s">
        <v>34</v>
      </c>
      <c r="C3335" t="s">
        <v>783</v>
      </c>
      <c r="D3335" t="s">
        <v>10</v>
      </c>
      <c r="E3335">
        <v>1</v>
      </c>
      <c r="F3335" s="12">
        <v>75</v>
      </c>
      <c r="G3335" s="12">
        <v>2.5</v>
      </c>
      <c r="H3335" s="12">
        <v>0.33</v>
      </c>
      <c r="I3335" s="12">
        <v>0.33</v>
      </c>
      <c r="J3335">
        <v>15</v>
      </c>
      <c r="K3335">
        <v>25</v>
      </c>
      <c r="L3335" s="12">
        <v>0</v>
      </c>
      <c r="M3335" t="s">
        <v>780</v>
      </c>
    </row>
    <row r="3336" spans="1:13" x14ac:dyDescent="0.3">
      <c r="A3336" t="s">
        <v>5</v>
      </c>
      <c r="B3336" t="s">
        <v>34</v>
      </c>
      <c r="C3336" t="s">
        <v>783</v>
      </c>
      <c r="D3336" t="s">
        <v>12</v>
      </c>
      <c r="E3336">
        <v>1</v>
      </c>
      <c r="F3336" s="12">
        <v>40</v>
      </c>
      <c r="G3336" s="12">
        <v>1.33</v>
      </c>
      <c r="H3336" s="12">
        <v>0.33</v>
      </c>
      <c r="I3336" s="12">
        <v>0.33</v>
      </c>
      <c r="J3336">
        <v>8</v>
      </c>
      <c r="K3336">
        <v>25</v>
      </c>
      <c r="L3336" s="12">
        <v>0</v>
      </c>
      <c r="M3336" t="s">
        <v>780</v>
      </c>
    </row>
    <row r="3337" spans="1:13" x14ac:dyDescent="0.3">
      <c r="A3337" t="s">
        <v>5</v>
      </c>
      <c r="B3337" t="s">
        <v>34</v>
      </c>
      <c r="C3337" t="s">
        <v>783</v>
      </c>
      <c r="D3337" t="s">
        <v>14</v>
      </c>
      <c r="E3337">
        <v>1</v>
      </c>
      <c r="F3337" s="12">
        <v>70</v>
      </c>
      <c r="G3337" s="12">
        <v>2.33</v>
      </c>
      <c r="H3337" s="12">
        <v>0.33</v>
      </c>
      <c r="I3337" s="12">
        <v>0</v>
      </c>
      <c r="J3337">
        <v>14</v>
      </c>
      <c r="K3337">
        <v>25</v>
      </c>
      <c r="L3337" s="12">
        <v>0.33</v>
      </c>
      <c r="M3337" t="s">
        <v>780</v>
      </c>
    </row>
    <row r="3338" spans="1:13" x14ac:dyDescent="0.3">
      <c r="A3338" t="s">
        <v>5</v>
      </c>
      <c r="B3338" t="s">
        <v>34</v>
      </c>
      <c r="C3338" t="s">
        <v>783</v>
      </c>
      <c r="D3338" t="s">
        <v>114</v>
      </c>
      <c r="E3338">
        <v>1</v>
      </c>
      <c r="F3338" s="12">
        <v>45</v>
      </c>
      <c r="G3338" s="12">
        <v>1.5</v>
      </c>
      <c r="H3338" s="12">
        <v>0.33</v>
      </c>
      <c r="I3338" s="12">
        <v>0</v>
      </c>
      <c r="J3338">
        <v>9</v>
      </c>
      <c r="K3338">
        <v>25</v>
      </c>
      <c r="L3338" s="12">
        <v>0.33</v>
      </c>
      <c r="M3338" t="s">
        <v>780</v>
      </c>
    </row>
    <row r="3339" spans="1:13" x14ac:dyDescent="0.3">
      <c r="A3339" t="s">
        <v>5</v>
      </c>
      <c r="B3339" t="s">
        <v>34</v>
      </c>
      <c r="C3339" t="s">
        <v>784</v>
      </c>
      <c r="D3339" t="s">
        <v>7</v>
      </c>
      <c r="E3339">
        <v>1</v>
      </c>
      <c r="F3339" s="12">
        <v>39.6</v>
      </c>
      <c r="G3339" s="12">
        <v>1.32</v>
      </c>
      <c r="H3339" s="12">
        <v>0.2</v>
      </c>
      <c r="I3339" s="12">
        <v>0.2</v>
      </c>
      <c r="J3339">
        <v>12</v>
      </c>
      <c r="K3339">
        <v>20</v>
      </c>
      <c r="L3339" s="12">
        <v>0</v>
      </c>
      <c r="M3339" t="s">
        <v>780</v>
      </c>
    </row>
    <row r="3340" spans="1:13" x14ac:dyDescent="0.3">
      <c r="A3340" t="s">
        <v>5</v>
      </c>
      <c r="B3340" t="s">
        <v>34</v>
      </c>
      <c r="C3340" t="s">
        <v>784</v>
      </c>
      <c r="D3340" t="s">
        <v>9</v>
      </c>
      <c r="E3340">
        <v>1</v>
      </c>
      <c r="F3340" s="12">
        <v>20.399999999999999</v>
      </c>
      <c r="G3340" s="12">
        <v>0.68</v>
      </c>
      <c r="H3340" s="12">
        <v>0.2</v>
      </c>
      <c r="I3340" s="12">
        <v>0.2</v>
      </c>
      <c r="J3340">
        <v>6</v>
      </c>
      <c r="K3340">
        <v>20</v>
      </c>
      <c r="L3340" s="12">
        <v>0</v>
      </c>
      <c r="M3340" t="s">
        <v>780</v>
      </c>
    </row>
    <row r="3341" spans="1:13" x14ac:dyDescent="0.3">
      <c r="A3341" t="s">
        <v>5</v>
      </c>
      <c r="B3341" t="s">
        <v>34</v>
      </c>
      <c r="C3341" t="s">
        <v>784</v>
      </c>
      <c r="D3341" t="s">
        <v>8</v>
      </c>
      <c r="E3341">
        <v>1</v>
      </c>
      <c r="F3341" s="12">
        <v>3.3</v>
      </c>
      <c r="G3341" s="12">
        <v>0.11</v>
      </c>
      <c r="H3341" s="12">
        <v>0.2</v>
      </c>
      <c r="I3341" s="12">
        <v>0.2</v>
      </c>
      <c r="J3341">
        <v>1</v>
      </c>
      <c r="K3341">
        <v>20</v>
      </c>
      <c r="L3341" s="12">
        <v>0</v>
      </c>
      <c r="M3341" t="s">
        <v>780</v>
      </c>
    </row>
    <row r="3342" spans="1:13" x14ac:dyDescent="0.3">
      <c r="A3342" t="s">
        <v>5</v>
      </c>
      <c r="B3342" t="s">
        <v>34</v>
      </c>
      <c r="C3342" t="s">
        <v>784</v>
      </c>
      <c r="D3342" t="s">
        <v>11</v>
      </c>
      <c r="E3342">
        <v>1</v>
      </c>
      <c r="F3342" s="12">
        <v>20.399999999999999</v>
      </c>
      <c r="G3342" s="12">
        <v>0.68</v>
      </c>
      <c r="H3342" s="12">
        <v>0.2</v>
      </c>
      <c r="I3342" s="12">
        <v>0.2</v>
      </c>
      <c r="J3342">
        <v>6</v>
      </c>
      <c r="K3342">
        <v>20</v>
      </c>
      <c r="L3342" s="12">
        <v>0</v>
      </c>
      <c r="M3342" t="s">
        <v>780</v>
      </c>
    </row>
    <row r="3343" spans="1:13" x14ac:dyDescent="0.3">
      <c r="A3343" t="s">
        <v>5</v>
      </c>
      <c r="B3343" t="s">
        <v>34</v>
      </c>
      <c r="C3343" t="s">
        <v>784</v>
      </c>
      <c r="D3343" t="s">
        <v>10</v>
      </c>
      <c r="E3343">
        <v>1</v>
      </c>
      <c r="F3343" s="12">
        <v>26.4</v>
      </c>
      <c r="G3343" s="12">
        <v>0.88</v>
      </c>
      <c r="H3343" s="12">
        <v>0.2</v>
      </c>
      <c r="I3343" s="12">
        <v>0.2</v>
      </c>
      <c r="J3343">
        <v>8</v>
      </c>
      <c r="K3343">
        <v>20</v>
      </c>
      <c r="L3343" s="12">
        <v>0</v>
      </c>
      <c r="M3343" t="s">
        <v>780</v>
      </c>
    </row>
    <row r="3344" spans="1:13" x14ac:dyDescent="0.3">
      <c r="A3344" t="s">
        <v>5</v>
      </c>
      <c r="B3344" t="s">
        <v>34</v>
      </c>
      <c r="C3344" t="s">
        <v>784</v>
      </c>
      <c r="D3344" t="s">
        <v>13</v>
      </c>
      <c r="E3344">
        <v>1</v>
      </c>
      <c r="F3344" s="12">
        <v>27</v>
      </c>
      <c r="G3344" s="12">
        <v>0.9</v>
      </c>
      <c r="H3344" s="12">
        <v>0.2</v>
      </c>
      <c r="I3344" s="12">
        <v>0.2</v>
      </c>
      <c r="J3344">
        <v>9</v>
      </c>
      <c r="K3344">
        <v>20</v>
      </c>
      <c r="L3344" s="12">
        <v>0</v>
      </c>
      <c r="M3344" t="s">
        <v>780</v>
      </c>
    </row>
    <row r="3345" spans="1:13" x14ac:dyDescent="0.3">
      <c r="A3345" t="s">
        <v>5</v>
      </c>
      <c r="B3345" t="s">
        <v>34</v>
      </c>
      <c r="C3345" t="s">
        <v>784</v>
      </c>
      <c r="D3345" t="s">
        <v>12</v>
      </c>
      <c r="E3345">
        <v>1</v>
      </c>
      <c r="F3345" s="12">
        <v>6.6</v>
      </c>
      <c r="G3345" s="12">
        <v>0.22</v>
      </c>
      <c r="H3345" s="12">
        <v>0.2</v>
      </c>
      <c r="I3345" s="12">
        <v>0.2</v>
      </c>
      <c r="J3345">
        <v>2</v>
      </c>
      <c r="K3345">
        <v>20</v>
      </c>
      <c r="L3345" s="12">
        <v>0</v>
      </c>
      <c r="M3345" t="s">
        <v>780</v>
      </c>
    </row>
    <row r="3346" spans="1:13" x14ac:dyDescent="0.3">
      <c r="A3346" t="s">
        <v>5</v>
      </c>
      <c r="B3346" t="s">
        <v>34</v>
      </c>
      <c r="C3346" t="s">
        <v>784</v>
      </c>
      <c r="D3346" t="s">
        <v>15</v>
      </c>
      <c r="E3346">
        <v>1</v>
      </c>
      <c r="F3346" s="12">
        <v>30</v>
      </c>
      <c r="G3346" s="12">
        <v>1</v>
      </c>
      <c r="H3346" s="12">
        <v>0.2</v>
      </c>
      <c r="I3346" s="12">
        <v>0.2</v>
      </c>
      <c r="J3346">
        <v>10</v>
      </c>
      <c r="K3346">
        <v>20</v>
      </c>
      <c r="L3346" s="12">
        <v>0</v>
      </c>
      <c r="M3346" t="s">
        <v>780</v>
      </c>
    </row>
    <row r="3347" spans="1:13" x14ac:dyDescent="0.3">
      <c r="A3347" t="s">
        <v>5</v>
      </c>
      <c r="B3347" t="s">
        <v>34</v>
      </c>
      <c r="C3347" t="s">
        <v>784</v>
      </c>
      <c r="D3347" t="s">
        <v>14</v>
      </c>
      <c r="E3347">
        <v>1</v>
      </c>
      <c r="F3347" s="12">
        <v>36</v>
      </c>
      <c r="G3347" s="12">
        <v>1.2</v>
      </c>
      <c r="H3347" s="12">
        <v>0.2</v>
      </c>
      <c r="I3347" s="12">
        <v>0.2</v>
      </c>
      <c r="J3347">
        <v>12</v>
      </c>
      <c r="K3347">
        <v>20</v>
      </c>
      <c r="L3347" s="12">
        <v>0</v>
      </c>
      <c r="M3347" t="s">
        <v>780</v>
      </c>
    </row>
    <row r="3348" spans="1:13" x14ac:dyDescent="0.3">
      <c r="A3348" t="s">
        <v>5</v>
      </c>
      <c r="B3348" t="s">
        <v>34</v>
      </c>
      <c r="C3348" t="s">
        <v>784</v>
      </c>
      <c r="D3348" t="s">
        <v>114</v>
      </c>
      <c r="E3348">
        <v>1</v>
      </c>
      <c r="F3348" s="12">
        <v>24</v>
      </c>
      <c r="G3348" s="12">
        <v>0.8</v>
      </c>
      <c r="H3348" s="12">
        <v>0.2</v>
      </c>
      <c r="I3348" s="12">
        <v>0.2</v>
      </c>
      <c r="J3348">
        <v>8</v>
      </c>
      <c r="K3348">
        <v>20</v>
      </c>
      <c r="L3348" s="12">
        <v>0</v>
      </c>
      <c r="M3348" t="s">
        <v>780</v>
      </c>
    </row>
    <row r="3349" spans="1:13" x14ac:dyDescent="0.3">
      <c r="A3349" t="s">
        <v>40</v>
      </c>
      <c r="B3349" t="s">
        <v>56</v>
      </c>
      <c r="C3349" t="s">
        <v>785</v>
      </c>
      <c r="D3349" t="s">
        <v>9</v>
      </c>
      <c r="E3349">
        <v>1</v>
      </c>
      <c r="F3349" s="12">
        <v>69.599999999999994</v>
      </c>
      <c r="G3349" s="12">
        <v>2.3199999999999998</v>
      </c>
      <c r="H3349" s="12">
        <v>0.43</v>
      </c>
      <c r="I3349" s="12">
        <v>0.43</v>
      </c>
      <c r="J3349">
        <v>8</v>
      </c>
      <c r="K3349">
        <v>48</v>
      </c>
      <c r="L3349" s="12">
        <v>0</v>
      </c>
      <c r="M3349" t="s">
        <v>786</v>
      </c>
    </row>
    <row r="3350" spans="1:13" x14ac:dyDescent="0.3">
      <c r="A3350" t="s">
        <v>40</v>
      </c>
      <c r="B3350" t="s">
        <v>56</v>
      </c>
      <c r="C3350" t="s">
        <v>785</v>
      </c>
      <c r="D3350" t="s">
        <v>8</v>
      </c>
      <c r="E3350">
        <v>1</v>
      </c>
      <c r="F3350" s="12">
        <v>99.6</v>
      </c>
      <c r="G3350" s="12">
        <v>3.32</v>
      </c>
      <c r="H3350" s="12">
        <v>0.43</v>
      </c>
      <c r="I3350" s="12">
        <v>0.43</v>
      </c>
      <c r="J3350">
        <v>12</v>
      </c>
      <c r="K3350">
        <v>48</v>
      </c>
      <c r="L3350" s="12">
        <v>0</v>
      </c>
      <c r="M3350" t="s">
        <v>786</v>
      </c>
    </row>
    <row r="3351" spans="1:13" x14ac:dyDescent="0.3">
      <c r="A3351" t="s">
        <v>40</v>
      </c>
      <c r="B3351" t="s">
        <v>56</v>
      </c>
      <c r="C3351" t="s">
        <v>785</v>
      </c>
      <c r="D3351" t="s">
        <v>10</v>
      </c>
      <c r="E3351">
        <v>1</v>
      </c>
      <c r="F3351" s="12">
        <v>83</v>
      </c>
      <c r="G3351" s="12">
        <v>2.77</v>
      </c>
      <c r="H3351" s="12">
        <v>0.43</v>
      </c>
      <c r="I3351" s="12">
        <v>0.43</v>
      </c>
      <c r="J3351">
        <v>10</v>
      </c>
      <c r="K3351">
        <v>48</v>
      </c>
      <c r="L3351" s="12">
        <v>0</v>
      </c>
      <c r="M3351" t="s">
        <v>786</v>
      </c>
    </row>
    <row r="3352" spans="1:13" x14ac:dyDescent="0.3">
      <c r="A3352" t="s">
        <v>40</v>
      </c>
      <c r="B3352" t="s">
        <v>56</v>
      </c>
      <c r="C3352" t="s">
        <v>785</v>
      </c>
      <c r="D3352" t="s">
        <v>12</v>
      </c>
      <c r="E3352">
        <v>1</v>
      </c>
      <c r="F3352" s="12">
        <v>33.6</v>
      </c>
      <c r="G3352" s="12">
        <v>1.1200000000000001</v>
      </c>
      <c r="H3352" s="12">
        <v>0.43</v>
      </c>
      <c r="I3352" s="12">
        <v>0.43</v>
      </c>
      <c r="J3352">
        <v>4</v>
      </c>
      <c r="K3352">
        <v>48</v>
      </c>
      <c r="L3352" s="12">
        <v>0</v>
      </c>
      <c r="M3352" t="s">
        <v>786</v>
      </c>
    </row>
    <row r="3353" spans="1:13" x14ac:dyDescent="0.3">
      <c r="A3353" t="s">
        <v>40</v>
      </c>
      <c r="B3353" t="s">
        <v>56</v>
      </c>
      <c r="C3353" t="s">
        <v>785</v>
      </c>
      <c r="D3353" t="s">
        <v>14</v>
      </c>
      <c r="E3353">
        <v>1</v>
      </c>
      <c r="F3353" s="12">
        <v>100.8</v>
      </c>
      <c r="G3353" s="12">
        <v>3.36</v>
      </c>
      <c r="H3353" s="12">
        <v>0.43</v>
      </c>
      <c r="I3353" s="12">
        <v>0.43</v>
      </c>
      <c r="J3353">
        <v>12</v>
      </c>
      <c r="K3353">
        <v>48</v>
      </c>
      <c r="L3353" s="12">
        <v>0</v>
      </c>
      <c r="M3353" t="s">
        <v>786</v>
      </c>
    </row>
    <row r="3354" spans="1:13" x14ac:dyDescent="0.3">
      <c r="A3354" t="s">
        <v>40</v>
      </c>
      <c r="B3354" t="s">
        <v>56</v>
      </c>
      <c r="C3354" t="s">
        <v>785</v>
      </c>
      <c r="D3354" t="s">
        <v>114</v>
      </c>
      <c r="E3354">
        <v>1</v>
      </c>
      <c r="F3354" s="12">
        <v>176.4</v>
      </c>
      <c r="G3354" s="12">
        <v>5.88</v>
      </c>
      <c r="H3354" s="12">
        <v>0.49</v>
      </c>
      <c r="I3354" s="12">
        <v>0.49</v>
      </c>
      <c r="J3354">
        <v>21</v>
      </c>
      <c r="K3354">
        <v>59</v>
      </c>
      <c r="L3354" s="12">
        <v>0</v>
      </c>
      <c r="M3354" t="s">
        <v>786</v>
      </c>
    </row>
    <row r="3355" spans="1:13" x14ac:dyDescent="0.3">
      <c r="A3355" t="s">
        <v>40</v>
      </c>
      <c r="B3355" t="s">
        <v>56</v>
      </c>
      <c r="C3355" t="s">
        <v>787</v>
      </c>
      <c r="D3355" t="s">
        <v>9</v>
      </c>
      <c r="E3355">
        <v>1</v>
      </c>
      <c r="F3355" s="12">
        <v>57.8</v>
      </c>
      <c r="G3355" s="12">
        <v>1.93</v>
      </c>
      <c r="H3355" s="12">
        <v>0.2</v>
      </c>
      <c r="I3355" s="12">
        <v>0.2</v>
      </c>
      <c r="J3355">
        <v>17</v>
      </c>
      <c r="K3355">
        <v>48</v>
      </c>
      <c r="L3355" s="12">
        <v>0</v>
      </c>
      <c r="M3355" t="s">
        <v>786</v>
      </c>
    </row>
    <row r="3356" spans="1:13" x14ac:dyDescent="0.3">
      <c r="A3356" t="s">
        <v>40</v>
      </c>
      <c r="B3356" t="s">
        <v>56</v>
      </c>
      <c r="C3356" t="s">
        <v>787</v>
      </c>
      <c r="D3356" t="s">
        <v>8</v>
      </c>
      <c r="E3356">
        <v>1</v>
      </c>
      <c r="F3356" s="12">
        <v>13.2</v>
      </c>
      <c r="G3356" s="12">
        <v>0.44</v>
      </c>
      <c r="H3356" s="12">
        <v>0</v>
      </c>
      <c r="I3356" s="12">
        <v>0</v>
      </c>
      <c r="J3356">
        <v>4</v>
      </c>
      <c r="K3356">
        <v>49</v>
      </c>
      <c r="L3356" s="12">
        <v>0</v>
      </c>
      <c r="M3356" t="s">
        <v>786</v>
      </c>
    </row>
    <row r="3357" spans="1:13" x14ac:dyDescent="0.3">
      <c r="A3357" t="s">
        <v>40</v>
      </c>
      <c r="B3357" t="s">
        <v>56</v>
      </c>
      <c r="C3357" t="s">
        <v>787</v>
      </c>
      <c r="D3357" t="s">
        <v>10</v>
      </c>
      <c r="E3357">
        <v>1</v>
      </c>
      <c r="F3357" s="12">
        <v>19.8</v>
      </c>
      <c r="G3357" s="12">
        <v>0.66</v>
      </c>
      <c r="H3357" s="12">
        <v>0</v>
      </c>
      <c r="I3357" s="12">
        <v>0</v>
      </c>
      <c r="J3357">
        <v>6</v>
      </c>
      <c r="K3357">
        <v>49</v>
      </c>
      <c r="L3357" s="12">
        <v>0</v>
      </c>
      <c r="M3357" t="s">
        <v>786</v>
      </c>
    </row>
    <row r="3358" spans="1:13" x14ac:dyDescent="0.3">
      <c r="A3358" t="s">
        <v>40</v>
      </c>
      <c r="B3358" t="s">
        <v>56</v>
      </c>
      <c r="C3358" t="s">
        <v>787</v>
      </c>
      <c r="D3358" t="s">
        <v>14</v>
      </c>
      <c r="E3358">
        <v>1</v>
      </c>
      <c r="F3358" s="12">
        <v>19.8</v>
      </c>
      <c r="G3358" s="12">
        <v>0.66</v>
      </c>
      <c r="H3358" s="12">
        <v>0</v>
      </c>
      <c r="I3358" s="12">
        <v>0</v>
      </c>
      <c r="J3358">
        <v>6</v>
      </c>
      <c r="K3358">
        <v>49</v>
      </c>
      <c r="L3358" s="12">
        <v>0</v>
      </c>
      <c r="M3358" t="s">
        <v>786</v>
      </c>
    </row>
    <row r="3359" spans="1:13" x14ac:dyDescent="0.3">
      <c r="A3359" t="s">
        <v>40</v>
      </c>
      <c r="B3359" t="s">
        <v>56</v>
      </c>
      <c r="C3359" t="s">
        <v>787</v>
      </c>
      <c r="D3359" t="s">
        <v>114</v>
      </c>
      <c r="E3359">
        <v>1</v>
      </c>
      <c r="F3359" s="12">
        <v>26.4</v>
      </c>
      <c r="G3359" s="12">
        <v>0.88</v>
      </c>
      <c r="H3359" s="12">
        <v>0.2</v>
      </c>
      <c r="I3359" s="12">
        <v>0.2</v>
      </c>
      <c r="J3359">
        <v>8</v>
      </c>
      <c r="K3359">
        <v>49</v>
      </c>
      <c r="L3359" s="12">
        <v>0</v>
      </c>
      <c r="M3359" t="s">
        <v>786</v>
      </c>
    </row>
    <row r="3360" spans="1:13" x14ac:dyDescent="0.3">
      <c r="A3360" t="s">
        <v>40</v>
      </c>
      <c r="B3360" t="s">
        <v>56</v>
      </c>
      <c r="C3360" t="s">
        <v>788</v>
      </c>
      <c r="D3360" t="s">
        <v>8</v>
      </c>
      <c r="E3360">
        <v>1</v>
      </c>
      <c r="F3360" s="12">
        <v>44.1</v>
      </c>
      <c r="G3360" s="12">
        <v>1.47</v>
      </c>
      <c r="H3360" s="12">
        <v>0.35</v>
      </c>
      <c r="I3360" s="12">
        <v>0.35</v>
      </c>
      <c r="J3360">
        <v>7</v>
      </c>
      <c r="K3360">
        <v>49</v>
      </c>
      <c r="L3360" s="12">
        <v>0</v>
      </c>
      <c r="M3360" t="s">
        <v>786</v>
      </c>
    </row>
    <row r="3361" spans="1:13" x14ac:dyDescent="0.3">
      <c r="A3361" t="s">
        <v>40</v>
      </c>
      <c r="B3361" t="s">
        <v>56</v>
      </c>
      <c r="C3361" t="s">
        <v>788</v>
      </c>
      <c r="D3361" t="s">
        <v>10</v>
      </c>
      <c r="E3361">
        <v>1</v>
      </c>
      <c r="F3361" s="12">
        <v>94.5</v>
      </c>
      <c r="G3361" s="12">
        <v>3.15</v>
      </c>
      <c r="H3361" s="12">
        <v>0.35</v>
      </c>
      <c r="I3361" s="12">
        <v>0.35</v>
      </c>
      <c r="J3361">
        <v>15</v>
      </c>
      <c r="K3361">
        <v>49</v>
      </c>
      <c r="L3361" s="12">
        <v>0</v>
      </c>
      <c r="M3361" t="s">
        <v>786</v>
      </c>
    </row>
    <row r="3362" spans="1:13" x14ac:dyDescent="0.3">
      <c r="A3362" t="s">
        <v>40</v>
      </c>
      <c r="B3362" t="s">
        <v>56</v>
      </c>
      <c r="C3362" t="s">
        <v>788</v>
      </c>
      <c r="D3362" t="s">
        <v>14</v>
      </c>
      <c r="E3362">
        <v>1</v>
      </c>
      <c r="F3362" s="12">
        <v>31.5</v>
      </c>
      <c r="G3362" s="12">
        <v>1.05</v>
      </c>
      <c r="H3362" s="12">
        <v>0.35</v>
      </c>
      <c r="I3362" s="12">
        <v>0.35</v>
      </c>
      <c r="J3362">
        <v>5</v>
      </c>
      <c r="K3362">
        <v>49</v>
      </c>
      <c r="L3362" s="12">
        <v>0</v>
      </c>
      <c r="M3362" t="s">
        <v>786</v>
      </c>
    </row>
    <row r="3363" spans="1:13" x14ac:dyDescent="0.3">
      <c r="A3363" t="s">
        <v>40</v>
      </c>
      <c r="B3363" t="s">
        <v>56</v>
      </c>
      <c r="C3363" t="s">
        <v>788</v>
      </c>
      <c r="D3363" t="s">
        <v>114</v>
      </c>
      <c r="E3363">
        <v>1</v>
      </c>
      <c r="F3363" s="12">
        <v>37.799999999999997</v>
      </c>
      <c r="G3363" s="12">
        <v>1.26</v>
      </c>
      <c r="H3363" s="12">
        <v>0.38</v>
      </c>
      <c r="I3363" s="12">
        <v>0.38</v>
      </c>
      <c r="J3363">
        <v>6</v>
      </c>
      <c r="K3363">
        <v>49</v>
      </c>
      <c r="L3363" s="12">
        <v>0</v>
      </c>
      <c r="M3363" t="s">
        <v>786</v>
      </c>
    </row>
    <row r="3364" spans="1:13" x14ac:dyDescent="0.3">
      <c r="A3364" t="s">
        <v>5</v>
      </c>
      <c r="B3364" t="s">
        <v>32</v>
      </c>
      <c r="C3364" t="s">
        <v>789</v>
      </c>
      <c r="D3364" t="s">
        <v>7</v>
      </c>
      <c r="E3364">
        <v>1</v>
      </c>
      <c r="F3364" s="12">
        <v>162</v>
      </c>
      <c r="G3364" s="12">
        <v>5.4</v>
      </c>
      <c r="H3364" s="12">
        <v>0.2</v>
      </c>
      <c r="I3364" s="12">
        <v>0.2</v>
      </c>
      <c r="J3364">
        <v>54</v>
      </c>
      <c r="K3364">
        <v>50</v>
      </c>
      <c r="L3364" s="12">
        <v>0</v>
      </c>
      <c r="M3364" t="s">
        <v>790</v>
      </c>
    </row>
    <row r="3365" spans="1:13" x14ac:dyDescent="0.3">
      <c r="A3365" t="s">
        <v>5</v>
      </c>
      <c r="B3365" t="s">
        <v>32</v>
      </c>
      <c r="C3365" t="s">
        <v>789</v>
      </c>
      <c r="D3365" t="s">
        <v>9</v>
      </c>
      <c r="E3365">
        <v>1</v>
      </c>
      <c r="F3365" s="12">
        <v>183</v>
      </c>
      <c r="G3365" s="12">
        <v>6.1</v>
      </c>
      <c r="H3365" s="12">
        <v>0.2</v>
      </c>
      <c r="I3365" s="12">
        <v>0.2</v>
      </c>
      <c r="J3365">
        <v>61</v>
      </c>
      <c r="K3365">
        <v>50</v>
      </c>
      <c r="L3365" s="12">
        <v>0</v>
      </c>
      <c r="M3365" t="s">
        <v>790</v>
      </c>
    </row>
    <row r="3366" spans="1:13" x14ac:dyDescent="0.3">
      <c r="A3366" t="s">
        <v>5</v>
      </c>
      <c r="B3366" t="s">
        <v>32</v>
      </c>
      <c r="C3366" t="s">
        <v>789</v>
      </c>
      <c r="D3366" t="s">
        <v>8</v>
      </c>
      <c r="E3366">
        <v>1</v>
      </c>
      <c r="F3366" s="12">
        <v>186</v>
      </c>
      <c r="G3366" s="12">
        <v>6.2</v>
      </c>
      <c r="H3366" s="12">
        <v>0.2</v>
      </c>
      <c r="I3366" s="12">
        <v>0.2</v>
      </c>
      <c r="J3366">
        <v>62</v>
      </c>
      <c r="K3366">
        <v>64</v>
      </c>
      <c r="L3366" s="12">
        <v>0</v>
      </c>
      <c r="M3366" t="s">
        <v>790</v>
      </c>
    </row>
    <row r="3367" spans="1:13" x14ac:dyDescent="0.3">
      <c r="A3367" t="s">
        <v>5</v>
      </c>
      <c r="B3367" t="s">
        <v>32</v>
      </c>
      <c r="C3367" t="s">
        <v>789</v>
      </c>
      <c r="D3367" t="s">
        <v>11</v>
      </c>
      <c r="E3367">
        <v>2</v>
      </c>
      <c r="F3367" s="12">
        <v>177</v>
      </c>
      <c r="G3367" s="12">
        <v>5.9</v>
      </c>
      <c r="H3367" s="12">
        <v>0.4</v>
      </c>
      <c r="I3367" s="12">
        <v>0.4</v>
      </c>
      <c r="J3367">
        <v>59</v>
      </c>
      <c r="K3367">
        <v>100</v>
      </c>
      <c r="L3367" s="12">
        <v>0</v>
      </c>
      <c r="M3367" t="s">
        <v>790</v>
      </c>
    </row>
    <row r="3368" spans="1:13" x14ac:dyDescent="0.3">
      <c r="A3368" t="s">
        <v>5</v>
      </c>
      <c r="B3368" t="s">
        <v>32</v>
      </c>
      <c r="C3368" t="s">
        <v>789</v>
      </c>
      <c r="D3368" t="s">
        <v>10</v>
      </c>
      <c r="E3368">
        <v>1</v>
      </c>
      <c r="F3368" s="12">
        <v>135</v>
      </c>
      <c r="G3368" s="12">
        <v>4.5</v>
      </c>
      <c r="H3368" s="12">
        <v>0.2</v>
      </c>
      <c r="I3368" s="12">
        <v>0.2</v>
      </c>
      <c r="J3368">
        <v>45</v>
      </c>
      <c r="K3368">
        <v>50</v>
      </c>
      <c r="L3368" s="12">
        <v>0</v>
      </c>
      <c r="M3368" t="s">
        <v>790</v>
      </c>
    </row>
    <row r="3369" spans="1:13" x14ac:dyDescent="0.3">
      <c r="A3369" t="s">
        <v>5</v>
      </c>
      <c r="B3369" t="s">
        <v>32</v>
      </c>
      <c r="C3369" t="s">
        <v>789</v>
      </c>
      <c r="D3369" t="s">
        <v>13</v>
      </c>
      <c r="E3369">
        <v>1</v>
      </c>
      <c r="F3369" s="12">
        <v>138</v>
      </c>
      <c r="G3369" s="12">
        <v>4.5999999999999996</v>
      </c>
      <c r="H3369" s="12">
        <v>0.2</v>
      </c>
      <c r="I3369" s="12">
        <v>0.2</v>
      </c>
      <c r="J3369">
        <v>46</v>
      </c>
      <c r="K3369">
        <v>50</v>
      </c>
      <c r="L3369" s="12">
        <v>0</v>
      </c>
      <c r="M3369" t="s">
        <v>790</v>
      </c>
    </row>
    <row r="3370" spans="1:13" x14ac:dyDescent="0.3">
      <c r="A3370" t="s">
        <v>5</v>
      </c>
      <c r="B3370" t="s">
        <v>32</v>
      </c>
      <c r="C3370" t="s">
        <v>789</v>
      </c>
      <c r="D3370" t="s">
        <v>12</v>
      </c>
      <c r="E3370">
        <v>2</v>
      </c>
      <c r="F3370" s="12">
        <v>156</v>
      </c>
      <c r="G3370" s="12">
        <v>5.2</v>
      </c>
      <c r="H3370" s="12">
        <v>0.4</v>
      </c>
      <c r="I3370" s="12">
        <v>0.4</v>
      </c>
      <c r="J3370">
        <v>52</v>
      </c>
      <c r="K3370">
        <v>92</v>
      </c>
      <c r="L3370" s="12">
        <v>0</v>
      </c>
      <c r="M3370" t="s">
        <v>790</v>
      </c>
    </row>
    <row r="3371" spans="1:13" x14ac:dyDescent="0.3">
      <c r="A3371" t="s">
        <v>5</v>
      </c>
      <c r="B3371" t="s">
        <v>32</v>
      </c>
      <c r="C3371" t="s">
        <v>789</v>
      </c>
      <c r="D3371" t="s">
        <v>15</v>
      </c>
      <c r="E3371">
        <v>1</v>
      </c>
      <c r="F3371" s="12">
        <v>153</v>
      </c>
      <c r="G3371" s="12">
        <v>5.0999999999999996</v>
      </c>
      <c r="H3371" s="12">
        <v>0.2</v>
      </c>
      <c r="I3371" s="12">
        <v>0.2</v>
      </c>
      <c r="J3371">
        <v>51</v>
      </c>
      <c r="K3371">
        <v>60</v>
      </c>
      <c r="L3371" s="12">
        <v>0</v>
      </c>
      <c r="M3371" t="s">
        <v>790</v>
      </c>
    </row>
    <row r="3372" spans="1:13" x14ac:dyDescent="0.3">
      <c r="A3372" t="s">
        <v>5</v>
      </c>
      <c r="B3372" t="s">
        <v>32</v>
      </c>
      <c r="C3372" t="s">
        <v>789</v>
      </c>
      <c r="D3372" t="s">
        <v>14</v>
      </c>
      <c r="E3372">
        <v>2</v>
      </c>
      <c r="F3372" s="12">
        <v>165</v>
      </c>
      <c r="G3372" s="12">
        <v>5.5</v>
      </c>
      <c r="H3372" s="12">
        <v>0.4</v>
      </c>
      <c r="I3372" s="12">
        <v>0.4</v>
      </c>
      <c r="J3372">
        <v>55</v>
      </c>
      <c r="K3372">
        <v>90</v>
      </c>
      <c r="L3372" s="12">
        <v>0</v>
      </c>
      <c r="M3372" t="s">
        <v>790</v>
      </c>
    </row>
    <row r="3373" spans="1:13" x14ac:dyDescent="0.3">
      <c r="A3373" t="s">
        <v>5</v>
      </c>
      <c r="B3373" t="s">
        <v>32</v>
      </c>
      <c r="C3373" t="s">
        <v>789</v>
      </c>
      <c r="D3373" t="s">
        <v>114</v>
      </c>
      <c r="E3373">
        <v>2</v>
      </c>
      <c r="F3373" s="12">
        <v>201</v>
      </c>
      <c r="G3373" s="12">
        <v>6.7</v>
      </c>
      <c r="H3373" s="12">
        <v>0.4</v>
      </c>
      <c r="I3373" s="12">
        <v>0.4</v>
      </c>
      <c r="J3373">
        <v>67</v>
      </c>
      <c r="K3373">
        <v>100</v>
      </c>
      <c r="L3373" s="12">
        <v>0</v>
      </c>
      <c r="M3373" t="s">
        <v>790</v>
      </c>
    </row>
    <row r="3374" spans="1:13" x14ac:dyDescent="0.3">
      <c r="A3374" t="s">
        <v>5</v>
      </c>
      <c r="B3374" t="s">
        <v>32</v>
      </c>
      <c r="C3374" t="s">
        <v>791</v>
      </c>
      <c r="D3374" t="s">
        <v>7</v>
      </c>
      <c r="E3374">
        <v>1</v>
      </c>
      <c r="F3374" s="12">
        <v>135</v>
      </c>
      <c r="G3374" s="12">
        <v>4.5</v>
      </c>
      <c r="H3374" s="12">
        <v>0.2</v>
      </c>
      <c r="I3374" s="12">
        <v>0.2</v>
      </c>
      <c r="J3374">
        <v>45</v>
      </c>
      <c r="K3374">
        <v>50</v>
      </c>
      <c r="L3374" s="12">
        <v>0</v>
      </c>
      <c r="M3374" t="s">
        <v>790</v>
      </c>
    </row>
    <row r="3375" spans="1:13" x14ac:dyDescent="0.3">
      <c r="A3375" t="s">
        <v>5</v>
      </c>
      <c r="B3375" t="s">
        <v>32</v>
      </c>
      <c r="C3375" t="s">
        <v>791</v>
      </c>
      <c r="D3375" t="s">
        <v>9</v>
      </c>
      <c r="E3375">
        <v>1</v>
      </c>
      <c r="F3375" s="12">
        <v>150</v>
      </c>
      <c r="G3375" s="12">
        <v>5</v>
      </c>
      <c r="H3375" s="12">
        <v>0.2</v>
      </c>
      <c r="I3375" s="12">
        <v>0.2</v>
      </c>
      <c r="J3375">
        <v>50</v>
      </c>
      <c r="K3375">
        <v>50</v>
      </c>
      <c r="L3375" s="12">
        <v>0</v>
      </c>
      <c r="M3375" t="s">
        <v>790</v>
      </c>
    </row>
    <row r="3376" spans="1:13" x14ac:dyDescent="0.3">
      <c r="A3376" t="s">
        <v>5</v>
      </c>
      <c r="B3376" t="s">
        <v>32</v>
      </c>
      <c r="C3376" t="s">
        <v>791</v>
      </c>
      <c r="D3376" t="s">
        <v>8</v>
      </c>
      <c r="E3376">
        <v>2</v>
      </c>
      <c r="F3376" s="12">
        <v>198.29</v>
      </c>
      <c r="G3376" s="12">
        <v>6.61</v>
      </c>
      <c r="H3376" s="12">
        <v>0.4</v>
      </c>
      <c r="I3376" s="12">
        <v>0.4</v>
      </c>
      <c r="J3376">
        <v>66</v>
      </c>
      <c r="K3376">
        <v>85</v>
      </c>
      <c r="L3376" s="12">
        <v>0</v>
      </c>
      <c r="M3376" t="s">
        <v>790</v>
      </c>
    </row>
    <row r="3377" spans="1:13" x14ac:dyDescent="0.3">
      <c r="A3377" t="s">
        <v>5</v>
      </c>
      <c r="B3377" t="s">
        <v>32</v>
      </c>
      <c r="C3377" t="s">
        <v>791</v>
      </c>
      <c r="D3377" t="s">
        <v>11</v>
      </c>
      <c r="E3377">
        <v>1</v>
      </c>
      <c r="F3377" s="12">
        <v>141</v>
      </c>
      <c r="G3377" s="12">
        <v>4.7</v>
      </c>
      <c r="H3377" s="12">
        <v>0.2</v>
      </c>
      <c r="I3377" s="12">
        <v>0.2</v>
      </c>
      <c r="J3377">
        <v>47</v>
      </c>
      <c r="K3377">
        <v>50</v>
      </c>
      <c r="L3377" s="12">
        <v>0</v>
      </c>
      <c r="M3377" t="s">
        <v>790</v>
      </c>
    </row>
    <row r="3378" spans="1:13" x14ac:dyDescent="0.3">
      <c r="A3378" t="s">
        <v>5</v>
      </c>
      <c r="B3378" t="s">
        <v>32</v>
      </c>
      <c r="C3378" t="s">
        <v>791</v>
      </c>
      <c r="D3378" t="s">
        <v>10</v>
      </c>
      <c r="E3378">
        <v>1</v>
      </c>
      <c r="F3378" s="12">
        <v>177</v>
      </c>
      <c r="G3378" s="12">
        <v>5.9</v>
      </c>
      <c r="H3378" s="12">
        <v>0.2</v>
      </c>
      <c r="I3378" s="12">
        <v>0.2</v>
      </c>
      <c r="J3378">
        <v>59</v>
      </c>
      <c r="K3378">
        <v>50</v>
      </c>
      <c r="L3378" s="12">
        <v>0</v>
      </c>
      <c r="M3378" t="s">
        <v>790</v>
      </c>
    </row>
    <row r="3379" spans="1:13" x14ac:dyDescent="0.3">
      <c r="A3379" t="s">
        <v>5</v>
      </c>
      <c r="B3379" t="s">
        <v>32</v>
      </c>
      <c r="C3379" t="s">
        <v>791</v>
      </c>
      <c r="D3379" t="s">
        <v>13</v>
      </c>
      <c r="E3379">
        <v>1</v>
      </c>
      <c r="F3379" s="12">
        <v>120</v>
      </c>
      <c r="G3379" s="12">
        <v>4</v>
      </c>
      <c r="H3379" s="12">
        <v>0.2</v>
      </c>
      <c r="I3379" s="12">
        <v>0.2</v>
      </c>
      <c r="J3379">
        <v>40</v>
      </c>
      <c r="K3379">
        <v>42</v>
      </c>
      <c r="L3379" s="12">
        <v>0</v>
      </c>
      <c r="M3379" t="s">
        <v>790</v>
      </c>
    </row>
    <row r="3380" spans="1:13" x14ac:dyDescent="0.3">
      <c r="A3380" t="s">
        <v>5</v>
      </c>
      <c r="B3380" t="s">
        <v>32</v>
      </c>
      <c r="C3380" t="s">
        <v>791</v>
      </c>
      <c r="D3380" t="s">
        <v>12</v>
      </c>
      <c r="E3380">
        <v>1</v>
      </c>
      <c r="F3380" s="12">
        <v>111</v>
      </c>
      <c r="G3380" s="12">
        <v>3.7</v>
      </c>
      <c r="H3380" s="12">
        <v>0.2</v>
      </c>
      <c r="I3380" s="12">
        <v>0.2</v>
      </c>
      <c r="J3380">
        <v>37</v>
      </c>
      <c r="K3380">
        <v>50</v>
      </c>
      <c r="L3380" s="12">
        <v>0</v>
      </c>
      <c r="M3380" t="s">
        <v>790</v>
      </c>
    </row>
    <row r="3381" spans="1:13" x14ac:dyDescent="0.3">
      <c r="A3381" t="s">
        <v>5</v>
      </c>
      <c r="B3381" t="s">
        <v>32</v>
      </c>
      <c r="C3381" t="s">
        <v>791</v>
      </c>
      <c r="D3381" t="s">
        <v>15</v>
      </c>
      <c r="E3381">
        <v>2</v>
      </c>
      <c r="F3381" s="12">
        <v>228</v>
      </c>
      <c r="G3381" s="12">
        <v>7.6</v>
      </c>
      <c r="H3381" s="12">
        <v>0.4</v>
      </c>
      <c r="I3381" s="12">
        <v>0.4</v>
      </c>
      <c r="J3381">
        <v>76</v>
      </c>
      <c r="K3381">
        <v>102</v>
      </c>
      <c r="L3381" s="12">
        <v>0</v>
      </c>
      <c r="M3381" t="s">
        <v>790</v>
      </c>
    </row>
    <row r="3382" spans="1:13" x14ac:dyDescent="0.3">
      <c r="A3382" t="s">
        <v>5</v>
      </c>
      <c r="B3382" t="s">
        <v>32</v>
      </c>
      <c r="C3382" t="s">
        <v>791</v>
      </c>
      <c r="D3382" t="s">
        <v>14</v>
      </c>
      <c r="E3382">
        <v>1</v>
      </c>
      <c r="F3382" s="12">
        <v>138</v>
      </c>
      <c r="G3382" s="12">
        <v>4.5999999999999996</v>
      </c>
      <c r="H3382" s="12">
        <v>0.2</v>
      </c>
      <c r="I3382" s="12">
        <v>0.2</v>
      </c>
      <c r="J3382">
        <v>46</v>
      </c>
      <c r="K3382">
        <v>50</v>
      </c>
      <c r="L3382" s="12">
        <v>0</v>
      </c>
      <c r="M3382" t="s">
        <v>790</v>
      </c>
    </row>
    <row r="3383" spans="1:13" x14ac:dyDescent="0.3">
      <c r="A3383" t="s">
        <v>5</v>
      </c>
      <c r="B3383" t="s">
        <v>32</v>
      </c>
      <c r="C3383" t="s">
        <v>791</v>
      </c>
      <c r="D3383" t="s">
        <v>114</v>
      </c>
      <c r="E3383">
        <v>1</v>
      </c>
      <c r="F3383" s="12">
        <v>144</v>
      </c>
      <c r="G3383" s="12">
        <v>4.8</v>
      </c>
      <c r="H3383" s="12">
        <v>0.2</v>
      </c>
      <c r="I3383" s="12">
        <v>0.2</v>
      </c>
      <c r="J3383">
        <v>48</v>
      </c>
      <c r="K3383">
        <v>50</v>
      </c>
      <c r="L3383" s="12">
        <v>0</v>
      </c>
      <c r="M3383" t="s">
        <v>790</v>
      </c>
    </row>
    <row r="3384" spans="1:13" x14ac:dyDescent="0.3">
      <c r="A3384" t="s">
        <v>5</v>
      </c>
      <c r="B3384" t="s">
        <v>35</v>
      </c>
      <c r="C3384" t="s">
        <v>792</v>
      </c>
      <c r="D3384" t="s">
        <v>7</v>
      </c>
      <c r="E3384">
        <v>1</v>
      </c>
      <c r="F3384" s="12">
        <v>75</v>
      </c>
      <c r="G3384" s="12">
        <v>2.5</v>
      </c>
      <c r="H3384" s="12">
        <v>0.2</v>
      </c>
      <c r="I3384" s="12">
        <v>0.2</v>
      </c>
      <c r="J3384">
        <v>25</v>
      </c>
      <c r="K3384">
        <v>44</v>
      </c>
      <c r="L3384" s="12">
        <v>0</v>
      </c>
      <c r="M3384" t="s">
        <v>793</v>
      </c>
    </row>
    <row r="3385" spans="1:13" x14ac:dyDescent="0.3">
      <c r="A3385" t="s">
        <v>5</v>
      </c>
      <c r="B3385" t="s">
        <v>35</v>
      </c>
      <c r="C3385" t="s">
        <v>792</v>
      </c>
      <c r="D3385" t="s">
        <v>9</v>
      </c>
      <c r="E3385">
        <v>1</v>
      </c>
      <c r="F3385" s="12">
        <v>60</v>
      </c>
      <c r="G3385" s="12">
        <v>2</v>
      </c>
      <c r="H3385" s="12">
        <v>0.2</v>
      </c>
      <c r="I3385" s="12">
        <v>0.2</v>
      </c>
      <c r="J3385">
        <v>20</v>
      </c>
      <c r="K3385">
        <v>44</v>
      </c>
      <c r="L3385" s="12">
        <v>0</v>
      </c>
      <c r="M3385" t="s">
        <v>793</v>
      </c>
    </row>
    <row r="3386" spans="1:13" x14ac:dyDescent="0.3">
      <c r="A3386" t="s">
        <v>5</v>
      </c>
      <c r="B3386" t="s">
        <v>35</v>
      </c>
      <c r="C3386" t="s">
        <v>792</v>
      </c>
      <c r="D3386" t="s">
        <v>8</v>
      </c>
      <c r="E3386">
        <v>1</v>
      </c>
      <c r="F3386" s="12">
        <v>60</v>
      </c>
      <c r="G3386" s="12">
        <v>2</v>
      </c>
      <c r="H3386" s="12">
        <v>0.2</v>
      </c>
      <c r="I3386" s="12">
        <v>0.2</v>
      </c>
      <c r="J3386">
        <v>20</v>
      </c>
      <c r="K3386">
        <v>44</v>
      </c>
      <c r="L3386" s="12">
        <v>0</v>
      </c>
      <c r="M3386" t="s">
        <v>793</v>
      </c>
    </row>
    <row r="3387" spans="1:13" x14ac:dyDescent="0.3">
      <c r="A3387" t="s">
        <v>5</v>
      </c>
      <c r="B3387" t="s">
        <v>35</v>
      </c>
      <c r="C3387" t="s">
        <v>792</v>
      </c>
      <c r="D3387" t="s">
        <v>11</v>
      </c>
      <c r="E3387">
        <v>1</v>
      </c>
      <c r="F3387" s="12">
        <v>81</v>
      </c>
      <c r="G3387" s="12">
        <v>2.7</v>
      </c>
      <c r="H3387" s="12">
        <v>0.2</v>
      </c>
      <c r="I3387" s="12">
        <v>0.2</v>
      </c>
      <c r="J3387">
        <v>27</v>
      </c>
      <c r="K3387">
        <v>44</v>
      </c>
      <c r="L3387" s="12">
        <v>0</v>
      </c>
      <c r="M3387" t="s">
        <v>793</v>
      </c>
    </row>
    <row r="3388" spans="1:13" x14ac:dyDescent="0.3">
      <c r="A3388" t="s">
        <v>5</v>
      </c>
      <c r="B3388" t="s">
        <v>35</v>
      </c>
      <c r="C3388" t="s">
        <v>792</v>
      </c>
      <c r="D3388" t="s">
        <v>10</v>
      </c>
      <c r="E3388">
        <v>1</v>
      </c>
      <c r="F3388" s="12">
        <v>51</v>
      </c>
      <c r="G3388" s="12">
        <v>1.7</v>
      </c>
      <c r="H3388" s="12">
        <v>0.2</v>
      </c>
      <c r="I3388" s="12">
        <v>0.2</v>
      </c>
      <c r="J3388">
        <v>17</v>
      </c>
      <c r="K3388">
        <v>44</v>
      </c>
      <c r="L3388" s="12">
        <v>0</v>
      </c>
      <c r="M3388" t="s">
        <v>793</v>
      </c>
    </row>
    <row r="3389" spans="1:13" x14ac:dyDescent="0.3">
      <c r="A3389" t="s">
        <v>5</v>
      </c>
      <c r="B3389" t="s">
        <v>35</v>
      </c>
      <c r="C3389" t="s">
        <v>792</v>
      </c>
      <c r="D3389" t="s">
        <v>13</v>
      </c>
      <c r="E3389">
        <v>1</v>
      </c>
      <c r="F3389" s="12">
        <v>84</v>
      </c>
      <c r="G3389" s="12">
        <v>2.8</v>
      </c>
      <c r="H3389" s="12">
        <v>0.2</v>
      </c>
      <c r="I3389" s="12">
        <v>0.2</v>
      </c>
      <c r="J3389">
        <v>28</v>
      </c>
      <c r="K3389">
        <v>44</v>
      </c>
      <c r="L3389" s="12">
        <v>0</v>
      </c>
      <c r="M3389" t="s">
        <v>793</v>
      </c>
    </row>
    <row r="3390" spans="1:13" x14ac:dyDescent="0.3">
      <c r="A3390" t="s">
        <v>5</v>
      </c>
      <c r="B3390" t="s">
        <v>35</v>
      </c>
      <c r="C3390" t="s">
        <v>792</v>
      </c>
      <c r="D3390" t="s">
        <v>12</v>
      </c>
      <c r="E3390">
        <v>1</v>
      </c>
      <c r="F3390" s="12">
        <v>57</v>
      </c>
      <c r="G3390" s="12">
        <v>1.9</v>
      </c>
      <c r="H3390" s="12">
        <v>0.2</v>
      </c>
      <c r="I3390" s="12">
        <v>0.2</v>
      </c>
      <c r="J3390">
        <v>19</v>
      </c>
      <c r="K3390">
        <v>44</v>
      </c>
      <c r="L3390" s="12">
        <v>0</v>
      </c>
      <c r="M3390" t="s">
        <v>793</v>
      </c>
    </row>
    <row r="3391" spans="1:13" x14ac:dyDescent="0.3">
      <c r="A3391" t="s">
        <v>5</v>
      </c>
      <c r="B3391" t="s">
        <v>35</v>
      </c>
      <c r="C3391" t="s">
        <v>792</v>
      </c>
      <c r="D3391" t="s">
        <v>14</v>
      </c>
      <c r="E3391">
        <v>1</v>
      </c>
      <c r="F3391" s="12">
        <v>33</v>
      </c>
      <c r="G3391" s="12">
        <v>1.1000000000000001</v>
      </c>
      <c r="H3391" s="12">
        <v>0.2</v>
      </c>
      <c r="I3391" s="12">
        <v>0.2</v>
      </c>
      <c r="J3391">
        <v>11</v>
      </c>
      <c r="K3391">
        <v>44</v>
      </c>
      <c r="L3391" s="12">
        <v>0</v>
      </c>
      <c r="M3391" t="s">
        <v>793</v>
      </c>
    </row>
    <row r="3392" spans="1:13" x14ac:dyDescent="0.3">
      <c r="A3392" t="s">
        <v>5</v>
      </c>
      <c r="B3392" t="s">
        <v>35</v>
      </c>
      <c r="C3392" t="s">
        <v>792</v>
      </c>
      <c r="D3392" t="s">
        <v>114</v>
      </c>
      <c r="E3392">
        <v>1</v>
      </c>
      <c r="F3392" s="12">
        <v>90</v>
      </c>
      <c r="G3392" s="12">
        <v>3</v>
      </c>
      <c r="H3392" s="12">
        <v>0.2</v>
      </c>
      <c r="I3392" s="12">
        <v>0.2</v>
      </c>
      <c r="J3392">
        <v>30</v>
      </c>
      <c r="K3392">
        <v>44</v>
      </c>
      <c r="L3392" s="12">
        <v>0</v>
      </c>
      <c r="M3392" t="s">
        <v>793</v>
      </c>
    </row>
    <row r="3393" spans="1:13" x14ac:dyDescent="0.3">
      <c r="A3393" t="s">
        <v>57</v>
      </c>
      <c r="B3393" t="s">
        <v>59</v>
      </c>
      <c r="C3393" t="s">
        <v>794</v>
      </c>
      <c r="D3393" t="s">
        <v>7</v>
      </c>
      <c r="E3393">
        <v>1</v>
      </c>
      <c r="F3393" s="12">
        <v>5</v>
      </c>
      <c r="G3393" s="12">
        <v>0.17</v>
      </c>
      <c r="H3393" s="12">
        <v>0.28999999999999998</v>
      </c>
      <c r="I3393" s="12">
        <v>0.28999999999999998</v>
      </c>
      <c r="J3393">
        <v>5</v>
      </c>
      <c r="K3393">
        <v>20</v>
      </c>
      <c r="L3393" s="12">
        <v>0</v>
      </c>
      <c r="M3393" t="s">
        <v>795</v>
      </c>
    </row>
    <row r="3394" spans="1:13" x14ac:dyDescent="0.3">
      <c r="A3394" t="s">
        <v>57</v>
      </c>
      <c r="B3394" t="s">
        <v>59</v>
      </c>
      <c r="C3394" t="s">
        <v>794</v>
      </c>
      <c r="D3394" t="s">
        <v>9</v>
      </c>
      <c r="E3394">
        <v>1</v>
      </c>
      <c r="F3394" s="12">
        <v>9</v>
      </c>
      <c r="G3394" s="12">
        <v>0.3</v>
      </c>
      <c r="H3394" s="12">
        <v>0.11</v>
      </c>
      <c r="I3394" s="12">
        <v>0.11</v>
      </c>
      <c r="J3394">
        <v>9</v>
      </c>
      <c r="K3394">
        <v>20</v>
      </c>
      <c r="L3394" s="12">
        <v>0</v>
      </c>
      <c r="M3394" t="s">
        <v>795</v>
      </c>
    </row>
    <row r="3395" spans="1:13" x14ac:dyDescent="0.3">
      <c r="A3395" t="s">
        <v>57</v>
      </c>
      <c r="B3395" t="s">
        <v>59</v>
      </c>
      <c r="C3395" t="s">
        <v>794</v>
      </c>
      <c r="D3395" t="s">
        <v>8</v>
      </c>
      <c r="E3395">
        <v>1</v>
      </c>
      <c r="F3395" s="12">
        <v>10</v>
      </c>
      <c r="G3395" s="12">
        <v>0.33</v>
      </c>
      <c r="H3395" s="12">
        <v>0.36</v>
      </c>
      <c r="I3395" s="12">
        <v>0.36</v>
      </c>
      <c r="J3395">
        <v>10</v>
      </c>
      <c r="K3395">
        <v>20</v>
      </c>
      <c r="L3395" s="12">
        <v>0</v>
      </c>
      <c r="M3395" t="s">
        <v>795</v>
      </c>
    </row>
    <row r="3396" spans="1:13" x14ac:dyDescent="0.3">
      <c r="A3396" t="s">
        <v>57</v>
      </c>
      <c r="B3396" t="s">
        <v>59</v>
      </c>
      <c r="C3396" t="s">
        <v>794</v>
      </c>
      <c r="D3396" t="s">
        <v>11</v>
      </c>
      <c r="E3396">
        <v>3</v>
      </c>
      <c r="F3396" s="12">
        <v>65</v>
      </c>
      <c r="G3396" s="12">
        <v>2.17</v>
      </c>
      <c r="H3396" s="12">
        <v>0.33</v>
      </c>
      <c r="I3396" s="12">
        <v>0.33</v>
      </c>
      <c r="J3396">
        <v>31</v>
      </c>
      <c r="K3396">
        <v>60</v>
      </c>
      <c r="L3396" s="12">
        <v>0</v>
      </c>
      <c r="M3396" t="s">
        <v>795</v>
      </c>
    </row>
    <row r="3397" spans="1:13" x14ac:dyDescent="0.3">
      <c r="A3397" t="s">
        <v>57</v>
      </c>
      <c r="B3397" t="s">
        <v>59</v>
      </c>
      <c r="C3397" t="s">
        <v>794</v>
      </c>
      <c r="D3397" t="s">
        <v>10</v>
      </c>
      <c r="E3397">
        <v>1</v>
      </c>
      <c r="F3397" s="12">
        <v>11</v>
      </c>
      <c r="G3397" s="12">
        <v>0.37</v>
      </c>
      <c r="H3397" s="12">
        <v>0.13</v>
      </c>
      <c r="I3397" s="12">
        <v>0.13</v>
      </c>
      <c r="J3397">
        <v>11</v>
      </c>
      <c r="K3397">
        <v>20</v>
      </c>
      <c r="L3397" s="12">
        <v>0</v>
      </c>
      <c r="M3397" t="s">
        <v>795</v>
      </c>
    </row>
    <row r="3398" spans="1:13" x14ac:dyDescent="0.3">
      <c r="A3398" t="s">
        <v>57</v>
      </c>
      <c r="B3398" t="s">
        <v>59</v>
      </c>
      <c r="C3398" t="s">
        <v>794</v>
      </c>
      <c r="D3398" t="s">
        <v>13</v>
      </c>
      <c r="E3398">
        <v>4</v>
      </c>
      <c r="F3398" s="12">
        <v>209</v>
      </c>
      <c r="G3398" s="12">
        <v>6.97</v>
      </c>
      <c r="H3398" s="12">
        <v>0.94</v>
      </c>
      <c r="I3398" s="12">
        <v>0.94</v>
      </c>
      <c r="J3398">
        <v>86</v>
      </c>
      <c r="K3398">
        <v>80</v>
      </c>
      <c r="L3398" s="12">
        <v>0</v>
      </c>
      <c r="M3398" t="s">
        <v>795</v>
      </c>
    </row>
    <row r="3399" spans="1:13" x14ac:dyDescent="0.3">
      <c r="A3399" t="s">
        <v>57</v>
      </c>
      <c r="B3399" t="s">
        <v>59</v>
      </c>
      <c r="C3399" t="s">
        <v>794</v>
      </c>
      <c r="D3399" t="s">
        <v>12</v>
      </c>
      <c r="E3399">
        <v>3</v>
      </c>
      <c r="F3399" s="12">
        <v>124</v>
      </c>
      <c r="G3399" s="12">
        <v>4.13</v>
      </c>
      <c r="H3399" s="12">
        <v>0.6</v>
      </c>
      <c r="I3399" s="12">
        <v>0.6</v>
      </c>
      <c r="J3399">
        <v>55</v>
      </c>
      <c r="K3399">
        <v>60</v>
      </c>
      <c r="L3399" s="12">
        <v>0</v>
      </c>
      <c r="M3399" t="s">
        <v>795</v>
      </c>
    </row>
    <row r="3400" spans="1:13" x14ac:dyDescent="0.3">
      <c r="A3400" t="s">
        <v>57</v>
      </c>
      <c r="B3400" t="s">
        <v>59</v>
      </c>
      <c r="C3400" t="s">
        <v>794</v>
      </c>
      <c r="D3400" t="s">
        <v>15</v>
      </c>
      <c r="E3400">
        <v>8</v>
      </c>
      <c r="F3400" s="12">
        <v>360</v>
      </c>
      <c r="G3400" s="12">
        <v>12</v>
      </c>
      <c r="H3400" s="12">
        <v>1.71</v>
      </c>
      <c r="I3400" s="12">
        <v>1.71</v>
      </c>
      <c r="J3400">
        <v>159</v>
      </c>
      <c r="K3400">
        <v>160</v>
      </c>
      <c r="L3400" s="12">
        <v>0</v>
      </c>
      <c r="M3400" t="s">
        <v>795</v>
      </c>
    </row>
    <row r="3401" spans="1:13" x14ac:dyDescent="0.3">
      <c r="A3401" t="s">
        <v>57</v>
      </c>
      <c r="B3401" t="s">
        <v>59</v>
      </c>
      <c r="C3401" t="s">
        <v>794</v>
      </c>
      <c r="D3401" t="s">
        <v>14</v>
      </c>
      <c r="E3401">
        <v>4</v>
      </c>
      <c r="F3401" s="12">
        <v>238</v>
      </c>
      <c r="G3401" s="12">
        <v>7.93</v>
      </c>
      <c r="H3401" s="12">
        <v>1.1299999999999999</v>
      </c>
      <c r="I3401" s="12">
        <v>1.1299999999999999</v>
      </c>
      <c r="J3401">
        <v>104</v>
      </c>
      <c r="K3401">
        <v>80</v>
      </c>
      <c r="L3401" s="12">
        <v>0</v>
      </c>
      <c r="M3401" t="s">
        <v>795</v>
      </c>
    </row>
    <row r="3402" spans="1:13" x14ac:dyDescent="0.3">
      <c r="A3402" t="s">
        <v>57</v>
      </c>
      <c r="B3402" t="s">
        <v>59</v>
      </c>
      <c r="C3402" t="s">
        <v>794</v>
      </c>
      <c r="D3402" t="s">
        <v>114</v>
      </c>
      <c r="E3402">
        <v>12</v>
      </c>
      <c r="F3402" s="12">
        <v>654</v>
      </c>
      <c r="G3402" s="12">
        <v>21.8</v>
      </c>
      <c r="H3402" s="12">
        <v>2.68</v>
      </c>
      <c r="I3402" s="12">
        <v>2.68</v>
      </c>
      <c r="J3402">
        <v>252</v>
      </c>
      <c r="K3402">
        <v>240</v>
      </c>
      <c r="L3402" s="12">
        <v>0</v>
      </c>
      <c r="M3402" t="s">
        <v>795</v>
      </c>
    </row>
    <row r="3403" spans="1:13" x14ac:dyDescent="0.3">
      <c r="A3403" t="s">
        <v>40</v>
      </c>
      <c r="B3403" t="s">
        <v>44</v>
      </c>
      <c r="C3403" t="s">
        <v>408</v>
      </c>
      <c r="D3403" t="s">
        <v>7</v>
      </c>
      <c r="E3403">
        <v>1</v>
      </c>
      <c r="F3403" s="12">
        <v>87</v>
      </c>
      <c r="G3403" s="12">
        <v>2.9</v>
      </c>
      <c r="H3403" s="12">
        <v>0.2</v>
      </c>
      <c r="I3403" s="12">
        <v>0</v>
      </c>
      <c r="J3403">
        <v>29</v>
      </c>
      <c r="K3403">
        <v>50</v>
      </c>
      <c r="L3403" s="12">
        <v>0.2</v>
      </c>
      <c r="M3403" t="s">
        <v>407</v>
      </c>
    </row>
    <row r="3404" spans="1:13" x14ac:dyDescent="0.3">
      <c r="A3404" t="s">
        <v>40</v>
      </c>
      <c r="B3404" t="s">
        <v>44</v>
      </c>
      <c r="C3404" t="s">
        <v>408</v>
      </c>
      <c r="D3404" t="s">
        <v>9</v>
      </c>
      <c r="E3404">
        <v>1</v>
      </c>
      <c r="F3404" s="12">
        <v>102</v>
      </c>
      <c r="G3404" s="12">
        <v>3.4</v>
      </c>
      <c r="H3404" s="12">
        <v>0.2</v>
      </c>
      <c r="I3404" s="12">
        <v>0</v>
      </c>
      <c r="J3404">
        <v>34</v>
      </c>
      <c r="K3404">
        <v>50</v>
      </c>
      <c r="L3404" s="12">
        <v>0.2</v>
      </c>
      <c r="M3404" t="s">
        <v>407</v>
      </c>
    </row>
    <row r="3405" spans="1:13" x14ac:dyDescent="0.3">
      <c r="A3405" t="s">
        <v>40</v>
      </c>
      <c r="B3405" t="s">
        <v>44</v>
      </c>
      <c r="C3405" t="s">
        <v>408</v>
      </c>
      <c r="D3405" t="s">
        <v>8</v>
      </c>
      <c r="E3405">
        <v>1</v>
      </c>
      <c r="F3405" s="12">
        <v>105</v>
      </c>
      <c r="G3405" s="12">
        <v>3.5</v>
      </c>
      <c r="H3405" s="12">
        <v>0.2</v>
      </c>
      <c r="I3405" s="12">
        <v>0</v>
      </c>
      <c r="J3405">
        <v>35</v>
      </c>
      <c r="K3405">
        <v>50</v>
      </c>
      <c r="L3405" s="12">
        <v>0.2</v>
      </c>
      <c r="M3405" t="s">
        <v>407</v>
      </c>
    </row>
    <row r="3406" spans="1:13" x14ac:dyDescent="0.3">
      <c r="A3406" t="s">
        <v>40</v>
      </c>
      <c r="B3406" t="s">
        <v>44</v>
      </c>
      <c r="C3406" t="s">
        <v>408</v>
      </c>
      <c r="D3406" t="s">
        <v>11</v>
      </c>
      <c r="E3406">
        <v>1</v>
      </c>
      <c r="F3406" s="12">
        <v>96</v>
      </c>
      <c r="G3406" s="12">
        <v>3.2</v>
      </c>
      <c r="H3406" s="12">
        <v>0.2</v>
      </c>
      <c r="I3406" s="12">
        <v>0</v>
      </c>
      <c r="J3406">
        <v>32</v>
      </c>
      <c r="K3406">
        <v>50</v>
      </c>
      <c r="L3406" s="12">
        <v>0.2</v>
      </c>
      <c r="M3406" t="s">
        <v>407</v>
      </c>
    </row>
    <row r="3407" spans="1:13" x14ac:dyDescent="0.3">
      <c r="A3407" t="s">
        <v>40</v>
      </c>
      <c r="B3407" t="s">
        <v>44</v>
      </c>
      <c r="C3407" t="s">
        <v>408</v>
      </c>
      <c r="D3407" t="s">
        <v>10</v>
      </c>
      <c r="E3407">
        <v>1</v>
      </c>
      <c r="F3407" s="12">
        <v>129</v>
      </c>
      <c r="G3407" s="12">
        <v>4.3</v>
      </c>
      <c r="H3407" s="12">
        <v>0.2</v>
      </c>
      <c r="I3407" s="12">
        <v>0</v>
      </c>
      <c r="J3407">
        <v>43</v>
      </c>
      <c r="K3407">
        <v>50</v>
      </c>
      <c r="L3407" s="12">
        <v>0.2</v>
      </c>
      <c r="M3407" t="s">
        <v>407</v>
      </c>
    </row>
    <row r="3408" spans="1:13" x14ac:dyDescent="0.3">
      <c r="A3408" t="s">
        <v>40</v>
      </c>
      <c r="B3408" t="s">
        <v>44</v>
      </c>
      <c r="C3408" t="s">
        <v>408</v>
      </c>
      <c r="D3408" t="s">
        <v>13</v>
      </c>
      <c r="E3408">
        <v>1</v>
      </c>
      <c r="F3408" s="12">
        <v>63</v>
      </c>
      <c r="G3408" s="12">
        <v>2.1</v>
      </c>
      <c r="H3408" s="12">
        <v>0.2</v>
      </c>
      <c r="I3408" s="12">
        <v>0</v>
      </c>
      <c r="J3408">
        <v>21</v>
      </c>
      <c r="K3408">
        <v>50</v>
      </c>
      <c r="L3408" s="12">
        <v>0.2</v>
      </c>
      <c r="M3408" t="s">
        <v>407</v>
      </c>
    </row>
    <row r="3409" spans="1:13" x14ac:dyDescent="0.3">
      <c r="A3409" t="s">
        <v>40</v>
      </c>
      <c r="B3409" t="s">
        <v>44</v>
      </c>
      <c r="C3409" t="s">
        <v>408</v>
      </c>
      <c r="D3409" t="s">
        <v>12</v>
      </c>
      <c r="E3409">
        <v>1</v>
      </c>
      <c r="F3409" s="12">
        <v>102</v>
      </c>
      <c r="G3409" s="12">
        <v>3.4</v>
      </c>
      <c r="H3409" s="12">
        <v>0.2</v>
      </c>
      <c r="I3409" s="12">
        <v>0</v>
      </c>
      <c r="J3409">
        <v>34</v>
      </c>
      <c r="K3409">
        <v>50</v>
      </c>
      <c r="L3409" s="12">
        <v>0.2</v>
      </c>
      <c r="M3409" t="s">
        <v>407</v>
      </c>
    </row>
    <row r="3410" spans="1:13" x14ac:dyDescent="0.3">
      <c r="A3410" t="s">
        <v>40</v>
      </c>
      <c r="B3410" t="s">
        <v>44</v>
      </c>
      <c r="C3410" t="s">
        <v>409</v>
      </c>
      <c r="D3410" t="s">
        <v>7</v>
      </c>
      <c r="E3410">
        <v>1</v>
      </c>
      <c r="F3410" s="12">
        <v>75</v>
      </c>
      <c r="G3410" s="12">
        <v>2.5</v>
      </c>
      <c r="H3410" s="12">
        <v>0.2</v>
      </c>
      <c r="I3410" s="12">
        <v>0</v>
      </c>
      <c r="J3410">
        <v>25</v>
      </c>
      <c r="K3410">
        <v>50</v>
      </c>
      <c r="L3410" s="12">
        <v>0.2</v>
      </c>
      <c r="M3410" t="s">
        <v>407</v>
      </c>
    </row>
    <row r="3411" spans="1:13" x14ac:dyDescent="0.3">
      <c r="A3411" t="s">
        <v>40</v>
      </c>
      <c r="B3411" t="s">
        <v>44</v>
      </c>
      <c r="C3411" t="s">
        <v>409</v>
      </c>
      <c r="D3411" t="s">
        <v>9</v>
      </c>
      <c r="E3411">
        <v>1</v>
      </c>
      <c r="F3411" s="12">
        <v>99</v>
      </c>
      <c r="G3411" s="12">
        <v>3.3</v>
      </c>
      <c r="H3411" s="12">
        <v>0.2</v>
      </c>
      <c r="I3411" s="12">
        <v>0</v>
      </c>
      <c r="J3411">
        <v>33</v>
      </c>
      <c r="K3411">
        <v>50</v>
      </c>
      <c r="L3411" s="12">
        <v>0.2</v>
      </c>
      <c r="M3411" t="s">
        <v>407</v>
      </c>
    </row>
    <row r="3412" spans="1:13" x14ac:dyDescent="0.3">
      <c r="A3412" t="s">
        <v>40</v>
      </c>
      <c r="B3412" t="s">
        <v>44</v>
      </c>
      <c r="C3412" t="s">
        <v>409</v>
      </c>
      <c r="D3412" t="s">
        <v>8</v>
      </c>
      <c r="E3412">
        <v>2</v>
      </c>
      <c r="F3412" s="12">
        <v>132.69</v>
      </c>
      <c r="G3412" s="12">
        <v>4.42</v>
      </c>
      <c r="H3412" s="12">
        <v>0.4</v>
      </c>
      <c r="I3412" s="12">
        <v>0</v>
      </c>
      <c r="J3412">
        <v>44</v>
      </c>
      <c r="K3412">
        <v>100</v>
      </c>
      <c r="L3412" s="12">
        <v>0.4</v>
      </c>
      <c r="M3412" t="s">
        <v>407</v>
      </c>
    </row>
    <row r="3413" spans="1:13" x14ac:dyDescent="0.3">
      <c r="A3413" t="s">
        <v>40</v>
      </c>
      <c r="B3413" t="s">
        <v>44</v>
      </c>
      <c r="C3413" t="s">
        <v>409</v>
      </c>
      <c r="D3413" t="s">
        <v>11</v>
      </c>
      <c r="E3413">
        <v>1</v>
      </c>
      <c r="F3413" s="12">
        <v>87.5</v>
      </c>
      <c r="G3413" s="12">
        <v>2.92</v>
      </c>
      <c r="H3413" s="12">
        <v>0.2</v>
      </c>
      <c r="I3413" s="12">
        <v>0</v>
      </c>
      <c r="J3413">
        <v>29</v>
      </c>
      <c r="K3413">
        <v>50</v>
      </c>
      <c r="L3413" s="12">
        <v>0.2</v>
      </c>
      <c r="M3413" t="s">
        <v>407</v>
      </c>
    </row>
    <row r="3414" spans="1:13" x14ac:dyDescent="0.3">
      <c r="A3414" t="s">
        <v>40</v>
      </c>
      <c r="B3414" t="s">
        <v>44</v>
      </c>
      <c r="C3414" t="s">
        <v>409</v>
      </c>
      <c r="D3414" t="s">
        <v>10</v>
      </c>
      <c r="E3414">
        <v>1</v>
      </c>
      <c r="F3414" s="12">
        <v>126.72</v>
      </c>
      <c r="G3414" s="12">
        <v>4.22</v>
      </c>
      <c r="H3414" s="12">
        <v>0.2</v>
      </c>
      <c r="I3414" s="12">
        <v>0</v>
      </c>
      <c r="J3414">
        <v>42</v>
      </c>
      <c r="K3414">
        <v>50</v>
      </c>
      <c r="L3414" s="12">
        <v>0.2</v>
      </c>
      <c r="M3414" t="s">
        <v>407</v>
      </c>
    </row>
    <row r="3415" spans="1:13" x14ac:dyDescent="0.3">
      <c r="A3415" t="s">
        <v>40</v>
      </c>
      <c r="B3415" t="s">
        <v>44</v>
      </c>
      <c r="C3415" t="s">
        <v>409</v>
      </c>
      <c r="D3415" t="s">
        <v>13</v>
      </c>
      <c r="E3415">
        <v>1</v>
      </c>
      <c r="F3415" s="12">
        <v>72.41</v>
      </c>
      <c r="G3415" s="12">
        <v>2.41</v>
      </c>
      <c r="H3415" s="12">
        <v>0.2</v>
      </c>
      <c r="I3415" s="12">
        <v>0</v>
      </c>
      <c r="J3415">
        <v>24</v>
      </c>
      <c r="K3415">
        <v>50</v>
      </c>
      <c r="L3415" s="12">
        <v>0.2</v>
      </c>
      <c r="M3415" t="s">
        <v>407</v>
      </c>
    </row>
    <row r="3416" spans="1:13" x14ac:dyDescent="0.3">
      <c r="A3416" t="s">
        <v>40</v>
      </c>
      <c r="B3416" t="s">
        <v>44</v>
      </c>
      <c r="C3416" t="s">
        <v>409</v>
      </c>
      <c r="D3416" t="s">
        <v>12</v>
      </c>
      <c r="E3416">
        <v>1</v>
      </c>
      <c r="F3416" s="12">
        <v>96.55</v>
      </c>
      <c r="G3416" s="12">
        <v>3.22</v>
      </c>
      <c r="H3416" s="12">
        <v>0.2</v>
      </c>
      <c r="I3416" s="12">
        <v>0</v>
      </c>
      <c r="J3416">
        <v>32</v>
      </c>
      <c r="K3416">
        <v>50</v>
      </c>
      <c r="L3416" s="12">
        <v>0.2</v>
      </c>
      <c r="M3416" t="s">
        <v>407</v>
      </c>
    </row>
    <row r="3417" spans="1:13" x14ac:dyDescent="0.3">
      <c r="A3417" t="s">
        <v>40</v>
      </c>
      <c r="B3417" t="s">
        <v>44</v>
      </c>
      <c r="C3417" t="s">
        <v>410</v>
      </c>
      <c r="D3417" t="s">
        <v>8</v>
      </c>
      <c r="E3417">
        <v>1</v>
      </c>
      <c r="F3417" s="12">
        <v>96.55</v>
      </c>
      <c r="G3417" s="12">
        <v>3.22</v>
      </c>
      <c r="H3417" s="12">
        <v>0.2</v>
      </c>
      <c r="I3417" s="12">
        <v>0.2</v>
      </c>
      <c r="J3417">
        <v>32</v>
      </c>
      <c r="K3417">
        <v>34</v>
      </c>
      <c r="L3417" s="12">
        <v>0</v>
      </c>
      <c r="M3417" t="s">
        <v>407</v>
      </c>
    </row>
    <row r="3418" spans="1:13" x14ac:dyDescent="0.3">
      <c r="A3418" t="s">
        <v>40</v>
      </c>
      <c r="B3418" t="s">
        <v>44</v>
      </c>
      <c r="C3418" t="s">
        <v>410</v>
      </c>
      <c r="D3418" t="s">
        <v>10</v>
      </c>
      <c r="E3418">
        <v>1</v>
      </c>
      <c r="F3418" s="12">
        <v>48.27</v>
      </c>
      <c r="G3418" s="12">
        <v>1.61</v>
      </c>
      <c r="H3418" s="12">
        <v>0.2</v>
      </c>
      <c r="I3418" s="12">
        <v>0.2</v>
      </c>
      <c r="J3418">
        <v>16</v>
      </c>
      <c r="K3418">
        <v>34</v>
      </c>
      <c r="L3418" s="12">
        <v>0</v>
      </c>
      <c r="M3418" t="s">
        <v>407</v>
      </c>
    </row>
    <row r="3419" spans="1:13" x14ac:dyDescent="0.3">
      <c r="A3419" t="s">
        <v>40</v>
      </c>
      <c r="B3419" t="s">
        <v>44</v>
      </c>
      <c r="C3419" t="s">
        <v>410</v>
      </c>
      <c r="D3419" t="s">
        <v>12</v>
      </c>
      <c r="E3419">
        <v>1</v>
      </c>
      <c r="F3419" s="12">
        <v>81.459999999999994</v>
      </c>
      <c r="G3419" s="12">
        <v>2.72</v>
      </c>
      <c r="H3419" s="12">
        <v>0.2</v>
      </c>
      <c r="I3419" s="12">
        <v>0.2</v>
      </c>
      <c r="J3419">
        <v>27</v>
      </c>
      <c r="K3419">
        <v>34</v>
      </c>
      <c r="L3419" s="12">
        <v>0</v>
      </c>
      <c r="M3419" t="s">
        <v>407</v>
      </c>
    </row>
    <row r="3420" spans="1:13" x14ac:dyDescent="0.3">
      <c r="A3420" t="s">
        <v>40</v>
      </c>
      <c r="B3420" t="s">
        <v>44</v>
      </c>
      <c r="C3420" t="s">
        <v>796</v>
      </c>
      <c r="D3420" t="s">
        <v>8</v>
      </c>
      <c r="E3420">
        <v>1</v>
      </c>
      <c r="F3420" s="12">
        <v>129.74</v>
      </c>
      <c r="G3420" s="12">
        <v>4.32</v>
      </c>
      <c r="H3420" s="12">
        <v>0.2</v>
      </c>
      <c r="I3420" s="12">
        <v>0</v>
      </c>
      <c r="J3420">
        <v>43</v>
      </c>
      <c r="K3420">
        <v>50</v>
      </c>
      <c r="L3420" s="12">
        <v>0.2</v>
      </c>
      <c r="M3420" t="s">
        <v>407</v>
      </c>
    </row>
    <row r="3421" spans="1:13" x14ac:dyDescent="0.3">
      <c r="A3421" t="s">
        <v>40</v>
      </c>
      <c r="B3421" t="s">
        <v>44</v>
      </c>
      <c r="C3421" t="s">
        <v>796</v>
      </c>
      <c r="D3421" t="s">
        <v>10</v>
      </c>
      <c r="E3421">
        <v>1</v>
      </c>
      <c r="F3421" s="12">
        <v>96.55</v>
      </c>
      <c r="G3421" s="12">
        <v>3.22</v>
      </c>
      <c r="H3421" s="12">
        <v>0.2</v>
      </c>
      <c r="I3421" s="12">
        <v>0</v>
      </c>
      <c r="J3421">
        <v>32</v>
      </c>
      <c r="K3421">
        <v>50</v>
      </c>
      <c r="L3421" s="12">
        <v>0.2</v>
      </c>
      <c r="M3421" t="s">
        <v>407</v>
      </c>
    </row>
    <row r="3422" spans="1:13" x14ac:dyDescent="0.3">
      <c r="A3422" t="s">
        <v>40</v>
      </c>
      <c r="B3422" t="s">
        <v>44</v>
      </c>
      <c r="C3422" t="s">
        <v>796</v>
      </c>
      <c r="D3422" t="s">
        <v>12</v>
      </c>
      <c r="E3422">
        <v>1</v>
      </c>
      <c r="F3422" s="12">
        <v>120.69</v>
      </c>
      <c r="G3422" s="12">
        <v>4.0199999999999996</v>
      </c>
      <c r="H3422" s="12">
        <v>0.2</v>
      </c>
      <c r="I3422" s="12">
        <v>0</v>
      </c>
      <c r="J3422">
        <v>40</v>
      </c>
      <c r="K3422">
        <v>50</v>
      </c>
      <c r="L3422" s="12">
        <v>0.2</v>
      </c>
      <c r="M3422" t="s">
        <v>407</v>
      </c>
    </row>
    <row r="3423" spans="1:13" x14ac:dyDescent="0.3">
      <c r="A3423" t="s">
        <v>40</v>
      </c>
      <c r="B3423" t="s">
        <v>44</v>
      </c>
      <c r="C3423" t="s">
        <v>411</v>
      </c>
      <c r="D3423" t="s">
        <v>7</v>
      </c>
      <c r="E3423">
        <v>1</v>
      </c>
      <c r="F3423" s="12">
        <v>69.39</v>
      </c>
      <c r="G3423" s="12">
        <v>2.31</v>
      </c>
      <c r="H3423" s="12">
        <v>0.2</v>
      </c>
      <c r="I3423" s="12">
        <v>0.2</v>
      </c>
      <c r="J3423">
        <v>23</v>
      </c>
      <c r="K3423">
        <v>50</v>
      </c>
      <c r="L3423" s="12">
        <v>0</v>
      </c>
      <c r="M3423" t="s">
        <v>407</v>
      </c>
    </row>
    <row r="3424" spans="1:13" x14ac:dyDescent="0.3">
      <c r="A3424" t="s">
        <v>40</v>
      </c>
      <c r="B3424" t="s">
        <v>44</v>
      </c>
      <c r="C3424" t="s">
        <v>411</v>
      </c>
      <c r="D3424" t="s">
        <v>9</v>
      </c>
      <c r="E3424">
        <v>1</v>
      </c>
      <c r="F3424" s="12">
        <v>45.26</v>
      </c>
      <c r="G3424" s="12">
        <v>1.51</v>
      </c>
      <c r="H3424" s="12">
        <v>0.2</v>
      </c>
      <c r="I3424" s="12">
        <v>0.2</v>
      </c>
      <c r="J3424">
        <v>15</v>
      </c>
      <c r="K3424">
        <v>50</v>
      </c>
      <c r="L3424" s="12">
        <v>0</v>
      </c>
      <c r="M3424" t="s">
        <v>407</v>
      </c>
    </row>
    <row r="3425" spans="1:13" x14ac:dyDescent="0.3">
      <c r="A3425" t="s">
        <v>40</v>
      </c>
      <c r="B3425" t="s">
        <v>44</v>
      </c>
      <c r="C3425" t="s">
        <v>411</v>
      </c>
      <c r="D3425" t="s">
        <v>11</v>
      </c>
      <c r="E3425">
        <v>1</v>
      </c>
      <c r="F3425" s="12">
        <v>60.34</v>
      </c>
      <c r="G3425" s="12">
        <v>2.0099999999999998</v>
      </c>
      <c r="H3425" s="12">
        <v>0.2</v>
      </c>
      <c r="I3425" s="12">
        <v>0.2</v>
      </c>
      <c r="J3425">
        <v>20</v>
      </c>
      <c r="K3425">
        <v>50</v>
      </c>
      <c r="L3425" s="12">
        <v>0</v>
      </c>
      <c r="M3425" t="s">
        <v>407</v>
      </c>
    </row>
    <row r="3426" spans="1:13" x14ac:dyDescent="0.3">
      <c r="A3426" t="s">
        <v>40</v>
      </c>
      <c r="B3426" t="s">
        <v>44</v>
      </c>
      <c r="C3426" t="s">
        <v>411</v>
      </c>
      <c r="D3426" t="s">
        <v>13</v>
      </c>
      <c r="E3426">
        <v>1</v>
      </c>
      <c r="F3426" s="12">
        <v>48</v>
      </c>
      <c r="G3426" s="12">
        <v>1.6</v>
      </c>
      <c r="H3426" s="12">
        <v>0.2</v>
      </c>
      <c r="I3426" s="12">
        <v>0.2</v>
      </c>
      <c r="J3426">
        <v>16</v>
      </c>
      <c r="K3426">
        <v>50</v>
      </c>
      <c r="L3426" s="12">
        <v>0</v>
      </c>
      <c r="M3426" t="s">
        <v>407</v>
      </c>
    </row>
    <row r="3427" spans="1:13" x14ac:dyDescent="0.3">
      <c r="A3427" t="s">
        <v>40</v>
      </c>
      <c r="B3427" t="s">
        <v>44</v>
      </c>
      <c r="C3427" t="s">
        <v>413</v>
      </c>
      <c r="D3427" t="s">
        <v>7</v>
      </c>
      <c r="E3427">
        <v>1</v>
      </c>
      <c r="F3427" s="12">
        <v>84.48</v>
      </c>
      <c r="G3427" s="12">
        <v>2.82</v>
      </c>
      <c r="H3427" s="12">
        <v>0.2</v>
      </c>
      <c r="I3427" s="12">
        <v>0.2</v>
      </c>
      <c r="J3427">
        <v>28</v>
      </c>
      <c r="K3427">
        <v>50</v>
      </c>
      <c r="L3427" s="12">
        <v>0</v>
      </c>
      <c r="M3427" t="s">
        <v>407</v>
      </c>
    </row>
    <row r="3428" spans="1:13" x14ac:dyDescent="0.3">
      <c r="A3428" t="s">
        <v>40</v>
      </c>
      <c r="B3428" t="s">
        <v>44</v>
      </c>
      <c r="C3428" t="s">
        <v>413</v>
      </c>
      <c r="D3428" t="s">
        <v>9</v>
      </c>
      <c r="E3428">
        <v>1</v>
      </c>
      <c r="F3428" s="12">
        <v>66.38</v>
      </c>
      <c r="G3428" s="12">
        <v>2.21</v>
      </c>
      <c r="H3428" s="12">
        <v>0.2</v>
      </c>
      <c r="I3428" s="12">
        <v>0.2</v>
      </c>
      <c r="J3428">
        <v>22</v>
      </c>
      <c r="K3428">
        <v>50</v>
      </c>
      <c r="L3428" s="12">
        <v>0</v>
      </c>
      <c r="M3428" t="s">
        <v>407</v>
      </c>
    </row>
    <row r="3429" spans="1:13" x14ac:dyDescent="0.3">
      <c r="A3429" t="s">
        <v>40</v>
      </c>
      <c r="B3429" t="s">
        <v>44</v>
      </c>
      <c r="C3429" t="s">
        <v>413</v>
      </c>
      <c r="D3429" t="s">
        <v>11</v>
      </c>
      <c r="E3429">
        <v>1</v>
      </c>
      <c r="F3429" s="12">
        <v>96</v>
      </c>
      <c r="G3429" s="12">
        <v>3.2</v>
      </c>
      <c r="H3429" s="12">
        <v>0.2</v>
      </c>
      <c r="I3429" s="12">
        <v>0.2</v>
      </c>
      <c r="J3429">
        <v>32</v>
      </c>
      <c r="K3429">
        <v>50</v>
      </c>
      <c r="L3429" s="12">
        <v>0</v>
      </c>
      <c r="M3429" t="s">
        <v>407</v>
      </c>
    </row>
    <row r="3430" spans="1:13" x14ac:dyDescent="0.3">
      <c r="A3430" t="s">
        <v>40</v>
      </c>
      <c r="B3430" t="s">
        <v>44</v>
      </c>
      <c r="C3430" t="s">
        <v>413</v>
      </c>
      <c r="D3430" t="s">
        <v>13</v>
      </c>
      <c r="E3430">
        <v>1</v>
      </c>
      <c r="F3430" s="12">
        <v>48</v>
      </c>
      <c r="G3430" s="12">
        <v>1.6</v>
      </c>
      <c r="H3430" s="12">
        <v>0.2</v>
      </c>
      <c r="I3430" s="12">
        <v>0.2</v>
      </c>
      <c r="J3430">
        <v>16</v>
      </c>
      <c r="K3430">
        <v>47</v>
      </c>
      <c r="L3430" s="12">
        <v>0</v>
      </c>
      <c r="M3430" t="s">
        <v>407</v>
      </c>
    </row>
    <row r="3431" spans="1:13" x14ac:dyDescent="0.3">
      <c r="A3431" t="s">
        <v>40</v>
      </c>
      <c r="B3431" t="s">
        <v>44</v>
      </c>
      <c r="C3431" t="s">
        <v>414</v>
      </c>
      <c r="D3431" t="s">
        <v>7</v>
      </c>
      <c r="E3431">
        <v>1</v>
      </c>
      <c r="F3431" s="12">
        <v>120</v>
      </c>
      <c r="G3431" s="12">
        <v>4</v>
      </c>
      <c r="H3431" s="12">
        <v>0.2</v>
      </c>
      <c r="I3431" s="12">
        <v>0.2</v>
      </c>
      <c r="J3431">
        <v>40</v>
      </c>
      <c r="K3431">
        <v>36</v>
      </c>
      <c r="L3431" s="12">
        <v>0</v>
      </c>
      <c r="M3431" t="s">
        <v>407</v>
      </c>
    </row>
    <row r="3432" spans="1:13" x14ac:dyDescent="0.3">
      <c r="A3432" t="s">
        <v>40</v>
      </c>
      <c r="B3432" t="s">
        <v>44</v>
      </c>
      <c r="C3432" t="s">
        <v>414</v>
      </c>
      <c r="D3432" t="s">
        <v>9</v>
      </c>
      <c r="E3432">
        <v>1</v>
      </c>
      <c r="F3432" s="12">
        <v>105</v>
      </c>
      <c r="G3432" s="12">
        <v>3.5</v>
      </c>
      <c r="H3432" s="12">
        <v>0.2</v>
      </c>
      <c r="I3432" s="12">
        <v>0.2</v>
      </c>
      <c r="J3432">
        <v>35</v>
      </c>
      <c r="K3432">
        <v>36</v>
      </c>
      <c r="L3432" s="12">
        <v>0</v>
      </c>
      <c r="M3432" t="s">
        <v>407</v>
      </c>
    </row>
    <row r="3433" spans="1:13" x14ac:dyDescent="0.3">
      <c r="A3433" t="s">
        <v>40</v>
      </c>
      <c r="B3433" t="s">
        <v>44</v>
      </c>
      <c r="C3433" t="s">
        <v>414</v>
      </c>
      <c r="D3433" t="s">
        <v>11</v>
      </c>
      <c r="E3433">
        <v>1</v>
      </c>
      <c r="F3433" s="12">
        <v>120.69</v>
      </c>
      <c r="G3433" s="12">
        <v>4.0199999999999996</v>
      </c>
      <c r="H3433" s="12">
        <v>0.2</v>
      </c>
      <c r="I3433" s="12">
        <v>0.2</v>
      </c>
      <c r="J3433">
        <v>40</v>
      </c>
      <c r="K3433">
        <v>36</v>
      </c>
      <c r="L3433" s="12">
        <v>0</v>
      </c>
      <c r="M3433" t="s">
        <v>407</v>
      </c>
    </row>
    <row r="3434" spans="1:13" x14ac:dyDescent="0.3">
      <c r="A3434" t="s">
        <v>40</v>
      </c>
      <c r="B3434" t="s">
        <v>44</v>
      </c>
      <c r="C3434" t="s">
        <v>414</v>
      </c>
      <c r="D3434" t="s">
        <v>13</v>
      </c>
      <c r="E3434">
        <v>1</v>
      </c>
      <c r="F3434" s="12">
        <v>102</v>
      </c>
      <c r="G3434" s="12">
        <v>3.4</v>
      </c>
      <c r="H3434" s="12">
        <v>0.2</v>
      </c>
      <c r="I3434" s="12">
        <v>0.2</v>
      </c>
      <c r="J3434">
        <v>34</v>
      </c>
      <c r="K3434">
        <v>50</v>
      </c>
      <c r="L3434" s="12">
        <v>0</v>
      </c>
      <c r="M3434" t="s">
        <v>407</v>
      </c>
    </row>
    <row r="3435" spans="1:13" x14ac:dyDescent="0.3">
      <c r="A3435" t="s">
        <v>40</v>
      </c>
      <c r="B3435" t="s">
        <v>44</v>
      </c>
      <c r="C3435" t="s">
        <v>415</v>
      </c>
      <c r="D3435" t="s">
        <v>7</v>
      </c>
      <c r="E3435">
        <v>1</v>
      </c>
      <c r="F3435" s="12">
        <v>57</v>
      </c>
      <c r="G3435" s="12">
        <v>1.9</v>
      </c>
      <c r="H3435" s="12">
        <v>0.2</v>
      </c>
      <c r="I3435" s="12">
        <v>0.2</v>
      </c>
      <c r="J3435">
        <v>19</v>
      </c>
      <c r="K3435">
        <v>36</v>
      </c>
      <c r="L3435" s="12">
        <v>0</v>
      </c>
      <c r="M3435" t="s">
        <v>407</v>
      </c>
    </row>
    <row r="3436" spans="1:13" x14ac:dyDescent="0.3">
      <c r="A3436" t="s">
        <v>40</v>
      </c>
      <c r="B3436" t="s">
        <v>44</v>
      </c>
      <c r="C3436" t="s">
        <v>415</v>
      </c>
      <c r="D3436" t="s">
        <v>9</v>
      </c>
      <c r="E3436">
        <v>1</v>
      </c>
      <c r="F3436" s="12">
        <v>90</v>
      </c>
      <c r="G3436" s="12">
        <v>3</v>
      </c>
      <c r="H3436" s="12">
        <v>0.2</v>
      </c>
      <c r="I3436" s="12">
        <v>0.2</v>
      </c>
      <c r="J3436">
        <v>30</v>
      </c>
      <c r="K3436">
        <v>36</v>
      </c>
      <c r="L3436" s="12">
        <v>0</v>
      </c>
      <c r="M3436" t="s">
        <v>407</v>
      </c>
    </row>
    <row r="3437" spans="1:13" x14ac:dyDescent="0.3">
      <c r="A3437" t="s">
        <v>40</v>
      </c>
      <c r="B3437" t="s">
        <v>44</v>
      </c>
      <c r="C3437" t="s">
        <v>415</v>
      </c>
      <c r="D3437" t="s">
        <v>11</v>
      </c>
      <c r="E3437">
        <v>1</v>
      </c>
      <c r="F3437" s="12">
        <v>75</v>
      </c>
      <c r="G3437" s="12">
        <v>2.5</v>
      </c>
      <c r="H3437" s="12">
        <v>0.2</v>
      </c>
      <c r="I3437" s="12">
        <v>0.2</v>
      </c>
      <c r="J3437">
        <v>25</v>
      </c>
      <c r="K3437">
        <v>36</v>
      </c>
      <c r="L3437" s="12">
        <v>0</v>
      </c>
      <c r="M3437" t="s">
        <v>407</v>
      </c>
    </row>
    <row r="3438" spans="1:13" x14ac:dyDescent="0.3">
      <c r="A3438" t="s">
        <v>40</v>
      </c>
      <c r="B3438" t="s">
        <v>44</v>
      </c>
      <c r="C3438" t="s">
        <v>415</v>
      </c>
      <c r="D3438" t="s">
        <v>13</v>
      </c>
      <c r="E3438">
        <v>1</v>
      </c>
      <c r="F3438" s="12">
        <v>63</v>
      </c>
      <c r="G3438" s="12">
        <v>2.1</v>
      </c>
      <c r="H3438" s="12">
        <v>0.2</v>
      </c>
      <c r="I3438" s="12">
        <v>0.2</v>
      </c>
      <c r="J3438">
        <v>21</v>
      </c>
      <c r="K3438">
        <v>36</v>
      </c>
      <c r="L3438" s="12">
        <v>0</v>
      </c>
      <c r="M3438" t="s">
        <v>407</v>
      </c>
    </row>
    <row r="3439" spans="1:13" x14ac:dyDescent="0.3">
      <c r="A3439" t="s">
        <v>40</v>
      </c>
      <c r="B3439" t="s">
        <v>44</v>
      </c>
      <c r="C3439" t="s">
        <v>416</v>
      </c>
      <c r="D3439" t="s">
        <v>8</v>
      </c>
      <c r="E3439">
        <v>1</v>
      </c>
      <c r="F3439" s="12">
        <v>69</v>
      </c>
      <c r="G3439" s="12">
        <v>2.2999999999999998</v>
      </c>
      <c r="H3439" s="12">
        <v>0.2</v>
      </c>
      <c r="I3439" s="12">
        <v>0.2</v>
      </c>
      <c r="J3439">
        <v>23</v>
      </c>
      <c r="K3439">
        <v>36</v>
      </c>
      <c r="L3439" s="12">
        <v>0</v>
      </c>
      <c r="M3439" t="s">
        <v>407</v>
      </c>
    </row>
    <row r="3440" spans="1:13" x14ac:dyDescent="0.3">
      <c r="A3440" t="s">
        <v>40</v>
      </c>
      <c r="B3440" t="s">
        <v>44</v>
      </c>
      <c r="C3440" t="s">
        <v>416</v>
      </c>
      <c r="D3440" t="s">
        <v>10</v>
      </c>
      <c r="E3440">
        <v>1</v>
      </c>
      <c r="F3440" s="12">
        <v>36</v>
      </c>
      <c r="G3440" s="12">
        <v>1.2</v>
      </c>
      <c r="H3440" s="12">
        <v>0.2</v>
      </c>
      <c r="I3440" s="12">
        <v>0.2</v>
      </c>
      <c r="J3440">
        <v>12</v>
      </c>
      <c r="K3440">
        <v>36</v>
      </c>
      <c r="L3440" s="12">
        <v>0</v>
      </c>
      <c r="M3440" t="s">
        <v>407</v>
      </c>
    </row>
    <row r="3441" spans="1:13" x14ac:dyDescent="0.3">
      <c r="A3441" t="s">
        <v>40</v>
      </c>
      <c r="B3441" t="s">
        <v>44</v>
      </c>
      <c r="C3441" t="s">
        <v>416</v>
      </c>
      <c r="D3441" t="s">
        <v>12</v>
      </c>
      <c r="E3441">
        <v>1</v>
      </c>
      <c r="F3441" s="12">
        <v>99</v>
      </c>
      <c r="G3441" s="12">
        <v>3.3</v>
      </c>
      <c r="H3441" s="12">
        <v>0.2</v>
      </c>
      <c r="I3441" s="12">
        <v>0.2</v>
      </c>
      <c r="J3441">
        <v>33</v>
      </c>
      <c r="K3441">
        <v>36</v>
      </c>
      <c r="L3441" s="12">
        <v>0</v>
      </c>
      <c r="M3441" t="s">
        <v>407</v>
      </c>
    </row>
    <row r="3442" spans="1:13" x14ac:dyDescent="0.3">
      <c r="A3442" t="s">
        <v>40</v>
      </c>
      <c r="B3442" t="s">
        <v>44</v>
      </c>
      <c r="C3442" t="s">
        <v>797</v>
      </c>
      <c r="D3442" t="s">
        <v>8</v>
      </c>
      <c r="E3442">
        <v>1</v>
      </c>
      <c r="F3442" s="12">
        <v>75.430000000000007</v>
      </c>
      <c r="G3442" s="12">
        <v>2.5099999999999998</v>
      </c>
      <c r="H3442" s="12">
        <v>0.2</v>
      </c>
      <c r="I3442" s="12">
        <v>0.2</v>
      </c>
      <c r="J3442">
        <v>25</v>
      </c>
      <c r="K3442">
        <v>36</v>
      </c>
      <c r="L3442" s="12">
        <v>0</v>
      </c>
      <c r="M3442" t="s">
        <v>407</v>
      </c>
    </row>
    <row r="3443" spans="1:13" x14ac:dyDescent="0.3">
      <c r="A3443" t="s">
        <v>40</v>
      </c>
      <c r="B3443" t="s">
        <v>44</v>
      </c>
      <c r="C3443" t="s">
        <v>797</v>
      </c>
      <c r="D3443" t="s">
        <v>10</v>
      </c>
      <c r="E3443">
        <v>1</v>
      </c>
      <c r="F3443" s="12">
        <v>54.31</v>
      </c>
      <c r="G3443" s="12">
        <v>1.81</v>
      </c>
      <c r="H3443" s="12">
        <v>0.2</v>
      </c>
      <c r="I3443" s="12">
        <v>0.2</v>
      </c>
      <c r="J3443">
        <v>18</v>
      </c>
      <c r="K3443">
        <v>36</v>
      </c>
      <c r="L3443" s="12">
        <v>0</v>
      </c>
      <c r="M3443" t="s">
        <v>407</v>
      </c>
    </row>
    <row r="3444" spans="1:13" x14ac:dyDescent="0.3">
      <c r="A3444" t="s">
        <v>40</v>
      </c>
      <c r="B3444" t="s">
        <v>44</v>
      </c>
      <c r="C3444" t="s">
        <v>797</v>
      </c>
      <c r="D3444" t="s">
        <v>12</v>
      </c>
      <c r="E3444">
        <v>1</v>
      </c>
      <c r="F3444" s="12">
        <v>27.15</v>
      </c>
      <c r="G3444" s="12">
        <v>0.91</v>
      </c>
      <c r="H3444" s="12">
        <v>0.2</v>
      </c>
      <c r="I3444" s="12">
        <v>0.2</v>
      </c>
      <c r="J3444">
        <v>9</v>
      </c>
      <c r="K3444">
        <v>36</v>
      </c>
      <c r="L3444" s="12">
        <v>0</v>
      </c>
      <c r="M3444" t="s">
        <v>407</v>
      </c>
    </row>
    <row r="3445" spans="1:13" x14ac:dyDescent="0.3">
      <c r="A3445" t="s">
        <v>40</v>
      </c>
      <c r="B3445" t="s">
        <v>44</v>
      </c>
      <c r="C3445" t="s">
        <v>798</v>
      </c>
      <c r="D3445" t="s">
        <v>8</v>
      </c>
      <c r="E3445">
        <v>1</v>
      </c>
      <c r="F3445" s="12">
        <v>24.14</v>
      </c>
      <c r="G3445" s="12">
        <v>0.8</v>
      </c>
      <c r="H3445" s="12">
        <v>0.2</v>
      </c>
      <c r="I3445" s="12">
        <v>0.2</v>
      </c>
      <c r="J3445">
        <v>8</v>
      </c>
      <c r="K3445">
        <v>36</v>
      </c>
      <c r="L3445" s="12">
        <v>0</v>
      </c>
      <c r="M3445" t="s">
        <v>407</v>
      </c>
    </row>
    <row r="3446" spans="1:13" x14ac:dyDescent="0.3">
      <c r="A3446" t="s">
        <v>40</v>
      </c>
      <c r="B3446" t="s">
        <v>44</v>
      </c>
      <c r="C3446" t="s">
        <v>798</v>
      </c>
      <c r="D3446" t="s">
        <v>10</v>
      </c>
      <c r="E3446">
        <v>1</v>
      </c>
      <c r="F3446" s="12">
        <v>48.27</v>
      </c>
      <c r="G3446" s="12">
        <v>1.61</v>
      </c>
      <c r="H3446" s="12">
        <v>0.2</v>
      </c>
      <c r="I3446" s="12">
        <v>0.2</v>
      </c>
      <c r="J3446">
        <v>16</v>
      </c>
      <c r="K3446">
        <v>36</v>
      </c>
      <c r="L3446" s="12">
        <v>0</v>
      </c>
      <c r="M3446" t="s">
        <v>407</v>
      </c>
    </row>
    <row r="3447" spans="1:13" x14ac:dyDescent="0.3">
      <c r="A3447" t="s">
        <v>40</v>
      </c>
      <c r="B3447" t="s">
        <v>44</v>
      </c>
      <c r="C3447" t="s">
        <v>798</v>
      </c>
      <c r="D3447" t="s">
        <v>12</v>
      </c>
      <c r="E3447">
        <v>1</v>
      </c>
      <c r="F3447" s="12">
        <v>36.21</v>
      </c>
      <c r="G3447" s="12">
        <v>1.21</v>
      </c>
      <c r="H3447" s="12">
        <v>0.2</v>
      </c>
      <c r="I3447" s="12">
        <v>0.2</v>
      </c>
      <c r="J3447">
        <v>12</v>
      </c>
      <c r="K3447">
        <v>36</v>
      </c>
      <c r="L3447" s="12">
        <v>0</v>
      </c>
      <c r="M3447" t="s">
        <v>407</v>
      </c>
    </row>
    <row r="3448" spans="1:13" x14ac:dyDescent="0.3">
      <c r="A3448" t="s">
        <v>40</v>
      </c>
      <c r="B3448" t="s">
        <v>44</v>
      </c>
      <c r="C3448" t="s">
        <v>417</v>
      </c>
      <c r="D3448" t="s">
        <v>7</v>
      </c>
      <c r="E3448">
        <v>1</v>
      </c>
      <c r="F3448" s="12">
        <v>96.55</v>
      </c>
      <c r="G3448" s="12">
        <v>3.22</v>
      </c>
      <c r="H3448" s="12">
        <v>0.2</v>
      </c>
      <c r="I3448" s="12">
        <v>0</v>
      </c>
      <c r="J3448">
        <v>32</v>
      </c>
      <c r="K3448">
        <v>50</v>
      </c>
      <c r="L3448" s="12">
        <v>0.2</v>
      </c>
      <c r="M3448" t="s">
        <v>407</v>
      </c>
    </row>
    <row r="3449" spans="1:13" x14ac:dyDescent="0.3">
      <c r="A3449" t="s">
        <v>40</v>
      </c>
      <c r="B3449" t="s">
        <v>44</v>
      </c>
      <c r="C3449" t="s">
        <v>417</v>
      </c>
      <c r="D3449" t="s">
        <v>9</v>
      </c>
      <c r="E3449">
        <v>1</v>
      </c>
      <c r="F3449" s="12">
        <v>87.5</v>
      </c>
      <c r="G3449" s="12">
        <v>2.92</v>
      </c>
      <c r="H3449" s="12">
        <v>0.2</v>
      </c>
      <c r="I3449" s="12">
        <v>0</v>
      </c>
      <c r="J3449">
        <v>29</v>
      </c>
      <c r="K3449">
        <v>50</v>
      </c>
      <c r="L3449" s="12">
        <v>0.2</v>
      </c>
      <c r="M3449" t="s">
        <v>407</v>
      </c>
    </row>
    <row r="3450" spans="1:13" x14ac:dyDescent="0.3">
      <c r="A3450" t="s">
        <v>40</v>
      </c>
      <c r="B3450" t="s">
        <v>44</v>
      </c>
      <c r="C3450" t="s">
        <v>417</v>
      </c>
      <c r="D3450" t="s">
        <v>8</v>
      </c>
      <c r="E3450">
        <v>1</v>
      </c>
      <c r="F3450" s="12">
        <v>168.96</v>
      </c>
      <c r="G3450" s="12">
        <v>5.63</v>
      </c>
      <c r="H3450" s="12">
        <v>0.2</v>
      </c>
      <c r="I3450" s="12">
        <v>0</v>
      </c>
      <c r="J3450">
        <v>56</v>
      </c>
      <c r="K3450">
        <v>50</v>
      </c>
      <c r="L3450" s="12">
        <v>0.2</v>
      </c>
      <c r="M3450" t="s">
        <v>407</v>
      </c>
    </row>
    <row r="3451" spans="1:13" x14ac:dyDescent="0.3">
      <c r="A3451" t="s">
        <v>40</v>
      </c>
      <c r="B3451" t="s">
        <v>44</v>
      </c>
      <c r="C3451" t="s">
        <v>417</v>
      </c>
      <c r="D3451" t="s">
        <v>11</v>
      </c>
      <c r="E3451">
        <v>1</v>
      </c>
      <c r="F3451" s="12">
        <v>132.75</v>
      </c>
      <c r="G3451" s="12">
        <v>4.43</v>
      </c>
      <c r="H3451" s="12">
        <v>0.2</v>
      </c>
      <c r="I3451" s="12">
        <v>0</v>
      </c>
      <c r="J3451">
        <v>44</v>
      </c>
      <c r="K3451">
        <v>50</v>
      </c>
      <c r="L3451" s="12">
        <v>0.2</v>
      </c>
      <c r="M3451" t="s">
        <v>407</v>
      </c>
    </row>
    <row r="3452" spans="1:13" x14ac:dyDescent="0.3">
      <c r="A3452" t="s">
        <v>40</v>
      </c>
      <c r="B3452" t="s">
        <v>44</v>
      </c>
      <c r="C3452" t="s">
        <v>417</v>
      </c>
      <c r="D3452" t="s">
        <v>10</v>
      </c>
      <c r="E3452">
        <v>1</v>
      </c>
      <c r="F3452" s="12">
        <v>184.04</v>
      </c>
      <c r="G3452" s="12">
        <v>6.13</v>
      </c>
      <c r="H3452" s="12">
        <v>0.2</v>
      </c>
      <c r="I3452" s="12">
        <v>0</v>
      </c>
      <c r="J3452">
        <v>61</v>
      </c>
      <c r="K3452">
        <v>50</v>
      </c>
      <c r="L3452" s="12">
        <v>0.2</v>
      </c>
      <c r="M3452" t="s">
        <v>407</v>
      </c>
    </row>
    <row r="3453" spans="1:13" x14ac:dyDescent="0.3">
      <c r="A3453" t="s">
        <v>40</v>
      </c>
      <c r="B3453" t="s">
        <v>44</v>
      </c>
      <c r="C3453" t="s">
        <v>417</v>
      </c>
      <c r="D3453" t="s">
        <v>13</v>
      </c>
      <c r="E3453">
        <v>1</v>
      </c>
      <c r="F3453" s="12">
        <v>102</v>
      </c>
      <c r="G3453" s="12">
        <v>3.4</v>
      </c>
      <c r="H3453" s="12">
        <v>0.2</v>
      </c>
      <c r="I3453" s="12">
        <v>0</v>
      </c>
      <c r="J3453">
        <v>34</v>
      </c>
      <c r="K3453">
        <v>50</v>
      </c>
      <c r="L3453" s="12">
        <v>0.2</v>
      </c>
      <c r="M3453" t="s">
        <v>407</v>
      </c>
    </row>
    <row r="3454" spans="1:13" x14ac:dyDescent="0.3">
      <c r="A3454" t="s">
        <v>40</v>
      </c>
      <c r="B3454" t="s">
        <v>44</v>
      </c>
      <c r="C3454" t="s">
        <v>417</v>
      </c>
      <c r="D3454" t="s">
        <v>12</v>
      </c>
      <c r="E3454">
        <v>1</v>
      </c>
      <c r="F3454" s="12">
        <v>141.81</v>
      </c>
      <c r="G3454" s="12">
        <v>4.7300000000000004</v>
      </c>
      <c r="H3454" s="12">
        <v>0.2</v>
      </c>
      <c r="I3454" s="12">
        <v>0</v>
      </c>
      <c r="J3454">
        <v>47</v>
      </c>
      <c r="K3454">
        <v>50</v>
      </c>
      <c r="L3454" s="12">
        <v>0.2</v>
      </c>
      <c r="M3454" t="s">
        <v>407</v>
      </c>
    </row>
    <row r="3455" spans="1:13" x14ac:dyDescent="0.3">
      <c r="A3455" t="s">
        <v>40</v>
      </c>
      <c r="B3455" t="s">
        <v>44</v>
      </c>
      <c r="C3455" t="s">
        <v>418</v>
      </c>
      <c r="D3455" t="s">
        <v>7</v>
      </c>
      <c r="E3455">
        <v>1</v>
      </c>
      <c r="F3455" s="12">
        <v>66.38</v>
      </c>
      <c r="G3455" s="12">
        <v>2.21</v>
      </c>
      <c r="H3455" s="12">
        <v>0.2</v>
      </c>
      <c r="I3455" s="12">
        <v>0.2</v>
      </c>
      <c r="J3455">
        <v>22</v>
      </c>
      <c r="K3455">
        <v>36</v>
      </c>
      <c r="L3455" s="12">
        <v>0</v>
      </c>
      <c r="M3455" t="s">
        <v>407</v>
      </c>
    </row>
    <row r="3456" spans="1:13" x14ac:dyDescent="0.3">
      <c r="A3456" t="s">
        <v>40</v>
      </c>
      <c r="B3456" t="s">
        <v>44</v>
      </c>
      <c r="C3456" t="s">
        <v>418</v>
      </c>
      <c r="D3456" t="s">
        <v>8</v>
      </c>
      <c r="E3456">
        <v>1</v>
      </c>
      <c r="F3456" s="12">
        <v>33.19</v>
      </c>
      <c r="G3456" s="12">
        <v>1.1100000000000001</v>
      </c>
      <c r="H3456" s="12">
        <v>0.2</v>
      </c>
      <c r="I3456" s="12">
        <v>0.2</v>
      </c>
      <c r="J3456">
        <v>11</v>
      </c>
      <c r="K3456">
        <v>34</v>
      </c>
      <c r="L3456" s="12">
        <v>0</v>
      </c>
      <c r="M3456" t="s">
        <v>407</v>
      </c>
    </row>
    <row r="3457" spans="1:13" x14ac:dyDescent="0.3">
      <c r="A3457" t="s">
        <v>40</v>
      </c>
      <c r="B3457" t="s">
        <v>44</v>
      </c>
      <c r="C3457" t="s">
        <v>418</v>
      </c>
      <c r="D3457" t="s">
        <v>10</v>
      </c>
      <c r="E3457">
        <v>1</v>
      </c>
      <c r="F3457" s="12">
        <v>57.33</v>
      </c>
      <c r="G3457" s="12">
        <v>1.91</v>
      </c>
      <c r="H3457" s="12">
        <v>0.2</v>
      </c>
      <c r="I3457" s="12">
        <v>0.2</v>
      </c>
      <c r="J3457">
        <v>19</v>
      </c>
      <c r="K3457">
        <v>34</v>
      </c>
      <c r="L3457" s="12">
        <v>0</v>
      </c>
      <c r="M3457" t="s">
        <v>407</v>
      </c>
    </row>
    <row r="3458" spans="1:13" x14ac:dyDescent="0.3">
      <c r="A3458" t="s">
        <v>40</v>
      </c>
      <c r="B3458" t="s">
        <v>44</v>
      </c>
      <c r="C3458" t="s">
        <v>418</v>
      </c>
      <c r="D3458" t="s">
        <v>13</v>
      </c>
      <c r="E3458">
        <v>1</v>
      </c>
      <c r="F3458" s="12">
        <v>36.21</v>
      </c>
      <c r="G3458" s="12">
        <v>1.21</v>
      </c>
      <c r="H3458" s="12">
        <v>0.2</v>
      </c>
      <c r="I3458" s="12">
        <v>0.2</v>
      </c>
      <c r="J3458">
        <v>12</v>
      </c>
      <c r="K3458">
        <v>36</v>
      </c>
      <c r="L3458" s="12">
        <v>0</v>
      </c>
      <c r="M3458" t="s">
        <v>407</v>
      </c>
    </row>
    <row r="3459" spans="1:13" x14ac:dyDescent="0.3">
      <c r="A3459" t="s">
        <v>40</v>
      </c>
      <c r="B3459" t="s">
        <v>44</v>
      </c>
      <c r="C3459" t="s">
        <v>418</v>
      </c>
      <c r="D3459" t="s">
        <v>12</v>
      </c>
      <c r="E3459">
        <v>1</v>
      </c>
      <c r="F3459" s="12">
        <v>39.22</v>
      </c>
      <c r="G3459" s="12">
        <v>1.31</v>
      </c>
      <c r="H3459" s="12">
        <v>0.2</v>
      </c>
      <c r="I3459" s="12">
        <v>0.2</v>
      </c>
      <c r="J3459">
        <v>13</v>
      </c>
      <c r="K3459">
        <v>34</v>
      </c>
      <c r="L3459" s="12">
        <v>0</v>
      </c>
      <c r="M3459" t="s">
        <v>407</v>
      </c>
    </row>
    <row r="3460" spans="1:13" x14ac:dyDescent="0.3">
      <c r="A3460" t="s">
        <v>40</v>
      </c>
      <c r="B3460" t="s">
        <v>44</v>
      </c>
      <c r="C3460" t="s">
        <v>419</v>
      </c>
      <c r="D3460" t="s">
        <v>7</v>
      </c>
      <c r="E3460">
        <v>1</v>
      </c>
      <c r="F3460" s="12">
        <v>87</v>
      </c>
      <c r="G3460" s="12">
        <v>2.9</v>
      </c>
      <c r="H3460" s="12">
        <v>0.2</v>
      </c>
      <c r="I3460" s="12">
        <v>0.2</v>
      </c>
      <c r="J3460">
        <v>29</v>
      </c>
      <c r="K3460">
        <v>50</v>
      </c>
      <c r="L3460" s="12">
        <v>0</v>
      </c>
      <c r="M3460" t="s">
        <v>407</v>
      </c>
    </row>
    <row r="3461" spans="1:13" x14ac:dyDescent="0.3">
      <c r="A3461" t="s">
        <v>40</v>
      </c>
      <c r="B3461" t="s">
        <v>44</v>
      </c>
      <c r="C3461" t="s">
        <v>419</v>
      </c>
      <c r="D3461" t="s">
        <v>9</v>
      </c>
      <c r="E3461">
        <v>1</v>
      </c>
      <c r="F3461" s="12">
        <v>57</v>
      </c>
      <c r="G3461" s="12">
        <v>1.9</v>
      </c>
      <c r="H3461" s="12">
        <v>0.2</v>
      </c>
      <c r="I3461" s="12">
        <v>0.2</v>
      </c>
      <c r="J3461">
        <v>19</v>
      </c>
      <c r="K3461">
        <v>50</v>
      </c>
      <c r="L3461" s="12">
        <v>0</v>
      </c>
      <c r="M3461" t="s">
        <v>407</v>
      </c>
    </row>
    <row r="3462" spans="1:13" x14ac:dyDescent="0.3">
      <c r="A3462" t="s">
        <v>40</v>
      </c>
      <c r="B3462" t="s">
        <v>44</v>
      </c>
      <c r="C3462" t="s">
        <v>419</v>
      </c>
      <c r="D3462" t="s">
        <v>11</v>
      </c>
      <c r="E3462">
        <v>1</v>
      </c>
      <c r="F3462" s="12">
        <v>57</v>
      </c>
      <c r="G3462" s="12">
        <v>1.9</v>
      </c>
      <c r="H3462" s="12">
        <v>0.2</v>
      </c>
      <c r="I3462" s="12">
        <v>0.2</v>
      </c>
      <c r="J3462">
        <v>19</v>
      </c>
      <c r="K3462">
        <v>50</v>
      </c>
      <c r="L3462" s="12">
        <v>0</v>
      </c>
      <c r="M3462" t="s">
        <v>407</v>
      </c>
    </row>
    <row r="3463" spans="1:13" x14ac:dyDescent="0.3">
      <c r="A3463" t="s">
        <v>40</v>
      </c>
      <c r="B3463" t="s">
        <v>44</v>
      </c>
      <c r="C3463" t="s">
        <v>419</v>
      </c>
      <c r="D3463" t="s">
        <v>13</v>
      </c>
      <c r="E3463">
        <v>1</v>
      </c>
      <c r="F3463" s="12">
        <v>45</v>
      </c>
      <c r="G3463" s="12">
        <v>1.5</v>
      </c>
      <c r="H3463" s="12">
        <v>0.2</v>
      </c>
      <c r="I3463" s="12">
        <v>0.2</v>
      </c>
      <c r="J3463">
        <v>15</v>
      </c>
      <c r="K3463">
        <v>47</v>
      </c>
      <c r="L3463" s="12">
        <v>0</v>
      </c>
      <c r="M3463" t="s">
        <v>407</v>
      </c>
    </row>
    <row r="3464" spans="1:13" x14ac:dyDescent="0.3">
      <c r="A3464" t="s">
        <v>40</v>
      </c>
      <c r="B3464" t="s">
        <v>44</v>
      </c>
      <c r="C3464" t="s">
        <v>799</v>
      </c>
      <c r="D3464" t="s">
        <v>7</v>
      </c>
      <c r="E3464">
        <v>1</v>
      </c>
      <c r="F3464" s="12">
        <v>75.430000000000007</v>
      </c>
      <c r="G3464" s="12">
        <v>2.5099999999999998</v>
      </c>
      <c r="H3464" s="12">
        <v>0.2</v>
      </c>
      <c r="I3464" s="12">
        <v>0</v>
      </c>
      <c r="J3464">
        <v>25</v>
      </c>
      <c r="K3464">
        <v>36</v>
      </c>
      <c r="L3464" s="12">
        <v>0.2</v>
      </c>
      <c r="M3464" t="s">
        <v>407</v>
      </c>
    </row>
    <row r="3465" spans="1:13" x14ac:dyDescent="0.3">
      <c r="A3465" t="s">
        <v>40</v>
      </c>
      <c r="B3465" t="s">
        <v>44</v>
      </c>
      <c r="C3465" t="s">
        <v>799</v>
      </c>
      <c r="D3465" t="s">
        <v>9</v>
      </c>
      <c r="E3465">
        <v>1</v>
      </c>
      <c r="F3465" s="12">
        <v>69.39</v>
      </c>
      <c r="G3465" s="12">
        <v>2.31</v>
      </c>
      <c r="H3465" s="12">
        <v>0.2</v>
      </c>
      <c r="I3465" s="12">
        <v>0</v>
      </c>
      <c r="J3465">
        <v>23</v>
      </c>
      <c r="K3465">
        <v>36</v>
      </c>
      <c r="L3465" s="12">
        <v>0.2</v>
      </c>
      <c r="M3465" t="s">
        <v>407</v>
      </c>
    </row>
    <row r="3466" spans="1:13" x14ac:dyDescent="0.3">
      <c r="A3466" t="s">
        <v>40</v>
      </c>
      <c r="B3466" t="s">
        <v>44</v>
      </c>
      <c r="C3466" t="s">
        <v>799</v>
      </c>
      <c r="D3466" t="s">
        <v>11</v>
      </c>
      <c r="E3466">
        <v>1</v>
      </c>
      <c r="F3466" s="12">
        <v>87</v>
      </c>
      <c r="G3466" s="12">
        <v>2.9</v>
      </c>
      <c r="H3466" s="12">
        <v>0.2</v>
      </c>
      <c r="I3466" s="12">
        <v>0</v>
      </c>
      <c r="J3466">
        <v>29</v>
      </c>
      <c r="K3466">
        <v>36</v>
      </c>
      <c r="L3466" s="12">
        <v>0.2</v>
      </c>
      <c r="M3466" t="s">
        <v>407</v>
      </c>
    </row>
    <row r="3467" spans="1:13" x14ac:dyDescent="0.3">
      <c r="A3467" t="s">
        <v>40</v>
      </c>
      <c r="B3467" t="s">
        <v>44</v>
      </c>
      <c r="C3467" t="s">
        <v>799</v>
      </c>
      <c r="D3467" t="s">
        <v>13</v>
      </c>
      <c r="E3467">
        <v>1</v>
      </c>
      <c r="F3467" s="12">
        <v>51</v>
      </c>
      <c r="G3467" s="12">
        <v>1.7</v>
      </c>
      <c r="H3467" s="12">
        <v>0.2</v>
      </c>
      <c r="I3467" s="12">
        <v>0</v>
      </c>
      <c r="J3467">
        <v>17</v>
      </c>
      <c r="K3467">
        <v>36</v>
      </c>
      <c r="L3467" s="12">
        <v>0.2</v>
      </c>
      <c r="M3467" t="s">
        <v>407</v>
      </c>
    </row>
    <row r="3468" spans="1:13" x14ac:dyDescent="0.3">
      <c r="A3468" t="s">
        <v>40</v>
      </c>
      <c r="B3468" t="s">
        <v>44</v>
      </c>
      <c r="C3468" t="s">
        <v>800</v>
      </c>
      <c r="D3468" t="s">
        <v>9</v>
      </c>
      <c r="E3468">
        <v>1</v>
      </c>
      <c r="F3468" s="12">
        <v>18.100000000000001</v>
      </c>
      <c r="G3468" s="12">
        <v>0.6</v>
      </c>
      <c r="H3468" s="12">
        <v>0.2</v>
      </c>
      <c r="I3468" s="12">
        <v>0.2</v>
      </c>
      <c r="J3468">
        <v>6</v>
      </c>
      <c r="K3468">
        <v>36</v>
      </c>
      <c r="L3468" s="12">
        <v>0</v>
      </c>
      <c r="M3468" t="s">
        <v>407</v>
      </c>
    </row>
    <row r="3469" spans="1:13" x14ac:dyDescent="0.3">
      <c r="A3469" t="s">
        <v>40</v>
      </c>
      <c r="B3469" t="s">
        <v>44</v>
      </c>
      <c r="C3469" t="s">
        <v>800</v>
      </c>
      <c r="D3469" t="s">
        <v>11</v>
      </c>
      <c r="E3469">
        <v>1</v>
      </c>
      <c r="F3469" s="12">
        <v>21.12</v>
      </c>
      <c r="G3469" s="12">
        <v>0.7</v>
      </c>
      <c r="H3469" s="12">
        <v>0.2</v>
      </c>
      <c r="I3469" s="12">
        <v>0.2</v>
      </c>
      <c r="J3469">
        <v>7</v>
      </c>
      <c r="K3469">
        <v>36</v>
      </c>
      <c r="L3469" s="12">
        <v>0</v>
      </c>
      <c r="M3469" t="s">
        <v>407</v>
      </c>
    </row>
    <row r="3470" spans="1:13" x14ac:dyDescent="0.3">
      <c r="A3470" t="s">
        <v>40</v>
      </c>
      <c r="B3470" t="s">
        <v>44</v>
      </c>
      <c r="C3470" t="s">
        <v>425</v>
      </c>
      <c r="D3470" t="s">
        <v>8</v>
      </c>
      <c r="E3470">
        <v>1</v>
      </c>
      <c r="F3470" s="12">
        <v>27.15</v>
      </c>
      <c r="G3470" s="12">
        <v>0.91</v>
      </c>
      <c r="H3470" s="12">
        <v>0.2</v>
      </c>
      <c r="I3470" s="12">
        <v>0.2</v>
      </c>
      <c r="J3470">
        <v>9</v>
      </c>
      <c r="K3470">
        <v>36</v>
      </c>
      <c r="L3470" s="12">
        <v>0</v>
      </c>
      <c r="M3470" t="s">
        <v>407</v>
      </c>
    </row>
    <row r="3471" spans="1:13" x14ac:dyDescent="0.3">
      <c r="A3471" t="s">
        <v>40</v>
      </c>
      <c r="B3471" t="s">
        <v>44</v>
      </c>
      <c r="C3471" t="s">
        <v>425</v>
      </c>
      <c r="D3471" t="s">
        <v>10</v>
      </c>
      <c r="E3471">
        <v>1</v>
      </c>
      <c r="F3471" s="12">
        <v>24.14</v>
      </c>
      <c r="G3471" s="12">
        <v>0.8</v>
      </c>
      <c r="H3471" s="12">
        <v>0.2</v>
      </c>
      <c r="I3471" s="12">
        <v>0.2</v>
      </c>
      <c r="J3471">
        <v>8</v>
      </c>
      <c r="K3471">
        <v>36</v>
      </c>
      <c r="L3471" s="12">
        <v>0</v>
      </c>
      <c r="M3471" t="s">
        <v>407</v>
      </c>
    </row>
    <row r="3472" spans="1:13" x14ac:dyDescent="0.3">
      <c r="A3472" t="s">
        <v>40</v>
      </c>
      <c r="B3472" t="s">
        <v>44</v>
      </c>
      <c r="C3472" t="s">
        <v>426</v>
      </c>
      <c r="D3472" t="s">
        <v>7</v>
      </c>
      <c r="E3472">
        <v>1</v>
      </c>
      <c r="F3472" s="12">
        <v>66</v>
      </c>
      <c r="G3472" s="12">
        <v>2.2000000000000002</v>
      </c>
      <c r="H3472" s="12">
        <v>0.18</v>
      </c>
      <c r="I3472" s="12">
        <v>0.18</v>
      </c>
      <c r="J3472">
        <v>22</v>
      </c>
      <c r="K3472">
        <v>30</v>
      </c>
      <c r="L3472" s="12">
        <v>0</v>
      </c>
      <c r="M3472" t="s">
        <v>407</v>
      </c>
    </row>
    <row r="3473" spans="1:13" x14ac:dyDescent="0.3">
      <c r="A3473" t="s">
        <v>40</v>
      </c>
      <c r="B3473" t="s">
        <v>44</v>
      </c>
      <c r="C3473" t="s">
        <v>426</v>
      </c>
      <c r="D3473" t="s">
        <v>9</v>
      </c>
      <c r="E3473">
        <v>2</v>
      </c>
      <c r="F3473" s="12">
        <v>159.46</v>
      </c>
      <c r="G3473" s="12">
        <v>5.32</v>
      </c>
      <c r="H3473" s="12">
        <v>0.35</v>
      </c>
      <c r="I3473" s="12">
        <v>0.35</v>
      </c>
      <c r="J3473">
        <v>53</v>
      </c>
      <c r="K3473">
        <v>60</v>
      </c>
      <c r="L3473" s="12">
        <v>0</v>
      </c>
      <c r="M3473" t="s">
        <v>407</v>
      </c>
    </row>
    <row r="3474" spans="1:13" x14ac:dyDescent="0.3">
      <c r="A3474" t="s">
        <v>40</v>
      </c>
      <c r="B3474" t="s">
        <v>44</v>
      </c>
      <c r="C3474" t="s">
        <v>426</v>
      </c>
      <c r="D3474" t="s">
        <v>8</v>
      </c>
      <c r="E3474">
        <v>1</v>
      </c>
      <c r="F3474" s="12">
        <v>77.14</v>
      </c>
      <c r="G3474" s="12">
        <v>2.57</v>
      </c>
      <c r="H3474" s="12">
        <v>0.18</v>
      </c>
      <c r="I3474" s="12">
        <v>0.18</v>
      </c>
      <c r="J3474">
        <v>25</v>
      </c>
      <c r="K3474">
        <v>30</v>
      </c>
      <c r="L3474" s="12">
        <v>0</v>
      </c>
      <c r="M3474" t="s">
        <v>407</v>
      </c>
    </row>
    <row r="3475" spans="1:13" x14ac:dyDescent="0.3">
      <c r="A3475" t="s">
        <v>40</v>
      </c>
      <c r="B3475" t="s">
        <v>44</v>
      </c>
      <c r="C3475" t="s">
        <v>426</v>
      </c>
      <c r="D3475" t="s">
        <v>11</v>
      </c>
      <c r="E3475">
        <v>2</v>
      </c>
      <c r="F3475" s="12">
        <v>129.24</v>
      </c>
      <c r="G3475" s="12">
        <v>4.3099999999999996</v>
      </c>
      <c r="H3475" s="12">
        <v>0.35</v>
      </c>
      <c r="I3475" s="12">
        <v>0.35</v>
      </c>
      <c r="J3475">
        <v>43</v>
      </c>
      <c r="K3475">
        <v>60</v>
      </c>
      <c r="L3475" s="12">
        <v>0</v>
      </c>
      <c r="M3475" t="s">
        <v>407</v>
      </c>
    </row>
    <row r="3476" spans="1:13" x14ac:dyDescent="0.3">
      <c r="A3476" t="s">
        <v>40</v>
      </c>
      <c r="B3476" t="s">
        <v>44</v>
      </c>
      <c r="C3476" t="s">
        <v>426</v>
      </c>
      <c r="D3476" t="s">
        <v>10</v>
      </c>
      <c r="E3476">
        <v>1</v>
      </c>
      <c r="F3476" s="12">
        <v>86.4</v>
      </c>
      <c r="G3476" s="12">
        <v>2.88</v>
      </c>
      <c r="H3476" s="12">
        <v>0.18</v>
      </c>
      <c r="I3476" s="12">
        <v>0.18</v>
      </c>
      <c r="J3476">
        <v>28</v>
      </c>
      <c r="K3476">
        <v>30</v>
      </c>
      <c r="L3476" s="12">
        <v>0</v>
      </c>
      <c r="M3476" t="s">
        <v>407</v>
      </c>
    </row>
    <row r="3477" spans="1:13" x14ac:dyDescent="0.3">
      <c r="A3477" t="s">
        <v>40</v>
      </c>
      <c r="B3477" t="s">
        <v>44</v>
      </c>
      <c r="C3477" t="s">
        <v>426</v>
      </c>
      <c r="D3477" t="s">
        <v>13</v>
      </c>
      <c r="E3477">
        <v>1</v>
      </c>
      <c r="F3477" s="12">
        <v>66</v>
      </c>
      <c r="G3477" s="12">
        <v>2.2000000000000002</v>
      </c>
      <c r="H3477" s="12">
        <v>0.18</v>
      </c>
      <c r="I3477" s="12">
        <v>0.18</v>
      </c>
      <c r="J3477">
        <v>22</v>
      </c>
      <c r="K3477">
        <v>46</v>
      </c>
      <c r="L3477" s="12">
        <v>0</v>
      </c>
      <c r="M3477" t="s">
        <v>407</v>
      </c>
    </row>
    <row r="3478" spans="1:13" x14ac:dyDescent="0.3">
      <c r="A3478" t="s">
        <v>40</v>
      </c>
      <c r="B3478" t="s">
        <v>44</v>
      </c>
      <c r="C3478" t="s">
        <v>426</v>
      </c>
      <c r="D3478" t="s">
        <v>12</v>
      </c>
      <c r="E3478">
        <v>1</v>
      </c>
      <c r="F3478" s="12">
        <v>30.17</v>
      </c>
      <c r="G3478" s="12">
        <v>1.01</v>
      </c>
      <c r="H3478" s="12">
        <v>0.18</v>
      </c>
      <c r="I3478" s="12">
        <v>0.18</v>
      </c>
      <c r="J3478">
        <v>10</v>
      </c>
      <c r="K3478">
        <v>45</v>
      </c>
      <c r="L3478" s="12">
        <v>0</v>
      </c>
      <c r="M3478" t="s">
        <v>407</v>
      </c>
    </row>
    <row r="3479" spans="1:13" x14ac:dyDescent="0.3">
      <c r="A3479" t="s">
        <v>40</v>
      </c>
      <c r="B3479" t="s">
        <v>44</v>
      </c>
      <c r="C3479" t="s">
        <v>427</v>
      </c>
      <c r="D3479" t="s">
        <v>7</v>
      </c>
      <c r="E3479">
        <v>1</v>
      </c>
      <c r="F3479" s="12">
        <v>48.27</v>
      </c>
      <c r="G3479" s="12">
        <v>1.61</v>
      </c>
      <c r="H3479" s="12">
        <v>0.2</v>
      </c>
      <c r="I3479" s="12">
        <v>0.2</v>
      </c>
      <c r="J3479">
        <v>16</v>
      </c>
      <c r="K3479">
        <v>50</v>
      </c>
      <c r="L3479" s="12">
        <v>0</v>
      </c>
      <c r="M3479" t="s">
        <v>407</v>
      </c>
    </row>
    <row r="3480" spans="1:13" x14ac:dyDescent="0.3">
      <c r="A3480" t="s">
        <v>40</v>
      </c>
      <c r="B3480" t="s">
        <v>44</v>
      </c>
      <c r="C3480" t="s">
        <v>427</v>
      </c>
      <c r="D3480" t="s">
        <v>9</v>
      </c>
      <c r="E3480">
        <v>1</v>
      </c>
      <c r="F3480" s="12">
        <v>60.34</v>
      </c>
      <c r="G3480" s="12">
        <v>2.0099999999999998</v>
      </c>
      <c r="H3480" s="12">
        <v>0.2</v>
      </c>
      <c r="I3480" s="12">
        <v>0.2</v>
      </c>
      <c r="J3480">
        <v>20</v>
      </c>
      <c r="K3480">
        <v>50</v>
      </c>
      <c r="L3480" s="12">
        <v>0</v>
      </c>
      <c r="M3480" t="s">
        <v>407</v>
      </c>
    </row>
    <row r="3481" spans="1:13" x14ac:dyDescent="0.3">
      <c r="A3481" t="s">
        <v>40</v>
      </c>
      <c r="B3481" t="s">
        <v>44</v>
      </c>
      <c r="C3481" t="s">
        <v>427</v>
      </c>
      <c r="D3481" t="s">
        <v>13</v>
      </c>
      <c r="E3481">
        <v>1</v>
      </c>
      <c r="F3481" s="12">
        <v>36</v>
      </c>
      <c r="G3481" s="12">
        <v>1.2</v>
      </c>
      <c r="H3481" s="12">
        <v>0.2</v>
      </c>
      <c r="I3481" s="12">
        <v>0.2</v>
      </c>
      <c r="J3481">
        <v>12</v>
      </c>
      <c r="K3481">
        <v>46</v>
      </c>
      <c r="L3481" s="12">
        <v>0</v>
      </c>
      <c r="M3481" t="s">
        <v>407</v>
      </c>
    </row>
    <row r="3482" spans="1:13" x14ac:dyDescent="0.3">
      <c r="A3482" t="s">
        <v>40</v>
      </c>
      <c r="B3482" t="s">
        <v>44</v>
      </c>
      <c r="C3482" t="s">
        <v>428</v>
      </c>
      <c r="D3482" t="s">
        <v>8</v>
      </c>
      <c r="E3482">
        <v>1</v>
      </c>
      <c r="F3482" s="12">
        <v>63.36</v>
      </c>
      <c r="G3482" s="12">
        <v>2.11</v>
      </c>
      <c r="H3482" s="12">
        <v>0.2</v>
      </c>
      <c r="I3482" s="12">
        <v>0.2</v>
      </c>
      <c r="J3482">
        <v>21</v>
      </c>
      <c r="K3482">
        <v>34</v>
      </c>
      <c r="L3482" s="12">
        <v>0</v>
      </c>
      <c r="M3482" t="s">
        <v>407</v>
      </c>
    </row>
    <row r="3483" spans="1:13" x14ac:dyDescent="0.3">
      <c r="A3483" t="s">
        <v>40</v>
      </c>
      <c r="B3483" t="s">
        <v>44</v>
      </c>
      <c r="C3483" t="s">
        <v>428</v>
      </c>
      <c r="D3483" t="s">
        <v>10</v>
      </c>
      <c r="E3483">
        <v>1</v>
      </c>
      <c r="F3483" s="12">
        <v>45.26</v>
      </c>
      <c r="G3483" s="12">
        <v>1.51</v>
      </c>
      <c r="H3483" s="12">
        <v>0.2</v>
      </c>
      <c r="I3483" s="12">
        <v>0.2</v>
      </c>
      <c r="J3483">
        <v>15</v>
      </c>
      <c r="K3483">
        <v>34</v>
      </c>
      <c r="L3483" s="12">
        <v>0</v>
      </c>
      <c r="M3483" t="s">
        <v>407</v>
      </c>
    </row>
    <row r="3484" spans="1:13" x14ac:dyDescent="0.3">
      <c r="A3484" t="s">
        <v>40</v>
      </c>
      <c r="B3484" t="s">
        <v>44</v>
      </c>
      <c r="C3484" t="s">
        <v>429</v>
      </c>
      <c r="D3484" t="s">
        <v>7</v>
      </c>
      <c r="E3484">
        <v>1</v>
      </c>
      <c r="F3484" s="12">
        <v>1</v>
      </c>
      <c r="G3484" s="12">
        <v>0.03</v>
      </c>
      <c r="H3484" s="12">
        <v>0.04</v>
      </c>
      <c r="I3484" s="12">
        <v>0.04</v>
      </c>
      <c r="J3484">
        <v>1</v>
      </c>
      <c r="K3484">
        <v>20</v>
      </c>
      <c r="L3484" s="12">
        <v>0</v>
      </c>
      <c r="M3484" t="s">
        <v>407</v>
      </c>
    </row>
    <row r="3485" spans="1:13" x14ac:dyDescent="0.3">
      <c r="A3485" t="s">
        <v>40</v>
      </c>
      <c r="B3485" t="s">
        <v>44</v>
      </c>
      <c r="C3485" t="s">
        <v>429</v>
      </c>
      <c r="D3485" t="s">
        <v>9</v>
      </c>
      <c r="E3485">
        <v>1</v>
      </c>
      <c r="F3485" s="12">
        <v>0</v>
      </c>
      <c r="G3485" s="12">
        <v>0</v>
      </c>
      <c r="H3485" s="12">
        <v>0.05</v>
      </c>
      <c r="I3485" s="12">
        <v>0.05</v>
      </c>
      <c r="J3485">
        <v>0</v>
      </c>
      <c r="K3485">
        <v>20</v>
      </c>
      <c r="L3485" s="12">
        <v>0</v>
      </c>
      <c r="M3485" t="s">
        <v>407</v>
      </c>
    </row>
    <row r="3486" spans="1:13" x14ac:dyDescent="0.3">
      <c r="A3486" t="s">
        <v>40</v>
      </c>
      <c r="B3486" t="s">
        <v>44</v>
      </c>
      <c r="C3486" t="s">
        <v>429</v>
      </c>
      <c r="D3486" t="s">
        <v>8</v>
      </c>
      <c r="E3486">
        <v>1</v>
      </c>
      <c r="F3486" s="12">
        <v>0</v>
      </c>
      <c r="G3486" s="12">
        <v>0</v>
      </c>
      <c r="H3486" s="12">
        <v>7.0000000000000007E-2</v>
      </c>
      <c r="I3486" s="12">
        <v>7.0000000000000007E-2</v>
      </c>
      <c r="J3486">
        <v>0</v>
      </c>
      <c r="K3486">
        <v>20</v>
      </c>
      <c r="L3486" s="12">
        <v>0</v>
      </c>
      <c r="M3486" t="s">
        <v>407</v>
      </c>
    </row>
    <row r="3487" spans="1:13" x14ac:dyDescent="0.3">
      <c r="A3487" t="s">
        <v>40</v>
      </c>
      <c r="B3487" t="s">
        <v>44</v>
      </c>
      <c r="C3487" t="s">
        <v>429</v>
      </c>
      <c r="D3487" t="s">
        <v>11</v>
      </c>
      <c r="E3487">
        <v>1</v>
      </c>
      <c r="F3487" s="12">
        <v>2</v>
      </c>
      <c r="G3487" s="12">
        <v>7.0000000000000007E-2</v>
      </c>
      <c r="H3487" s="12">
        <v>0.04</v>
      </c>
      <c r="I3487" s="12">
        <v>0.04</v>
      </c>
      <c r="J3487">
        <v>2</v>
      </c>
      <c r="K3487">
        <v>20</v>
      </c>
      <c r="L3487" s="12">
        <v>0</v>
      </c>
      <c r="M3487" t="s">
        <v>407</v>
      </c>
    </row>
    <row r="3488" spans="1:13" x14ac:dyDescent="0.3">
      <c r="A3488" t="s">
        <v>40</v>
      </c>
      <c r="B3488" t="s">
        <v>44</v>
      </c>
      <c r="C3488" t="s">
        <v>429</v>
      </c>
      <c r="D3488" t="s">
        <v>10</v>
      </c>
      <c r="E3488">
        <v>1</v>
      </c>
      <c r="F3488" s="12">
        <v>0</v>
      </c>
      <c r="G3488" s="12">
        <v>0</v>
      </c>
      <c r="H3488" s="12">
        <v>0.01</v>
      </c>
      <c r="I3488" s="12">
        <v>0.01</v>
      </c>
      <c r="J3488">
        <v>0</v>
      </c>
      <c r="K3488">
        <v>20</v>
      </c>
      <c r="L3488" s="12">
        <v>0</v>
      </c>
      <c r="M3488" t="s">
        <v>407</v>
      </c>
    </row>
    <row r="3489" spans="1:13" x14ac:dyDescent="0.3">
      <c r="A3489" t="s">
        <v>40</v>
      </c>
      <c r="B3489" t="s">
        <v>44</v>
      </c>
      <c r="C3489" t="s">
        <v>429</v>
      </c>
      <c r="D3489" t="s">
        <v>13</v>
      </c>
      <c r="E3489">
        <v>1</v>
      </c>
      <c r="F3489" s="12">
        <v>2</v>
      </c>
      <c r="G3489" s="12">
        <v>7.0000000000000007E-2</v>
      </c>
      <c r="H3489" s="12">
        <v>0.04</v>
      </c>
      <c r="I3489" s="12">
        <v>0.04</v>
      </c>
      <c r="J3489">
        <v>2</v>
      </c>
      <c r="K3489">
        <v>20</v>
      </c>
      <c r="L3489" s="12">
        <v>0</v>
      </c>
      <c r="M3489" t="s">
        <v>407</v>
      </c>
    </row>
    <row r="3490" spans="1:13" x14ac:dyDescent="0.3">
      <c r="A3490" t="s">
        <v>40</v>
      </c>
      <c r="B3490" t="s">
        <v>44</v>
      </c>
      <c r="C3490" t="s">
        <v>429</v>
      </c>
      <c r="D3490" t="s">
        <v>12</v>
      </c>
      <c r="E3490">
        <v>1</v>
      </c>
      <c r="F3490" s="12">
        <v>0</v>
      </c>
      <c r="G3490" s="12">
        <v>0</v>
      </c>
      <c r="H3490" s="12">
        <v>0.03</v>
      </c>
      <c r="I3490" s="12">
        <v>0.03</v>
      </c>
      <c r="J3490">
        <v>0</v>
      </c>
      <c r="K3490">
        <v>20</v>
      </c>
      <c r="L3490" s="12">
        <v>0</v>
      </c>
      <c r="M3490" t="s">
        <v>407</v>
      </c>
    </row>
    <row r="3491" spans="1:13" x14ac:dyDescent="0.3">
      <c r="A3491" t="s">
        <v>5</v>
      </c>
      <c r="B3491" t="s">
        <v>16</v>
      </c>
      <c r="C3491" t="s">
        <v>135</v>
      </c>
      <c r="D3491" t="s">
        <v>116</v>
      </c>
      <c r="E3491">
        <v>1</v>
      </c>
      <c r="F3491" s="12">
        <v>90</v>
      </c>
      <c r="G3491" s="12">
        <v>3</v>
      </c>
      <c r="H3491" s="12">
        <v>0.2</v>
      </c>
      <c r="I3491" s="12">
        <v>0.2</v>
      </c>
      <c r="J3491">
        <v>30</v>
      </c>
      <c r="K3491">
        <v>35</v>
      </c>
      <c r="L3491" s="12">
        <v>0</v>
      </c>
      <c r="M3491" t="s">
        <v>136</v>
      </c>
    </row>
    <row r="3492" spans="1:13" x14ac:dyDescent="0.3">
      <c r="A3492" t="s">
        <v>5</v>
      </c>
      <c r="B3492" t="s">
        <v>16</v>
      </c>
      <c r="C3492" t="s">
        <v>137</v>
      </c>
      <c r="D3492" t="s">
        <v>116</v>
      </c>
      <c r="E3492">
        <v>1</v>
      </c>
      <c r="F3492" s="12">
        <v>144</v>
      </c>
      <c r="G3492" s="12">
        <v>4.8</v>
      </c>
      <c r="H3492" s="12">
        <v>0.2</v>
      </c>
      <c r="I3492" s="12">
        <v>0.2</v>
      </c>
      <c r="J3492">
        <v>48</v>
      </c>
      <c r="K3492">
        <v>50</v>
      </c>
      <c r="L3492" s="12">
        <v>0</v>
      </c>
      <c r="M3492" t="s">
        <v>136</v>
      </c>
    </row>
    <row r="3493" spans="1:13" x14ac:dyDescent="0.3">
      <c r="A3493" t="s">
        <v>5</v>
      </c>
      <c r="B3493" t="s">
        <v>17</v>
      </c>
      <c r="C3493" t="s">
        <v>144</v>
      </c>
      <c r="D3493" t="s">
        <v>116</v>
      </c>
      <c r="E3493">
        <v>7</v>
      </c>
      <c r="F3493" s="12">
        <v>1124.9995499999998</v>
      </c>
      <c r="G3493" s="12">
        <v>37.499984999999995</v>
      </c>
      <c r="H3493" s="12">
        <v>2.3331</v>
      </c>
      <c r="I3493" s="12">
        <v>2.3331</v>
      </c>
      <c r="J3493">
        <v>225</v>
      </c>
      <c r="K3493">
        <v>210</v>
      </c>
      <c r="L3493" s="12">
        <v>0</v>
      </c>
      <c r="M3493" t="s">
        <v>145</v>
      </c>
    </row>
    <row r="3494" spans="1:13" x14ac:dyDescent="0.3">
      <c r="A3494" t="s">
        <v>5</v>
      </c>
      <c r="B3494" t="s">
        <v>17</v>
      </c>
      <c r="C3494" t="s">
        <v>146</v>
      </c>
      <c r="D3494" t="s">
        <v>116</v>
      </c>
      <c r="E3494">
        <v>3</v>
      </c>
      <c r="F3494" s="12">
        <v>414.99983399999996</v>
      </c>
      <c r="G3494" s="12">
        <v>13.833327799999999</v>
      </c>
      <c r="H3494" s="12">
        <v>0.99990000000000001</v>
      </c>
      <c r="I3494" s="12">
        <v>0.33329999999999999</v>
      </c>
      <c r="J3494">
        <v>83</v>
      </c>
      <c r="K3494">
        <v>90</v>
      </c>
      <c r="L3494" s="12">
        <v>0.66659999999999997</v>
      </c>
      <c r="M3494" t="s">
        <v>145</v>
      </c>
    </row>
    <row r="3495" spans="1:13" x14ac:dyDescent="0.3">
      <c r="A3495" t="s">
        <v>5</v>
      </c>
      <c r="B3495" t="s">
        <v>17</v>
      </c>
      <c r="C3495" t="s">
        <v>147</v>
      </c>
      <c r="D3495" t="s">
        <v>116</v>
      </c>
      <c r="E3495">
        <v>2</v>
      </c>
      <c r="F3495" s="12">
        <v>284.999886</v>
      </c>
      <c r="G3495" s="12">
        <v>9.4999962</v>
      </c>
      <c r="H3495" s="12">
        <v>0.66659999999999997</v>
      </c>
      <c r="I3495" s="12">
        <v>0.44119999999999998</v>
      </c>
      <c r="J3495">
        <v>57</v>
      </c>
      <c r="K3495">
        <v>60</v>
      </c>
      <c r="L3495" s="12">
        <v>0.22539999999999999</v>
      </c>
      <c r="M3495" t="s">
        <v>145</v>
      </c>
    </row>
    <row r="3496" spans="1:13" x14ac:dyDescent="0.3">
      <c r="A3496" t="s">
        <v>5</v>
      </c>
      <c r="B3496" t="s">
        <v>17</v>
      </c>
      <c r="C3496" t="s">
        <v>148</v>
      </c>
      <c r="D3496" t="s">
        <v>116</v>
      </c>
      <c r="E3496">
        <v>1</v>
      </c>
      <c r="F3496" s="12">
        <v>129.99994800000002</v>
      </c>
      <c r="G3496" s="12">
        <v>4.3333316000000002</v>
      </c>
      <c r="H3496" s="12">
        <v>0.33329999999999999</v>
      </c>
      <c r="I3496" s="12">
        <v>0.33329999999999999</v>
      </c>
      <c r="J3496">
        <v>26</v>
      </c>
      <c r="K3496">
        <v>30</v>
      </c>
      <c r="L3496" s="12">
        <v>0</v>
      </c>
      <c r="M3496" t="s">
        <v>145</v>
      </c>
    </row>
    <row r="3497" spans="1:13" x14ac:dyDescent="0.3">
      <c r="A3497" t="s">
        <v>5</v>
      </c>
      <c r="B3497" t="s">
        <v>17</v>
      </c>
      <c r="C3497" t="s">
        <v>149</v>
      </c>
      <c r="D3497" t="s">
        <v>116</v>
      </c>
      <c r="E3497">
        <v>4</v>
      </c>
      <c r="F3497" s="12">
        <v>506.99999999999994</v>
      </c>
      <c r="G3497" s="12">
        <v>16.899999999999999</v>
      </c>
      <c r="H3497" s="12">
        <v>0.8</v>
      </c>
      <c r="I3497" s="12">
        <v>0.8</v>
      </c>
      <c r="J3497">
        <v>169</v>
      </c>
      <c r="K3497">
        <v>200</v>
      </c>
      <c r="L3497" s="12">
        <v>0</v>
      </c>
      <c r="M3497" t="s">
        <v>145</v>
      </c>
    </row>
    <row r="3498" spans="1:13" x14ac:dyDescent="0.3">
      <c r="A3498" t="s">
        <v>5</v>
      </c>
      <c r="B3498" t="s">
        <v>17</v>
      </c>
      <c r="C3498" t="s">
        <v>150</v>
      </c>
      <c r="D3498" t="s">
        <v>116</v>
      </c>
      <c r="E3498">
        <v>1</v>
      </c>
      <c r="F3498" s="12">
        <v>174.99993000000001</v>
      </c>
      <c r="G3498" s="12">
        <v>5.8333310000000003</v>
      </c>
      <c r="H3498" s="12">
        <v>0.33329999999999999</v>
      </c>
      <c r="I3498" s="12">
        <v>0.16089999999999999</v>
      </c>
      <c r="J3498">
        <v>35</v>
      </c>
      <c r="K3498">
        <v>30</v>
      </c>
      <c r="L3498" s="12">
        <v>0.1724</v>
      </c>
      <c r="M3498" t="s">
        <v>145</v>
      </c>
    </row>
    <row r="3499" spans="1:13" x14ac:dyDescent="0.3">
      <c r="A3499" t="s">
        <v>5</v>
      </c>
      <c r="B3499" t="s">
        <v>17</v>
      </c>
      <c r="C3499" t="s">
        <v>151</v>
      </c>
      <c r="D3499" t="s">
        <v>116</v>
      </c>
      <c r="E3499">
        <v>1</v>
      </c>
      <c r="F3499" s="12">
        <v>99.999960000000002</v>
      </c>
      <c r="G3499" s="12">
        <v>3.333332</v>
      </c>
      <c r="H3499" s="12">
        <v>0.33329999999999999</v>
      </c>
      <c r="I3499" s="12">
        <v>0.33329999999999999</v>
      </c>
      <c r="J3499">
        <v>20</v>
      </c>
      <c r="K3499">
        <v>25</v>
      </c>
      <c r="L3499" s="12">
        <v>0</v>
      </c>
      <c r="M3499" t="s">
        <v>145</v>
      </c>
    </row>
    <row r="3500" spans="1:13" x14ac:dyDescent="0.3">
      <c r="A3500" t="s">
        <v>5</v>
      </c>
      <c r="B3500" t="s">
        <v>17</v>
      </c>
      <c r="C3500" t="s">
        <v>152</v>
      </c>
      <c r="D3500" t="s">
        <v>116</v>
      </c>
      <c r="E3500">
        <v>2</v>
      </c>
      <c r="F3500" s="12">
        <v>111</v>
      </c>
      <c r="G3500" s="12">
        <v>3.7</v>
      </c>
      <c r="H3500" s="12">
        <v>0.4</v>
      </c>
      <c r="I3500" s="12">
        <v>0.4</v>
      </c>
      <c r="J3500">
        <v>37</v>
      </c>
      <c r="K3500">
        <v>40</v>
      </c>
      <c r="L3500" s="12">
        <v>0</v>
      </c>
      <c r="M3500" t="s">
        <v>145</v>
      </c>
    </row>
    <row r="3501" spans="1:13" x14ac:dyDescent="0.3">
      <c r="A3501" t="s">
        <v>5</v>
      </c>
      <c r="B3501" t="s">
        <v>17</v>
      </c>
      <c r="C3501" t="s">
        <v>153</v>
      </c>
      <c r="D3501" t="s">
        <v>116</v>
      </c>
      <c r="E3501">
        <v>1</v>
      </c>
      <c r="F3501" s="12">
        <v>60</v>
      </c>
      <c r="G3501" s="12">
        <v>2</v>
      </c>
      <c r="H3501" s="12">
        <v>0.2</v>
      </c>
      <c r="I3501" s="12">
        <v>0.2</v>
      </c>
      <c r="J3501">
        <v>20</v>
      </c>
      <c r="K3501">
        <v>20</v>
      </c>
      <c r="L3501" s="12">
        <v>0</v>
      </c>
      <c r="M3501" t="s">
        <v>145</v>
      </c>
    </row>
    <row r="3502" spans="1:13" x14ac:dyDescent="0.3">
      <c r="A3502" t="s">
        <v>5</v>
      </c>
      <c r="B3502" t="s">
        <v>17</v>
      </c>
      <c r="C3502" t="s">
        <v>154</v>
      </c>
      <c r="D3502" t="s">
        <v>116</v>
      </c>
      <c r="E3502">
        <v>2</v>
      </c>
      <c r="F3502" s="12">
        <v>105</v>
      </c>
      <c r="G3502" s="12">
        <v>3.5</v>
      </c>
      <c r="H3502" s="12">
        <v>0.4</v>
      </c>
      <c r="I3502" s="12">
        <v>0.4</v>
      </c>
      <c r="J3502">
        <v>35</v>
      </c>
      <c r="K3502">
        <v>40</v>
      </c>
      <c r="L3502" s="12">
        <v>0</v>
      </c>
      <c r="M3502" t="s">
        <v>145</v>
      </c>
    </row>
    <row r="3503" spans="1:13" x14ac:dyDescent="0.3">
      <c r="A3503" t="s">
        <v>5</v>
      </c>
      <c r="B3503" t="s">
        <v>19</v>
      </c>
      <c r="C3503" t="s">
        <v>155</v>
      </c>
      <c r="D3503" t="s">
        <v>116</v>
      </c>
      <c r="E3503">
        <v>7</v>
      </c>
      <c r="F3503" s="12">
        <v>930</v>
      </c>
      <c r="G3503" s="12">
        <v>31</v>
      </c>
      <c r="H3503" s="12">
        <v>1.4</v>
      </c>
      <c r="I3503" s="12">
        <v>1.4</v>
      </c>
      <c r="J3503">
        <v>310</v>
      </c>
      <c r="K3503">
        <v>377</v>
      </c>
      <c r="L3503" s="12">
        <v>0</v>
      </c>
      <c r="M3503" t="s">
        <v>156</v>
      </c>
    </row>
    <row r="3504" spans="1:13" x14ac:dyDescent="0.3">
      <c r="A3504" t="s">
        <v>5</v>
      </c>
      <c r="B3504" t="s">
        <v>19</v>
      </c>
      <c r="C3504" t="s">
        <v>157</v>
      </c>
      <c r="D3504" t="s">
        <v>116</v>
      </c>
      <c r="E3504">
        <v>2</v>
      </c>
      <c r="F3504" s="12">
        <v>234</v>
      </c>
      <c r="G3504" s="12">
        <v>7.8</v>
      </c>
      <c r="H3504" s="12">
        <v>0.73719999999999997</v>
      </c>
      <c r="I3504" s="12">
        <v>0.73719999999999997</v>
      </c>
      <c r="J3504">
        <v>39</v>
      </c>
      <c r="K3504">
        <v>50</v>
      </c>
      <c r="L3504" s="12">
        <v>0</v>
      </c>
      <c r="M3504" t="s">
        <v>156</v>
      </c>
    </row>
    <row r="3505" spans="1:13" x14ac:dyDescent="0.3">
      <c r="A3505" t="s">
        <v>5</v>
      </c>
      <c r="B3505" t="s">
        <v>19</v>
      </c>
      <c r="C3505" t="s">
        <v>158</v>
      </c>
      <c r="D3505" t="s">
        <v>116</v>
      </c>
      <c r="E3505">
        <v>1</v>
      </c>
      <c r="F3505" s="12">
        <v>78</v>
      </c>
      <c r="G3505" s="12">
        <v>2.6</v>
      </c>
      <c r="H3505" s="12">
        <v>0.36859999999999998</v>
      </c>
      <c r="I3505" s="12">
        <v>0.36859999999999998</v>
      </c>
      <c r="J3505">
        <v>13</v>
      </c>
      <c r="K3505">
        <v>25</v>
      </c>
      <c r="L3505" s="12">
        <v>0</v>
      </c>
      <c r="M3505" t="s">
        <v>156</v>
      </c>
    </row>
    <row r="3506" spans="1:13" x14ac:dyDescent="0.3">
      <c r="A3506" t="s">
        <v>5</v>
      </c>
      <c r="B3506" t="s">
        <v>19</v>
      </c>
      <c r="C3506" t="s">
        <v>159</v>
      </c>
      <c r="D3506" t="s">
        <v>116</v>
      </c>
      <c r="E3506">
        <v>3</v>
      </c>
      <c r="F3506" s="12">
        <v>355.79999999999995</v>
      </c>
      <c r="G3506" s="12">
        <v>11.86</v>
      </c>
      <c r="H3506" s="12">
        <v>1.1057999999999999</v>
      </c>
      <c r="I3506" s="12">
        <v>1.1057999999999999</v>
      </c>
      <c r="J3506">
        <v>58</v>
      </c>
      <c r="K3506">
        <v>75</v>
      </c>
      <c r="L3506" s="12">
        <v>0</v>
      </c>
      <c r="M3506" t="s">
        <v>156</v>
      </c>
    </row>
    <row r="3507" spans="1:13" x14ac:dyDescent="0.3">
      <c r="A3507" t="s">
        <v>5</v>
      </c>
      <c r="B3507" t="s">
        <v>19</v>
      </c>
      <c r="C3507" t="s">
        <v>162</v>
      </c>
      <c r="D3507" t="s">
        <v>116</v>
      </c>
      <c r="E3507">
        <v>1</v>
      </c>
      <c r="F3507" s="12">
        <v>108</v>
      </c>
      <c r="G3507" s="12">
        <v>3.6</v>
      </c>
      <c r="H3507" s="12">
        <v>0.36859999999999998</v>
      </c>
      <c r="I3507" s="12">
        <v>0.36859999999999998</v>
      </c>
      <c r="J3507">
        <v>18</v>
      </c>
      <c r="K3507">
        <v>25</v>
      </c>
      <c r="L3507" s="12">
        <v>0</v>
      </c>
      <c r="M3507" t="s">
        <v>156</v>
      </c>
    </row>
    <row r="3508" spans="1:13" x14ac:dyDescent="0.3">
      <c r="A3508" t="s">
        <v>5</v>
      </c>
      <c r="B3508" t="s">
        <v>19</v>
      </c>
      <c r="C3508" t="s">
        <v>163</v>
      </c>
      <c r="D3508" t="s">
        <v>116</v>
      </c>
      <c r="E3508">
        <v>1</v>
      </c>
      <c r="F3508" s="12">
        <v>138</v>
      </c>
      <c r="G3508" s="12">
        <v>4.5999999999999996</v>
      </c>
      <c r="H3508" s="12">
        <v>0.2</v>
      </c>
      <c r="I3508" s="12">
        <v>0.2</v>
      </c>
      <c r="J3508">
        <v>46</v>
      </c>
      <c r="K3508">
        <v>50</v>
      </c>
      <c r="L3508" s="12">
        <v>0</v>
      </c>
      <c r="M3508" t="s">
        <v>156</v>
      </c>
    </row>
    <row r="3509" spans="1:13" x14ac:dyDescent="0.3">
      <c r="A3509" t="s">
        <v>5</v>
      </c>
      <c r="B3509" t="s">
        <v>19</v>
      </c>
      <c r="C3509" t="s">
        <v>165</v>
      </c>
      <c r="D3509" t="s">
        <v>116</v>
      </c>
      <c r="E3509">
        <v>1</v>
      </c>
      <c r="F3509" s="12">
        <v>126</v>
      </c>
      <c r="G3509" s="12">
        <v>4.2</v>
      </c>
      <c r="H3509" s="12">
        <v>0.2</v>
      </c>
      <c r="I3509" s="12">
        <v>0.2</v>
      </c>
      <c r="J3509">
        <v>42</v>
      </c>
      <c r="K3509">
        <v>50</v>
      </c>
      <c r="L3509" s="12">
        <v>0</v>
      </c>
      <c r="M3509" t="s">
        <v>156</v>
      </c>
    </row>
    <row r="3510" spans="1:13" x14ac:dyDescent="0.3">
      <c r="A3510" t="s">
        <v>5</v>
      </c>
      <c r="B3510" t="s">
        <v>19</v>
      </c>
      <c r="C3510" t="s">
        <v>169</v>
      </c>
      <c r="D3510" t="s">
        <v>116</v>
      </c>
      <c r="E3510">
        <v>1</v>
      </c>
      <c r="F3510" s="12">
        <v>72</v>
      </c>
      <c r="G3510" s="12">
        <v>2.4</v>
      </c>
      <c r="H3510" s="12">
        <v>0.36859999999999998</v>
      </c>
      <c r="I3510" s="12">
        <v>0.36859999999999998</v>
      </c>
      <c r="J3510">
        <v>12</v>
      </c>
      <c r="K3510">
        <v>25</v>
      </c>
      <c r="L3510" s="12">
        <v>0</v>
      </c>
      <c r="M3510" t="s">
        <v>156</v>
      </c>
    </row>
    <row r="3511" spans="1:13" x14ac:dyDescent="0.3">
      <c r="A3511" t="s">
        <v>5</v>
      </c>
      <c r="B3511" t="s">
        <v>6</v>
      </c>
      <c r="C3511" t="s">
        <v>171</v>
      </c>
      <c r="D3511" t="s">
        <v>116</v>
      </c>
      <c r="E3511">
        <v>5</v>
      </c>
      <c r="F3511" s="12">
        <v>583.99985400000003</v>
      </c>
      <c r="G3511" s="12">
        <v>19.466661800000001</v>
      </c>
      <c r="H3511" s="12">
        <v>1.3334999999999999</v>
      </c>
      <c r="I3511" s="12">
        <v>0.53339999999999999</v>
      </c>
      <c r="J3511">
        <v>146</v>
      </c>
      <c r="K3511">
        <v>150</v>
      </c>
      <c r="L3511" s="12">
        <v>0.80010000000000003</v>
      </c>
      <c r="M3511" t="s">
        <v>172</v>
      </c>
    </row>
    <row r="3512" spans="1:13" x14ac:dyDescent="0.3">
      <c r="A3512" t="s">
        <v>5</v>
      </c>
      <c r="B3512" t="s">
        <v>6</v>
      </c>
      <c r="C3512" t="s">
        <v>173</v>
      </c>
      <c r="D3512" t="s">
        <v>116</v>
      </c>
      <c r="E3512">
        <v>1</v>
      </c>
      <c r="F3512" s="12">
        <v>123.99996900000001</v>
      </c>
      <c r="G3512" s="12">
        <v>4.1333323000000002</v>
      </c>
      <c r="H3512" s="12">
        <v>0.26669999999999999</v>
      </c>
      <c r="I3512" s="12">
        <v>0</v>
      </c>
      <c r="J3512">
        <v>31</v>
      </c>
      <c r="K3512">
        <v>30</v>
      </c>
      <c r="L3512" s="12">
        <v>0.26669999999999999</v>
      </c>
      <c r="M3512" t="s">
        <v>172</v>
      </c>
    </row>
    <row r="3513" spans="1:13" x14ac:dyDescent="0.3">
      <c r="A3513" t="s">
        <v>5</v>
      </c>
      <c r="B3513" t="s">
        <v>6</v>
      </c>
      <c r="C3513" t="s">
        <v>177</v>
      </c>
      <c r="D3513" t="s">
        <v>116</v>
      </c>
      <c r="E3513">
        <v>1</v>
      </c>
      <c r="F3513" s="12">
        <v>27.999993</v>
      </c>
      <c r="G3513" s="12">
        <v>0.93333310000000003</v>
      </c>
      <c r="H3513" s="12">
        <v>0.26669999999999999</v>
      </c>
      <c r="I3513" s="12">
        <v>0.26669999999999999</v>
      </c>
      <c r="J3513">
        <v>7</v>
      </c>
      <c r="K3513">
        <v>30</v>
      </c>
      <c r="L3513" s="12">
        <v>0</v>
      </c>
      <c r="M3513" t="s">
        <v>172</v>
      </c>
    </row>
    <row r="3514" spans="1:13" x14ac:dyDescent="0.3">
      <c r="A3514" t="s">
        <v>63</v>
      </c>
      <c r="B3514" t="s">
        <v>64</v>
      </c>
      <c r="C3514" t="s">
        <v>179</v>
      </c>
      <c r="D3514" t="s">
        <v>116</v>
      </c>
      <c r="E3514">
        <v>4</v>
      </c>
      <c r="F3514" s="12">
        <v>459</v>
      </c>
      <c r="G3514" s="12">
        <v>15.3</v>
      </c>
      <c r="H3514" s="12">
        <v>0.8</v>
      </c>
      <c r="I3514" s="12">
        <v>0</v>
      </c>
      <c r="J3514">
        <v>153</v>
      </c>
      <c r="K3514">
        <v>186</v>
      </c>
      <c r="L3514" s="12">
        <v>0.8</v>
      </c>
      <c r="M3514" t="s">
        <v>180</v>
      </c>
    </row>
    <row r="3515" spans="1:13" x14ac:dyDescent="0.3">
      <c r="A3515" t="s">
        <v>63</v>
      </c>
      <c r="B3515" t="s">
        <v>64</v>
      </c>
      <c r="C3515" t="s">
        <v>181</v>
      </c>
      <c r="D3515" t="s">
        <v>116</v>
      </c>
      <c r="E3515">
        <v>2</v>
      </c>
      <c r="F3515" s="12">
        <v>132.30000000000001</v>
      </c>
      <c r="G3515" s="12">
        <v>4.41</v>
      </c>
      <c r="H3515" s="12">
        <v>0.35299999999999998</v>
      </c>
      <c r="I3515" s="12">
        <v>0</v>
      </c>
      <c r="J3515">
        <v>42</v>
      </c>
      <c r="K3515">
        <v>72</v>
      </c>
      <c r="L3515" s="12">
        <v>0.35299999999999998</v>
      </c>
      <c r="M3515" t="s">
        <v>180</v>
      </c>
    </row>
    <row r="3516" spans="1:13" x14ac:dyDescent="0.3">
      <c r="A3516" t="s">
        <v>40</v>
      </c>
      <c r="B3516" t="s">
        <v>41</v>
      </c>
      <c r="C3516" t="s">
        <v>182</v>
      </c>
      <c r="D3516" t="s">
        <v>116</v>
      </c>
      <c r="E3516">
        <v>1</v>
      </c>
      <c r="F3516" s="12">
        <v>129</v>
      </c>
      <c r="G3516" s="12">
        <v>4.3</v>
      </c>
      <c r="H3516" s="12">
        <v>0.2</v>
      </c>
      <c r="I3516" s="12">
        <v>0</v>
      </c>
      <c r="J3516">
        <v>43</v>
      </c>
      <c r="K3516">
        <v>50</v>
      </c>
      <c r="L3516" s="12">
        <v>0.2</v>
      </c>
      <c r="M3516" t="s">
        <v>183</v>
      </c>
    </row>
    <row r="3517" spans="1:13" x14ac:dyDescent="0.3">
      <c r="A3517" t="s">
        <v>40</v>
      </c>
      <c r="B3517" t="s">
        <v>41</v>
      </c>
      <c r="C3517" t="s">
        <v>184</v>
      </c>
      <c r="D3517" t="s">
        <v>116</v>
      </c>
      <c r="E3517">
        <v>1</v>
      </c>
      <c r="F3517" s="12">
        <v>75.899999999999991</v>
      </c>
      <c r="G3517" s="12">
        <v>2.5299999999999998</v>
      </c>
      <c r="H3517" s="12">
        <v>0.17649999999999999</v>
      </c>
      <c r="I3517" s="12">
        <v>0</v>
      </c>
      <c r="J3517">
        <v>23</v>
      </c>
      <c r="K3517">
        <v>28</v>
      </c>
      <c r="L3517" s="12">
        <v>0.17649999999999999</v>
      </c>
      <c r="M3517" t="s">
        <v>183</v>
      </c>
    </row>
    <row r="3518" spans="1:13" x14ac:dyDescent="0.3">
      <c r="A3518" t="s">
        <v>40</v>
      </c>
      <c r="B3518" t="s">
        <v>41</v>
      </c>
      <c r="C3518" t="s">
        <v>203</v>
      </c>
      <c r="D3518" t="s">
        <v>116</v>
      </c>
      <c r="E3518">
        <v>1</v>
      </c>
      <c r="F3518" s="12">
        <v>4.9999950000000002</v>
      </c>
      <c r="G3518" s="12">
        <v>0.1666665</v>
      </c>
      <c r="H3518" s="12">
        <v>6.6699999999999995E-2</v>
      </c>
      <c r="I3518" s="12">
        <v>6.6699999999999995E-2</v>
      </c>
      <c r="J3518">
        <v>5</v>
      </c>
      <c r="K3518">
        <v>50</v>
      </c>
      <c r="L3518" s="12">
        <v>0</v>
      </c>
      <c r="M3518" t="s">
        <v>183</v>
      </c>
    </row>
    <row r="3519" spans="1:13" x14ac:dyDescent="0.3">
      <c r="A3519" t="s">
        <v>40</v>
      </c>
      <c r="B3519" t="s">
        <v>41</v>
      </c>
      <c r="C3519" t="s">
        <v>204</v>
      </c>
      <c r="D3519" t="s">
        <v>116</v>
      </c>
      <c r="E3519">
        <v>1</v>
      </c>
      <c r="F3519" s="12">
        <v>7.5</v>
      </c>
      <c r="G3519" s="12">
        <v>0.25</v>
      </c>
      <c r="H3519" s="12">
        <v>8.8200000000000001E-2</v>
      </c>
      <c r="I3519" s="12">
        <v>0</v>
      </c>
      <c r="J3519">
        <v>5</v>
      </c>
      <c r="K3519">
        <v>50</v>
      </c>
      <c r="L3519" s="12">
        <v>8.8200000000000001E-2</v>
      </c>
      <c r="M3519" t="s">
        <v>183</v>
      </c>
    </row>
    <row r="3520" spans="1:13" x14ac:dyDescent="0.3">
      <c r="A3520" t="s">
        <v>40</v>
      </c>
      <c r="B3520" t="s">
        <v>41</v>
      </c>
      <c r="C3520" t="s">
        <v>205</v>
      </c>
      <c r="D3520" t="s">
        <v>116</v>
      </c>
      <c r="E3520">
        <v>1</v>
      </c>
      <c r="F3520" s="12">
        <v>7.5</v>
      </c>
      <c r="G3520" s="12">
        <v>0.25</v>
      </c>
      <c r="H3520" s="12">
        <v>0.1</v>
      </c>
      <c r="I3520" s="12">
        <v>0.1</v>
      </c>
      <c r="J3520">
        <v>5</v>
      </c>
      <c r="K3520">
        <v>50</v>
      </c>
      <c r="L3520" s="12">
        <v>0</v>
      </c>
      <c r="M3520" t="s">
        <v>183</v>
      </c>
    </row>
    <row r="3521" spans="1:13" x14ac:dyDescent="0.3">
      <c r="A3521" t="s">
        <v>40</v>
      </c>
      <c r="B3521" t="s">
        <v>41</v>
      </c>
      <c r="C3521" t="s">
        <v>206</v>
      </c>
      <c r="D3521" t="s">
        <v>116</v>
      </c>
      <c r="E3521">
        <v>1</v>
      </c>
      <c r="F3521" s="12">
        <v>3.9999960000000003</v>
      </c>
      <c r="G3521" s="12">
        <v>0.13333320000000001</v>
      </c>
      <c r="H3521" s="12">
        <v>6.6699999999999995E-2</v>
      </c>
      <c r="I3521" s="12">
        <v>6.6699999999999995E-2</v>
      </c>
      <c r="J3521">
        <v>4</v>
      </c>
      <c r="K3521">
        <v>50</v>
      </c>
      <c r="L3521" s="12">
        <v>0</v>
      </c>
      <c r="M3521" t="s">
        <v>183</v>
      </c>
    </row>
    <row r="3522" spans="1:13" x14ac:dyDescent="0.3">
      <c r="A3522" t="s">
        <v>40</v>
      </c>
      <c r="B3522" t="s">
        <v>41</v>
      </c>
      <c r="C3522" t="s">
        <v>207</v>
      </c>
      <c r="D3522" t="s">
        <v>116</v>
      </c>
      <c r="E3522">
        <v>1</v>
      </c>
      <c r="F3522" s="12">
        <v>1.999992</v>
      </c>
      <c r="G3522" s="12">
        <v>6.6666400000000001E-2</v>
      </c>
      <c r="H3522" s="12">
        <v>3.3300000000000003E-2</v>
      </c>
      <c r="I3522" s="12">
        <v>3.3300000000000003E-2</v>
      </c>
      <c r="J3522">
        <v>4</v>
      </c>
      <c r="K3522">
        <v>50</v>
      </c>
      <c r="L3522" s="12">
        <v>0</v>
      </c>
      <c r="M3522" t="s">
        <v>183</v>
      </c>
    </row>
    <row r="3523" spans="1:13" x14ac:dyDescent="0.3">
      <c r="A3523" t="s">
        <v>40</v>
      </c>
      <c r="B3523" t="s">
        <v>41</v>
      </c>
      <c r="C3523" t="s">
        <v>209</v>
      </c>
      <c r="D3523" t="s">
        <v>116</v>
      </c>
      <c r="E3523">
        <v>1</v>
      </c>
      <c r="F3523" s="12">
        <v>27.999972</v>
      </c>
      <c r="G3523" s="12">
        <v>0.93333239999999995</v>
      </c>
      <c r="H3523" s="12">
        <v>0.1333</v>
      </c>
      <c r="I3523" s="12">
        <v>0</v>
      </c>
      <c r="J3523">
        <v>14</v>
      </c>
      <c r="K3523">
        <v>28</v>
      </c>
      <c r="L3523" s="12">
        <v>0.1333</v>
      </c>
      <c r="M3523" t="s">
        <v>183</v>
      </c>
    </row>
    <row r="3524" spans="1:13" x14ac:dyDescent="0.3">
      <c r="A3524" t="s">
        <v>40</v>
      </c>
      <c r="B3524" t="s">
        <v>41</v>
      </c>
      <c r="C3524" t="s">
        <v>210</v>
      </c>
      <c r="D3524" t="s">
        <v>116</v>
      </c>
      <c r="E3524">
        <v>1</v>
      </c>
      <c r="F3524" s="12">
        <v>21</v>
      </c>
      <c r="G3524" s="12">
        <v>0.7</v>
      </c>
      <c r="H3524" s="12">
        <v>8.8200000000000001E-2</v>
      </c>
      <c r="I3524" s="12">
        <v>0</v>
      </c>
      <c r="J3524">
        <v>14</v>
      </c>
      <c r="K3524">
        <v>50</v>
      </c>
      <c r="L3524" s="12">
        <v>8.8200000000000001E-2</v>
      </c>
      <c r="M3524" t="s">
        <v>183</v>
      </c>
    </row>
    <row r="3525" spans="1:13" x14ac:dyDescent="0.3">
      <c r="A3525" t="s">
        <v>40</v>
      </c>
      <c r="B3525" t="s">
        <v>41</v>
      </c>
      <c r="C3525" t="s">
        <v>211</v>
      </c>
      <c r="D3525" t="s">
        <v>116</v>
      </c>
      <c r="E3525">
        <v>1</v>
      </c>
      <c r="F3525" s="12">
        <v>27.999972</v>
      </c>
      <c r="G3525" s="12">
        <v>0.93333239999999995</v>
      </c>
      <c r="H3525" s="12">
        <v>0.1333</v>
      </c>
      <c r="I3525" s="12">
        <v>0</v>
      </c>
      <c r="J3525">
        <v>14</v>
      </c>
      <c r="K3525">
        <v>28</v>
      </c>
      <c r="L3525" s="12">
        <v>0.1333</v>
      </c>
      <c r="M3525" t="s">
        <v>183</v>
      </c>
    </row>
    <row r="3526" spans="1:13" x14ac:dyDescent="0.3">
      <c r="A3526" t="s">
        <v>40</v>
      </c>
      <c r="B3526" t="s">
        <v>41</v>
      </c>
      <c r="C3526" t="s">
        <v>212</v>
      </c>
      <c r="D3526" t="s">
        <v>116</v>
      </c>
      <c r="E3526">
        <v>1</v>
      </c>
      <c r="F3526" s="12">
        <v>14.999984999999999</v>
      </c>
      <c r="G3526" s="12">
        <v>0.49999949999999999</v>
      </c>
      <c r="H3526" s="12">
        <v>6.6699999999999995E-2</v>
      </c>
      <c r="I3526" s="12">
        <v>0</v>
      </c>
      <c r="J3526">
        <v>15</v>
      </c>
      <c r="K3526">
        <v>28</v>
      </c>
      <c r="L3526" s="12">
        <v>6.6699999999999995E-2</v>
      </c>
      <c r="M3526" t="s">
        <v>183</v>
      </c>
    </row>
    <row r="3527" spans="1:13" x14ac:dyDescent="0.3">
      <c r="A3527" t="s">
        <v>40</v>
      </c>
      <c r="B3527" t="s">
        <v>41</v>
      </c>
      <c r="C3527" t="s">
        <v>801</v>
      </c>
      <c r="D3527" t="s">
        <v>116</v>
      </c>
      <c r="E3527">
        <v>1</v>
      </c>
      <c r="F3527" s="12">
        <v>17.999981999999999</v>
      </c>
      <c r="G3527" s="12">
        <v>0.59999939999999996</v>
      </c>
      <c r="H3527" s="12">
        <v>0.1333</v>
      </c>
      <c r="I3527" s="12">
        <v>0.1333</v>
      </c>
      <c r="J3527">
        <v>9</v>
      </c>
      <c r="K3527">
        <v>50</v>
      </c>
      <c r="L3527" s="12">
        <v>0</v>
      </c>
      <c r="M3527" t="s">
        <v>183</v>
      </c>
    </row>
    <row r="3528" spans="1:13" x14ac:dyDescent="0.3">
      <c r="A3528" t="s">
        <v>40</v>
      </c>
      <c r="B3528" t="s">
        <v>41</v>
      </c>
      <c r="C3528" t="s">
        <v>802</v>
      </c>
      <c r="D3528" t="s">
        <v>116</v>
      </c>
      <c r="E3528">
        <v>1</v>
      </c>
      <c r="F3528" s="12">
        <v>7.5</v>
      </c>
      <c r="G3528" s="12">
        <v>0.25</v>
      </c>
      <c r="H3528" s="12">
        <v>8.8200000000000001E-2</v>
      </c>
      <c r="I3528" s="12">
        <v>0</v>
      </c>
      <c r="J3528">
        <v>5</v>
      </c>
      <c r="K3528">
        <v>50</v>
      </c>
      <c r="L3528" s="12">
        <v>8.8200000000000001E-2</v>
      </c>
      <c r="M3528" t="s">
        <v>183</v>
      </c>
    </row>
    <row r="3529" spans="1:13" x14ac:dyDescent="0.3">
      <c r="A3529" t="s">
        <v>40</v>
      </c>
      <c r="B3529" t="s">
        <v>41</v>
      </c>
      <c r="C3529" t="s">
        <v>803</v>
      </c>
      <c r="D3529" t="s">
        <v>116</v>
      </c>
      <c r="E3529">
        <v>1</v>
      </c>
      <c r="F3529" s="12">
        <v>5.999994</v>
      </c>
      <c r="G3529" s="12">
        <v>0.19999980000000001</v>
      </c>
      <c r="H3529" s="12">
        <v>0.1333</v>
      </c>
      <c r="I3529" s="12">
        <v>0.1333</v>
      </c>
      <c r="J3529">
        <v>3</v>
      </c>
      <c r="K3529">
        <v>50</v>
      </c>
      <c r="L3529" s="12">
        <v>0</v>
      </c>
      <c r="M3529" t="s">
        <v>183</v>
      </c>
    </row>
    <row r="3530" spans="1:13" x14ac:dyDescent="0.3">
      <c r="A3530" t="s">
        <v>40</v>
      </c>
      <c r="B3530" t="s">
        <v>41</v>
      </c>
      <c r="C3530" t="s">
        <v>214</v>
      </c>
      <c r="D3530" t="s">
        <v>116</v>
      </c>
      <c r="E3530">
        <v>1</v>
      </c>
      <c r="F3530" s="12">
        <v>6</v>
      </c>
      <c r="G3530" s="12">
        <v>0.2</v>
      </c>
      <c r="H3530" s="12">
        <v>0.1</v>
      </c>
      <c r="I3530" s="12">
        <v>0</v>
      </c>
      <c r="J3530">
        <v>4</v>
      </c>
      <c r="K3530">
        <v>50</v>
      </c>
      <c r="L3530" s="12">
        <v>0.1</v>
      </c>
      <c r="M3530" t="s">
        <v>183</v>
      </c>
    </row>
    <row r="3531" spans="1:13" x14ac:dyDescent="0.3">
      <c r="A3531" t="s">
        <v>40</v>
      </c>
      <c r="B3531" t="s">
        <v>41</v>
      </c>
      <c r="C3531" t="s">
        <v>215</v>
      </c>
      <c r="D3531" t="s">
        <v>116</v>
      </c>
      <c r="E3531">
        <v>1</v>
      </c>
      <c r="F3531" s="12">
        <v>4.5</v>
      </c>
      <c r="G3531" s="12">
        <v>0.15</v>
      </c>
      <c r="H3531" s="12">
        <v>8.8200000000000001E-2</v>
      </c>
      <c r="I3531" s="12">
        <v>0</v>
      </c>
      <c r="J3531">
        <v>3</v>
      </c>
      <c r="K3531">
        <v>50</v>
      </c>
      <c r="L3531" s="12">
        <v>8.8200000000000001E-2</v>
      </c>
      <c r="M3531" t="s">
        <v>183</v>
      </c>
    </row>
    <row r="3532" spans="1:13" x14ac:dyDescent="0.3">
      <c r="A3532" t="s">
        <v>40</v>
      </c>
      <c r="B3532" t="s">
        <v>41</v>
      </c>
      <c r="C3532" t="s">
        <v>216</v>
      </c>
      <c r="D3532" t="s">
        <v>116</v>
      </c>
      <c r="E3532">
        <v>1</v>
      </c>
      <c r="F3532" s="12">
        <v>7.5</v>
      </c>
      <c r="G3532" s="12">
        <v>0.25</v>
      </c>
      <c r="H3532" s="12">
        <v>0.1</v>
      </c>
      <c r="I3532" s="12">
        <v>0.1</v>
      </c>
      <c r="J3532">
        <v>5</v>
      </c>
      <c r="K3532">
        <v>50</v>
      </c>
      <c r="L3532" s="12">
        <v>0</v>
      </c>
      <c r="M3532" t="s">
        <v>183</v>
      </c>
    </row>
    <row r="3533" spans="1:13" x14ac:dyDescent="0.3">
      <c r="A3533" t="s">
        <v>40</v>
      </c>
      <c r="B3533" t="s">
        <v>41</v>
      </c>
      <c r="C3533" t="s">
        <v>217</v>
      </c>
      <c r="D3533" t="s">
        <v>116</v>
      </c>
      <c r="E3533">
        <v>1</v>
      </c>
      <c r="F3533" s="12">
        <v>4.5</v>
      </c>
      <c r="G3533" s="12">
        <v>0.15</v>
      </c>
      <c r="H3533" s="12">
        <v>0.1</v>
      </c>
      <c r="I3533" s="12">
        <v>0.1</v>
      </c>
      <c r="J3533">
        <v>3</v>
      </c>
      <c r="K3533">
        <v>50</v>
      </c>
      <c r="L3533" s="12">
        <v>0</v>
      </c>
      <c r="M3533" t="s">
        <v>183</v>
      </c>
    </row>
    <row r="3534" spans="1:13" x14ac:dyDescent="0.3">
      <c r="A3534" t="s">
        <v>40</v>
      </c>
      <c r="B3534" t="s">
        <v>41</v>
      </c>
      <c r="C3534" t="s">
        <v>219</v>
      </c>
      <c r="D3534" t="s">
        <v>116</v>
      </c>
      <c r="E3534">
        <v>1</v>
      </c>
      <c r="F3534" s="12">
        <v>25.999974000000002</v>
      </c>
      <c r="G3534" s="12">
        <v>0.86666580000000004</v>
      </c>
      <c r="H3534" s="12">
        <v>0.1333</v>
      </c>
      <c r="I3534" s="12">
        <v>0.1333</v>
      </c>
      <c r="J3534">
        <v>13</v>
      </c>
      <c r="K3534">
        <v>28</v>
      </c>
      <c r="L3534" s="12">
        <v>0</v>
      </c>
      <c r="M3534" t="s">
        <v>183</v>
      </c>
    </row>
    <row r="3535" spans="1:13" x14ac:dyDescent="0.3">
      <c r="A3535" t="s">
        <v>40</v>
      </c>
      <c r="B3535" t="s">
        <v>41</v>
      </c>
      <c r="C3535" t="s">
        <v>220</v>
      </c>
      <c r="D3535" t="s">
        <v>116</v>
      </c>
      <c r="E3535">
        <v>1</v>
      </c>
      <c r="F3535" s="12">
        <v>15</v>
      </c>
      <c r="G3535" s="12">
        <v>0.5</v>
      </c>
      <c r="H3535" s="12">
        <v>8.8200000000000001E-2</v>
      </c>
      <c r="I3535" s="12">
        <v>0</v>
      </c>
      <c r="J3535">
        <v>10</v>
      </c>
      <c r="K3535">
        <v>28</v>
      </c>
      <c r="L3535" s="12">
        <v>8.8200000000000001E-2</v>
      </c>
      <c r="M3535" t="s">
        <v>183</v>
      </c>
    </row>
    <row r="3536" spans="1:13" x14ac:dyDescent="0.3">
      <c r="A3536" t="s">
        <v>40</v>
      </c>
      <c r="B3536" t="s">
        <v>41</v>
      </c>
      <c r="C3536" t="s">
        <v>221</v>
      </c>
      <c r="D3536" t="s">
        <v>116</v>
      </c>
      <c r="E3536">
        <v>1</v>
      </c>
      <c r="F3536" s="12">
        <v>15.999984000000001</v>
      </c>
      <c r="G3536" s="12">
        <v>0.53333280000000005</v>
      </c>
      <c r="H3536" s="12">
        <v>0.1333</v>
      </c>
      <c r="I3536" s="12">
        <v>0.1333</v>
      </c>
      <c r="J3536">
        <v>8</v>
      </c>
      <c r="K3536">
        <v>28</v>
      </c>
      <c r="L3536" s="12">
        <v>0</v>
      </c>
      <c r="M3536" t="s">
        <v>183</v>
      </c>
    </row>
    <row r="3537" spans="1:13" x14ac:dyDescent="0.3">
      <c r="A3537" t="s">
        <v>40</v>
      </c>
      <c r="B3537" t="s">
        <v>41</v>
      </c>
      <c r="C3537" t="s">
        <v>222</v>
      </c>
      <c r="D3537" t="s">
        <v>116</v>
      </c>
      <c r="E3537">
        <v>1</v>
      </c>
      <c r="F3537" s="12">
        <v>7.9999920000000007</v>
      </c>
      <c r="G3537" s="12">
        <v>0.26666640000000003</v>
      </c>
      <c r="H3537" s="12">
        <v>6.6699999999999995E-2</v>
      </c>
      <c r="I3537" s="12">
        <v>6.6699999999999995E-2</v>
      </c>
      <c r="J3537">
        <v>8</v>
      </c>
      <c r="K3537">
        <v>28</v>
      </c>
      <c r="L3537" s="12">
        <v>0</v>
      </c>
      <c r="M3537" t="s">
        <v>183</v>
      </c>
    </row>
    <row r="3538" spans="1:13" x14ac:dyDescent="0.3">
      <c r="A3538" t="s">
        <v>40</v>
      </c>
      <c r="B3538" t="s">
        <v>41</v>
      </c>
      <c r="C3538" t="s">
        <v>223</v>
      </c>
      <c r="D3538" t="s">
        <v>116</v>
      </c>
      <c r="E3538">
        <v>1</v>
      </c>
      <c r="F3538" s="12">
        <v>57</v>
      </c>
      <c r="G3538" s="12">
        <v>1.9</v>
      </c>
      <c r="H3538" s="12">
        <v>0.20710000000000001</v>
      </c>
      <c r="I3538" s="12">
        <v>0.20710000000000001</v>
      </c>
      <c r="J3538">
        <v>19</v>
      </c>
      <c r="K3538">
        <v>20</v>
      </c>
      <c r="L3538" s="12">
        <v>0</v>
      </c>
      <c r="M3538" t="s">
        <v>183</v>
      </c>
    </row>
    <row r="3539" spans="1:13" x14ac:dyDescent="0.3">
      <c r="A3539" t="s">
        <v>63</v>
      </c>
      <c r="B3539" t="s">
        <v>65</v>
      </c>
      <c r="C3539" t="s">
        <v>230</v>
      </c>
      <c r="D3539" t="s">
        <v>116</v>
      </c>
      <c r="E3539">
        <v>1</v>
      </c>
      <c r="F3539" s="12">
        <v>162</v>
      </c>
      <c r="G3539" s="12">
        <v>5.4</v>
      </c>
      <c r="H3539" s="12">
        <v>0.3765</v>
      </c>
      <c r="I3539" s="12">
        <v>0</v>
      </c>
      <c r="J3539">
        <v>27</v>
      </c>
      <c r="K3539">
        <v>32</v>
      </c>
      <c r="L3539" s="12">
        <v>0.3765</v>
      </c>
      <c r="M3539" t="s">
        <v>231</v>
      </c>
    </row>
    <row r="3540" spans="1:13" x14ac:dyDescent="0.3">
      <c r="A3540" t="s">
        <v>63</v>
      </c>
      <c r="B3540" t="s">
        <v>65</v>
      </c>
      <c r="C3540" t="s">
        <v>232</v>
      </c>
      <c r="D3540" t="s">
        <v>116</v>
      </c>
      <c r="E3540">
        <v>10</v>
      </c>
      <c r="F3540" s="12">
        <v>1326</v>
      </c>
      <c r="G3540" s="12">
        <v>44.2</v>
      </c>
      <c r="H3540" s="12">
        <v>1.9999999999999998</v>
      </c>
      <c r="I3540" s="12">
        <v>1.9999999999999998</v>
      </c>
      <c r="J3540">
        <v>442</v>
      </c>
      <c r="K3540">
        <v>500</v>
      </c>
      <c r="L3540" s="12">
        <v>0</v>
      </c>
      <c r="M3540" t="s">
        <v>231</v>
      </c>
    </row>
    <row r="3541" spans="1:13" x14ac:dyDescent="0.3">
      <c r="A3541" t="s">
        <v>63</v>
      </c>
      <c r="B3541" t="s">
        <v>65</v>
      </c>
      <c r="C3541" t="s">
        <v>233</v>
      </c>
      <c r="D3541" t="s">
        <v>116</v>
      </c>
      <c r="E3541">
        <v>7</v>
      </c>
      <c r="F3541" s="12">
        <v>570.60000000000014</v>
      </c>
      <c r="G3541" s="12">
        <v>19.020000000000003</v>
      </c>
      <c r="H3541" s="12">
        <v>1.2355</v>
      </c>
      <c r="I3541" s="12">
        <v>1.0589999999999999</v>
      </c>
      <c r="J3541">
        <v>180</v>
      </c>
      <c r="K3541">
        <v>224</v>
      </c>
      <c r="L3541" s="12">
        <v>0.17649999999999999</v>
      </c>
      <c r="M3541" t="s">
        <v>231</v>
      </c>
    </row>
    <row r="3542" spans="1:13" x14ac:dyDescent="0.3">
      <c r="A3542" t="s">
        <v>63</v>
      </c>
      <c r="B3542" t="s">
        <v>65</v>
      </c>
      <c r="C3542" t="s">
        <v>234</v>
      </c>
      <c r="D3542" t="s">
        <v>116</v>
      </c>
      <c r="E3542">
        <v>1</v>
      </c>
      <c r="F3542" s="12">
        <v>89.100000000000009</v>
      </c>
      <c r="G3542" s="12">
        <v>2.97</v>
      </c>
      <c r="H3542" s="12">
        <v>0.2</v>
      </c>
      <c r="I3542" s="12">
        <v>0</v>
      </c>
      <c r="J3542">
        <v>27</v>
      </c>
      <c r="K3542">
        <v>32</v>
      </c>
      <c r="L3542" s="12">
        <v>0.2</v>
      </c>
      <c r="M3542" t="s">
        <v>231</v>
      </c>
    </row>
    <row r="3543" spans="1:13" x14ac:dyDescent="0.3">
      <c r="A3543" t="s">
        <v>63</v>
      </c>
      <c r="B3543" t="s">
        <v>65</v>
      </c>
      <c r="C3543" t="s">
        <v>237</v>
      </c>
      <c r="D3543" t="s">
        <v>116</v>
      </c>
      <c r="E3543">
        <v>8</v>
      </c>
      <c r="F3543" s="12">
        <v>1962.0000000000002</v>
      </c>
      <c r="G3543" s="12">
        <v>65.400000000000006</v>
      </c>
      <c r="H3543" s="12">
        <v>4.4232000000000005</v>
      </c>
      <c r="I3543" s="12">
        <v>1.8586999999999998</v>
      </c>
      <c r="J3543">
        <v>218</v>
      </c>
      <c r="K3543">
        <v>228</v>
      </c>
      <c r="L3543" s="12">
        <v>2.5644999999999998</v>
      </c>
      <c r="M3543" t="s">
        <v>231</v>
      </c>
    </row>
    <row r="3544" spans="1:13" x14ac:dyDescent="0.3">
      <c r="A3544" t="s">
        <v>63</v>
      </c>
      <c r="B3544" t="s">
        <v>65</v>
      </c>
      <c r="C3544" t="s">
        <v>238</v>
      </c>
      <c r="D3544" t="s">
        <v>116</v>
      </c>
      <c r="E3544">
        <v>1</v>
      </c>
      <c r="F3544" s="12">
        <v>147</v>
      </c>
      <c r="G3544" s="12">
        <v>4.9000000000000004</v>
      </c>
      <c r="H3544" s="12">
        <v>0.2</v>
      </c>
      <c r="I3544" s="12">
        <v>0</v>
      </c>
      <c r="J3544">
        <v>49</v>
      </c>
      <c r="K3544">
        <v>50</v>
      </c>
      <c r="L3544" s="12">
        <v>0.2</v>
      </c>
      <c r="M3544" t="s">
        <v>231</v>
      </c>
    </row>
    <row r="3545" spans="1:13" x14ac:dyDescent="0.3">
      <c r="A3545" t="s">
        <v>63</v>
      </c>
      <c r="B3545" t="s">
        <v>65</v>
      </c>
      <c r="C3545" t="s">
        <v>239</v>
      </c>
      <c r="D3545" t="s">
        <v>116</v>
      </c>
      <c r="E3545">
        <v>1</v>
      </c>
      <c r="F3545" s="12">
        <v>93</v>
      </c>
      <c r="G3545" s="12">
        <v>3.1</v>
      </c>
      <c r="H3545" s="12">
        <v>0.17649999999999999</v>
      </c>
      <c r="I3545" s="12">
        <v>0</v>
      </c>
      <c r="J3545">
        <v>31</v>
      </c>
      <c r="K3545">
        <v>32</v>
      </c>
      <c r="L3545" s="12">
        <v>0.17649999999999999</v>
      </c>
      <c r="M3545" t="s">
        <v>231</v>
      </c>
    </row>
    <row r="3546" spans="1:13" x14ac:dyDescent="0.3">
      <c r="A3546" t="s">
        <v>63</v>
      </c>
      <c r="B3546" t="s">
        <v>65</v>
      </c>
      <c r="C3546" t="s">
        <v>241</v>
      </c>
      <c r="D3546" t="s">
        <v>116</v>
      </c>
      <c r="E3546">
        <v>1</v>
      </c>
      <c r="F3546" s="12">
        <v>114</v>
      </c>
      <c r="G3546" s="12">
        <v>3.8</v>
      </c>
      <c r="H3546" s="12">
        <v>0.3765</v>
      </c>
      <c r="I3546" s="12">
        <v>0.3765</v>
      </c>
      <c r="J3546">
        <v>19</v>
      </c>
      <c r="K3546">
        <v>24</v>
      </c>
      <c r="L3546" s="12">
        <v>0</v>
      </c>
      <c r="M3546" t="s">
        <v>231</v>
      </c>
    </row>
    <row r="3547" spans="1:13" x14ac:dyDescent="0.3">
      <c r="A3547" t="s">
        <v>63</v>
      </c>
      <c r="B3547" t="s">
        <v>65</v>
      </c>
      <c r="C3547" t="s">
        <v>242</v>
      </c>
      <c r="D3547" t="s">
        <v>116</v>
      </c>
      <c r="E3547">
        <v>2</v>
      </c>
      <c r="F3547" s="12">
        <v>461.999934</v>
      </c>
      <c r="G3547" s="12">
        <v>15.3999978</v>
      </c>
      <c r="H3547" s="12">
        <v>0.88639999999999997</v>
      </c>
      <c r="I3547" s="12">
        <v>0</v>
      </c>
      <c r="J3547">
        <v>66</v>
      </c>
      <c r="K3547">
        <v>64</v>
      </c>
      <c r="L3547" s="12">
        <v>0.88639999999999997</v>
      </c>
      <c r="M3547" t="s">
        <v>231</v>
      </c>
    </row>
    <row r="3548" spans="1:13" x14ac:dyDescent="0.3">
      <c r="A3548" t="s">
        <v>40</v>
      </c>
      <c r="B3548" t="s">
        <v>42</v>
      </c>
      <c r="C3548" t="s">
        <v>247</v>
      </c>
      <c r="D3548" t="s">
        <v>116</v>
      </c>
      <c r="E3548">
        <v>1</v>
      </c>
      <c r="F3548" s="12">
        <v>99</v>
      </c>
      <c r="G3548" s="12">
        <v>3.3</v>
      </c>
      <c r="H3548" s="12">
        <v>0.17649999999999999</v>
      </c>
      <c r="I3548" s="12">
        <v>0.17649999999999999</v>
      </c>
      <c r="J3548">
        <v>33</v>
      </c>
      <c r="K3548">
        <v>59</v>
      </c>
      <c r="L3548" s="12">
        <v>0</v>
      </c>
      <c r="M3548" t="s">
        <v>245</v>
      </c>
    </row>
    <row r="3549" spans="1:13" x14ac:dyDescent="0.3">
      <c r="A3549" t="s">
        <v>40</v>
      </c>
      <c r="B3549" t="s">
        <v>42</v>
      </c>
      <c r="C3549" t="s">
        <v>250</v>
      </c>
      <c r="D3549" t="s">
        <v>116</v>
      </c>
      <c r="E3549">
        <v>1</v>
      </c>
      <c r="F3549" s="12">
        <v>33</v>
      </c>
      <c r="G3549" s="12">
        <v>1.1000000000000001</v>
      </c>
      <c r="H3549" s="12">
        <v>0.1633</v>
      </c>
      <c r="I3549" s="12">
        <v>0.1633</v>
      </c>
      <c r="J3549">
        <v>22</v>
      </c>
      <c r="K3549">
        <v>50</v>
      </c>
      <c r="L3549" s="12">
        <v>0</v>
      </c>
      <c r="M3549" t="s">
        <v>245</v>
      </c>
    </row>
    <row r="3550" spans="1:13" x14ac:dyDescent="0.3">
      <c r="A3550" t="s">
        <v>40</v>
      </c>
      <c r="B3550" t="s">
        <v>42</v>
      </c>
      <c r="C3550" t="s">
        <v>251</v>
      </c>
      <c r="D3550" t="s">
        <v>116</v>
      </c>
      <c r="E3550">
        <v>1</v>
      </c>
      <c r="F3550" s="12">
        <v>33</v>
      </c>
      <c r="G3550" s="12">
        <v>1.1000000000000001</v>
      </c>
      <c r="H3550" s="12">
        <v>0.1633</v>
      </c>
      <c r="I3550" s="12">
        <v>0.1633</v>
      </c>
      <c r="J3550">
        <v>22</v>
      </c>
      <c r="K3550">
        <v>50</v>
      </c>
      <c r="L3550" s="12">
        <v>0</v>
      </c>
      <c r="M3550" t="s">
        <v>245</v>
      </c>
    </row>
    <row r="3551" spans="1:13" x14ac:dyDescent="0.3">
      <c r="A3551" t="s">
        <v>40</v>
      </c>
      <c r="B3551" t="s">
        <v>42</v>
      </c>
      <c r="C3551" t="s">
        <v>252</v>
      </c>
      <c r="D3551" t="s">
        <v>116</v>
      </c>
      <c r="E3551">
        <v>1</v>
      </c>
      <c r="F3551" s="12">
        <v>3</v>
      </c>
      <c r="G3551" s="12">
        <v>0.1</v>
      </c>
      <c r="H3551" s="12">
        <v>8.8200000000000001E-2</v>
      </c>
      <c r="I3551" s="12">
        <v>8.8200000000000001E-2</v>
      </c>
      <c r="J3551">
        <v>2</v>
      </c>
      <c r="K3551">
        <v>50</v>
      </c>
      <c r="L3551" s="12">
        <v>0</v>
      </c>
      <c r="M3551" t="s">
        <v>245</v>
      </c>
    </row>
    <row r="3552" spans="1:13" x14ac:dyDescent="0.3">
      <c r="A3552" t="s">
        <v>40</v>
      </c>
      <c r="B3552" t="s">
        <v>42</v>
      </c>
      <c r="C3552" t="s">
        <v>253</v>
      </c>
      <c r="D3552" t="s">
        <v>116</v>
      </c>
      <c r="E3552">
        <v>1</v>
      </c>
      <c r="F3552" s="12">
        <v>9</v>
      </c>
      <c r="G3552" s="12">
        <v>0.3</v>
      </c>
      <c r="H3552" s="12">
        <v>0</v>
      </c>
      <c r="I3552" s="12">
        <v>0</v>
      </c>
      <c r="J3552">
        <v>6</v>
      </c>
      <c r="K3552">
        <v>50</v>
      </c>
      <c r="L3552" s="12">
        <v>0</v>
      </c>
      <c r="M3552" t="s">
        <v>245</v>
      </c>
    </row>
    <row r="3553" spans="1:13" x14ac:dyDescent="0.3">
      <c r="A3553" t="s">
        <v>40</v>
      </c>
      <c r="B3553" t="s">
        <v>42</v>
      </c>
      <c r="C3553" t="s">
        <v>254</v>
      </c>
      <c r="D3553" t="s">
        <v>116</v>
      </c>
      <c r="E3553">
        <v>1</v>
      </c>
      <c r="F3553" s="12">
        <v>9</v>
      </c>
      <c r="G3553" s="12">
        <v>0.3</v>
      </c>
      <c r="H3553" s="12">
        <v>0</v>
      </c>
      <c r="I3553" s="12">
        <v>0</v>
      </c>
      <c r="J3553">
        <v>6</v>
      </c>
      <c r="K3553">
        <v>50</v>
      </c>
      <c r="L3553" s="12">
        <v>0</v>
      </c>
      <c r="M3553" t="s">
        <v>245</v>
      </c>
    </row>
    <row r="3554" spans="1:13" x14ac:dyDescent="0.3">
      <c r="A3554" t="s">
        <v>40</v>
      </c>
      <c r="B3554" t="s">
        <v>42</v>
      </c>
      <c r="C3554" t="s">
        <v>257</v>
      </c>
      <c r="D3554" t="s">
        <v>116</v>
      </c>
      <c r="E3554">
        <v>1</v>
      </c>
      <c r="F3554" s="12">
        <v>19.999999980000002</v>
      </c>
      <c r="G3554" s="12">
        <v>0.66666666600000002</v>
      </c>
      <c r="H3554" s="12">
        <v>0.1215</v>
      </c>
      <c r="I3554" s="12">
        <v>0.1215</v>
      </c>
      <c r="J3554">
        <v>10</v>
      </c>
      <c r="K3554">
        <v>50</v>
      </c>
      <c r="L3554" s="12">
        <v>0</v>
      </c>
      <c r="M3554" t="s">
        <v>245</v>
      </c>
    </row>
    <row r="3555" spans="1:13" x14ac:dyDescent="0.3">
      <c r="A3555" t="s">
        <v>40</v>
      </c>
      <c r="B3555" t="s">
        <v>42</v>
      </c>
      <c r="C3555" t="s">
        <v>259</v>
      </c>
      <c r="D3555" t="s">
        <v>116</v>
      </c>
      <c r="E3555">
        <v>1</v>
      </c>
      <c r="F3555" s="12">
        <v>21.999999977999998</v>
      </c>
      <c r="G3555" s="12">
        <v>0.7333333326</v>
      </c>
      <c r="H3555" s="12">
        <v>0.1215</v>
      </c>
      <c r="I3555" s="12">
        <v>0.1215</v>
      </c>
      <c r="J3555">
        <v>11</v>
      </c>
      <c r="K3555">
        <v>50</v>
      </c>
      <c r="L3555" s="12">
        <v>0</v>
      </c>
      <c r="M3555" t="s">
        <v>245</v>
      </c>
    </row>
    <row r="3556" spans="1:13" x14ac:dyDescent="0.3">
      <c r="A3556" t="s">
        <v>40</v>
      </c>
      <c r="B3556" t="s">
        <v>42</v>
      </c>
      <c r="C3556" t="s">
        <v>262</v>
      </c>
      <c r="D3556" t="s">
        <v>116</v>
      </c>
      <c r="E3556">
        <v>1</v>
      </c>
      <c r="F3556" s="12">
        <v>25.999974000000002</v>
      </c>
      <c r="G3556" s="12">
        <v>0.86666580000000004</v>
      </c>
      <c r="H3556" s="12">
        <v>0.1333</v>
      </c>
      <c r="I3556" s="12">
        <v>0.1333</v>
      </c>
      <c r="J3556">
        <v>13</v>
      </c>
      <c r="K3556">
        <v>50</v>
      </c>
      <c r="L3556" s="12">
        <v>0</v>
      </c>
      <c r="M3556" t="s">
        <v>245</v>
      </c>
    </row>
    <row r="3557" spans="1:13" x14ac:dyDescent="0.3">
      <c r="A3557" t="s">
        <v>40</v>
      </c>
      <c r="B3557" t="s">
        <v>42</v>
      </c>
      <c r="C3557" t="s">
        <v>263</v>
      </c>
      <c r="D3557" t="s">
        <v>116</v>
      </c>
      <c r="E3557">
        <v>1</v>
      </c>
      <c r="F3557" s="12">
        <v>55.999999944000002</v>
      </c>
      <c r="G3557" s="12">
        <v>1.8666666648000001</v>
      </c>
      <c r="H3557" s="12">
        <v>0.1215</v>
      </c>
      <c r="I3557" s="12">
        <v>0.1215</v>
      </c>
      <c r="J3557">
        <v>28</v>
      </c>
      <c r="K3557">
        <v>50</v>
      </c>
      <c r="L3557" s="12">
        <v>0</v>
      </c>
      <c r="M3557" t="s">
        <v>245</v>
      </c>
    </row>
    <row r="3558" spans="1:13" x14ac:dyDescent="0.3">
      <c r="A3558" t="s">
        <v>40</v>
      </c>
      <c r="B3558" t="s">
        <v>42</v>
      </c>
      <c r="C3558" t="s">
        <v>264</v>
      </c>
      <c r="D3558" t="s">
        <v>116</v>
      </c>
      <c r="E3558">
        <v>1</v>
      </c>
      <c r="F3558" s="12">
        <v>47.999999951999996</v>
      </c>
      <c r="G3558" s="12">
        <v>1.5999999984</v>
      </c>
      <c r="H3558" s="12">
        <v>0.1215</v>
      </c>
      <c r="I3558" s="12">
        <v>0.1215</v>
      </c>
      <c r="J3558">
        <v>24</v>
      </c>
      <c r="K3558">
        <v>50</v>
      </c>
      <c r="L3558" s="12">
        <v>0</v>
      </c>
      <c r="M3558" t="s">
        <v>245</v>
      </c>
    </row>
    <row r="3559" spans="1:13" x14ac:dyDescent="0.3">
      <c r="A3559" t="s">
        <v>40</v>
      </c>
      <c r="B3559" t="s">
        <v>42</v>
      </c>
      <c r="C3559" t="s">
        <v>265</v>
      </c>
      <c r="D3559" t="s">
        <v>116</v>
      </c>
      <c r="E3559">
        <v>1</v>
      </c>
      <c r="F3559" s="12">
        <v>57.999999942000002</v>
      </c>
      <c r="G3559" s="12">
        <v>1.9333333314000001</v>
      </c>
      <c r="H3559" s="12">
        <v>0.1215</v>
      </c>
      <c r="I3559" s="12">
        <v>0.1215</v>
      </c>
      <c r="J3559">
        <v>29</v>
      </c>
      <c r="K3559">
        <v>50</v>
      </c>
      <c r="L3559" s="12">
        <v>0</v>
      </c>
      <c r="M3559" t="s">
        <v>245</v>
      </c>
    </row>
    <row r="3560" spans="1:13" x14ac:dyDescent="0.3">
      <c r="A3560" t="s">
        <v>40</v>
      </c>
      <c r="B3560" t="s">
        <v>42</v>
      </c>
      <c r="C3560" t="s">
        <v>266</v>
      </c>
      <c r="D3560" t="s">
        <v>116</v>
      </c>
      <c r="E3560">
        <v>1</v>
      </c>
      <c r="F3560" s="12">
        <v>43.999999955999996</v>
      </c>
      <c r="G3560" s="12">
        <v>1.4666666652</v>
      </c>
      <c r="H3560" s="12">
        <v>0.1215</v>
      </c>
      <c r="I3560" s="12">
        <v>0.1215</v>
      </c>
      <c r="J3560">
        <v>22</v>
      </c>
      <c r="K3560">
        <v>50</v>
      </c>
      <c r="L3560" s="12">
        <v>0</v>
      </c>
      <c r="M3560" t="s">
        <v>245</v>
      </c>
    </row>
    <row r="3561" spans="1:13" x14ac:dyDescent="0.3">
      <c r="A3561" t="s">
        <v>40</v>
      </c>
      <c r="B3561" t="s">
        <v>42</v>
      </c>
      <c r="C3561" t="s">
        <v>267</v>
      </c>
      <c r="D3561" t="s">
        <v>116</v>
      </c>
      <c r="E3561">
        <v>1</v>
      </c>
      <c r="F3561" s="12">
        <v>33.999999966000004</v>
      </c>
      <c r="G3561" s="12">
        <v>1.1333333322000001</v>
      </c>
      <c r="H3561" s="12">
        <v>0.1215</v>
      </c>
      <c r="I3561" s="12">
        <v>0.1215</v>
      </c>
      <c r="J3561">
        <v>17</v>
      </c>
      <c r="K3561">
        <v>50</v>
      </c>
      <c r="L3561" s="12">
        <v>0</v>
      </c>
      <c r="M3561" t="s">
        <v>245</v>
      </c>
    </row>
    <row r="3562" spans="1:13" x14ac:dyDescent="0.3">
      <c r="A3562" t="s">
        <v>40</v>
      </c>
      <c r="B3562" t="s">
        <v>42</v>
      </c>
      <c r="C3562" t="s">
        <v>268</v>
      </c>
      <c r="D3562" t="s">
        <v>116</v>
      </c>
      <c r="E3562">
        <v>1</v>
      </c>
      <c r="F3562" s="12">
        <v>29.999999970000001</v>
      </c>
      <c r="G3562" s="12">
        <v>0.99999999900000003</v>
      </c>
      <c r="H3562" s="12">
        <v>0.1215</v>
      </c>
      <c r="I3562" s="12">
        <v>0.1215</v>
      </c>
      <c r="J3562">
        <v>15</v>
      </c>
      <c r="K3562">
        <v>50</v>
      </c>
      <c r="L3562" s="12">
        <v>0</v>
      </c>
      <c r="M3562" t="s">
        <v>245</v>
      </c>
    </row>
    <row r="3563" spans="1:13" x14ac:dyDescent="0.3">
      <c r="A3563" t="s">
        <v>40</v>
      </c>
      <c r="B3563" t="s">
        <v>42</v>
      </c>
      <c r="C3563" t="s">
        <v>272</v>
      </c>
      <c r="D3563" t="s">
        <v>116</v>
      </c>
      <c r="E3563">
        <v>1</v>
      </c>
      <c r="F3563" s="12">
        <v>15.999999983999999</v>
      </c>
      <c r="G3563" s="12">
        <v>0.53333333279999995</v>
      </c>
      <c r="H3563" s="12">
        <v>0.1215</v>
      </c>
      <c r="I3563" s="12">
        <v>0.1215</v>
      </c>
      <c r="J3563">
        <v>8</v>
      </c>
      <c r="K3563">
        <v>50</v>
      </c>
      <c r="L3563" s="12">
        <v>0</v>
      </c>
      <c r="M3563" t="s">
        <v>245</v>
      </c>
    </row>
    <row r="3564" spans="1:13" x14ac:dyDescent="0.3">
      <c r="A3564" t="s">
        <v>40</v>
      </c>
      <c r="B3564" t="s">
        <v>42</v>
      </c>
      <c r="C3564" t="s">
        <v>273</v>
      </c>
      <c r="D3564" t="s">
        <v>116</v>
      </c>
      <c r="E3564">
        <v>1</v>
      </c>
      <c r="F3564" s="12">
        <v>9.9999999900000009</v>
      </c>
      <c r="G3564" s="12">
        <v>0.33333333300000001</v>
      </c>
      <c r="H3564" s="12">
        <v>0</v>
      </c>
      <c r="I3564" s="12">
        <v>0</v>
      </c>
      <c r="J3564">
        <v>5</v>
      </c>
      <c r="K3564">
        <v>50</v>
      </c>
      <c r="L3564" s="12">
        <v>0</v>
      </c>
      <c r="M3564" t="s">
        <v>245</v>
      </c>
    </row>
    <row r="3565" spans="1:13" x14ac:dyDescent="0.3">
      <c r="A3565" t="s">
        <v>40</v>
      </c>
      <c r="B3565" t="s">
        <v>42</v>
      </c>
      <c r="C3565" t="s">
        <v>277</v>
      </c>
      <c r="D3565" t="s">
        <v>116</v>
      </c>
      <c r="E3565">
        <v>1</v>
      </c>
      <c r="F3565" s="12">
        <v>56.1</v>
      </c>
      <c r="G3565" s="12">
        <v>1.87</v>
      </c>
      <c r="H3565" s="12">
        <v>0.2</v>
      </c>
      <c r="I3565" s="12">
        <v>0.2</v>
      </c>
      <c r="J3565">
        <v>17</v>
      </c>
      <c r="K3565">
        <v>50</v>
      </c>
      <c r="L3565" s="12">
        <v>0</v>
      </c>
      <c r="M3565" t="s">
        <v>245</v>
      </c>
    </row>
    <row r="3566" spans="1:13" x14ac:dyDescent="0.3">
      <c r="A3566" t="s">
        <v>40</v>
      </c>
      <c r="B3566" t="s">
        <v>43</v>
      </c>
      <c r="C3566" t="s">
        <v>304</v>
      </c>
      <c r="D3566" t="s">
        <v>116</v>
      </c>
      <c r="E3566">
        <v>1</v>
      </c>
      <c r="F3566" s="12">
        <v>132</v>
      </c>
      <c r="G3566" s="12">
        <v>4.4000000000000004</v>
      </c>
      <c r="H3566" s="12">
        <v>0.36859999999999998</v>
      </c>
      <c r="I3566" s="12">
        <v>0.1333</v>
      </c>
      <c r="J3566">
        <v>22</v>
      </c>
      <c r="K3566">
        <v>26</v>
      </c>
      <c r="L3566" s="12">
        <v>0.23530000000000001</v>
      </c>
      <c r="M3566" t="s">
        <v>305</v>
      </c>
    </row>
    <row r="3567" spans="1:13" x14ac:dyDescent="0.3">
      <c r="A3567" t="s">
        <v>40</v>
      </c>
      <c r="B3567" t="s">
        <v>43</v>
      </c>
      <c r="C3567" t="s">
        <v>306</v>
      </c>
      <c r="D3567" t="s">
        <v>116</v>
      </c>
      <c r="E3567">
        <v>1</v>
      </c>
      <c r="F3567" s="12">
        <v>90</v>
      </c>
      <c r="G3567" s="12">
        <v>3</v>
      </c>
      <c r="H3567" s="12">
        <v>0.36859999999999998</v>
      </c>
      <c r="I3567" s="12">
        <v>0</v>
      </c>
      <c r="J3567">
        <v>15</v>
      </c>
      <c r="K3567">
        <v>26</v>
      </c>
      <c r="L3567" s="12">
        <v>0.36859999999999998</v>
      </c>
      <c r="M3567" t="s">
        <v>305</v>
      </c>
    </row>
    <row r="3568" spans="1:13" x14ac:dyDescent="0.3">
      <c r="A3568" t="s">
        <v>40</v>
      </c>
      <c r="B3568" t="s">
        <v>43</v>
      </c>
      <c r="C3568" t="s">
        <v>307</v>
      </c>
      <c r="D3568" t="s">
        <v>116</v>
      </c>
      <c r="E3568">
        <v>1</v>
      </c>
      <c r="F3568" s="12">
        <v>72</v>
      </c>
      <c r="G3568" s="12">
        <v>2.4</v>
      </c>
      <c r="H3568" s="12">
        <v>0.36859999999999998</v>
      </c>
      <c r="I3568" s="12">
        <v>0</v>
      </c>
      <c r="J3568">
        <v>12</v>
      </c>
      <c r="K3568">
        <v>26</v>
      </c>
      <c r="L3568" s="12">
        <v>0.36859999999999998</v>
      </c>
      <c r="M3568" t="s">
        <v>305</v>
      </c>
    </row>
    <row r="3569" spans="1:13" x14ac:dyDescent="0.3">
      <c r="A3569" t="s">
        <v>40</v>
      </c>
      <c r="B3569" t="s">
        <v>43</v>
      </c>
      <c r="C3569" t="s">
        <v>309</v>
      </c>
      <c r="D3569" t="s">
        <v>116</v>
      </c>
      <c r="E3569">
        <v>1</v>
      </c>
      <c r="F3569" s="12">
        <v>69.3</v>
      </c>
      <c r="G3569" s="12">
        <v>2.31</v>
      </c>
      <c r="H3569" s="12">
        <v>0.36859999999999998</v>
      </c>
      <c r="I3569" s="12">
        <v>0.36859999999999998</v>
      </c>
      <c r="J3569">
        <v>11</v>
      </c>
      <c r="K3569">
        <v>26</v>
      </c>
      <c r="L3569" s="12">
        <v>0</v>
      </c>
      <c r="M3569" t="s">
        <v>305</v>
      </c>
    </row>
    <row r="3570" spans="1:13" x14ac:dyDescent="0.3">
      <c r="A3570" t="s">
        <v>40</v>
      </c>
      <c r="B3570" t="s">
        <v>45</v>
      </c>
      <c r="C3570" t="s">
        <v>317</v>
      </c>
      <c r="D3570" t="s">
        <v>116</v>
      </c>
      <c r="E3570">
        <v>1</v>
      </c>
      <c r="F3570" s="12">
        <v>74.999999942999992</v>
      </c>
      <c r="G3570" s="12">
        <v>2.4999999980999998</v>
      </c>
      <c r="H3570" s="12">
        <v>0.17649999999999999</v>
      </c>
      <c r="I3570" s="12">
        <v>0.17649999999999999</v>
      </c>
      <c r="J3570">
        <v>33</v>
      </c>
      <c r="K3570">
        <v>25</v>
      </c>
      <c r="L3570" s="12">
        <v>0</v>
      </c>
      <c r="M3570" t="s">
        <v>316</v>
      </c>
    </row>
    <row r="3571" spans="1:13" x14ac:dyDescent="0.3">
      <c r="A3571" t="s">
        <v>40</v>
      </c>
      <c r="B3571" t="s">
        <v>45</v>
      </c>
      <c r="C3571" t="s">
        <v>320</v>
      </c>
      <c r="D3571" t="s">
        <v>116</v>
      </c>
      <c r="E3571">
        <v>1</v>
      </c>
      <c r="F3571" s="12">
        <v>156</v>
      </c>
      <c r="G3571" s="12">
        <v>5.2</v>
      </c>
      <c r="H3571" s="12">
        <v>0.2</v>
      </c>
      <c r="I3571" s="12">
        <v>0</v>
      </c>
      <c r="J3571">
        <v>52</v>
      </c>
      <c r="K3571">
        <v>50</v>
      </c>
      <c r="L3571" s="12">
        <v>0.2</v>
      </c>
      <c r="M3571" t="s">
        <v>316</v>
      </c>
    </row>
    <row r="3572" spans="1:13" x14ac:dyDescent="0.3">
      <c r="A3572" t="s">
        <v>40</v>
      </c>
      <c r="B3572" t="s">
        <v>45</v>
      </c>
      <c r="C3572" t="s">
        <v>321</v>
      </c>
      <c r="D3572" t="s">
        <v>116</v>
      </c>
      <c r="E3572">
        <v>1</v>
      </c>
      <c r="F3572" s="12">
        <v>141</v>
      </c>
      <c r="G3572" s="12">
        <v>4.7</v>
      </c>
      <c r="H3572" s="12">
        <v>0.2</v>
      </c>
      <c r="I3572" s="12">
        <v>0</v>
      </c>
      <c r="J3572">
        <v>47</v>
      </c>
      <c r="K3572">
        <v>50</v>
      </c>
      <c r="L3572" s="12">
        <v>0.2</v>
      </c>
      <c r="M3572" t="s">
        <v>316</v>
      </c>
    </row>
    <row r="3573" spans="1:13" x14ac:dyDescent="0.3">
      <c r="A3573" t="s">
        <v>40</v>
      </c>
      <c r="B3573" t="s">
        <v>45</v>
      </c>
      <c r="C3573" t="s">
        <v>322</v>
      </c>
      <c r="D3573" t="s">
        <v>116</v>
      </c>
      <c r="E3573">
        <v>3</v>
      </c>
      <c r="F3573" s="12">
        <v>333.00000000000006</v>
      </c>
      <c r="G3573" s="12">
        <v>11.100000000000001</v>
      </c>
      <c r="H3573" s="12">
        <v>0.60000000000000009</v>
      </c>
      <c r="I3573" s="12">
        <v>0.60000000000000009</v>
      </c>
      <c r="J3573">
        <v>111</v>
      </c>
      <c r="K3573">
        <v>150</v>
      </c>
      <c r="L3573" s="12">
        <v>0</v>
      </c>
      <c r="M3573" t="s">
        <v>316</v>
      </c>
    </row>
    <row r="3574" spans="1:13" x14ac:dyDescent="0.3">
      <c r="A3574" t="s">
        <v>40</v>
      </c>
      <c r="B3574" t="s">
        <v>45</v>
      </c>
      <c r="C3574" t="s">
        <v>323</v>
      </c>
      <c r="D3574" t="s">
        <v>116</v>
      </c>
      <c r="E3574">
        <v>1</v>
      </c>
      <c r="F3574" s="12">
        <v>141</v>
      </c>
      <c r="G3574" s="12">
        <v>4.7</v>
      </c>
      <c r="H3574" s="12">
        <v>0.2</v>
      </c>
      <c r="I3574" s="12">
        <v>0</v>
      </c>
      <c r="J3574">
        <v>47</v>
      </c>
      <c r="K3574">
        <v>50</v>
      </c>
      <c r="L3574" s="12">
        <v>0.2</v>
      </c>
      <c r="M3574" t="s">
        <v>316</v>
      </c>
    </row>
    <row r="3575" spans="1:13" x14ac:dyDescent="0.3">
      <c r="A3575" t="s">
        <v>40</v>
      </c>
      <c r="B3575" t="s">
        <v>45</v>
      </c>
      <c r="C3575" t="s">
        <v>324</v>
      </c>
      <c r="D3575" t="s">
        <v>116</v>
      </c>
      <c r="E3575">
        <v>1</v>
      </c>
      <c r="F3575" s="12">
        <v>141</v>
      </c>
      <c r="G3575" s="12">
        <v>4.7</v>
      </c>
      <c r="H3575" s="12">
        <v>0.2</v>
      </c>
      <c r="I3575" s="12">
        <v>0.2</v>
      </c>
      <c r="J3575">
        <v>47</v>
      </c>
      <c r="K3575">
        <v>50</v>
      </c>
      <c r="L3575" s="12">
        <v>0</v>
      </c>
      <c r="M3575" t="s">
        <v>316</v>
      </c>
    </row>
    <row r="3576" spans="1:13" x14ac:dyDescent="0.3">
      <c r="A3576" t="s">
        <v>40</v>
      </c>
      <c r="B3576" t="s">
        <v>45</v>
      </c>
      <c r="C3576" t="s">
        <v>325</v>
      </c>
      <c r="D3576" t="s">
        <v>116</v>
      </c>
      <c r="E3576">
        <v>2</v>
      </c>
      <c r="F3576" s="12">
        <v>249.00000000000003</v>
      </c>
      <c r="G3576" s="12">
        <v>8.3000000000000007</v>
      </c>
      <c r="H3576" s="12">
        <v>0.4</v>
      </c>
      <c r="I3576" s="12">
        <v>0.2</v>
      </c>
      <c r="J3576">
        <v>83</v>
      </c>
      <c r="K3576">
        <v>100</v>
      </c>
      <c r="L3576" s="12">
        <v>0.2</v>
      </c>
      <c r="M3576" t="s">
        <v>316</v>
      </c>
    </row>
    <row r="3577" spans="1:13" x14ac:dyDescent="0.3">
      <c r="A3577" t="s">
        <v>40</v>
      </c>
      <c r="B3577" t="s">
        <v>45</v>
      </c>
      <c r="C3577" t="s">
        <v>326</v>
      </c>
      <c r="D3577" t="s">
        <v>116</v>
      </c>
      <c r="E3577">
        <v>1</v>
      </c>
      <c r="F3577" s="12">
        <v>141</v>
      </c>
      <c r="G3577" s="12">
        <v>4.7</v>
      </c>
      <c r="H3577" s="12">
        <v>0.2</v>
      </c>
      <c r="I3577" s="12">
        <v>0.2</v>
      </c>
      <c r="J3577">
        <v>47</v>
      </c>
      <c r="K3577">
        <v>50</v>
      </c>
      <c r="L3577" s="12">
        <v>0</v>
      </c>
      <c r="M3577" t="s">
        <v>316</v>
      </c>
    </row>
    <row r="3578" spans="1:13" x14ac:dyDescent="0.3">
      <c r="A3578" t="s">
        <v>40</v>
      </c>
      <c r="B3578" t="s">
        <v>45</v>
      </c>
      <c r="C3578" t="s">
        <v>327</v>
      </c>
      <c r="D3578" t="s">
        <v>116</v>
      </c>
      <c r="E3578">
        <v>1</v>
      </c>
      <c r="F3578" s="12">
        <v>156</v>
      </c>
      <c r="G3578" s="12">
        <v>5.2</v>
      </c>
      <c r="H3578" s="12">
        <v>0.2</v>
      </c>
      <c r="I3578" s="12">
        <v>0</v>
      </c>
      <c r="J3578">
        <v>52</v>
      </c>
      <c r="K3578">
        <v>50</v>
      </c>
      <c r="L3578" s="12">
        <v>0.2</v>
      </c>
      <c r="M3578" t="s">
        <v>316</v>
      </c>
    </row>
    <row r="3579" spans="1:13" x14ac:dyDescent="0.3">
      <c r="A3579" t="s">
        <v>40</v>
      </c>
      <c r="B3579" t="s">
        <v>45</v>
      </c>
      <c r="C3579" t="s">
        <v>328</v>
      </c>
      <c r="D3579" t="s">
        <v>116</v>
      </c>
      <c r="E3579">
        <v>2</v>
      </c>
      <c r="F3579" s="12">
        <v>237</v>
      </c>
      <c r="G3579" s="12">
        <v>7.9</v>
      </c>
      <c r="H3579" s="12">
        <v>0.4</v>
      </c>
      <c r="I3579" s="12">
        <v>0</v>
      </c>
      <c r="J3579">
        <v>79</v>
      </c>
      <c r="K3579">
        <v>100</v>
      </c>
      <c r="L3579" s="12">
        <v>0.4</v>
      </c>
      <c r="M3579" t="s">
        <v>316</v>
      </c>
    </row>
    <row r="3580" spans="1:13" x14ac:dyDescent="0.3">
      <c r="A3580" t="s">
        <v>40</v>
      </c>
      <c r="B3580" t="s">
        <v>45</v>
      </c>
      <c r="C3580" t="s">
        <v>329</v>
      </c>
      <c r="D3580" t="s">
        <v>116</v>
      </c>
      <c r="E3580">
        <v>1</v>
      </c>
      <c r="F3580" s="12">
        <v>57</v>
      </c>
      <c r="G3580" s="12">
        <v>1.9</v>
      </c>
      <c r="H3580" s="12">
        <v>0.2</v>
      </c>
      <c r="I3580" s="12">
        <v>0.2</v>
      </c>
      <c r="J3580">
        <v>19</v>
      </c>
      <c r="K3580">
        <v>20</v>
      </c>
      <c r="L3580" s="12">
        <v>0</v>
      </c>
      <c r="M3580" t="s">
        <v>316</v>
      </c>
    </row>
    <row r="3581" spans="1:13" x14ac:dyDescent="0.3">
      <c r="A3581" t="s">
        <v>40</v>
      </c>
      <c r="B3581" t="s">
        <v>45</v>
      </c>
      <c r="C3581" t="s">
        <v>330</v>
      </c>
      <c r="D3581" t="s">
        <v>116</v>
      </c>
      <c r="E3581">
        <v>1</v>
      </c>
      <c r="F3581" s="12">
        <v>37.999961999999996</v>
      </c>
      <c r="G3581" s="12">
        <v>1.2666653999999999</v>
      </c>
      <c r="H3581" s="12">
        <v>0.20710000000000001</v>
      </c>
      <c r="I3581" s="12">
        <v>0.20710000000000001</v>
      </c>
      <c r="J3581">
        <v>19</v>
      </c>
      <c r="K3581">
        <v>20</v>
      </c>
      <c r="L3581" s="12">
        <v>0</v>
      </c>
      <c r="M3581" t="s">
        <v>316</v>
      </c>
    </row>
    <row r="3582" spans="1:13" x14ac:dyDescent="0.3">
      <c r="A3582" t="s">
        <v>40</v>
      </c>
      <c r="B3582" t="s">
        <v>45</v>
      </c>
      <c r="C3582" t="s">
        <v>331</v>
      </c>
      <c r="D3582" t="s">
        <v>116</v>
      </c>
      <c r="E3582">
        <v>2</v>
      </c>
      <c r="F3582" s="12">
        <v>245.99999999999997</v>
      </c>
      <c r="G3582" s="12">
        <v>8.1999999999999993</v>
      </c>
      <c r="H3582" s="12">
        <v>0.4</v>
      </c>
      <c r="I3582" s="12">
        <v>0.4</v>
      </c>
      <c r="J3582">
        <v>82</v>
      </c>
      <c r="K3582">
        <v>100</v>
      </c>
      <c r="L3582" s="12">
        <v>0</v>
      </c>
      <c r="M3582" t="s">
        <v>316</v>
      </c>
    </row>
    <row r="3583" spans="1:13" x14ac:dyDescent="0.3">
      <c r="A3583" t="s">
        <v>40</v>
      </c>
      <c r="B3583" t="s">
        <v>45</v>
      </c>
      <c r="C3583" t="s">
        <v>335</v>
      </c>
      <c r="D3583" t="s">
        <v>116</v>
      </c>
      <c r="E3583">
        <v>1</v>
      </c>
      <c r="F3583" s="12">
        <v>141</v>
      </c>
      <c r="G3583" s="12">
        <v>4.7</v>
      </c>
      <c r="H3583" s="12">
        <v>0.2</v>
      </c>
      <c r="I3583" s="12">
        <v>0</v>
      </c>
      <c r="J3583">
        <v>47</v>
      </c>
      <c r="K3583">
        <v>50</v>
      </c>
      <c r="L3583" s="12">
        <v>0.2</v>
      </c>
      <c r="M3583" t="s">
        <v>316</v>
      </c>
    </row>
    <row r="3584" spans="1:13" x14ac:dyDescent="0.3">
      <c r="A3584" t="s">
        <v>40</v>
      </c>
      <c r="B3584" t="s">
        <v>45</v>
      </c>
      <c r="C3584" t="s">
        <v>337</v>
      </c>
      <c r="D3584" t="s">
        <v>116</v>
      </c>
      <c r="E3584">
        <v>1</v>
      </c>
      <c r="F3584" s="12">
        <v>122.99999999999999</v>
      </c>
      <c r="G3584" s="12">
        <v>4.0999999999999996</v>
      </c>
      <c r="H3584" s="12">
        <v>0.2</v>
      </c>
      <c r="I3584" s="12">
        <v>0.2</v>
      </c>
      <c r="J3584">
        <v>41</v>
      </c>
      <c r="K3584">
        <v>50</v>
      </c>
      <c r="L3584" s="12">
        <v>0</v>
      </c>
      <c r="M3584" t="s">
        <v>316</v>
      </c>
    </row>
    <row r="3585" spans="1:13" x14ac:dyDescent="0.3">
      <c r="A3585" t="s">
        <v>63</v>
      </c>
      <c r="B3585" t="s">
        <v>66</v>
      </c>
      <c r="C3585" t="s">
        <v>344</v>
      </c>
      <c r="D3585" t="s">
        <v>116</v>
      </c>
      <c r="E3585">
        <v>3</v>
      </c>
      <c r="F3585" s="12">
        <v>566.99991899999998</v>
      </c>
      <c r="G3585" s="12">
        <v>18.899997299999999</v>
      </c>
      <c r="H3585" s="12">
        <v>1.3295999999999999</v>
      </c>
      <c r="I3585" s="12">
        <v>1.3295999999999999</v>
      </c>
      <c r="J3585">
        <v>81</v>
      </c>
      <c r="K3585">
        <v>88</v>
      </c>
      <c r="L3585" s="12">
        <v>0</v>
      </c>
      <c r="M3585" t="s">
        <v>343</v>
      </c>
    </row>
    <row r="3586" spans="1:13" x14ac:dyDescent="0.3">
      <c r="A3586" t="s">
        <v>63</v>
      </c>
      <c r="B3586" t="s">
        <v>66</v>
      </c>
      <c r="C3586" t="s">
        <v>345</v>
      </c>
      <c r="D3586" t="s">
        <v>116</v>
      </c>
      <c r="E3586">
        <v>2</v>
      </c>
      <c r="F3586" s="12">
        <v>336</v>
      </c>
      <c r="G3586" s="12">
        <v>11.2</v>
      </c>
      <c r="H3586" s="12">
        <v>0.753</v>
      </c>
      <c r="I3586" s="12">
        <v>0.753</v>
      </c>
      <c r="J3586">
        <v>56</v>
      </c>
      <c r="K3586">
        <v>64</v>
      </c>
      <c r="L3586" s="12">
        <v>0</v>
      </c>
      <c r="M3586" t="s">
        <v>343</v>
      </c>
    </row>
    <row r="3587" spans="1:13" x14ac:dyDescent="0.3">
      <c r="A3587" t="s">
        <v>63</v>
      </c>
      <c r="B3587" t="s">
        <v>66</v>
      </c>
      <c r="C3587" t="s">
        <v>346</v>
      </c>
      <c r="D3587" t="s">
        <v>116</v>
      </c>
      <c r="E3587">
        <v>2</v>
      </c>
      <c r="F3587" s="12">
        <v>576</v>
      </c>
      <c r="G3587" s="12">
        <v>19.2</v>
      </c>
      <c r="H3587" s="12">
        <v>1.1057999999999999</v>
      </c>
      <c r="I3587" s="12">
        <v>0.90579999999999994</v>
      </c>
      <c r="J3587">
        <v>64</v>
      </c>
      <c r="K3587">
        <v>64</v>
      </c>
      <c r="L3587" s="12">
        <v>0.2</v>
      </c>
      <c r="M3587" t="s">
        <v>343</v>
      </c>
    </row>
    <row r="3588" spans="1:13" x14ac:dyDescent="0.3">
      <c r="A3588" t="s">
        <v>63</v>
      </c>
      <c r="B3588" t="s">
        <v>66</v>
      </c>
      <c r="C3588" t="s">
        <v>347</v>
      </c>
      <c r="D3588" t="s">
        <v>116</v>
      </c>
      <c r="E3588">
        <v>2</v>
      </c>
      <c r="F3588" s="12">
        <v>576</v>
      </c>
      <c r="G3588" s="12">
        <v>19.2</v>
      </c>
      <c r="H3588" s="12">
        <v>1.1057999999999999</v>
      </c>
      <c r="I3588" s="12">
        <v>0.55289999999999995</v>
      </c>
      <c r="J3588">
        <v>64</v>
      </c>
      <c r="K3588">
        <v>64</v>
      </c>
      <c r="L3588" s="12">
        <v>0.55289999999999995</v>
      </c>
      <c r="M3588" t="s">
        <v>343</v>
      </c>
    </row>
    <row r="3589" spans="1:13" x14ac:dyDescent="0.3">
      <c r="A3589" t="s">
        <v>63</v>
      </c>
      <c r="B3589" t="s">
        <v>66</v>
      </c>
      <c r="C3589" t="s">
        <v>348</v>
      </c>
      <c r="D3589" t="s">
        <v>116</v>
      </c>
      <c r="E3589">
        <v>1</v>
      </c>
      <c r="F3589" s="12">
        <v>198</v>
      </c>
      <c r="G3589" s="12">
        <v>6.6</v>
      </c>
      <c r="H3589" s="12">
        <v>0.55289999999999995</v>
      </c>
      <c r="I3589" s="12">
        <v>0</v>
      </c>
      <c r="J3589">
        <v>22</v>
      </c>
      <c r="K3589">
        <v>24</v>
      </c>
      <c r="L3589" s="12">
        <v>0.55289999999999995</v>
      </c>
      <c r="M3589" t="s">
        <v>343</v>
      </c>
    </row>
    <row r="3590" spans="1:13" x14ac:dyDescent="0.3">
      <c r="A3590" t="s">
        <v>40</v>
      </c>
      <c r="B3590" t="s">
        <v>46</v>
      </c>
      <c r="C3590" t="s">
        <v>350</v>
      </c>
      <c r="D3590" t="s">
        <v>116</v>
      </c>
      <c r="E3590">
        <v>3</v>
      </c>
      <c r="F3590" s="12">
        <v>738</v>
      </c>
      <c r="G3590" s="12">
        <v>24.6</v>
      </c>
      <c r="H3590" s="12">
        <v>1.1294999999999999</v>
      </c>
      <c r="I3590" s="12">
        <v>1.1294999999999999</v>
      </c>
      <c r="J3590">
        <v>123</v>
      </c>
      <c r="K3590">
        <v>150</v>
      </c>
      <c r="L3590" s="12">
        <v>0</v>
      </c>
      <c r="M3590" t="s">
        <v>351</v>
      </c>
    </row>
    <row r="3591" spans="1:13" x14ac:dyDescent="0.3">
      <c r="A3591" t="s">
        <v>40</v>
      </c>
      <c r="B3591" t="s">
        <v>46</v>
      </c>
      <c r="C3591" t="s">
        <v>352</v>
      </c>
      <c r="D3591" t="s">
        <v>116</v>
      </c>
      <c r="E3591">
        <v>1</v>
      </c>
      <c r="F3591" s="12">
        <v>159.99999993600002</v>
      </c>
      <c r="G3591" s="12">
        <v>5.3333333312000004</v>
      </c>
      <c r="H3591" s="12">
        <v>0.30980000000000002</v>
      </c>
      <c r="I3591" s="12">
        <v>0</v>
      </c>
      <c r="J3591">
        <v>32</v>
      </c>
      <c r="K3591">
        <v>50</v>
      </c>
      <c r="L3591" s="12">
        <v>0.30980000000000002</v>
      </c>
      <c r="M3591" t="s">
        <v>351</v>
      </c>
    </row>
    <row r="3592" spans="1:13" x14ac:dyDescent="0.3">
      <c r="A3592" t="s">
        <v>40</v>
      </c>
      <c r="B3592" t="s">
        <v>46</v>
      </c>
      <c r="C3592" t="s">
        <v>353</v>
      </c>
      <c r="D3592" t="s">
        <v>116</v>
      </c>
      <c r="E3592">
        <v>1</v>
      </c>
      <c r="F3592" s="12">
        <v>69.999999971999998</v>
      </c>
      <c r="G3592" s="12">
        <v>2.3333333324000001</v>
      </c>
      <c r="H3592" s="12">
        <v>0.30980000000000002</v>
      </c>
      <c r="I3592" s="12">
        <v>0</v>
      </c>
      <c r="J3592">
        <v>14</v>
      </c>
      <c r="K3592">
        <v>32</v>
      </c>
      <c r="L3592" s="12">
        <v>0.30980000000000002</v>
      </c>
      <c r="M3592" t="s">
        <v>351</v>
      </c>
    </row>
    <row r="3593" spans="1:13" x14ac:dyDescent="0.3">
      <c r="A3593" t="s">
        <v>40</v>
      </c>
      <c r="B3593" t="s">
        <v>46</v>
      </c>
      <c r="C3593" t="s">
        <v>354</v>
      </c>
      <c r="D3593" t="s">
        <v>116</v>
      </c>
      <c r="E3593">
        <v>1</v>
      </c>
      <c r="F3593" s="12">
        <v>119.999999952</v>
      </c>
      <c r="G3593" s="12">
        <v>3.9999999983999999</v>
      </c>
      <c r="H3593" s="12">
        <v>0.30980000000000002</v>
      </c>
      <c r="I3593" s="12">
        <v>0</v>
      </c>
      <c r="J3593">
        <v>24</v>
      </c>
      <c r="K3593">
        <v>50</v>
      </c>
      <c r="L3593" s="12">
        <v>0.30980000000000002</v>
      </c>
      <c r="M3593" t="s">
        <v>351</v>
      </c>
    </row>
    <row r="3594" spans="1:13" x14ac:dyDescent="0.3">
      <c r="A3594" t="s">
        <v>40</v>
      </c>
      <c r="B3594" t="s">
        <v>46</v>
      </c>
      <c r="C3594" t="s">
        <v>355</v>
      </c>
      <c r="D3594" t="s">
        <v>116</v>
      </c>
      <c r="E3594">
        <v>1</v>
      </c>
      <c r="F3594" s="12">
        <v>119.99995199999999</v>
      </c>
      <c r="G3594" s="12">
        <v>3.9999984</v>
      </c>
      <c r="H3594" s="12">
        <v>0.30980000000000002</v>
      </c>
      <c r="I3594" s="12">
        <v>0.18160000000000001</v>
      </c>
      <c r="J3594">
        <v>24</v>
      </c>
      <c r="K3594">
        <v>32</v>
      </c>
      <c r="L3594" s="12">
        <v>0.12820000000000001</v>
      </c>
      <c r="M3594" t="s">
        <v>351</v>
      </c>
    </row>
    <row r="3595" spans="1:13" x14ac:dyDescent="0.3">
      <c r="A3595" t="s">
        <v>40</v>
      </c>
      <c r="B3595" t="s">
        <v>46</v>
      </c>
      <c r="C3595" t="s">
        <v>357</v>
      </c>
      <c r="D3595" t="s">
        <v>116</v>
      </c>
      <c r="E3595">
        <v>1</v>
      </c>
      <c r="F3595" s="12">
        <v>89.999999963999997</v>
      </c>
      <c r="G3595" s="12">
        <v>2.9999999987999999</v>
      </c>
      <c r="H3595" s="12">
        <v>0.30980000000000002</v>
      </c>
      <c r="I3595" s="12">
        <v>0.30980000000000002</v>
      </c>
      <c r="J3595">
        <v>18</v>
      </c>
      <c r="K3595">
        <v>50</v>
      </c>
      <c r="L3595" s="12">
        <v>0</v>
      </c>
      <c r="M3595" t="s">
        <v>351</v>
      </c>
    </row>
    <row r="3596" spans="1:13" x14ac:dyDescent="0.3">
      <c r="A3596" t="s">
        <v>40</v>
      </c>
      <c r="B3596" t="s">
        <v>46</v>
      </c>
      <c r="C3596" t="s">
        <v>359</v>
      </c>
      <c r="D3596" t="s">
        <v>116</v>
      </c>
      <c r="E3596">
        <v>1</v>
      </c>
      <c r="F3596" s="12">
        <v>39.999983999999998</v>
      </c>
      <c r="G3596" s="12">
        <v>1.3333328</v>
      </c>
      <c r="H3596" s="12">
        <v>0</v>
      </c>
      <c r="I3596" s="12">
        <v>0</v>
      </c>
      <c r="J3596">
        <v>8</v>
      </c>
      <c r="K3596">
        <v>32</v>
      </c>
      <c r="L3596" s="12">
        <v>0</v>
      </c>
      <c r="M3596" t="s">
        <v>351</v>
      </c>
    </row>
    <row r="3597" spans="1:13" x14ac:dyDescent="0.3">
      <c r="A3597" t="s">
        <v>40</v>
      </c>
      <c r="B3597" t="s">
        <v>46</v>
      </c>
      <c r="C3597" t="s">
        <v>360</v>
      </c>
      <c r="D3597" t="s">
        <v>116</v>
      </c>
      <c r="E3597">
        <v>1</v>
      </c>
      <c r="F3597" s="12">
        <v>24.99999</v>
      </c>
      <c r="G3597" s="12">
        <v>0.83333299999999999</v>
      </c>
      <c r="H3597" s="12">
        <v>0.30980000000000002</v>
      </c>
      <c r="I3597" s="12">
        <v>0</v>
      </c>
      <c r="J3597">
        <v>5</v>
      </c>
      <c r="K3597">
        <v>32</v>
      </c>
      <c r="L3597" s="12">
        <v>0.30980000000000002</v>
      </c>
      <c r="M3597" t="s">
        <v>351</v>
      </c>
    </row>
    <row r="3598" spans="1:13" x14ac:dyDescent="0.3">
      <c r="A3598" t="s">
        <v>40</v>
      </c>
      <c r="B3598" t="s">
        <v>46</v>
      </c>
      <c r="C3598" t="s">
        <v>361</v>
      </c>
      <c r="D3598" t="s">
        <v>116</v>
      </c>
      <c r="E3598">
        <v>1</v>
      </c>
      <c r="F3598" s="12">
        <v>44.999982000000003</v>
      </c>
      <c r="G3598" s="12">
        <v>1.4999994000000001</v>
      </c>
      <c r="H3598" s="12">
        <v>0</v>
      </c>
      <c r="I3598" s="12">
        <v>0</v>
      </c>
      <c r="J3598">
        <v>9</v>
      </c>
      <c r="K3598">
        <v>32</v>
      </c>
      <c r="L3598" s="12">
        <v>0</v>
      </c>
      <c r="M3598" t="s">
        <v>351</v>
      </c>
    </row>
    <row r="3599" spans="1:13" x14ac:dyDescent="0.3">
      <c r="A3599" t="s">
        <v>40</v>
      </c>
      <c r="B3599" t="s">
        <v>46</v>
      </c>
      <c r="C3599" t="s">
        <v>367</v>
      </c>
      <c r="D3599" t="s">
        <v>116</v>
      </c>
      <c r="E3599">
        <v>1</v>
      </c>
      <c r="F3599" s="12">
        <v>159.99993599999999</v>
      </c>
      <c r="G3599" s="12">
        <v>5.3333311999999999</v>
      </c>
      <c r="H3599" s="12">
        <v>0.30980000000000002</v>
      </c>
      <c r="I3599" s="12">
        <v>0</v>
      </c>
      <c r="J3599">
        <v>32</v>
      </c>
      <c r="K3599">
        <v>50</v>
      </c>
      <c r="L3599" s="12">
        <v>0.30980000000000002</v>
      </c>
      <c r="M3599" t="s">
        <v>351</v>
      </c>
    </row>
    <row r="3600" spans="1:13" x14ac:dyDescent="0.3">
      <c r="A3600" t="s">
        <v>40</v>
      </c>
      <c r="B3600" t="s">
        <v>46</v>
      </c>
      <c r="C3600" t="s">
        <v>370</v>
      </c>
      <c r="D3600" t="s">
        <v>116</v>
      </c>
      <c r="E3600">
        <v>1</v>
      </c>
      <c r="F3600" s="12">
        <v>59.999975999999997</v>
      </c>
      <c r="G3600" s="12">
        <v>1.9999992</v>
      </c>
      <c r="H3600" s="12">
        <v>0.30980000000000002</v>
      </c>
      <c r="I3600" s="12">
        <v>0.30980000000000002</v>
      </c>
      <c r="J3600">
        <v>12</v>
      </c>
      <c r="K3600">
        <v>50</v>
      </c>
      <c r="L3600" s="12">
        <v>0</v>
      </c>
      <c r="M3600" t="s">
        <v>351</v>
      </c>
    </row>
    <row r="3601" spans="1:13" x14ac:dyDescent="0.3">
      <c r="A3601" t="s">
        <v>40</v>
      </c>
      <c r="B3601" t="s">
        <v>46</v>
      </c>
      <c r="C3601" t="s">
        <v>373</v>
      </c>
      <c r="D3601" t="s">
        <v>116</v>
      </c>
      <c r="E3601">
        <v>1</v>
      </c>
      <c r="F3601" s="12">
        <v>99.999960000000002</v>
      </c>
      <c r="G3601" s="12">
        <v>3.333332</v>
      </c>
      <c r="H3601" s="12">
        <v>0.30980000000000002</v>
      </c>
      <c r="I3601" s="12">
        <v>0.30980000000000002</v>
      </c>
      <c r="J3601">
        <v>20</v>
      </c>
      <c r="K3601">
        <v>50</v>
      </c>
      <c r="L3601" s="12">
        <v>0</v>
      </c>
      <c r="M3601" t="s">
        <v>351</v>
      </c>
    </row>
    <row r="3602" spans="1:13" x14ac:dyDescent="0.3">
      <c r="A3602" t="s">
        <v>40</v>
      </c>
      <c r="B3602" t="s">
        <v>46</v>
      </c>
      <c r="C3602" t="s">
        <v>804</v>
      </c>
      <c r="D3602" t="s">
        <v>116</v>
      </c>
      <c r="E3602">
        <v>1</v>
      </c>
      <c r="F3602" s="12">
        <v>158.99994000000001</v>
      </c>
      <c r="G3602" s="12">
        <v>5.2999980000000004</v>
      </c>
      <c r="H3602" s="12">
        <v>0.30980000000000002</v>
      </c>
      <c r="I3602" s="12">
        <v>0.30980000000000002</v>
      </c>
      <c r="J3602">
        <v>30</v>
      </c>
      <c r="K3602">
        <v>50</v>
      </c>
      <c r="L3602" s="12">
        <v>0</v>
      </c>
      <c r="M3602" t="s">
        <v>351</v>
      </c>
    </row>
    <row r="3603" spans="1:13" x14ac:dyDescent="0.3">
      <c r="A3603" t="s">
        <v>5</v>
      </c>
      <c r="B3603" t="s">
        <v>20</v>
      </c>
      <c r="C3603" t="s">
        <v>383</v>
      </c>
      <c r="D3603" t="s">
        <v>116</v>
      </c>
      <c r="E3603">
        <v>1</v>
      </c>
      <c r="F3603" s="12">
        <v>87</v>
      </c>
      <c r="G3603" s="12">
        <v>2.9</v>
      </c>
      <c r="H3603" s="12">
        <v>0.2</v>
      </c>
      <c r="I3603" s="12">
        <v>0.2</v>
      </c>
      <c r="J3603">
        <v>29</v>
      </c>
      <c r="K3603">
        <v>30</v>
      </c>
      <c r="L3603" s="12">
        <v>0</v>
      </c>
      <c r="M3603" t="s">
        <v>384</v>
      </c>
    </row>
    <row r="3604" spans="1:13" x14ac:dyDescent="0.3">
      <c r="A3604" t="s">
        <v>5</v>
      </c>
      <c r="B3604" t="s">
        <v>20</v>
      </c>
      <c r="C3604" t="s">
        <v>385</v>
      </c>
      <c r="D3604" t="s">
        <v>116</v>
      </c>
      <c r="E3604">
        <v>6</v>
      </c>
      <c r="F3604" s="12">
        <v>552.00000000000011</v>
      </c>
      <c r="G3604" s="12">
        <v>18.400000000000002</v>
      </c>
      <c r="H3604" s="12">
        <v>1.2</v>
      </c>
      <c r="I3604" s="12">
        <v>0.8</v>
      </c>
      <c r="J3604">
        <v>184</v>
      </c>
      <c r="K3604">
        <v>180</v>
      </c>
      <c r="L3604" s="12">
        <v>0.4</v>
      </c>
      <c r="M3604" t="s">
        <v>384</v>
      </c>
    </row>
    <row r="3605" spans="1:13" x14ac:dyDescent="0.3">
      <c r="A3605" t="s">
        <v>5</v>
      </c>
      <c r="B3605" t="s">
        <v>20</v>
      </c>
      <c r="C3605" t="s">
        <v>386</v>
      </c>
      <c r="D3605" t="s">
        <v>116</v>
      </c>
      <c r="E3605">
        <v>8</v>
      </c>
      <c r="F3605" s="12">
        <v>693.6</v>
      </c>
      <c r="G3605" s="12">
        <v>23.12</v>
      </c>
      <c r="H3605" s="12">
        <v>1.5999999999999999</v>
      </c>
      <c r="I3605" s="12">
        <v>0.8</v>
      </c>
      <c r="J3605">
        <v>226</v>
      </c>
      <c r="K3605">
        <v>240</v>
      </c>
      <c r="L3605" s="12">
        <v>0.8</v>
      </c>
      <c r="M3605" t="s">
        <v>384</v>
      </c>
    </row>
    <row r="3606" spans="1:13" x14ac:dyDescent="0.3">
      <c r="A3606" t="s">
        <v>5</v>
      </c>
      <c r="B3606" t="s">
        <v>20</v>
      </c>
      <c r="C3606" t="s">
        <v>388</v>
      </c>
      <c r="D3606" t="s">
        <v>116</v>
      </c>
      <c r="E3606">
        <v>1</v>
      </c>
      <c r="F3606" s="12">
        <v>93</v>
      </c>
      <c r="G3606" s="12">
        <v>3.1</v>
      </c>
      <c r="H3606" s="12">
        <v>0.2</v>
      </c>
      <c r="I3606" s="12">
        <v>0</v>
      </c>
      <c r="J3606">
        <v>31</v>
      </c>
      <c r="K3606">
        <v>30</v>
      </c>
      <c r="L3606" s="12">
        <v>0.2</v>
      </c>
      <c r="M3606" t="s">
        <v>384</v>
      </c>
    </row>
    <row r="3607" spans="1:13" x14ac:dyDescent="0.3">
      <c r="A3607" t="s">
        <v>5</v>
      </c>
      <c r="B3607" t="s">
        <v>20</v>
      </c>
      <c r="C3607" t="s">
        <v>389</v>
      </c>
      <c r="D3607" t="s">
        <v>116</v>
      </c>
      <c r="E3607">
        <v>1</v>
      </c>
      <c r="F3607" s="12">
        <v>87</v>
      </c>
      <c r="G3607" s="12">
        <v>2.9</v>
      </c>
      <c r="H3607" s="12">
        <v>0.2</v>
      </c>
      <c r="I3607" s="12">
        <v>0</v>
      </c>
      <c r="J3607">
        <v>29</v>
      </c>
      <c r="K3607">
        <v>30</v>
      </c>
      <c r="L3607" s="12">
        <v>0.2</v>
      </c>
      <c r="M3607" t="s">
        <v>384</v>
      </c>
    </row>
    <row r="3608" spans="1:13" x14ac:dyDescent="0.3">
      <c r="A3608" t="s">
        <v>5</v>
      </c>
      <c r="B3608" t="s">
        <v>20</v>
      </c>
      <c r="C3608" t="s">
        <v>390</v>
      </c>
      <c r="D3608" t="s">
        <v>116</v>
      </c>
      <c r="E3608">
        <v>1</v>
      </c>
      <c r="F3608" s="12">
        <v>78</v>
      </c>
      <c r="G3608" s="12">
        <v>2.6</v>
      </c>
      <c r="H3608" s="12">
        <v>0</v>
      </c>
      <c r="I3608" s="12">
        <v>0</v>
      </c>
      <c r="J3608">
        <v>26</v>
      </c>
      <c r="K3608">
        <v>30</v>
      </c>
      <c r="L3608" s="12">
        <v>0</v>
      </c>
      <c r="M3608" t="s">
        <v>384</v>
      </c>
    </row>
    <row r="3609" spans="1:13" x14ac:dyDescent="0.3">
      <c r="A3609" t="s">
        <v>57</v>
      </c>
      <c r="B3609" t="s">
        <v>57</v>
      </c>
      <c r="C3609" t="s">
        <v>391</v>
      </c>
      <c r="D3609" t="s">
        <v>116</v>
      </c>
      <c r="E3609">
        <v>4</v>
      </c>
      <c r="F3609" s="12">
        <v>40.499838000000004</v>
      </c>
      <c r="G3609" s="12">
        <v>1.3499946</v>
      </c>
      <c r="H3609" s="12">
        <v>0.13320000000000001</v>
      </c>
      <c r="I3609" s="12">
        <v>0.13320000000000001</v>
      </c>
      <c r="J3609">
        <v>81</v>
      </c>
      <c r="K3609">
        <v>200</v>
      </c>
      <c r="L3609" s="12">
        <v>0</v>
      </c>
      <c r="M3609" t="s">
        <v>392</v>
      </c>
    </row>
    <row r="3610" spans="1:13" x14ac:dyDescent="0.3">
      <c r="A3610" t="s">
        <v>57</v>
      </c>
      <c r="B3610" t="s">
        <v>57</v>
      </c>
      <c r="C3610" t="s">
        <v>395</v>
      </c>
      <c r="D3610" t="s">
        <v>116</v>
      </c>
      <c r="E3610">
        <v>13</v>
      </c>
      <c r="F3610" s="12">
        <v>1186.4228570820001</v>
      </c>
      <c r="G3610" s="12">
        <v>39.547428569400005</v>
      </c>
      <c r="H3610" s="12">
        <v>2.6</v>
      </c>
      <c r="I3610" s="12">
        <v>1.8</v>
      </c>
      <c r="J3610">
        <v>409</v>
      </c>
      <c r="K3610">
        <v>626</v>
      </c>
      <c r="L3610" s="12">
        <v>0.8</v>
      </c>
      <c r="M3610" t="s">
        <v>392</v>
      </c>
    </row>
    <row r="3611" spans="1:13" x14ac:dyDescent="0.3">
      <c r="A3611" t="s">
        <v>57</v>
      </c>
      <c r="B3611" t="s">
        <v>57</v>
      </c>
      <c r="C3611" t="s">
        <v>397</v>
      </c>
      <c r="D3611" t="s">
        <v>116</v>
      </c>
      <c r="E3611">
        <v>1</v>
      </c>
      <c r="F3611" s="12">
        <v>84</v>
      </c>
      <c r="G3611" s="12">
        <v>2.8</v>
      </c>
      <c r="H3611" s="12">
        <v>0.2</v>
      </c>
      <c r="I3611" s="12">
        <v>0.2</v>
      </c>
      <c r="J3611">
        <v>28</v>
      </c>
      <c r="K3611">
        <v>50</v>
      </c>
      <c r="L3611" s="12">
        <v>0</v>
      </c>
      <c r="M3611" t="s">
        <v>392</v>
      </c>
    </row>
    <row r="3612" spans="1:13" x14ac:dyDescent="0.3">
      <c r="A3612" t="s">
        <v>40</v>
      </c>
      <c r="B3612" t="s">
        <v>47</v>
      </c>
      <c r="C3612" t="s">
        <v>399</v>
      </c>
      <c r="D3612" t="s">
        <v>116</v>
      </c>
      <c r="E3612">
        <v>2</v>
      </c>
      <c r="F3612" s="12">
        <v>153</v>
      </c>
      <c r="G3612" s="12">
        <v>5.0999999999999996</v>
      </c>
      <c r="H3612" s="12">
        <v>0.4</v>
      </c>
      <c r="I3612" s="12">
        <v>0.4</v>
      </c>
      <c r="J3612">
        <v>51</v>
      </c>
      <c r="K3612">
        <v>82</v>
      </c>
      <c r="L3612" s="12">
        <v>0</v>
      </c>
      <c r="M3612" t="s">
        <v>400</v>
      </c>
    </row>
    <row r="3613" spans="1:13" x14ac:dyDescent="0.3">
      <c r="A3613" t="s">
        <v>40</v>
      </c>
      <c r="B3613" t="s">
        <v>47</v>
      </c>
      <c r="C3613" t="s">
        <v>401</v>
      </c>
      <c r="D3613" t="s">
        <v>116</v>
      </c>
      <c r="E3613">
        <v>2</v>
      </c>
      <c r="F3613" s="12">
        <v>153</v>
      </c>
      <c r="G3613" s="12">
        <v>5.0999999999999996</v>
      </c>
      <c r="H3613" s="12">
        <v>0.35299999999999998</v>
      </c>
      <c r="I3613" s="12">
        <v>0.35299999999999998</v>
      </c>
      <c r="J3613">
        <v>51</v>
      </c>
      <c r="K3613">
        <v>82</v>
      </c>
      <c r="L3613" s="12">
        <v>0</v>
      </c>
      <c r="M3613" t="s">
        <v>400</v>
      </c>
    </row>
    <row r="3614" spans="1:13" x14ac:dyDescent="0.3">
      <c r="A3614" t="s">
        <v>40</v>
      </c>
      <c r="B3614" t="s">
        <v>47</v>
      </c>
      <c r="C3614" t="s">
        <v>402</v>
      </c>
      <c r="D3614" t="s">
        <v>116</v>
      </c>
      <c r="E3614">
        <v>2</v>
      </c>
      <c r="F3614" s="12">
        <v>288.00000000000006</v>
      </c>
      <c r="G3614" s="12">
        <v>9.6000000000000014</v>
      </c>
      <c r="H3614" s="12">
        <v>0.753</v>
      </c>
      <c r="I3614" s="12">
        <v>0.753</v>
      </c>
      <c r="J3614">
        <v>48</v>
      </c>
      <c r="K3614">
        <v>82</v>
      </c>
      <c r="L3614" s="12">
        <v>0</v>
      </c>
      <c r="M3614" t="s">
        <v>400</v>
      </c>
    </row>
    <row r="3615" spans="1:13" x14ac:dyDescent="0.3">
      <c r="A3615" t="s">
        <v>40</v>
      </c>
      <c r="B3615" t="s">
        <v>47</v>
      </c>
      <c r="C3615" t="s">
        <v>403</v>
      </c>
      <c r="D3615" t="s">
        <v>116</v>
      </c>
      <c r="E3615">
        <v>1</v>
      </c>
      <c r="F3615" s="12">
        <v>108</v>
      </c>
      <c r="G3615" s="12">
        <v>3.6</v>
      </c>
      <c r="H3615" s="12">
        <v>0.3765</v>
      </c>
      <c r="I3615" s="12">
        <v>0.3765</v>
      </c>
      <c r="J3615">
        <v>18</v>
      </c>
      <c r="K3615">
        <v>32</v>
      </c>
      <c r="L3615" s="12">
        <v>0</v>
      </c>
      <c r="M3615" t="s">
        <v>400</v>
      </c>
    </row>
    <row r="3616" spans="1:13" x14ac:dyDescent="0.3">
      <c r="A3616" t="s">
        <v>40</v>
      </c>
      <c r="B3616" t="s">
        <v>47</v>
      </c>
      <c r="C3616" t="s">
        <v>404</v>
      </c>
      <c r="D3616" t="s">
        <v>116</v>
      </c>
      <c r="E3616">
        <v>1</v>
      </c>
      <c r="F3616" s="12">
        <v>78</v>
      </c>
      <c r="G3616" s="12">
        <v>2.6</v>
      </c>
      <c r="H3616" s="12">
        <v>0.3765</v>
      </c>
      <c r="I3616" s="12">
        <v>0.3765</v>
      </c>
      <c r="J3616">
        <v>13</v>
      </c>
      <c r="K3616">
        <v>50</v>
      </c>
      <c r="L3616" s="12">
        <v>0</v>
      </c>
      <c r="M3616" t="s">
        <v>400</v>
      </c>
    </row>
    <row r="3617" spans="1:13" x14ac:dyDescent="0.3">
      <c r="A3617" t="s">
        <v>40</v>
      </c>
      <c r="B3617" t="s">
        <v>44</v>
      </c>
      <c r="C3617" t="s">
        <v>406</v>
      </c>
      <c r="D3617" t="s">
        <v>116</v>
      </c>
      <c r="E3617">
        <v>1</v>
      </c>
      <c r="F3617" s="12">
        <v>57</v>
      </c>
      <c r="G3617" s="12">
        <v>1.9</v>
      </c>
      <c r="H3617" s="12">
        <v>0.2</v>
      </c>
      <c r="I3617" s="12">
        <v>0.2</v>
      </c>
      <c r="J3617">
        <v>19</v>
      </c>
      <c r="K3617">
        <v>30</v>
      </c>
      <c r="L3617" s="12">
        <v>0</v>
      </c>
      <c r="M3617" t="s">
        <v>407</v>
      </c>
    </row>
    <row r="3618" spans="1:13" x14ac:dyDescent="0.3">
      <c r="A3618" t="s">
        <v>40</v>
      </c>
      <c r="B3618" t="s">
        <v>44</v>
      </c>
      <c r="C3618" t="s">
        <v>408</v>
      </c>
      <c r="D3618" t="s">
        <v>116</v>
      </c>
      <c r="E3618">
        <v>1</v>
      </c>
      <c r="F3618" s="12">
        <v>42</v>
      </c>
      <c r="G3618" s="12">
        <v>1.4</v>
      </c>
      <c r="H3618" s="12">
        <v>0.2</v>
      </c>
      <c r="I3618" s="12">
        <v>0</v>
      </c>
      <c r="J3618">
        <v>14</v>
      </c>
      <c r="K3618">
        <v>45</v>
      </c>
      <c r="L3618" s="12">
        <v>0.2</v>
      </c>
      <c r="M3618" t="s">
        <v>407</v>
      </c>
    </row>
    <row r="3619" spans="1:13" x14ac:dyDescent="0.3">
      <c r="A3619" t="s">
        <v>40</v>
      </c>
      <c r="B3619" t="s">
        <v>44</v>
      </c>
      <c r="C3619" t="s">
        <v>409</v>
      </c>
      <c r="D3619" t="s">
        <v>116</v>
      </c>
      <c r="E3619">
        <v>1</v>
      </c>
      <c r="F3619" s="12">
        <v>93.531030000000001</v>
      </c>
      <c r="G3619" s="12">
        <v>3.1177009999999998</v>
      </c>
      <c r="H3619" s="12">
        <v>0.2</v>
      </c>
      <c r="I3619" s="12">
        <v>0</v>
      </c>
      <c r="J3619">
        <v>31</v>
      </c>
      <c r="K3619">
        <v>45</v>
      </c>
      <c r="L3619" s="12">
        <v>0.2</v>
      </c>
      <c r="M3619" t="s">
        <v>407</v>
      </c>
    </row>
    <row r="3620" spans="1:13" x14ac:dyDescent="0.3">
      <c r="A3620" t="s">
        <v>40</v>
      </c>
      <c r="B3620" t="s">
        <v>44</v>
      </c>
      <c r="C3620" t="s">
        <v>411</v>
      </c>
      <c r="D3620" t="s">
        <v>116</v>
      </c>
      <c r="E3620">
        <v>1</v>
      </c>
      <c r="F3620" s="12">
        <v>18.102779999999999</v>
      </c>
      <c r="G3620" s="12">
        <v>0.60342600000000002</v>
      </c>
      <c r="H3620" s="12">
        <v>0.2</v>
      </c>
      <c r="I3620" s="12">
        <v>0.2</v>
      </c>
      <c r="J3620">
        <v>6</v>
      </c>
      <c r="K3620">
        <v>45</v>
      </c>
      <c r="L3620" s="12">
        <v>0</v>
      </c>
      <c r="M3620" t="s">
        <v>407</v>
      </c>
    </row>
    <row r="3621" spans="1:13" x14ac:dyDescent="0.3">
      <c r="A3621" t="s">
        <v>40</v>
      </c>
      <c r="B3621" t="s">
        <v>44</v>
      </c>
      <c r="C3621" t="s">
        <v>412</v>
      </c>
      <c r="D3621" t="s">
        <v>116</v>
      </c>
      <c r="E3621">
        <v>1</v>
      </c>
      <c r="F3621" s="12">
        <v>42.239820000000002</v>
      </c>
      <c r="G3621" s="12">
        <v>1.407994</v>
      </c>
      <c r="H3621" s="12">
        <v>0.2</v>
      </c>
      <c r="I3621" s="12">
        <v>0.2</v>
      </c>
      <c r="J3621">
        <v>14</v>
      </c>
      <c r="K3621">
        <v>23</v>
      </c>
      <c r="L3621" s="12">
        <v>0</v>
      </c>
      <c r="M3621" t="s">
        <v>407</v>
      </c>
    </row>
    <row r="3622" spans="1:13" x14ac:dyDescent="0.3">
      <c r="A3622" t="s">
        <v>40</v>
      </c>
      <c r="B3622" t="s">
        <v>44</v>
      </c>
      <c r="C3622" t="s">
        <v>414</v>
      </c>
      <c r="D3622" t="s">
        <v>116</v>
      </c>
      <c r="E3622">
        <v>1</v>
      </c>
      <c r="F3622" s="12">
        <v>117</v>
      </c>
      <c r="G3622" s="12">
        <v>3.9</v>
      </c>
      <c r="H3622" s="12">
        <v>0.2</v>
      </c>
      <c r="I3622" s="12">
        <v>0.2</v>
      </c>
      <c r="J3622">
        <v>39</v>
      </c>
      <c r="K3622">
        <v>45</v>
      </c>
      <c r="L3622" s="12">
        <v>0</v>
      </c>
      <c r="M3622" t="s">
        <v>407</v>
      </c>
    </row>
    <row r="3623" spans="1:13" x14ac:dyDescent="0.3">
      <c r="A3623" t="s">
        <v>40</v>
      </c>
      <c r="B3623" t="s">
        <v>44</v>
      </c>
      <c r="C3623" t="s">
        <v>416</v>
      </c>
      <c r="D3623" t="s">
        <v>116</v>
      </c>
      <c r="E3623">
        <v>1</v>
      </c>
      <c r="F3623" s="12">
        <v>21.119910000000001</v>
      </c>
      <c r="G3623" s="12">
        <v>0.70399699999999998</v>
      </c>
      <c r="H3623" s="12">
        <v>0.2</v>
      </c>
      <c r="I3623" s="12">
        <v>0.2</v>
      </c>
      <c r="J3623">
        <v>7</v>
      </c>
      <c r="K3623">
        <v>23</v>
      </c>
      <c r="L3623" s="12">
        <v>0</v>
      </c>
      <c r="M3623" t="s">
        <v>407</v>
      </c>
    </row>
    <row r="3624" spans="1:13" x14ac:dyDescent="0.3">
      <c r="A3624" t="s">
        <v>40</v>
      </c>
      <c r="B3624" t="s">
        <v>44</v>
      </c>
      <c r="C3624" t="s">
        <v>417</v>
      </c>
      <c r="D3624" t="s">
        <v>116</v>
      </c>
      <c r="E3624">
        <v>1</v>
      </c>
      <c r="F3624" s="12">
        <v>132.75372000000002</v>
      </c>
      <c r="G3624" s="12">
        <v>4.4251240000000003</v>
      </c>
      <c r="H3624" s="12">
        <v>0.2</v>
      </c>
      <c r="I3624" s="12">
        <v>0</v>
      </c>
      <c r="J3624">
        <v>44</v>
      </c>
      <c r="K3624">
        <v>45</v>
      </c>
      <c r="L3624" s="12">
        <v>0.2</v>
      </c>
      <c r="M3624" t="s">
        <v>407</v>
      </c>
    </row>
    <row r="3625" spans="1:13" x14ac:dyDescent="0.3">
      <c r="A3625" t="s">
        <v>40</v>
      </c>
      <c r="B3625" t="s">
        <v>44</v>
      </c>
      <c r="C3625" t="s">
        <v>423</v>
      </c>
      <c r="D3625" t="s">
        <v>116</v>
      </c>
      <c r="E3625">
        <v>1</v>
      </c>
      <c r="F3625" s="12">
        <v>30</v>
      </c>
      <c r="G3625" s="12">
        <v>1</v>
      </c>
      <c r="H3625" s="12">
        <v>0.2</v>
      </c>
      <c r="I3625" s="12">
        <v>0</v>
      </c>
      <c r="J3625">
        <v>10</v>
      </c>
      <c r="K3625">
        <v>45</v>
      </c>
      <c r="L3625" s="12">
        <v>0.2</v>
      </c>
      <c r="M3625" t="s">
        <v>407</v>
      </c>
    </row>
    <row r="3626" spans="1:13" x14ac:dyDescent="0.3">
      <c r="A3626" t="s">
        <v>40</v>
      </c>
      <c r="B3626" t="s">
        <v>44</v>
      </c>
      <c r="C3626" t="s">
        <v>427</v>
      </c>
      <c r="D3626" t="s">
        <v>116</v>
      </c>
      <c r="E3626">
        <v>1</v>
      </c>
      <c r="F3626" s="12">
        <v>21</v>
      </c>
      <c r="G3626" s="12">
        <v>0.7</v>
      </c>
      <c r="H3626" s="12">
        <v>0.2</v>
      </c>
      <c r="I3626" s="12">
        <v>0.2</v>
      </c>
      <c r="J3626">
        <v>7</v>
      </c>
      <c r="K3626">
        <v>23</v>
      </c>
      <c r="L3626" s="12">
        <v>0</v>
      </c>
      <c r="M3626" t="s">
        <v>407</v>
      </c>
    </row>
    <row r="3627" spans="1:13" x14ac:dyDescent="0.3">
      <c r="A3627" t="s">
        <v>40</v>
      </c>
      <c r="B3627" t="s">
        <v>48</v>
      </c>
      <c r="C3627" t="s">
        <v>432</v>
      </c>
      <c r="D3627" t="s">
        <v>116</v>
      </c>
      <c r="E3627">
        <v>4</v>
      </c>
      <c r="F3627" s="12">
        <v>468</v>
      </c>
      <c r="G3627" s="12">
        <v>15.6</v>
      </c>
      <c r="H3627" s="12">
        <v>0.8</v>
      </c>
      <c r="I3627" s="12">
        <v>0.60000000000000009</v>
      </c>
      <c r="J3627">
        <v>156</v>
      </c>
      <c r="K3627">
        <v>199</v>
      </c>
      <c r="L3627" s="12">
        <v>0.2</v>
      </c>
      <c r="M3627" t="s">
        <v>431</v>
      </c>
    </row>
    <row r="3628" spans="1:13" x14ac:dyDescent="0.3">
      <c r="A3628" t="s">
        <v>40</v>
      </c>
      <c r="B3628" t="s">
        <v>48</v>
      </c>
      <c r="C3628" t="s">
        <v>433</v>
      </c>
      <c r="D3628" t="s">
        <v>116</v>
      </c>
      <c r="E3628">
        <v>3</v>
      </c>
      <c r="F3628" s="12">
        <v>393</v>
      </c>
      <c r="G3628" s="12">
        <v>13.1</v>
      </c>
      <c r="H3628" s="12">
        <v>0.60000000000000009</v>
      </c>
      <c r="I3628" s="12">
        <v>0.60000000000000009</v>
      </c>
      <c r="J3628">
        <v>131</v>
      </c>
      <c r="K3628">
        <v>159</v>
      </c>
      <c r="L3628" s="12">
        <v>0</v>
      </c>
      <c r="M3628" t="s">
        <v>431</v>
      </c>
    </row>
    <row r="3629" spans="1:13" x14ac:dyDescent="0.3">
      <c r="A3629" t="s">
        <v>40</v>
      </c>
      <c r="B3629" t="s">
        <v>49</v>
      </c>
      <c r="C3629" t="s">
        <v>436</v>
      </c>
      <c r="D3629" t="s">
        <v>116</v>
      </c>
      <c r="E3629">
        <v>2</v>
      </c>
      <c r="F3629" s="12">
        <v>174.00000000000003</v>
      </c>
      <c r="G3629" s="12">
        <v>5.8000000000000007</v>
      </c>
      <c r="H3629" s="12">
        <v>0.4</v>
      </c>
      <c r="I3629" s="12">
        <v>0.4</v>
      </c>
      <c r="J3629">
        <v>58</v>
      </c>
      <c r="K3629">
        <v>100</v>
      </c>
      <c r="L3629" s="12">
        <v>0</v>
      </c>
      <c r="M3629" t="s">
        <v>435</v>
      </c>
    </row>
    <row r="3630" spans="1:13" x14ac:dyDescent="0.3">
      <c r="A3630" t="s">
        <v>40</v>
      </c>
      <c r="B3630" t="s">
        <v>51</v>
      </c>
      <c r="C3630" t="s">
        <v>437</v>
      </c>
      <c r="D3630" t="s">
        <v>116</v>
      </c>
      <c r="E3630">
        <v>1</v>
      </c>
      <c r="F3630" s="12">
        <v>103.99997399999999</v>
      </c>
      <c r="G3630" s="12">
        <v>3.4666657999999999</v>
      </c>
      <c r="H3630" s="12">
        <v>0.26669999999999999</v>
      </c>
      <c r="I3630" s="12">
        <v>0</v>
      </c>
      <c r="J3630">
        <v>26</v>
      </c>
      <c r="K3630">
        <v>50</v>
      </c>
      <c r="L3630" s="12">
        <v>0.26669999999999999</v>
      </c>
      <c r="M3630" t="s">
        <v>438</v>
      </c>
    </row>
    <row r="3631" spans="1:13" x14ac:dyDescent="0.3">
      <c r="A3631" t="s">
        <v>40</v>
      </c>
      <c r="B3631" t="s">
        <v>51</v>
      </c>
      <c r="C3631" t="s">
        <v>439</v>
      </c>
      <c r="D3631" t="s">
        <v>116</v>
      </c>
      <c r="E3631">
        <v>1</v>
      </c>
      <c r="F3631" s="12">
        <v>69</v>
      </c>
      <c r="G3631" s="12">
        <v>2.2999999999999998</v>
      </c>
      <c r="H3631" s="12">
        <v>0.2</v>
      </c>
      <c r="I3631" s="12">
        <v>0.2</v>
      </c>
      <c r="J3631">
        <v>23</v>
      </c>
      <c r="K3631">
        <v>50</v>
      </c>
      <c r="L3631" s="12">
        <v>0</v>
      </c>
      <c r="M3631" t="s">
        <v>438</v>
      </c>
    </row>
    <row r="3632" spans="1:13" x14ac:dyDescent="0.3">
      <c r="A3632" t="s">
        <v>40</v>
      </c>
      <c r="B3632" t="s">
        <v>51</v>
      </c>
      <c r="C3632" t="s">
        <v>440</v>
      </c>
      <c r="D3632" t="s">
        <v>116</v>
      </c>
      <c r="E3632">
        <v>1</v>
      </c>
      <c r="F3632" s="12">
        <v>42</v>
      </c>
      <c r="G3632" s="12">
        <v>1.4</v>
      </c>
      <c r="H3632" s="12">
        <v>0.2</v>
      </c>
      <c r="I3632" s="12">
        <v>0</v>
      </c>
      <c r="J3632">
        <v>14</v>
      </c>
      <c r="K3632">
        <v>50</v>
      </c>
      <c r="L3632" s="12">
        <v>0.2</v>
      </c>
      <c r="M3632" t="s">
        <v>438</v>
      </c>
    </row>
    <row r="3633" spans="1:13" x14ac:dyDescent="0.3">
      <c r="A3633" t="s">
        <v>40</v>
      </c>
      <c r="B3633" t="s">
        <v>51</v>
      </c>
      <c r="C3633" t="s">
        <v>441</v>
      </c>
      <c r="D3633" t="s">
        <v>116</v>
      </c>
      <c r="E3633">
        <v>1</v>
      </c>
      <c r="F3633" s="12">
        <v>63</v>
      </c>
      <c r="G3633" s="12">
        <v>2.1</v>
      </c>
      <c r="H3633" s="12">
        <v>0.2</v>
      </c>
      <c r="I3633" s="12">
        <v>0</v>
      </c>
      <c r="J3633">
        <v>21</v>
      </c>
      <c r="K3633">
        <v>50</v>
      </c>
      <c r="L3633" s="12">
        <v>0.2</v>
      </c>
      <c r="M3633" t="s">
        <v>438</v>
      </c>
    </row>
    <row r="3634" spans="1:13" x14ac:dyDescent="0.3">
      <c r="A3634" t="s">
        <v>40</v>
      </c>
      <c r="B3634" t="s">
        <v>51</v>
      </c>
      <c r="C3634" t="s">
        <v>446</v>
      </c>
      <c r="D3634" t="s">
        <v>116</v>
      </c>
      <c r="E3634">
        <v>1</v>
      </c>
      <c r="F3634" s="12">
        <v>63.999983999999998</v>
      </c>
      <c r="G3634" s="12">
        <v>2.1333327999999998</v>
      </c>
      <c r="H3634" s="12">
        <v>0.26669999999999999</v>
      </c>
      <c r="I3634" s="12">
        <v>0.26669999999999999</v>
      </c>
      <c r="J3634">
        <v>16</v>
      </c>
      <c r="K3634">
        <v>50</v>
      </c>
      <c r="L3634" s="12">
        <v>0</v>
      </c>
      <c r="M3634" t="s">
        <v>438</v>
      </c>
    </row>
    <row r="3635" spans="1:13" x14ac:dyDescent="0.3">
      <c r="A3635" t="s">
        <v>40</v>
      </c>
      <c r="B3635" t="s">
        <v>51</v>
      </c>
      <c r="C3635" t="s">
        <v>447</v>
      </c>
      <c r="D3635" t="s">
        <v>116</v>
      </c>
      <c r="E3635">
        <v>1</v>
      </c>
      <c r="F3635" s="12">
        <v>39.999990000000004</v>
      </c>
      <c r="G3635" s="12">
        <v>1.3333330000000001</v>
      </c>
      <c r="H3635" s="12">
        <v>0.26669999999999999</v>
      </c>
      <c r="I3635" s="12">
        <v>0</v>
      </c>
      <c r="J3635">
        <v>10</v>
      </c>
      <c r="K3635">
        <v>50</v>
      </c>
      <c r="L3635" s="12">
        <v>0.26669999999999999</v>
      </c>
      <c r="M3635" t="s">
        <v>438</v>
      </c>
    </row>
    <row r="3636" spans="1:13" x14ac:dyDescent="0.3">
      <c r="A3636" t="s">
        <v>40</v>
      </c>
      <c r="B3636" t="s">
        <v>51</v>
      </c>
      <c r="C3636" t="s">
        <v>449</v>
      </c>
      <c r="D3636" t="s">
        <v>116</v>
      </c>
      <c r="E3636">
        <v>1</v>
      </c>
      <c r="F3636" s="12">
        <v>44.999999955</v>
      </c>
      <c r="G3636" s="12">
        <v>1.4999999985000001</v>
      </c>
      <c r="H3636" s="12">
        <v>0.2</v>
      </c>
      <c r="I3636" s="12">
        <v>0.2</v>
      </c>
      <c r="J3636">
        <v>27</v>
      </c>
      <c r="K3636">
        <v>34</v>
      </c>
      <c r="L3636" s="12">
        <v>0</v>
      </c>
      <c r="M3636" t="s">
        <v>438</v>
      </c>
    </row>
    <row r="3637" spans="1:13" x14ac:dyDescent="0.3">
      <c r="A3637" t="s">
        <v>40</v>
      </c>
      <c r="B3637" t="s">
        <v>51</v>
      </c>
      <c r="C3637" t="s">
        <v>450</v>
      </c>
      <c r="D3637" t="s">
        <v>116</v>
      </c>
      <c r="E3637">
        <v>1</v>
      </c>
      <c r="F3637" s="12">
        <v>1.9999980000000002</v>
      </c>
      <c r="G3637" s="12">
        <v>6.6666600000000006E-2</v>
      </c>
      <c r="H3637" s="12">
        <v>3.27E-2</v>
      </c>
      <c r="I3637" s="12">
        <v>3.27E-2</v>
      </c>
      <c r="J3637">
        <v>2</v>
      </c>
      <c r="K3637">
        <v>20</v>
      </c>
      <c r="L3637" s="12">
        <v>0</v>
      </c>
      <c r="M3637" t="s">
        <v>438</v>
      </c>
    </row>
    <row r="3638" spans="1:13" x14ac:dyDescent="0.3">
      <c r="A3638" t="s">
        <v>5</v>
      </c>
      <c r="B3638" t="s">
        <v>21</v>
      </c>
      <c r="C3638" t="s">
        <v>451</v>
      </c>
      <c r="D3638" t="s">
        <v>116</v>
      </c>
      <c r="E3638">
        <v>12</v>
      </c>
      <c r="F3638" s="12">
        <v>377.99962199999993</v>
      </c>
      <c r="G3638" s="12">
        <v>12.599987399999998</v>
      </c>
      <c r="H3638" s="12">
        <v>0.80039999999999989</v>
      </c>
      <c r="I3638" s="12">
        <v>0.40019999999999994</v>
      </c>
      <c r="J3638">
        <v>378</v>
      </c>
      <c r="K3638">
        <v>420</v>
      </c>
      <c r="L3638" s="12">
        <v>0.40019999999999994</v>
      </c>
      <c r="M3638" t="s">
        <v>452</v>
      </c>
    </row>
    <row r="3639" spans="1:13" x14ac:dyDescent="0.3">
      <c r="A3639" t="s">
        <v>5</v>
      </c>
      <c r="B3639" t="s">
        <v>21</v>
      </c>
      <c r="C3639" t="s">
        <v>460</v>
      </c>
      <c r="D3639" t="s">
        <v>116</v>
      </c>
      <c r="E3639">
        <v>28</v>
      </c>
      <c r="F3639" s="12">
        <v>3519.9992169030002</v>
      </c>
      <c r="G3639" s="12">
        <v>117.3333072301</v>
      </c>
      <c r="H3639" s="12">
        <v>8.3999999999999986</v>
      </c>
      <c r="I3639" s="12">
        <v>3.899999999999999</v>
      </c>
      <c r="J3639">
        <v>880</v>
      </c>
      <c r="K3639">
        <v>980</v>
      </c>
      <c r="L3639" s="12">
        <v>4.4999999999999991</v>
      </c>
      <c r="M3639" t="s">
        <v>452</v>
      </c>
    </row>
    <row r="3640" spans="1:13" x14ac:dyDescent="0.3">
      <c r="A3640" t="s">
        <v>5</v>
      </c>
      <c r="B3640" t="s">
        <v>21</v>
      </c>
      <c r="C3640" t="s">
        <v>461</v>
      </c>
      <c r="D3640" t="s">
        <v>116</v>
      </c>
      <c r="E3640">
        <v>2</v>
      </c>
      <c r="F3640" s="12">
        <v>249.00000000000003</v>
      </c>
      <c r="G3640" s="12">
        <v>8.3000000000000007</v>
      </c>
      <c r="H3640" s="12">
        <v>0.4</v>
      </c>
      <c r="I3640" s="12">
        <v>0</v>
      </c>
      <c r="J3640">
        <v>83</v>
      </c>
      <c r="K3640">
        <v>90</v>
      </c>
      <c r="L3640" s="12">
        <v>0.4</v>
      </c>
      <c r="M3640" t="s">
        <v>452</v>
      </c>
    </row>
    <row r="3641" spans="1:13" x14ac:dyDescent="0.3">
      <c r="A3641" t="s">
        <v>5</v>
      </c>
      <c r="B3641" t="s">
        <v>21</v>
      </c>
      <c r="C3641" t="s">
        <v>462</v>
      </c>
      <c r="D3641" t="s">
        <v>116</v>
      </c>
      <c r="E3641">
        <v>9</v>
      </c>
      <c r="F3641" s="12">
        <v>1151.9997649469999</v>
      </c>
      <c r="G3641" s="12">
        <v>38.399992164899999</v>
      </c>
      <c r="H3641" s="12">
        <v>2.6999999999999997</v>
      </c>
      <c r="I3641" s="12">
        <v>1.2</v>
      </c>
      <c r="J3641">
        <v>288</v>
      </c>
      <c r="K3641">
        <v>315</v>
      </c>
      <c r="L3641" s="12">
        <v>1.5</v>
      </c>
      <c r="M3641" t="s">
        <v>452</v>
      </c>
    </row>
    <row r="3642" spans="1:13" x14ac:dyDescent="0.3">
      <c r="A3642" t="s">
        <v>5</v>
      </c>
      <c r="B3642" t="s">
        <v>21</v>
      </c>
      <c r="C3642" t="s">
        <v>465</v>
      </c>
      <c r="D3642" t="s">
        <v>116</v>
      </c>
      <c r="E3642">
        <v>1</v>
      </c>
      <c r="F3642" s="12">
        <v>69</v>
      </c>
      <c r="G3642" s="12">
        <v>2.2999999999999998</v>
      </c>
      <c r="H3642" s="12">
        <v>0.2</v>
      </c>
      <c r="I3642" s="12">
        <v>0.2</v>
      </c>
      <c r="J3642">
        <v>23</v>
      </c>
      <c r="K3642">
        <v>45</v>
      </c>
      <c r="L3642" s="12">
        <v>0</v>
      </c>
      <c r="M3642" t="s">
        <v>452</v>
      </c>
    </row>
    <row r="3643" spans="1:13" x14ac:dyDescent="0.3">
      <c r="A3643" t="s">
        <v>5</v>
      </c>
      <c r="B3643" t="s">
        <v>21</v>
      </c>
      <c r="C3643" t="s">
        <v>468</v>
      </c>
      <c r="D3643" t="s">
        <v>116</v>
      </c>
      <c r="E3643">
        <v>1</v>
      </c>
      <c r="F3643" s="12">
        <v>45</v>
      </c>
      <c r="G3643" s="12">
        <v>1.5</v>
      </c>
      <c r="H3643" s="12">
        <v>0.2</v>
      </c>
      <c r="I3643" s="12">
        <v>0.2</v>
      </c>
      <c r="J3643">
        <v>15</v>
      </c>
      <c r="K3643">
        <v>45</v>
      </c>
      <c r="L3643" s="12">
        <v>0</v>
      </c>
      <c r="M3643" t="s">
        <v>452</v>
      </c>
    </row>
    <row r="3644" spans="1:13" x14ac:dyDescent="0.3">
      <c r="A3644" t="s">
        <v>63</v>
      </c>
      <c r="B3644" t="s">
        <v>67</v>
      </c>
      <c r="C3644" t="s">
        <v>473</v>
      </c>
      <c r="D3644" t="s">
        <v>116</v>
      </c>
      <c r="E3644">
        <v>2</v>
      </c>
      <c r="F3644" s="12">
        <v>414</v>
      </c>
      <c r="G3644" s="12">
        <v>13.8</v>
      </c>
      <c r="H3644" s="12">
        <v>0.753</v>
      </c>
      <c r="I3644" s="12">
        <v>0.3765</v>
      </c>
      <c r="J3644">
        <v>69</v>
      </c>
      <c r="K3644">
        <v>60</v>
      </c>
      <c r="L3644" s="12">
        <v>0.3765</v>
      </c>
      <c r="M3644" t="s">
        <v>474</v>
      </c>
    </row>
    <row r="3645" spans="1:13" x14ac:dyDescent="0.3">
      <c r="A3645" t="s">
        <v>63</v>
      </c>
      <c r="B3645" t="s">
        <v>67</v>
      </c>
      <c r="C3645" t="s">
        <v>475</v>
      </c>
      <c r="D3645" t="s">
        <v>116</v>
      </c>
      <c r="E3645">
        <v>1</v>
      </c>
      <c r="F3645" s="12">
        <v>269.99989200000005</v>
      </c>
      <c r="G3645" s="12">
        <v>8.9999964000000006</v>
      </c>
      <c r="H3645" s="12">
        <v>0.30980000000000002</v>
      </c>
      <c r="I3645" s="12">
        <v>0</v>
      </c>
      <c r="J3645">
        <v>54</v>
      </c>
      <c r="K3645">
        <v>50</v>
      </c>
      <c r="L3645" s="12">
        <v>0.30980000000000002</v>
      </c>
      <c r="M3645" t="s">
        <v>474</v>
      </c>
    </row>
    <row r="3646" spans="1:13" x14ac:dyDescent="0.3">
      <c r="A3646" t="s">
        <v>63</v>
      </c>
      <c r="B3646" t="s">
        <v>67</v>
      </c>
      <c r="C3646" t="s">
        <v>478</v>
      </c>
      <c r="D3646" t="s">
        <v>116</v>
      </c>
      <c r="E3646">
        <v>2</v>
      </c>
      <c r="F3646" s="12">
        <v>183</v>
      </c>
      <c r="G3646" s="12">
        <v>6.1</v>
      </c>
      <c r="H3646" s="12">
        <v>0.4</v>
      </c>
      <c r="I3646" s="12">
        <v>0.2</v>
      </c>
      <c r="J3646">
        <v>61</v>
      </c>
      <c r="K3646">
        <v>84</v>
      </c>
      <c r="L3646" s="12">
        <v>0.2</v>
      </c>
      <c r="M3646" t="s">
        <v>474</v>
      </c>
    </row>
    <row r="3647" spans="1:13" x14ac:dyDescent="0.3">
      <c r="A3647" t="s">
        <v>63</v>
      </c>
      <c r="B3647" t="s">
        <v>67</v>
      </c>
      <c r="C3647" t="s">
        <v>479</v>
      </c>
      <c r="D3647" t="s">
        <v>116</v>
      </c>
      <c r="E3647">
        <v>1</v>
      </c>
      <c r="F3647" s="12">
        <v>60</v>
      </c>
      <c r="G3647" s="12">
        <v>2</v>
      </c>
      <c r="H3647" s="12">
        <v>0.3765</v>
      </c>
      <c r="I3647" s="12">
        <v>0</v>
      </c>
      <c r="J3647">
        <v>10</v>
      </c>
      <c r="K3647">
        <v>30</v>
      </c>
      <c r="L3647" s="12">
        <v>0.3765</v>
      </c>
      <c r="M3647" t="s">
        <v>474</v>
      </c>
    </row>
    <row r="3648" spans="1:13" x14ac:dyDescent="0.3">
      <c r="A3648" t="s">
        <v>63</v>
      </c>
      <c r="B3648" t="s">
        <v>67</v>
      </c>
      <c r="C3648" t="s">
        <v>480</v>
      </c>
      <c r="D3648" t="s">
        <v>116</v>
      </c>
      <c r="E3648">
        <v>1</v>
      </c>
      <c r="F3648" s="12">
        <v>36</v>
      </c>
      <c r="G3648" s="12">
        <v>1.2</v>
      </c>
      <c r="H3648" s="12">
        <v>0.2</v>
      </c>
      <c r="I3648" s="12">
        <v>0</v>
      </c>
      <c r="J3648">
        <v>12</v>
      </c>
      <c r="K3648">
        <v>40</v>
      </c>
      <c r="L3648" s="12">
        <v>0.2</v>
      </c>
      <c r="M3648" t="s">
        <v>474</v>
      </c>
    </row>
    <row r="3649" spans="1:13" x14ac:dyDescent="0.3">
      <c r="A3649" t="s">
        <v>63</v>
      </c>
      <c r="B3649" t="s">
        <v>67</v>
      </c>
      <c r="C3649" t="s">
        <v>481</v>
      </c>
      <c r="D3649" t="s">
        <v>116</v>
      </c>
      <c r="E3649">
        <v>1</v>
      </c>
      <c r="F3649" s="12">
        <v>81</v>
      </c>
      <c r="G3649" s="12">
        <v>2.7</v>
      </c>
      <c r="H3649" s="12">
        <v>0.2</v>
      </c>
      <c r="I3649" s="12">
        <v>0.2</v>
      </c>
      <c r="J3649">
        <v>27</v>
      </c>
      <c r="K3649">
        <v>40</v>
      </c>
      <c r="L3649" s="12">
        <v>0</v>
      </c>
      <c r="M3649" t="s">
        <v>474</v>
      </c>
    </row>
    <row r="3650" spans="1:13" x14ac:dyDescent="0.3">
      <c r="A3650" t="s">
        <v>63</v>
      </c>
      <c r="B3650" t="s">
        <v>67</v>
      </c>
      <c r="C3650" t="s">
        <v>482</v>
      </c>
      <c r="D3650" t="s">
        <v>116</v>
      </c>
      <c r="E3650">
        <v>1</v>
      </c>
      <c r="F3650" s="12">
        <v>198</v>
      </c>
      <c r="G3650" s="12">
        <v>6.6</v>
      </c>
      <c r="H3650" s="12">
        <v>0.3765</v>
      </c>
      <c r="I3650" s="12">
        <v>0</v>
      </c>
      <c r="J3650">
        <v>33</v>
      </c>
      <c r="K3650">
        <v>30</v>
      </c>
      <c r="L3650" s="12">
        <v>0.3765</v>
      </c>
      <c r="M3650" t="s">
        <v>474</v>
      </c>
    </row>
    <row r="3651" spans="1:13" x14ac:dyDescent="0.3">
      <c r="A3651" t="s">
        <v>36</v>
      </c>
      <c r="B3651" t="s">
        <v>37</v>
      </c>
      <c r="C3651" t="s">
        <v>483</v>
      </c>
      <c r="D3651" t="s">
        <v>116</v>
      </c>
      <c r="E3651">
        <v>2</v>
      </c>
      <c r="F3651" s="12">
        <v>75.999923999999993</v>
      </c>
      <c r="G3651" s="12">
        <v>2.5333307999999999</v>
      </c>
      <c r="H3651" s="12">
        <v>0.251</v>
      </c>
      <c r="I3651" s="12">
        <v>0.251</v>
      </c>
      <c r="J3651">
        <v>38</v>
      </c>
      <c r="K3651">
        <v>40</v>
      </c>
      <c r="L3651" s="12">
        <v>0</v>
      </c>
      <c r="M3651" t="s">
        <v>484</v>
      </c>
    </row>
    <row r="3652" spans="1:13" x14ac:dyDescent="0.3">
      <c r="A3652" t="s">
        <v>36</v>
      </c>
      <c r="B3652" t="s">
        <v>37</v>
      </c>
      <c r="C3652" t="s">
        <v>485</v>
      </c>
      <c r="D3652" t="s">
        <v>116</v>
      </c>
      <c r="E3652">
        <v>1</v>
      </c>
      <c r="F3652" s="12">
        <v>47.999952</v>
      </c>
      <c r="G3652" s="12">
        <v>1.5999984</v>
      </c>
      <c r="H3652" s="12">
        <v>0.1255</v>
      </c>
      <c r="I3652" s="12">
        <v>0.1255</v>
      </c>
      <c r="J3652">
        <v>24</v>
      </c>
      <c r="K3652">
        <v>30</v>
      </c>
      <c r="L3652" s="12">
        <v>0</v>
      </c>
      <c r="M3652" t="s">
        <v>484</v>
      </c>
    </row>
    <row r="3653" spans="1:13" x14ac:dyDescent="0.3">
      <c r="A3653" t="s">
        <v>36</v>
      </c>
      <c r="B3653" t="s">
        <v>37</v>
      </c>
      <c r="C3653" t="s">
        <v>487</v>
      </c>
      <c r="D3653" t="s">
        <v>116</v>
      </c>
      <c r="E3653">
        <v>2</v>
      </c>
      <c r="F3653" s="12">
        <v>150</v>
      </c>
      <c r="G3653" s="12">
        <v>5</v>
      </c>
      <c r="H3653" s="12">
        <v>0.35299999999999998</v>
      </c>
      <c r="I3653" s="12">
        <v>0.35299999999999998</v>
      </c>
      <c r="J3653">
        <v>50</v>
      </c>
      <c r="K3653">
        <v>100</v>
      </c>
      <c r="L3653" s="12">
        <v>0</v>
      </c>
      <c r="M3653" t="s">
        <v>484</v>
      </c>
    </row>
    <row r="3654" spans="1:13" x14ac:dyDescent="0.3">
      <c r="A3654" t="s">
        <v>36</v>
      </c>
      <c r="B3654" t="s">
        <v>37</v>
      </c>
      <c r="C3654" t="s">
        <v>492</v>
      </c>
      <c r="D3654" t="s">
        <v>116</v>
      </c>
      <c r="E3654">
        <v>2</v>
      </c>
      <c r="F3654" s="12">
        <v>114</v>
      </c>
      <c r="G3654" s="12">
        <v>3.8</v>
      </c>
      <c r="H3654" s="12">
        <v>0.36859999999999998</v>
      </c>
      <c r="I3654" s="12">
        <v>0.18429999999999999</v>
      </c>
      <c r="J3654">
        <v>38</v>
      </c>
      <c r="K3654">
        <v>80</v>
      </c>
      <c r="L3654" s="12">
        <v>0.18429999999999999</v>
      </c>
      <c r="M3654" t="s">
        <v>484</v>
      </c>
    </row>
    <row r="3655" spans="1:13" x14ac:dyDescent="0.3">
      <c r="A3655" t="s">
        <v>36</v>
      </c>
      <c r="B3655" t="s">
        <v>37</v>
      </c>
      <c r="C3655" t="s">
        <v>805</v>
      </c>
      <c r="D3655" t="s">
        <v>116</v>
      </c>
      <c r="E3655">
        <v>1</v>
      </c>
      <c r="F3655" s="12">
        <v>27.999972</v>
      </c>
      <c r="G3655" s="12">
        <v>0.93333239999999995</v>
      </c>
      <c r="H3655" s="12">
        <v>0.1255</v>
      </c>
      <c r="I3655" s="12">
        <v>0.1255</v>
      </c>
      <c r="J3655">
        <v>14</v>
      </c>
      <c r="K3655">
        <v>30</v>
      </c>
      <c r="L3655" s="12">
        <v>0</v>
      </c>
      <c r="M3655" t="s">
        <v>484</v>
      </c>
    </row>
    <row r="3656" spans="1:13" x14ac:dyDescent="0.3">
      <c r="A3656" t="s">
        <v>36</v>
      </c>
      <c r="B3656" t="s">
        <v>37</v>
      </c>
      <c r="C3656" t="s">
        <v>493</v>
      </c>
      <c r="D3656" t="s">
        <v>116</v>
      </c>
      <c r="E3656">
        <v>4</v>
      </c>
      <c r="F3656" s="12">
        <v>276</v>
      </c>
      <c r="G3656" s="12">
        <v>9.1999999999999993</v>
      </c>
      <c r="H3656" s="12">
        <v>0.73719999999999997</v>
      </c>
      <c r="I3656" s="12">
        <v>0</v>
      </c>
      <c r="J3656">
        <v>92</v>
      </c>
      <c r="K3656">
        <v>120</v>
      </c>
      <c r="L3656" s="12">
        <v>0.73719999999999997</v>
      </c>
      <c r="M3656" t="s">
        <v>484</v>
      </c>
    </row>
    <row r="3657" spans="1:13" x14ac:dyDescent="0.3">
      <c r="A3657" t="s">
        <v>36</v>
      </c>
      <c r="B3657" t="s">
        <v>37</v>
      </c>
      <c r="C3657" t="s">
        <v>499</v>
      </c>
      <c r="D3657" t="s">
        <v>116</v>
      </c>
      <c r="E3657">
        <v>1</v>
      </c>
      <c r="F3657" s="12">
        <v>49.999949999999998</v>
      </c>
      <c r="G3657" s="12">
        <v>1.6666650000000001</v>
      </c>
      <c r="H3657" s="12">
        <v>0.1255</v>
      </c>
      <c r="I3657" s="12">
        <v>0</v>
      </c>
      <c r="J3657">
        <v>25</v>
      </c>
      <c r="K3657">
        <v>50</v>
      </c>
      <c r="L3657" s="12">
        <v>0.1255</v>
      </c>
      <c r="M3657" t="s">
        <v>484</v>
      </c>
    </row>
    <row r="3658" spans="1:13" x14ac:dyDescent="0.3">
      <c r="A3658" t="s">
        <v>36</v>
      </c>
      <c r="B3658" t="s">
        <v>37</v>
      </c>
      <c r="C3658" t="s">
        <v>501</v>
      </c>
      <c r="D3658" t="s">
        <v>116</v>
      </c>
      <c r="E3658">
        <v>1</v>
      </c>
      <c r="F3658" s="12">
        <v>31.999968000000003</v>
      </c>
      <c r="G3658" s="12">
        <v>1.0666656000000001</v>
      </c>
      <c r="H3658" s="12">
        <v>0.1255</v>
      </c>
      <c r="I3658" s="12">
        <v>0.1255</v>
      </c>
      <c r="J3658">
        <v>16</v>
      </c>
      <c r="K3658">
        <v>50</v>
      </c>
      <c r="L3658" s="12">
        <v>0</v>
      </c>
      <c r="M3658" t="s">
        <v>484</v>
      </c>
    </row>
    <row r="3659" spans="1:13" x14ac:dyDescent="0.3">
      <c r="A3659" t="s">
        <v>36</v>
      </c>
      <c r="B3659" t="s">
        <v>37</v>
      </c>
      <c r="C3659" t="s">
        <v>504</v>
      </c>
      <c r="D3659" t="s">
        <v>116</v>
      </c>
      <c r="E3659">
        <v>2</v>
      </c>
      <c r="F3659" s="12">
        <v>289.99997099999996</v>
      </c>
      <c r="G3659" s="12">
        <v>9.6666656999999994</v>
      </c>
      <c r="H3659" s="12">
        <v>1.1666000000000001</v>
      </c>
      <c r="I3659" s="12">
        <v>1.1666000000000001</v>
      </c>
      <c r="J3659">
        <v>29</v>
      </c>
      <c r="K3659">
        <v>100</v>
      </c>
      <c r="L3659" s="12">
        <v>0</v>
      </c>
      <c r="M3659" t="s">
        <v>484</v>
      </c>
    </row>
    <row r="3660" spans="1:13" x14ac:dyDescent="0.3">
      <c r="A3660" t="s">
        <v>36</v>
      </c>
      <c r="B3660" t="s">
        <v>37</v>
      </c>
      <c r="C3660" t="s">
        <v>505</v>
      </c>
      <c r="D3660" t="s">
        <v>116</v>
      </c>
      <c r="E3660">
        <v>1</v>
      </c>
      <c r="F3660" s="12">
        <v>139.99998600000001</v>
      </c>
      <c r="G3660" s="12">
        <v>4.6666661999999999</v>
      </c>
      <c r="H3660" s="12">
        <v>0.58330000000000004</v>
      </c>
      <c r="I3660" s="12">
        <v>0.58330000000000004</v>
      </c>
      <c r="J3660">
        <v>14</v>
      </c>
      <c r="K3660">
        <v>50</v>
      </c>
      <c r="L3660" s="12">
        <v>0</v>
      </c>
      <c r="M3660" t="s">
        <v>484</v>
      </c>
    </row>
    <row r="3661" spans="1:13" x14ac:dyDescent="0.3">
      <c r="A3661" t="s">
        <v>36</v>
      </c>
      <c r="B3661" t="s">
        <v>37</v>
      </c>
      <c r="C3661" t="s">
        <v>511</v>
      </c>
      <c r="D3661" t="s">
        <v>116</v>
      </c>
      <c r="E3661">
        <v>6</v>
      </c>
      <c r="F3661" s="12">
        <v>790.78838055000006</v>
      </c>
      <c r="G3661" s="12">
        <v>26.359612685000002</v>
      </c>
      <c r="H3661" s="12">
        <v>2.5177999999999998</v>
      </c>
      <c r="I3661" s="12">
        <v>1.6784999999999999</v>
      </c>
      <c r="J3661">
        <v>102</v>
      </c>
      <c r="K3661">
        <v>278</v>
      </c>
      <c r="L3661" s="12">
        <v>0.83929999999999993</v>
      </c>
      <c r="M3661" t="s">
        <v>484</v>
      </c>
    </row>
    <row r="3662" spans="1:13" x14ac:dyDescent="0.3">
      <c r="A3662" t="s">
        <v>36</v>
      </c>
      <c r="B3662" t="s">
        <v>37</v>
      </c>
      <c r="C3662" t="s">
        <v>512</v>
      </c>
      <c r="D3662" t="s">
        <v>116</v>
      </c>
      <c r="E3662">
        <v>1</v>
      </c>
      <c r="F3662" s="12">
        <v>159</v>
      </c>
      <c r="G3662" s="12">
        <v>5.3</v>
      </c>
      <c r="H3662" s="12">
        <v>0.2</v>
      </c>
      <c r="I3662" s="12">
        <v>0.2</v>
      </c>
      <c r="J3662">
        <v>53</v>
      </c>
      <c r="K3662">
        <v>59</v>
      </c>
      <c r="L3662" s="12">
        <v>0</v>
      </c>
      <c r="M3662" t="s">
        <v>484</v>
      </c>
    </row>
    <row r="3663" spans="1:13" x14ac:dyDescent="0.3">
      <c r="A3663" t="s">
        <v>36</v>
      </c>
      <c r="B3663" t="s">
        <v>37</v>
      </c>
      <c r="C3663" t="s">
        <v>516</v>
      </c>
      <c r="D3663" t="s">
        <v>116</v>
      </c>
      <c r="E3663">
        <v>1</v>
      </c>
      <c r="F3663" s="12">
        <v>29.999969999999998</v>
      </c>
      <c r="G3663" s="12">
        <v>0.99999899999999997</v>
      </c>
      <c r="H3663" s="12">
        <v>6.6699999999999995E-2</v>
      </c>
      <c r="I3663" s="12">
        <v>6.6699999999999995E-2</v>
      </c>
      <c r="J3663">
        <v>30</v>
      </c>
      <c r="K3663">
        <v>50</v>
      </c>
      <c r="L3663" s="12">
        <v>0</v>
      </c>
      <c r="M3663" t="s">
        <v>484</v>
      </c>
    </row>
    <row r="3664" spans="1:13" x14ac:dyDescent="0.3">
      <c r="A3664" t="s">
        <v>36</v>
      </c>
      <c r="B3664" t="s">
        <v>37</v>
      </c>
      <c r="C3664" t="s">
        <v>517</v>
      </c>
      <c r="D3664" t="s">
        <v>116</v>
      </c>
      <c r="E3664">
        <v>2</v>
      </c>
      <c r="F3664" s="12">
        <v>48.999951000000003</v>
      </c>
      <c r="G3664" s="12">
        <v>1.6333317000000001</v>
      </c>
      <c r="H3664" s="12">
        <v>0.13339999999999999</v>
      </c>
      <c r="I3664" s="12">
        <v>0.13339999999999999</v>
      </c>
      <c r="J3664">
        <v>49</v>
      </c>
      <c r="K3664">
        <v>100</v>
      </c>
      <c r="L3664" s="12">
        <v>0</v>
      </c>
      <c r="M3664" t="s">
        <v>484</v>
      </c>
    </row>
    <row r="3665" spans="1:13" x14ac:dyDescent="0.3">
      <c r="A3665" t="s">
        <v>5</v>
      </c>
      <c r="B3665" t="s">
        <v>22</v>
      </c>
      <c r="C3665" t="s">
        <v>518</v>
      </c>
      <c r="D3665" t="s">
        <v>116</v>
      </c>
      <c r="E3665">
        <v>2</v>
      </c>
      <c r="F3665" s="12">
        <v>129.00000000000003</v>
      </c>
      <c r="G3665" s="12">
        <v>4.3000000000000007</v>
      </c>
      <c r="H3665" s="12">
        <v>0.4</v>
      </c>
      <c r="I3665" s="12">
        <v>0.4</v>
      </c>
      <c r="J3665">
        <v>43</v>
      </c>
      <c r="K3665">
        <v>50</v>
      </c>
      <c r="L3665" s="12">
        <v>0</v>
      </c>
      <c r="M3665" t="s">
        <v>519</v>
      </c>
    </row>
    <row r="3666" spans="1:13" x14ac:dyDescent="0.3">
      <c r="A3666" t="s">
        <v>5</v>
      </c>
      <c r="B3666" t="s">
        <v>22</v>
      </c>
      <c r="C3666" t="s">
        <v>520</v>
      </c>
      <c r="D3666" t="s">
        <v>116</v>
      </c>
      <c r="E3666">
        <v>2</v>
      </c>
      <c r="F3666" s="12">
        <v>108</v>
      </c>
      <c r="G3666" s="12">
        <v>3.6</v>
      </c>
      <c r="H3666" s="12">
        <v>0.4</v>
      </c>
      <c r="I3666" s="12">
        <v>0.4</v>
      </c>
      <c r="J3666">
        <v>36</v>
      </c>
      <c r="K3666">
        <v>50</v>
      </c>
      <c r="L3666" s="12">
        <v>0</v>
      </c>
      <c r="M3666" t="s">
        <v>519</v>
      </c>
    </row>
    <row r="3667" spans="1:13" x14ac:dyDescent="0.3">
      <c r="A3667" t="s">
        <v>5</v>
      </c>
      <c r="B3667" t="s">
        <v>22</v>
      </c>
      <c r="C3667" t="s">
        <v>523</v>
      </c>
      <c r="D3667" t="s">
        <v>116</v>
      </c>
      <c r="E3667">
        <v>5</v>
      </c>
      <c r="F3667" s="12">
        <v>571.77120000000002</v>
      </c>
      <c r="G3667" s="12">
        <v>19.05904</v>
      </c>
      <c r="H3667" s="12">
        <v>2</v>
      </c>
      <c r="I3667" s="12">
        <v>1.2000000000000002</v>
      </c>
      <c r="J3667">
        <v>95</v>
      </c>
      <c r="K3667">
        <v>125</v>
      </c>
      <c r="L3667" s="12">
        <v>0.8</v>
      </c>
      <c r="M3667" t="s">
        <v>519</v>
      </c>
    </row>
    <row r="3668" spans="1:13" x14ac:dyDescent="0.3">
      <c r="A3668" t="s">
        <v>5</v>
      </c>
      <c r="B3668" t="s">
        <v>22</v>
      </c>
      <c r="C3668" t="s">
        <v>524</v>
      </c>
      <c r="D3668" t="s">
        <v>116</v>
      </c>
      <c r="E3668">
        <v>5</v>
      </c>
      <c r="F3668" s="12">
        <v>258.17130000000003</v>
      </c>
      <c r="G3668" s="12">
        <v>8.6057100000000002</v>
      </c>
      <c r="H3668" s="12">
        <v>1</v>
      </c>
      <c r="I3668" s="12">
        <v>0.60000000000000009</v>
      </c>
      <c r="J3668">
        <v>86</v>
      </c>
      <c r="K3668">
        <v>125</v>
      </c>
      <c r="L3668" s="12">
        <v>0.4</v>
      </c>
      <c r="M3668" t="s">
        <v>519</v>
      </c>
    </row>
    <row r="3669" spans="1:13" x14ac:dyDescent="0.3">
      <c r="A3669" t="s">
        <v>5</v>
      </c>
      <c r="B3669" t="s">
        <v>22</v>
      </c>
      <c r="C3669" t="s">
        <v>542</v>
      </c>
      <c r="D3669" t="s">
        <v>116</v>
      </c>
      <c r="E3669">
        <v>5</v>
      </c>
      <c r="F3669" s="12">
        <v>510</v>
      </c>
      <c r="G3669" s="12">
        <v>17</v>
      </c>
      <c r="H3669" s="12">
        <v>2.25</v>
      </c>
      <c r="I3669" s="12">
        <v>2.25</v>
      </c>
      <c r="J3669">
        <v>85</v>
      </c>
      <c r="K3669">
        <v>125</v>
      </c>
      <c r="L3669" s="12">
        <v>0</v>
      </c>
      <c r="M3669" t="s">
        <v>519</v>
      </c>
    </row>
    <row r="3670" spans="1:13" x14ac:dyDescent="0.3">
      <c r="A3670" t="s">
        <v>5</v>
      </c>
      <c r="B3670" t="s">
        <v>22</v>
      </c>
      <c r="C3670" t="s">
        <v>543</v>
      </c>
      <c r="D3670" t="s">
        <v>116</v>
      </c>
      <c r="E3670">
        <v>5</v>
      </c>
      <c r="F3670" s="12">
        <v>228</v>
      </c>
      <c r="G3670" s="12">
        <v>7.6</v>
      </c>
      <c r="H3670" s="12">
        <v>1</v>
      </c>
      <c r="I3670" s="12">
        <v>1</v>
      </c>
      <c r="J3670">
        <v>76</v>
      </c>
      <c r="K3670">
        <v>125</v>
      </c>
      <c r="L3670" s="12">
        <v>0</v>
      </c>
      <c r="M3670" t="s">
        <v>519</v>
      </c>
    </row>
    <row r="3671" spans="1:13" x14ac:dyDescent="0.3">
      <c r="A3671" t="s">
        <v>5</v>
      </c>
      <c r="B3671" t="s">
        <v>22</v>
      </c>
      <c r="C3671" t="s">
        <v>546</v>
      </c>
      <c r="D3671" t="s">
        <v>116</v>
      </c>
      <c r="E3671">
        <v>6</v>
      </c>
      <c r="F3671" s="12">
        <v>456.01003500000002</v>
      </c>
      <c r="G3671" s="12">
        <v>15.2003345</v>
      </c>
      <c r="H3671" s="12">
        <v>2.7</v>
      </c>
      <c r="I3671" s="12">
        <v>2.25</v>
      </c>
      <c r="J3671">
        <v>76</v>
      </c>
      <c r="K3671">
        <v>150</v>
      </c>
      <c r="L3671" s="12">
        <v>0.45</v>
      </c>
      <c r="M3671" t="s">
        <v>519</v>
      </c>
    </row>
    <row r="3672" spans="1:13" x14ac:dyDescent="0.3">
      <c r="A3672" t="s">
        <v>5</v>
      </c>
      <c r="B3672" t="s">
        <v>22</v>
      </c>
      <c r="C3672" t="s">
        <v>547</v>
      </c>
      <c r="D3672" t="s">
        <v>116</v>
      </c>
      <c r="E3672">
        <v>2</v>
      </c>
      <c r="F3672" s="12">
        <v>107.99999999999999</v>
      </c>
      <c r="G3672" s="12">
        <v>3.5999999999999996</v>
      </c>
      <c r="H3672" s="12">
        <v>0.4</v>
      </c>
      <c r="I3672" s="12">
        <v>0.2</v>
      </c>
      <c r="J3672">
        <v>36</v>
      </c>
      <c r="K3672">
        <v>50</v>
      </c>
      <c r="L3672" s="12">
        <v>0.2</v>
      </c>
      <c r="M3672" t="s">
        <v>519</v>
      </c>
    </row>
    <row r="3673" spans="1:13" x14ac:dyDescent="0.3">
      <c r="A3673" t="s">
        <v>5</v>
      </c>
      <c r="B3673" t="s">
        <v>22</v>
      </c>
      <c r="C3673" t="s">
        <v>548</v>
      </c>
      <c r="D3673" t="s">
        <v>116</v>
      </c>
      <c r="E3673">
        <v>1</v>
      </c>
      <c r="F3673" s="12">
        <v>36</v>
      </c>
      <c r="G3673" s="12">
        <v>1.2</v>
      </c>
      <c r="H3673" s="12">
        <v>0</v>
      </c>
      <c r="I3673" s="12">
        <v>0</v>
      </c>
      <c r="J3673">
        <v>6</v>
      </c>
      <c r="K3673">
        <v>25</v>
      </c>
      <c r="L3673" s="12">
        <v>0</v>
      </c>
      <c r="M3673" t="s">
        <v>519</v>
      </c>
    </row>
    <row r="3674" spans="1:13" x14ac:dyDescent="0.3">
      <c r="A3674" t="s">
        <v>40</v>
      </c>
      <c r="B3674" t="s">
        <v>50</v>
      </c>
      <c r="C3674" t="s">
        <v>550</v>
      </c>
      <c r="D3674" t="s">
        <v>116</v>
      </c>
      <c r="E3674">
        <v>4</v>
      </c>
      <c r="F3674" s="12">
        <v>546</v>
      </c>
      <c r="G3674" s="12">
        <v>18.2</v>
      </c>
      <c r="H3674" s="12">
        <v>1.506</v>
      </c>
      <c r="I3674" s="12">
        <v>0</v>
      </c>
      <c r="J3674">
        <v>91</v>
      </c>
      <c r="K3674">
        <v>112</v>
      </c>
      <c r="L3674" s="12">
        <v>1.506</v>
      </c>
      <c r="M3674" t="s">
        <v>551</v>
      </c>
    </row>
    <row r="3675" spans="1:13" x14ac:dyDescent="0.3">
      <c r="A3675" t="s">
        <v>40</v>
      </c>
      <c r="B3675" t="s">
        <v>52</v>
      </c>
      <c r="C3675" t="s">
        <v>555</v>
      </c>
      <c r="D3675" t="s">
        <v>116</v>
      </c>
      <c r="E3675">
        <v>2</v>
      </c>
      <c r="F3675" s="12">
        <v>324.99986999999999</v>
      </c>
      <c r="G3675" s="12">
        <v>10.833328999999999</v>
      </c>
      <c r="H3675" s="12">
        <v>0.61960000000000004</v>
      </c>
      <c r="I3675" s="12">
        <v>0.61960000000000004</v>
      </c>
      <c r="J3675">
        <v>65</v>
      </c>
      <c r="K3675">
        <v>80</v>
      </c>
      <c r="L3675" s="12">
        <v>0</v>
      </c>
      <c r="M3675" t="s">
        <v>556</v>
      </c>
    </row>
    <row r="3676" spans="1:13" x14ac:dyDescent="0.3">
      <c r="A3676" t="s">
        <v>40</v>
      </c>
      <c r="B3676" t="s">
        <v>52</v>
      </c>
      <c r="C3676" t="s">
        <v>557</v>
      </c>
      <c r="D3676" t="s">
        <v>116</v>
      </c>
      <c r="E3676">
        <v>1</v>
      </c>
      <c r="F3676" s="12">
        <v>99.999960000000002</v>
      </c>
      <c r="G3676" s="12">
        <v>3.333332</v>
      </c>
      <c r="H3676" s="12">
        <v>0.30980000000000002</v>
      </c>
      <c r="I3676" s="12">
        <v>0.30980000000000002</v>
      </c>
      <c r="J3676">
        <v>20</v>
      </c>
      <c r="K3676">
        <v>50</v>
      </c>
      <c r="L3676" s="12">
        <v>0</v>
      </c>
      <c r="M3676" t="s">
        <v>556</v>
      </c>
    </row>
    <row r="3677" spans="1:13" x14ac:dyDescent="0.3">
      <c r="A3677" t="s">
        <v>40</v>
      </c>
      <c r="B3677" t="s">
        <v>52</v>
      </c>
      <c r="C3677" t="s">
        <v>559</v>
      </c>
      <c r="D3677" t="s">
        <v>116</v>
      </c>
      <c r="E3677">
        <v>1</v>
      </c>
      <c r="F3677" s="12">
        <v>139.999944</v>
      </c>
      <c r="G3677" s="12">
        <v>4.6666648000000004</v>
      </c>
      <c r="H3677" s="12">
        <v>0.30980000000000002</v>
      </c>
      <c r="I3677" s="12">
        <v>0.30980000000000002</v>
      </c>
      <c r="J3677">
        <v>28</v>
      </c>
      <c r="K3677">
        <v>50</v>
      </c>
      <c r="L3677" s="12">
        <v>0</v>
      </c>
      <c r="M3677" t="s">
        <v>556</v>
      </c>
    </row>
    <row r="3678" spans="1:13" x14ac:dyDescent="0.3">
      <c r="A3678" t="s">
        <v>40</v>
      </c>
      <c r="B3678" t="s">
        <v>52</v>
      </c>
      <c r="C3678" t="s">
        <v>560</v>
      </c>
      <c r="D3678" t="s">
        <v>116</v>
      </c>
      <c r="E3678">
        <v>1</v>
      </c>
      <c r="F3678" s="12">
        <v>84.999966000000001</v>
      </c>
      <c r="G3678" s="12">
        <v>2.8333322000000001</v>
      </c>
      <c r="H3678" s="12">
        <v>0.30980000000000002</v>
      </c>
      <c r="I3678" s="12">
        <v>0.30980000000000002</v>
      </c>
      <c r="J3678">
        <v>17</v>
      </c>
      <c r="K3678">
        <v>30</v>
      </c>
      <c r="L3678" s="12">
        <v>0</v>
      </c>
      <c r="M3678" t="s">
        <v>556</v>
      </c>
    </row>
    <row r="3679" spans="1:13" x14ac:dyDescent="0.3">
      <c r="A3679" t="s">
        <v>40</v>
      </c>
      <c r="B3679" t="s">
        <v>52</v>
      </c>
      <c r="C3679" t="s">
        <v>562</v>
      </c>
      <c r="D3679" t="s">
        <v>116</v>
      </c>
      <c r="E3679">
        <v>1</v>
      </c>
      <c r="F3679" s="12">
        <v>79.499970000000005</v>
      </c>
      <c r="G3679" s="12">
        <v>2.6499990000000002</v>
      </c>
      <c r="H3679" s="12">
        <v>0.30980000000000002</v>
      </c>
      <c r="I3679" s="12">
        <v>0.30980000000000002</v>
      </c>
      <c r="J3679">
        <v>15</v>
      </c>
      <c r="K3679">
        <v>30</v>
      </c>
      <c r="L3679" s="12">
        <v>0</v>
      </c>
      <c r="M3679" t="s">
        <v>556</v>
      </c>
    </row>
    <row r="3680" spans="1:13" x14ac:dyDescent="0.3">
      <c r="A3680" t="s">
        <v>40</v>
      </c>
      <c r="B3680" t="s">
        <v>52</v>
      </c>
      <c r="C3680" t="s">
        <v>564</v>
      </c>
      <c r="D3680" t="s">
        <v>116</v>
      </c>
      <c r="E3680">
        <v>1</v>
      </c>
      <c r="F3680" s="12">
        <v>114.999954</v>
      </c>
      <c r="G3680" s="12">
        <v>3.8333317999999998</v>
      </c>
      <c r="H3680" s="12">
        <v>0.30980000000000002</v>
      </c>
      <c r="I3680" s="12">
        <v>0.30980000000000002</v>
      </c>
      <c r="J3680">
        <v>23</v>
      </c>
      <c r="K3680">
        <v>50</v>
      </c>
      <c r="L3680" s="12">
        <v>0</v>
      </c>
      <c r="M3680" t="s">
        <v>556</v>
      </c>
    </row>
    <row r="3681" spans="1:13" x14ac:dyDescent="0.3">
      <c r="A3681" t="s">
        <v>40</v>
      </c>
      <c r="B3681" t="s">
        <v>52</v>
      </c>
      <c r="C3681" t="s">
        <v>566</v>
      </c>
      <c r="D3681" t="s">
        <v>116</v>
      </c>
      <c r="E3681">
        <v>1</v>
      </c>
      <c r="F3681" s="12">
        <v>44.999982000000003</v>
      </c>
      <c r="G3681" s="12">
        <v>1.4999994000000001</v>
      </c>
      <c r="H3681" s="12">
        <v>0.30980000000000002</v>
      </c>
      <c r="I3681" s="12">
        <v>0.30980000000000002</v>
      </c>
      <c r="J3681">
        <v>9</v>
      </c>
      <c r="K3681">
        <v>30</v>
      </c>
      <c r="L3681" s="12">
        <v>0</v>
      </c>
      <c r="M3681" t="s">
        <v>556</v>
      </c>
    </row>
    <row r="3682" spans="1:13" x14ac:dyDescent="0.3">
      <c r="A3682" t="s">
        <v>40</v>
      </c>
      <c r="B3682" t="s">
        <v>52</v>
      </c>
      <c r="C3682" t="s">
        <v>567</v>
      </c>
      <c r="D3682" t="s">
        <v>116</v>
      </c>
      <c r="E3682">
        <v>1</v>
      </c>
      <c r="F3682" s="12">
        <v>0.99999900000000008</v>
      </c>
      <c r="G3682" s="12">
        <v>3.3333300000000003E-2</v>
      </c>
      <c r="H3682" s="12">
        <v>2.18E-2</v>
      </c>
      <c r="I3682" s="12">
        <v>2.18E-2</v>
      </c>
      <c r="J3682">
        <v>1</v>
      </c>
      <c r="K3682">
        <v>20</v>
      </c>
      <c r="L3682" s="12">
        <v>0</v>
      </c>
      <c r="M3682" t="s">
        <v>556</v>
      </c>
    </row>
    <row r="3683" spans="1:13" x14ac:dyDescent="0.3">
      <c r="A3683" t="s">
        <v>63</v>
      </c>
      <c r="B3683" t="s">
        <v>69</v>
      </c>
      <c r="C3683" t="s">
        <v>573</v>
      </c>
      <c r="D3683" t="s">
        <v>116</v>
      </c>
      <c r="E3683">
        <v>1</v>
      </c>
      <c r="F3683" s="12">
        <v>51</v>
      </c>
      <c r="G3683" s="12">
        <v>1.7</v>
      </c>
      <c r="H3683" s="12">
        <v>0.2</v>
      </c>
      <c r="I3683" s="12">
        <v>0.2</v>
      </c>
      <c r="J3683">
        <v>17</v>
      </c>
      <c r="K3683">
        <v>32</v>
      </c>
      <c r="L3683" s="12">
        <v>0</v>
      </c>
      <c r="M3683" t="s">
        <v>574</v>
      </c>
    </row>
    <row r="3684" spans="1:13" x14ac:dyDescent="0.3">
      <c r="A3684" t="s">
        <v>36</v>
      </c>
      <c r="B3684" t="s">
        <v>38</v>
      </c>
      <c r="C3684" t="s">
        <v>579</v>
      </c>
      <c r="D3684" t="s">
        <v>116</v>
      </c>
      <c r="E3684">
        <v>2</v>
      </c>
      <c r="F3684" s="12">
        <v>35.999963999999999</v>
      </c>
      <c r="G3684" s="12">
        <v>1.1999987999999999</v>
      </c>
      <c r="H3684" s="12">
        <v>0.13339999999999999</v>
      </c>
      <c r="I3684" s="12">
        <v>0.13339999999999999</v>
      </c>
      <c r="J3684">
        <v>36</v>
      </c>
      <c r="K3684">
        <v>100</v>
      </c>
      <c r="L3684" s="12">
        <v>0</v>
      </c>
      <c r="M3684" t="s">
        <v>580</v>
      </c>
    </row>
    <row r="3685" spans="1:13" x14ac:dyDescent="0.3">
      <c r="A3685" t="s">
        <v>36</v>
      </c>
      <c r="B3685" t="s">
        <v>38</v>
      </c>
      <c r="C3685" t="s">
        <v>581</v>
      </c>
      <c r="D3685" t="s">
        <v>116</v>
      </c>
      <c r="E3685">
        <v>7</v>
      </c>
      <c r="F3685" s="12">
        <v>999.00000000000011</v>
      </c>
      <c r="G3685" s="12">
        <v>33.300000000000004</v>
      </c>
      <c r="H3685" s="12">
        <v>1.4</v>
      </c>
      <c r="I3685" s="12">
        <v>1.2000000000000002</v>
      </c>
      <c r="J3685">
        <v>333</v>
      </c>
      <c r="K3685">
        <v>393</v>
      </c>
      <c r="L3685" s="12">
        <v>0.2</v>
      </c>
      <c r="M3685" t="s">
        <v>580</v>
      </c>
    </row>
    <row r="3686" spans="1:13" x14ac:dyDescent="0.3">
      <c r="A3686" t="s">
        <v>36</v>
      </c>
      <c r="B3686" t="s">
        <v>38</v>
      </c>
      <c r="C3686" t="s">
        <v>584</v>
      </c>
      <c r="D3686" t="s">
        <v>116</v>
      </c>
      <c r="E3686">
        <v>4</v>
      </c>
      <c r="F3686" s="12">
        <v>336</v>
      </c>
      <c r="G3686" s="12">
        <v>11.2</v>
      </c>
      <c r="H3686" s="12">
        <v>0.8</v>
      </c>
      <c r="I3686" s="12">
        <v>0.8</v>
      </c>
      <c r="J3686">
        <v>112</v>
      </c>
      <c r="K3686">
        <v>227</v>
      </c>
      <c r="L3686" s="12">
        <v>0</v>
      </c>
      <c r="M3686" t="s">
        <v>580</v>
      </c>
    </row>
    <row r="3687" spans="1:13" x14ac:dyDescent="0.3">
      <c r="A3687" t="s">
        <v>36</v>
      </c>
      <c r="B3687" t="s">
        <v>38</v>
      </c>
      <c r="C3687" t="s">
        <v>585</v>
      </c>
      <c r="D3687" t="s">
        <v>116</v>
      </c>
      <c r="E3687">
        <v>3</v>
      </c>
      <c r="F3687" s="12">
        <v>417.00000000000006</v>
      </c>
      <c r="G3687" s="12">
        <v>13.900000000000002</v>
      </c>
      <c r="H3687" s="12">
        <v>0.60000000000000009</v>
      </c>
      <c r="I3687" s="12">
        <v>0.2</v>
      </c>
      <c r="J3687">
        <v>139</v>
      </c>
      <c r="K3687">
        <v>168</v>
      </c>
      <c r="L3687" s="12">
        <v>0.4</v>
      </c>
      <c r="M3687" t="s">
        <v>580</v>
      </c>
    </row>
    <row r="3688" spans="1:13" x14ac:dyDescent="0.3">
      <c r="A3688" t="s">
        <v>36</v>
      </c>
      <c r="B3688" t="s">
        <v>38</v>
      </c>
      <c r="C3688" t="s">
        <v>586</v>
      </c>
      <c r="D3688" t="s">
        <v>116</v>
      </c>
      <c r="E3688">
        <v>1</v>
      </c>
      <c r="F3688" s="12">
        <v>111</v>
      </c>
      <c r="G3688" s="12">
        <v>3.7</v>
      </c>
      <c r="H3688" s="12">
        <v>0.2</v>
      </c>
      <c r="I3688" s="12">
        <v>0.2</v>
      </c>
      <c r="J3688">
        <v>37</v>
      </c>
      <c r="K3688">
        <v>50</v>
      </c>
      <c r="L3688" s="12">
        <v>0</v>
      </c>
      <c r="M3688" t="s">
        <v>580</v>
      </c>
    </row>
    <row r="3689" spans="1:13" x14ac:dyDescent="0.3">
      <c r="A3689" t="s">
        <v>36</v>
      </c>
      <c r="B3689" t="s">
        <v>38</v>
      </c>
      <c r="C3689" t="s">
        <v>587</v>
      </c>
      <c r="D3689" t="s">
        <v>116</v>
      </c>
      <c r="E3689">
        <v>2</v>
      </c>
      <c r="F3689" s="12">
        <v>207</v>
      </c>
      <c r="G3689" s="12">
        <v>6.9</v>
      </c>
      <c r="H3689" s="12">
        <v>0.4</v>
      </c>
      <c r="I3689" s="12">
        <v>0.4</v>
      </c>
      <c r="J3689">
        <v>69</v>
      </c>
      <c r="K3689">
        <v>109</v>
      </c>
      <c r="L3689" s="12">
        <v>0</v>
      </c>
      <c r="M3689" t="s">
        <v>580</v>
      </c>
    </row>
    <row r="3690" spans="1:13" x14ac:dyDescent="0.3">
      <c r="A3690" t="s">
        <v>5</v>
      </c>
      <c r="B3690" t="s">
        <v>24</v>
      </c>
      <c r="C3690" t="s">
        <v>589</v>
      </c>
      <c r="D3690" t="s">
        <v>116</v>
      </c>
      <c r="E3690">
        <v>3</v>
      </c>
      <c r="F3690" s="12">
        <v>369</v>
      </c>
      <c r="G3690" s="12">
        <v>12.3</v>
      </c>
      <c r="H3690" s="12">
        <v>0.60000000000000009</v>
      </c>
      <c r="I3690" s="12">
        <v>0.2</v>
      </c>
      <c r="J3690">
        <v>123</v>
      </c>
      <c r="K3690">
        <v>160</v>
      </c>
      <c r="L3690" s="12">
        <v>0.4</v>
      </c>
      <c r="M3690" t="s">
        <v>590</v>
      </c>
    </row>
    <row r="3691" spans="1:13" x14ac:dyDescent="0.3">
      <c r="A3691" t="s">
        <v>5</v>
      </c>
      <c r="B3691" t="s">
        <v>24</v>
      </c>
      <c r="C3691" t="s">
        <v>591</v>
      </c>
      <c r="D3691" t="s">
        <v>116</v>
      </c>
      <c r="E3691">
        <v>2</v>
      </c>
      <c r="F3691" s="12">
        <v>231</v>
      </c>
      <c r="G3691" s="12">
        <v>7.7</v>
      </c>
      <c r="H3691" s="12">
        <v>0.4</v>
      </c>
      <c r="I3691" s="12">
        <v>0.2</v>
      </c>
      <c r="J3691">
        <v>77</v>
      </c>
      <c r="K3691">
        <v>105</v>
      </c>
      <c r="L3691" s="12">
        <v>0.2</v>
      </c>
      <c r="M3691" t="s">
        <v>590</v>
      </c>
    </row>
    <row r="3692" spans="1:13" x14ac:dyDescent="0.3">
      <c r="A3692" t="s">
        <v>5</v>
      </c>
      <c r="B3692" t="s">
        <v>24</v>
      </c>
      <c r="C3692" t="s">
        <v>592</v>
      </c>
      <c r="D3692" t="s">
        <v>116</v>
      </c>
      <c r="E3692">
        <v>1</v>
      </c>
      <c r="F3692" s="12">
        <v>141</v>
      </c>
      <c r="G3692" s="12">
        <v>4.7</v>
      </c>
      <c r="H3692" s="12">
        <v>0.2</v>
      </c>
      <c r="I3692" s="12">
        <v>0</v>
      </c>
      <c r="J3692">
        <v>47</v>
      </c>
      <c r="K3692">
        <v>50</v>
      </c>
      <c r="L3692" s="12">
        <v>0.2</v>
      </c>
      <c r="M3692" t="s">
        <v>590</v>
      </c>
    </row>
    <row r="3693" spans="1:13" x14ac:dyDescent="0.3">
      <c r="A3693" t="s">
        <v>5</v>
      </c>
      <c r="B3693" t="s">
        <v>24</v>
      </c>
      <c r="C3693" t="s">
        <v>594</v>
      </c>
      <c r="D3693" t="s">
        <v>116</v>
      </c>
      <c r="E3693">
        <v>4</v>
      </c>
      <c r="F3693" s="12">
        <v>593.99999999999989</v>
      </c>
      <c r="G3693" s="12">
        <v>19.799999999999997</v>
      </c>
      <c r="H3693" s="12">
        <v>0.8</v>
      </c>
      <c r="I3693" s="12">
        <v>0.60000000000000009</v>
      </c>
      <c r="J3693">
        <v>198</v>
      </c>
      <c r="K3693">
        <v>218</v>
      </c>
      <c r="L3693" s="12">
        <v>0.2</v>
      </c>
      <c r="M3693" t="s">
        <v>590</v>
      </c>
    </row>
    <row r="3694" spans="1:13" x14ac:dyDescent="0.3">
      <c r="A3694" t="s">
        <v>5</v>
      </c>
      <c r="B3694" t="s">
        <v>24</v>
      </c>
      <c r="C3694" t="s">
        <v>595</v>
      </c>
      <c r="D3694" t="s">
        <v>116</v>
      </c>
      <c r="E3694">
        <v>6</v>
      </c>
      <c r="F3694" s="12">
        <v>603</v>
      </c>
      <c r="G3694" s="12">
        <v>20.100000000000001</v>
      </c>
      <c r="H3694" s="12">
        <v>1.2</v>
      </c>
      <c r="I3694" s="12">
        <v>1</v>
      </c>
      <c r="J3694">
        <v>201</v>
      </c>
      <c r="K3694">
        <v>284</v>
      </c>
      <c r="L3694" s="12">
        <v>0.2</v>
      </c>
      <c r="M3694" t="s">
        <v>590</v>
      </c>
    </row>
    <row r="3695" spans="1:13" x14ac:dyDescent="0.3">
      <c r="A3695" t="s">
        <v>5</v>
      </c>
      <c r="B3695" t="s">
        <v>24</v>
      </c>
      <c r="C3695" t="s">
        <v>806</v>
      </c>
      <c r="D3695" t="s">
        <v>116</v>
      </c>
      <c r="E3695">
        <v>1</v>
      </c>
      <c r="F3695" s="12">
        <v>54</v>
      </c>
      <c r="G3695" s="12">
        <v>1.8</v>
      </c>
      <c r="H3695" s="12">
        <v>0.2</v>
      </c>
      <c r="I3695" s="12">
        <v>0</v>
      </c>
      <c r="J3695">
        <v>18</v>
      </c>
      <c r="K3695">
        <v>35</v>
      </c>
      <c r="L3695" s="12">
        <v>0.2</v>
      </c>
      <c r="M3695" t="s">
        <v>590</v>
      </c>
    </row>
    <row r="3696" spans="1:13" x14ac:dyDescent="0.3">
      <c r="A3696" t="s">
        <v>5</v>
      </c>
      <c r="B3696" t="s">
        <v>24</v>
      </c>
      <c r="C3696" t="s">
        <v>596</v>
      </c>
      <c r="D3696" t="s">
        <v>116</v>
      </c>
      <c r="E3696">
        <v>1</v>
      </c>
      <c r="F3696" s="12">
        <v>96</v>
      </c>
      <c r="G3696" s="12">
        <v>3.2</v>
      </c>
      <c r="H3696" s="12">
        <v>0.2</v>
      </c>
      <c r="I3696" s="12">
        <v>0.2</v>
      </c>
      <c r="J3696">
        <v>32</v>
      </c>
      <c r="K3696">
        <v>35</v>
      </c>
      <c r="L3696" s="12">
        <v>0</v>
      </c>
      <c r="M3696" t="s">
        <v>590</v>
      </c>
    </row>
    <row r="3697" spans="1:13" x14ac:dyDescent="0.3">
      <c r="A3697" t="s">
        <v>5</v>
      </c>
      <c r="B3697" t="s">
        <v>24</v>
      </c>
      <c r="C3697" t="s">
        <v>598</v>
      </c>
      <c r="D3697" t="s">
        <v>116</v>
      </c>
      <c r="E3697">
        <v>1</v>
      </c>
      <c r="F3697" s="12">
        <v>81</v>
      </c>
      <c r="G3697" s="12">
        <v>2.7</v>
      </c>
      <c r="H3697" s="12">
        <v>0.2</v>
      </c>
      <c r="I3697" s="12">
        <v>0</v>
      </c>
      <c r="J3697">
        <v>27</v>
      </c>
      <c r="K3697">
        <v>34</v>
      </c>
      <c r="L3697" s="12">
        <v>0.2</v>
      </c>
      <c r="M3697" t="s">
        <v>590</v>
      </c>
    </row>
    <row r="3698" spans="1:13" x14ac:dyDescent="0.3">
      <c r="A3698" t="s">
        <v>5</v>
      </c>
      <c r="B3698" t="s">
        <v>24</v>
      </c>
      <c r="C3698" t="s">
        <v>602</v>
      </c>
      <c r="D3698" t="s">
        <v>116</v>
      </c>
      <c r="E3698">
        <v>1</v>
      </c>
      <c r="F3698" s="12">
        <v>108.89999999999999</v>
      </c>
      <c r="G3698" s="12">
        <v>3.63</v>
      </c>
      <c r="H3698" s="12">
        <v>0.2</v>
      </c>
      <c r="I3698" s="12">
        <v>0.2</v>
      </c>
      <c r="J3698">
        <v>33</v>
      </c>
      <c r="K3698">
        <v>30</v>
      </c>
      <c r="L3698" s="12">
        <v>0</v>
      </c>
      <c r="M3698" t="s">
        <v>590</v>
      </c>
    </row>
    <row r="3699" spans="1:13" x14ac:dyDescent="0.3">
      <c r="A3699" t="s">
        <v>5</v>
      </c>
      <c r="B3699" t="s">
        <v>24</v>
      </c>
      <c r="C3699" t="s">
        <v>604</v>
      </c>
      <c r="D3699" t="s">
        <v>116</v>
      </c>
      <c r="E3699">
        <v>1</v>
      </c>
      <c r="F3699" s="12">
        <v>99</v>
      </c>
      <c r="G3699" s="12">
        <v>3.3</v>
      </c>
      <c r="H3699" s="12">
        <v>0.2</v>
      </c>
      <c r="I3699" s="12">
        <v>0.2</v>
      </c>
      <c r="J3699">
        <v>33</v>
      </c>
      <c r="K3699">
        <v>34</v>
      </c>
      <c r="L3699" s="12">
        <v>0</v>
      </c>
      <c r="M3699" t="s">
        <v>590</v>
      </c>
    </row>
    <row r="3700" spans="1:13" x14ac:dyDescent="0.3">
      <c r="A3700" t="s">
        <v>5</v>
      </c>
      <c r="B3700" t="s">
        <v>25</v>
      </c>
      <c r="C3700" t="s">
        <v>606</v>
      </c>
      <c r="D3700" t="s">
        <v>116</v>
      </c>
      <c r="E3700">
        <v>2</v>
      </c>
      <c r="F3700" s="12">
        <v>240</v>
      </c>
      <c r="G3700" s="12">
        <v>8</v>
      </c>
      <c r="H3700" s="12">
        <v>0.4</v>
      </c>
      <c r="I3700" s="12">
        <v>0.4</v>
      </c>
      <c r="J3700">
        <v>80</v>
      </c>
      <c r="K3700">
        <v>85</v>
      </c>
      <c r="L3700" s="12">
        <v>0</v>
      </c>
      <c r="M3700" t="s">
        <v>607</v>
      </c>
    </row>
    <row r="3701" spans="1:13" x14ac:dyDescent="0.3">
      <c r="A3701" t="s">
        <v>5</v>
      </c>
      <c r="B3701" t="s">
        <v>25</v>
      </c>
      <c r="C3701" t="s">
        <v>609</v>
      </c>
      <c r="D3701" t="s">
        <v>116</v>
      </c>
      <c r="E3701">
        <v>1</v>
      </c>
      <c r="F3701" s="12">
        <v>63</v>
      </c>
      <c r="G3701" s="12">
        <v>2.1</v>
      </c>
      <c r="H3701" s="12">
        <v>0.2</v>
      </c>
      <c r="I3701" s="12">
        <v>0</v>
      </c>
      <c r="J3701">
        <v>21</v>
      </c>
      <c r="K3701">
        <v>35</v>
      </c>
      <c r="L3701" s="12">
        <v>0.2</v>
      </c>
      <c r="M3701" t="s">
        <v>607</v>
      </c>
    </row>
    <row r="3702" spans="1:13" x14ac:dyDescent="0.3">
      <c r="A3702" t="s">
        <v>5</v>
      </c>
      <c r="B3702" t="s">
        <v>25</v>
      </c>
      <c r="C3702" t="s">
        <v>610</v>
      </c>
      <c r="D3702" t="s">
        <v>116</v>
      </c>
      <c r="E3702">
        <v>1</v>
      </c>
      <c r="F3702" s="12">
        <v>108</v>
      </c>
      <c r="G3702" s="12">
        <v>3.6</v>
      </c>
      <c r="H3702" s="12">
        <v>0.2</v>
      </c>
      <c r="I3702" s="12">
        <v>0.2</v>
      </c>
      <c r="J3702">
        <v>36</v>
      </c>
      <c r="K3702">
        <v>50</v>
      </c>
      <c r="L3702" s="12">
        <v>0</v>
      </c>
      <c r="M3702" t="s">
        <v>607</v>
      </c>
    </row>
    <row r="3703" spans="1:13" x14ac:dyDescent="0.3">
      <c r="A3703" t="s">
        <v>63</v>
      </c>
      <c r="B3703" t="s">
        <v>70</v>
      </c>
      <c r="C3703" t="s">
        <v>807</v>
      </c>
      <c r="D3703" t="s">
        <v>116</v>
      </c>
      <c r="E3703">
        <v>1</v>
      </c>
      <c r="F3703" s="12">
        <v>33.999966000000001</v>
      </c>
      <c r="G3703" s="12">
        <v>1.1333321999999999</v>
      </c>
      <c r="H3703" s="12">
        <v>6.6699999999999995E-2</v>
      </c>
      <c r="I3703" s="12">
        <v>0</v>
      </c>
      <c r="J3703">
        <v>34</v>
      </c>
      <c r="K3703">
        <v>42</v>
      </c>
      <c r="L3703" s="12">
        <v>6.6699999999999995E-2</v>
      </c>
      <c r="M3703" t="s">
        <v>614</v>
      </c>
    </row>
    <row r="3704" spans="1:13" x14ac:dyDescent="0.3">
      <c r="A3704" t="s">
        <v>63</v>
      </c>
      <c r="B3704" t="s">
        <v>70</v>
      </c>
      <c r="C3704" t="s">
        <v>615</v>
      </c>
      <c r="D3704" t="s">
        <v>116</v>
      </c>
      <c r="E3704">
        <v>6</v>
      </c>
      <c r="F3704" s="12">
        <v>352.18243200000001</v>
      </c>
      <c r="G3704" s="12">
        <v>11.739414399999999</v>
      </c>
      <c r="H3704" s="12">
        <v>0.79979999999999996</v>
      </c>
      <c r="I3704" s="12">
        <v>0.17319999999999999</v>
      </c>
      <c r="J3704">
        <v>176</v>
      </c>
      <c r="K3704">
        <v>230</v>
      </c>
      <c r="L3704" s="12">
        <v>0.62659999999999993</v>
      </c>
      <c r="M3704" t="s">
        <v>614</v>
      </c>
    </row>
    <row r="3705" spans="1:13" x14ac:dyDescent="0.3">
      <c r="A3705" t="s">
        <v>63</v>
      </c>
      <c r="B3705" t="s">
        <v>70</v>
      </c>
      <c r="C3705" t="s">
        <v>617</v>
      </c>
      <c r="D3705" t="s">
        <v>116</v>
      </c>
      <c r="E3705">
        <v>2</v>
      </c>
      <c r="F3705" s="12">
        <v>131.99986800000002</v>
      </c>
      <c r="G3705" s="12">
        <v>4.3999956000000005</v>
      </c>
      <c r="H3705" s="12">
        <v>0.2666</v>
      </c>
      <c r="I3705" s="12">
        <v>0.1333</v>
      </c>
      <c r="J3705">
        <v>66</v>
      </c>
      <c r="K3705">
        <v>84</v>
      </c>
      <c r="L3705" s="12">
        <v>0.1333</v>
      </c>
      <c r="M3705" t="s">
        <v>614</v>
      </c>
    </row>
    <row r="3706" spans="1:13" x14ac:dyDescent="0.3">
      <c r="A3706" t="s">
        <v>63</v>
      </c>
      <c r="B3706" t="s">
        <v>70</v>
      </c>
      <c r="C3706" t="s">
        <v>618</v>
      </c>
      <c r="D3706" t="s">
        <v>116</v>
      </c>
      <c r="E3706">
        <v>1</v>
      </c>
      <c r="F3706" s="12">
        <v>37.999961999999996</v>
      </c>
      <c r="G3706" s="12">
        <v>1.2666653999999999</v>
      </c>
      <c r="H3706" s="12">
        <v>0.1333</v>
      </c>
      <c r="I3706" s="12">
        <v>0</v>
      </c>
      <c r="J3706">
        <v>19</v>
      </c>
      <c r="K3706">
        <v>42</v>
      </c>
      <c r="L3706" s="12">
        <v>0.1333</v>
      </c>
      <c r="M3706" t="s">
        <v>614</v>
      </c>
    </row>
    <row r="3707" spans="1:13" x14ac:dyDescent="0.3">
      <c r="A3707" t="s">
        <v>63</v>
      </c>
      <c r="B3707" t="s">
        <v>70</v>
      </c>
      <c r="C3707" t="s">
        <v>625</v>
      </c>
      <c r="D3707" t="s">
        <v>116</v>
      </c>
      <c r="E3707">
        <v>2</v>
      </c>
      <c r="F3707" s="12">
        <v>374.99984999999992</v>
      </c>
      <c r="G3707" s="12">
        <v>12.499994999999998</v>
      </c>
      <c r="H3707" s="12">
        <v>0.66659999999999997</v>
      </c>
      <c r="I3707" s="12">
        <v>0.66659999999999997</v>
      </c>
      <c r="J3707">
        <v>75</v>
      </c>
      <c r="K3707">
        <v>87</v>
      </c>
      <c r="L3707" s="12">
        <v>0</v>
      </c>
      <c r="M3707" t="s">
        <v>614</v>
      </c>
    </row>
    <row r="3708" spans="1:13" x14ac:dyDescent="0.3">
      <c r="A3708" t="s">
        <v>63</v>
      </c>
      <c r="B3708" t="s">
        <v>70</v>
      </c>
      <c r="C3708" t="s">
        <v>626</v>
      </c>
      <c r="D3708" t="s">
        <v>116</v>
      </c>
      <c r="E3708">
        <v>3</v>
      </c>
      <c r="F3708" s="12">
        <v>282</v>
      </c>
      <c r="G3708" s="12">
        <v>9.4</v>
      </c>
      <c r="H3708" s="12">
        <v>0.60000000000000009</v>
      </c>
      <c r="I3708" s="12">
        <v>0.60000000000000009</v>
      </c>
      <c r="J3708">
        <v>94</v>
      </c>
      <c r="K3708">
        <v>122</v>
      </c>
      <c r="L3708" s="12">
        <v>0</v>
      </c>
      <c r="M3708" t="s">
        <v>614</v>
      </c>
    </row>
    <row r="3709" spans="1:13" x14ac:dyDescent="0.3">
      <c r="A3709" t="s">
        <v>63</v>
      </c>
      <c r="B3709" t="s">
        <v>70</v>
      </c>
      <c r="C3709" t="s">
        <v>627</v>
      </c>
      <c r="D3709" t="s">
        <v>116</v>
      </c>
      <c r="E3709">
        <v>1</v>
      </c>
      <c r="F3709" s="12">
        <v>143.99996400000001</v>
      </c>
      <c r="G3709" s="12">
        <v>4.7999988</v>
      </c>
      <c r="H3709" s="12">
        <v>0.25879999999999997</v>
      </c>
      <c r="I3709" s="12">
        <v>0.25879999999999997</v>
      </c>
      <c r="J3709">
        <v>36</v>
      </c>
      <c r="K3709">
        <v>42</v>
      </c>
      <c r="L3709" s="12">
        <v>0</v>
      </c>
      <c r="M3709" t="s">
        <v>614</v>
      </c>
    </row>
    <row r="3710" spans="1:13" x14ac:dyDescent="0.3">
      <c r="A3710" t="s">
        <v>63</v>
      </c>
      <c r="B3710" t="s">
        <v>70</v>
      </c>
      <c r="C3710" t="s">
        <v>629</v>
      </c>
      <c r="D3710" t="s">
        <v>116</v>
      </c>
      <c r="E3710">
        <v>18</v>
      </c>
      <c r="F3710" s="12">
        <v>2549.4497729999998</v>
      </c>
      <c r="G3710" s="12">
        <v>84.981659099999987</v>
      </c>
      <c r="H3710" s="12">
        <v>4.8006000000000011</v>
      </c>
      <c r="I3710" s="12">
        <v>2.1820999999999997</v>
      </c>
      <c r="J3710">
        <v>637</v>
      </c>
      <c r="K3710">
        <v>755</v>
      </c>
      <c r="L3710" s="12">
        <v>2.6185</v>
      </c>
      <c r="M3710" t="s">
        <v>614</v>
      </c>
    </row>
    <row r="3711" spans="1:13" x14ac:dyDescent="0.3">
      <c r="A3711" t="s">
        <v>63</v>
      </c>
      <c r="B3711" t="s">
        <v>70</v>
      </c>
      <c r="C3711" t="s">
        <v>630</v>
      </c>
      <c r="D3711" t="s">
        <v>116</v>
      </c>
      <c r="E3711">
        <v>2</v>
      </c>
      <c r="F3711" s="12">
        <v>144</v>
      </c>
      <c r="G3711" s="12">
        <v>4.8</v>
      </c>
      <c r="H3711" s="12">
        <v>0.4</v>
      </c>
      <c r="I3711" s="12">
        <v>0.4</v>
      </c>
      <c r="J3711">
        <v>48</v>
      </c>
      <c r="K3711">
        <v>87</v>
      </c>
      <c r="L3711" s="12">
        <v>0</v>
      </c>
      <c r="M3711" t="s">
        <v>614</v>
      </c>
    </row>
    <row r="3712" spans="1:13" x14ac:dyDescent="0.3">
      <c r="A3712" t="s">
        <v>63</v>
      </c>
      <c r="B3712" t="s">
        <v>70</v>
      </c>
      <c r="C3712" t="s">
        <v>632</v>
      </c>
      <c r="D3712" t="s">
        <v>116</v>
      </c>
      <c r="E3712">
        <v>6</v>
      </c>
      <c r="F3712" s="12">
        <v>1236</v>
      </c>
      <c r="G3712" s="12">
        <v>41.2</v>
      </c>
      <c r="H3712" s="12">
        <v>2.4</v>
      </c>
      <c r="I3712" s="12">
        <v>0.8</v>
      </c>
      <c r="J3712">
        <v>206</v>
      </c>
      <c r="K3712">
        <v>246</v>
      </c>
      <c r="L3712" s="12">
        <v>1.6</v>
      </c>
      <c r="M3712" t="s">
        <v>614</v>
      </c>
    </row>
    <row r="3713" spans="1:13" x14ac:dyDescent="0.3">
      <c r="A3713" t="s">
        <v>63</v>
      </c>
      <c r="B3713" t="s">
        <v>70</v>
      </c>
      <c r="C3713" t="s">
        <v>633</v>
      </c>
      <c r="D3713" t="s">
        <v>116</v>
      </c>
      <c r="E3713">
        <v>3</v>
      </c>
      <c r="F3713" s="12">
        <v>223.999944</v>
      </c>
      <c r="G3713" s="12">
        <v>7.4666648000000002</v>
      </c>
      <c r="H3713" s="12">
        <v>0.80010000000000003</v>
      </c>
      <c r="I3713" s="12">
        <v>0.53339999999999999</v>
      </c>
      <c r="J3713">
        <v>56</v>
      </c>
      <c r="K3713">
        <v>126</v>
      </c>
      <c r="L3713" s="12">
        <v>0.26669999999999999</v>
      </c>
      <c r="M3713" t="s">
        <v>614</v>
      </c>
    </row>
    <row r="3714" spans="1:13" x14ac:dyDescent="0.3">
      <c r="A3714" t="s">
        <v>63</v>
      </c>
      <c r="B3714" t="s">
        <v>70</v>
      </c>
      <c r="C3714" t="s">
        <v>634</v>
      </c>
      <c r="D3714" t="s">
        <v>116</v>
      </c>
      <c r="E3714">
        <v>4</v>
      </c>
      <c r="F3714" s="12">
        <v>714.99971400000004</v>
      </c>
      <c r="G3714" s="12">
        <v>23.833323800000002</v>
      </c>
      <c r="H3714" s="12">
        <v>1.3331999999999999</v>
      </c>
      <c r="I3714" s="12">
        <v>0</v>
      </c>
      <c r="J3714">
        <v>143</v>
      </c>
      <c r="K3714">
        <v>171</v>
      </c>
      <c r="L3714" s="12">
        <v>1.3331999999999999</v>
      </c>
      <c r="M3714" t="s">
        <v>614</v>
      </c>
    </row>
    <row r="3715" spans="1:13" x14ac:dyDescent="0.3">
      <c r="A3715" t="s">
        <v>63</v>
      </c>
      <c r="B3715" t="s">
        <v>70</v>
      </c>
      <c r="C3715" t="s">
        <v>635</v>
      </c>
      <c r="D3715" t="s">
        <v>116</v>
      </c>
      <c r="E3715">
        <v>1</v>
      </c>
      <c r="F3715" s="12">
        <v>51</v>
      </c>
      <c r="G3715" s="12">
        <v>1.7</v>
      </c>
      <c r="H3715" s="12">
        <v>0</v>
      </c>
      <c r="I3715" s="12">
        <v>0</v>
      </c>
      <c r="J3715">
        <v>17</v>
      </c>
      <c r="K3715">
        <v>40</v>
      </c>
      <c r="L3715" s="12">
        <v>0</v>
      </c>
      <c r="M3715" t="s">
        <v>614</v>
      </c>
    </row>
    <row r="3716" spans="1:13" x14ac:dyDescent="0.3">
      <c r="A3716" t="s">
        <v>63</v>
      </c>
      <c r="B3716" t="s">
        <v>70</v>
      </c>
      <c r="C3716" t="s">
        <v>636</v>
      </c>
      <c r="D3716" t="s">
        <v>116</v>
      </c>
      <c r="E3716">
        <v>3</v>
      </c>
      <c r="F3716" s="12">
        <v>503.99987400000003</v>
      </c>
      <c r="G3716" s="12">
        <v>16.799995800000001</v>
      </c>
      <c r="H3716" s="12">
        <v>0.80010000000000003</v>
      </c>
      <c r="I3716" s="12">
        <v>0.53339999999999999</v>
      </c>
      <c r="J3716">
        <v>126</v>
      </c>
      <c r="K3716">
        <v>130</v>
      </c>
      <c r="L3716" s="12">
        <v>0.26669999999999999</v>
      </c>
      <c r="M3716" t="s">
        <v>614</v>
      </c>
    </row>
    <row r="3717" spans="1:13" x14ac:dyDescent="0.3">
      <c r="A3717" t="s">
        <v>63</v>
      </c>
      <c r="B3717" t="s">
        <v>70</v>
      </c>
      <c r="C3717" t="s">
        <v>637</v>
      </c>
      <c r="D3717" t="s">
        <v>116</v>
      </c>
      <c r="E3717">
        <v>2</v>
      </c>
      <c r="F3717" s="12">
        <v>351.99991199999999</v>
      </c>
      <c r="G3717" s="12">
        <v>11.7333304</v>
      </c>
      <c r="H3717" s="12">
        <v>0.53339999999999999</v>
      </c>
      <c r="I3717" s="12">
        <v>0</v>
      </c>
      <c r="J3717">
        <v>88</v>
      </c>
      <c r="K3717">
        <v>85</v>
      </c>
      <c r="L3717" s="12">
        <v>0.53339999999999999</v>
      </c>
      <c r="M3717" t="s">
        <v>614</v>
      </c>
    </row>
    <row r="3718" spans="1:13" x14ac:dyDescent="0.3">
      <c r="A3718" t="s">
        <v>63</v>
      </c>
      <c r="B3718" t="s">
        <v>70</v>
      </c>
      <c r="C3718" t="s">
        <v>638</v>
      </c>
      <c r="D3718" t="s">
        <v>116</v>
      </c>
      <c r="E3718">
        <v>2</v>
      </c>
      <c r="F3718" s="12">
        <v>207</v>
      </c>
      <c r="G3718" s="12">
        <v>6.9</v>
      </c>
      <c r="H3718" s="12">
        <v>0.4</v>
      </c>
      <c r="I3718" s="12">
        <v>0.2</v>
      </c>
      <c r="J3718">
        <v>69</v>
      </c>
      <c r="K3718">
        <v>82</v>
      </c>
      <c r="L3718" s="12">
        <v>0.2</v>
      </c>
      <c r="M3718" t="s">
        <v>614</v>
      </c>
    </row>
    <row r="3719" spans="1:13" x14ac:dyDescent="0.3">
      <c r="A3719" t="s">
        <v>63</v>
      </c>
      <c r="B3719" t="s">
        <v>70</v>
      </c>
      <c r="C3719" t="s">
        <v>639</v>
      </c>
      <c r="D3719" t="s">
        <v>116</v>
      </c>
      <c r="E3719">
        <v>1</v>
      </c>
      <c r="F3719" s="12">
        <v>117</v>
      </c>
      <c r="G3719" s="12">
        <v>3.9</v>
      </c>
      <c r="H3719" s="12">
        <v>0.2</v>
      </c>
      <c r="I3719" s="12">
        <v>0</v>
      </c>
      <c r="J3719">
        <v>39</v>
      </c>
      <c r="K3719">
        <v>40</v>
      </c>
      <c r="L3719" s="12">
        <v>0.2</v>
      </c>
      <c r="M3719" t="s">
        <v>614</v>
      </c>
    </row>
    <row r="3720" spans="1:13" x14ac:dyDescent="0.3">
      <c r="A3720" t="s">
        <v>5</v>
      </c>
      <c r="B3720" t="s">
        <v>26</v>
      </c>
      <c r="C3720" t="s">
        <v>640</v>
      </c>
      <c r="D3720" t="s">
        <v>116</v>
      </c>
      <c r="E3720">
        <v>1</v>
      </c>
      <c r="F3720" s="12">
        <v>47.999988000000002</v>
      </c>
      <c r="G3720" s="12">
        <v>1.5999996000000001</v>
      </c>
      <c r="H3720" s="12">
        <v>0.26669999999999999</v>
      </c>
      <c r="I3720" s="12">
        <v>0.26669999999999999</v>
      </c>
      <c r="J3720">
        <v>12</v>
      </c>
      <c r="K3720">
        <v>24</v>
      </c>
      <c r="L3720" s="12">
        <v>0</v>
      </c>
      <c r="M3720" t="s">
        <v>641</v>
      </c>
    </row>
    <row r="3721" spans="1:13" x14ac:dyDescent="0.3">
      <c r="A3721" t="s">
        <v>5</v>
      </c>
      <c r="B3721" t="s">
        <v>26</v>
      </c>
      <c r="C3721" t="s">
        <v>642</v>
      </c>
      <c r="D3721" t="s">
        <v>116</v>
      </c>
      <c r="E3721">
        <v>1</v>
      </c>
      <c r="F3721" s="12">
        <v>0</v>
      </c>
      <c r="G3721" s="12">
        <v>0</v>
      </c>
      <c r="H3721" s="12">
        <v>8.8200000000000001E-2</v>
      </c>
      <c r="I3721" s="12">
        <v>8.8200000000000001E-2</v>
      </c>
      <c r="J3721">
        <v>1</v>
      </c>
      <c r="K3721">
        <v>32</v>
      </c>
      <c r="L3721" s="12">
        <v>0</v>
      </c>
      <c r="M3721" t="s">
        <v>641</v>
      </c>
    </row>
    <row r="3722" spans="1:13" x14ac:dyDescent="0.3">
      <c r="A3722" t="s">
        <v>5</v>
      </c>
      <c r="B3722" t="s">
        <v>26</v>
      </c>
      <c r="C3722" t="s">
        <v>643</v>
      </c>
      <c r="D3722" t="s">
        <v>116</v>
      </c>
      <c r="E3722">
        <v>1</v>
      </c>
      <c r="F3722" s="12">
        <v>51</v>
      </c>
      <c r="G3722" s="12">
        <v>1.7</v>
      </c>
      <c r="H3722" s="12">
        <v>0.2</v>
      </c>
      <c r="I3722" s="12">
        <v>0.2</v>
      </c>
      <c r="J3722">
        <v>17</v>
      </c>
      <c r="K3722">
        <v>40</v>
      </c>
      <c r="L3722" s="12">
        <v>0</v>
      </c>
      <c r="M3722" t="s">
        <v>641</v>
      </c>
    </row>
    <row r="3723" spans="1:13" x14ac:dyDescent="0.3">
      <c r="A3723" t="s">
        <v>5</v>
      </c>
      <c r="B3723" t="s">
        <v>26</v>
      </c>
      <c r="C3723" t="s">
        <v>645</v>
      </c>
      <c r="D3723" t="s">
        <v>116</v>
      </c>
      <c r="E3723">
        <v>1</v>
      </c>
      <c r="F3723" s="12">
        <v>66</v>
      </c>
      <c r="G3723" s="12">
        <v>2.2000000000000002</v>
      </c>
      <c r="H3723" s="12">
        <v>0.36670000000000003</v>
      </c>
      <c r="I3723" s="12">
        <v>0</v>
      </c>
      <c r="J3723">
        <v>11</v>
      </c>
      <c r="K3723">
        <v>32</v>
      </c>
      <c r="L3723" s="12">
        <v>0.36670000000000003</v>
      </c>
      <c r="M3723" t="s">
        <v>641</v>
      </c>
    </row>
    <row r="3724" spans="1:13" x14ac:dyDescent="0.3">
      <c r="A3724" t="s">
        <v>5</v>
      </c>
      <c r="B3724" t="s">
        <v>26</v>
      </c>
      <c r="C3724" t="s">
        <v>646</v>
      </c>
      <c r="D3724" t="s">
        <v>116</v>
      </c>
      <c r="E3724">
        <v>1</v>
      </c>
      <c r="F3724" s="12">
        <v>9.9</v>
      </c>
      <c r="G3724" s="12">
        <v>0.33</v>
      </c>
      <c r="H3724" s="12">
        <v>0.29170000000000001</v>
      </c>
      <c r="I3724" s="12">
        <v>0</v>
      </c>
      <c r="J3724">
        <v>3</v>
      </c>
      <c r="K3724">
        <v>20</v>
      </c>
      <c r="L3724" s="12">
        <v>0.29170000000000001</v>
      </c>
      <c r="M3724" t="s">
        <v>641</v>
      </c>
    </row>
    <row r="3725" spans="1:13" x14ac:dyDescent="0.3">
      <c r="A3725" t="s">
        <v>5</v>
      </c>
      <c r="B3725" t="s">
        <v>26</v>
      </c>
      <c r="C3725" t="s">
        <v>647</v>
      </c>
      <c r="D3725" t="s">
        <v>116</v>
      </c>
      <c r="E3725">
        <v>4</v>
      </c>
      <c r="F3725" s="12">
        <v>426</v>
      </c>
      <c r="G3725" s="12">
        <v>14.2</v>
      </c>
      <c r="H3725" s="12">
        <v>0.8</v>
      </c>
      <c r="I3725" s="12">
        <v>0.4</v>
      </c>
      <c r="J3725">
        <v>142</v>
      </c>
      <c r="K3725">
        <v>188</v>
      </c>
      <c r="L3725" s="12">
        <v>0.4</v>
      </c>
      <c r="M3725" t="s">
        <v>641</v>
      </c>
    </row>
    <row r="3726" spans="1:13" x14ac:dyDescent="0.3">
      <c r="A3726" t="s">
        <v>5</v>
      </c>
      <c r="B3726" t="s">
        <v>26</v>
      </c>
      <c r="C3726" t="s">
        <v>648</v>
      </c>
      <c r="D3726" t="s">
        <v>116</v>
      </c>
      <c r="E3726">
        <v>3</v>
      </c>
      <c r="F3726" s="12">
        <v>243</v>
      </c>
      <c r="G3726" s="12">
        <v>8.1</v>
      </c>
      <c r="H3726" s="12">
        <v>0.60000000000000009</v>
      </c>
      <c r="I3726" s="12">
        <v>0.60000000000000009</v>
      </c>
      <c r="J3726">
        <v>81</v>
      </c>
      <c r="K3726">
        <v>150</v>
      </c>
      <c r="L3726" s="12">
        <v>0</v>
      </c>
      <c r="M3726" t="s">
        <v>641</v>
      </c>
    </row>
    <row r="3727" spans="1:13" x14ac:dyDescent="0.3">
      <c r="A3727" t="s">
        <v>5</v>
      </c>
      <c r="B3727" t="s">
        <v>26</v>
      </c>
      <c r="C3727" t="s">
        <v>649</v>
      </c>
      <c r="D3727" t="s">
        <v>116</v>
      </c>
      <c r="E3727">
        <v>4</v>
      </c>
      <c r="F3727" s="12">
        <v>366</v>
      </c>
      <c r="G3727" s="12">
        <v>12.2</v>
      </c>
      <c r="H3727" s="12">
        <v>0.8</v>
      </c>
      <c r="I3727" s="12">
        <v>0.8</v>
      </c>
      <c r="J3727">
        <v>122</v>
      </c>
      <c r="K3727">
        <v>182</v>
      </c>
      <c r="L3727" s="12">
        <v>0</v>
      </c>
      <c r="M3727" t="s">
        <v>641</v>
      </c>
    </row>
    <row r="3728" spans="1:13" x14ac:dyDescent="0.3">
      <c r="A3728" t="s">
        <v>5</v>
      </c>
      <c r="B3728" t="s">
        <v>26</v>
      </c>
      <c r="C3728" t="s">
        <v>650</v>
      </c>
      <c r="D3728" t="s">
        <v>116</v>
      </c>
      <c r="E3728">
        <v>2</v>
      </c>
      <c r="F3728" s="12">
        <v>264</v>
      </c>
      <c r="G3728" s="12">
        <v>8.8000000000000007</v>
      </c>
      <c r="H3728" s="12">
        <v>0.4</v>
      </c>
      <c r="I3728" s="12">
        <v>0.4</v>
      </c>
      <c r="J3728">
        <v>88</v>
      </c>
      <c r="K3728">
        <v>100</v>
      </c>
      <c r="L3728" s="12">
        <v>0</v>
      </c>
      <c r="M3728" t="s">
        <v>641</v>
      </c>
    </row>
    <row r="3729" spans="1:13" x14ac:dyDescent="0.3">
      <c r="A3729" t="s">
        <v>5</v>
      </c>
      <c r="B3729" t="s">
        <v>26</v>
      </c>
      <c r="C3729" t="s">
        <v>808</v>
      </c>
      <c r="D3729" t="s">
        <v>116</v>
      </c>
      <c r="E3729">
        <v>1</v>
      </c>
      <c r="F3729" s="12">
        <v>29.7</v>
      </c>
      <c r="G3729" s="12">
        <v>0.99</v>
      </c>
      <c r="H3729" s="12">
        <v>0.2</v>
      </c>
      <c r="I3729" s="12">
        <v>0</v>
      </c>
      <c r="J3729">
        <v>9</v>
      </c>
      <c r="K3729">
        <v>50</v>
      </c>
      <c r="L3729" s="12">
        <v>0.2</v>
      </c>
      <c r="M3729" t="s">
        <v>641</v>
      </c>
    </row>
    <row r="3730" spans="1:13" x14ac:dyDescent="0.3">
      <c r="A3730" t="s">
        <v>5</v>
      </c>
      <c r="B3730" t="s">
        <v>26</v>
      </c>
      <c r="C3730" t="s">
        <v>652</v>
      </c>
      <c r="D3730" t="s">
        <v>116</v>
      </c>
      <c r="E3730">
        <v>1</v>
      </c>
      <c r="F3730" s="12">
        <v>0.99999900000000008</v>
      </c>
      <c r="G3730" s="12">
        <v>3.3333300000000003E-2</v>
      </c>
      <c r="H3730" s="12">
        <v>2.18E-2</v>
      </c>
      <c r="I3730" s="12">
        <v>2.18E-2</v>
      </c>
      <c r="J3730">
        <v>1</v>
      </c>
      <c r="K3730">
        <v>20</v>
      </c>
      <c r="L3730" s="12">
        <v>0</v>
      </c>
      <c r="M3730" t="s">
        <v>641</v>
      </c>
    </row>
    <row r="3731" spans="1:13" x14ac:dyDescent="0.3">
      <c r="A3731" t="s">
        <v>5</v>
      </c>
      <c r="B3731" t="s">
        <v>26</v>
      </c>
      <c r="C3731" t="s">
        <v>654</v>
      </c>
      <c r="D3731" t="s">
        <v>116</v>
      </c>
      <c r="E3731">
        <v>1</v>
      </c>
      <c r="F3731" s="12">
        <v>9.657142845000001</v>
      </c>
      <c r="G3731" s="12">
        <v>0.32190476150000003</v>
      </c>
      <c r="H3731" s="12">
        <v>0.17649999999999999</v>
      </c>
      <c r="I3731" s="12">
        <v>7.6499999999999999E-2</v>
      </c>
      <c r="J3731">
        <v>5</v>
      </c>
      <c r="K3731">
        <v>32</v>
      </c>
      <c r="L3731" s="12">
        <v>0.1</v>
      </c>
      <c r="M3731" t="s">
        <v>641</v>
      </c>
    </row>
    <row r="3732" spans="1:13" x14ac:dyDescent="0.3">
      <c r="A3732" t="s">
        <v>5</v>
      </c>
      <c r="B3732" t="s">
        <v>26</v>
      </c>
      <c r="C3732" t="s">
        <v>655</v>
      </c>
      <c r="D3732" t="s">
        <v>116</v>
      </c>
      <c r="E3732">
        <v>1</v>
      </c>
      <c r="F3732" s="12">
        <v>13.999986</v>
      </c>
      <c r="G3732" s="12">
        <v>0.46666619999999998</v>
      </c>
      <c r="H3732" s="12">
        <v>0.1333</v>
      </c>
      <c r="I3732" s="12">
        <v>0.1333</v>
      </c>
      <c r="J3732">
        <v>7</v>
      </c>
      <c r="K3732">
        <v>44</v>
      </c>
      <c r="L3732" s="12">
        <v>0</v>
      </c>
      <c r="M3732" t="s">
        <v>641</v>
      </c>
    </row>
    <row r="3733" spans="1:13" x14ac:dyDescent="0.3">
      <c r="A3733" t="s">
        <v>5</v>
      </c>
      <c r="B3733" t="s">
        <v>26</v>
      </c>
      <c r="C3733" t="s">
        <v>656</v>
      </c>
      <c r="D3733" t="s">
        <v>116</v>
      </c>
      <c r="E3733">
        <v>1</v>
      </c>
      <c r="F3733" s="12">
        <v>12</v>
      </c>
      <c r="G3733" s="12">
        <v>0.4</v>
      </c>
      <c r="H3733" s="12">
        <v>0.2</v>
      </c>
      <c r="I3733" s="12">
        <v>0.2</v>
      </c>
      <c r="J3733">
        <v>4</v>
      </c>
      <c r="K3733">
        <v>24</v>
      </c>
      <c r="L3733" s="12">
        <v>0</v>
      </c>
      <c r="M3733" t="s">
        <v>641</v>
      </c>
    </row>
    <row r="3734" spans="1:13" x14ac:dyDescent="0.3">
      <c r="A3734" t="s">
        <v>5</v>
      </c>
      <c r="B3734" t="s">
        <v>26</v>
      </c>
      <c r="C3734" t="s">
        <v>657</v>
      </c>
      <c r="D3734" t="s">
        <v>116</v>
      </c>
      <c r="E3734">
        <v>1</v>
      </c>
      <c r="F3734" s="12">
        <v>18</v>
      </c>
      <c r="G3734" s="12">
        <v>0.6</v>
      </c>
      <c r="H3734" s="12">
        <v>0.2</v>
      </c>
      <c r="I3734" s="12">
        <v>0.2</v>
      </c>
      <c r="J3734">
        <v>6</v>
      </c>
      <c r="K3734">
        <v>24</v>
      </c>
      <c r="L3734" s="12">
        <v>0</v>
      </c>
      <c r="M3734" t="s">
        <v>641</v>
      </c>
    </row>
    <row r="3735" spans="1:13" x14ac:dyDescent="0.3">
      <c r="A3735" t="s">
        <v>5</v>
      </c>
      <c r="B3735" t="s">
        <v>26</v>
      </c>
      <c r="C3735" t="s">
        <v>660</v>
      </c>
      <c r="D3735" t="s">
        <v>116</v>
      </c>
      <c r="E3735">
        <v>1</v>
      </c>
      <c r="F3735" s="12">
        <v>0.99999900000000008</v>
      </c>
      <c r="G3735" s="12">
        <v>3.3333300000000003E-2</v>
      </c>
      <c r="H3735" s="12">
        <v>1.09E-2</v>
      </c>
      <c r="I3735" s="12">
        <v>1.09E-2</v>
      </c>
      <c r="J3735">
        <v>1</v>
      </c>
      <c r="K3735">
        <v>20</v>
      </c>
      <c r="L3735" s="12">
        <v>0</v>
      </c>
      <c r="M3735" t="s">
        <v>641</v>
      </c>
    </row>
    <row r="3736" spans="1:13" x14ac:dyDescent="0.3">
      <c r="A3736" t="s">
        <v>5</v>
      </c>
      <c r="B3736" t="s">
        <v>27</v>
      </c>
      <c r="C3736" t="s">
        <v>663</v>
      </c>
      <c r="D3736" t="s">
        <v>116</v>
      </c>
      <c r="E3736">
        <v>1</v>
      </c>
      <c r="F3736" s="12">
        <v>119.99996999999999</v>
      </c>
      <c r="G3736" s="12">
        <v>3.9999989999999999</v>
      </c>
      <c r="H3736" s="12">
        <v>0.26669999999999999</v>
      </c>
      <c r="I3736" s="12">
        <v>0</v>
      </c>
      <c r="J3736">
        <v>30</v>
      </c>
      <c r="K3736">
        <v>30</v>
      </c>
      <c r="L3736" s="12">
        <v>0.26669999999999999</v>
      </c>
      <c r="M3736" t="s">
        <v>664</v>
      </c>
    </row>
    <row r="3737" spans="1:13" x14ac:dyDescent="0.3">
      <c r="A3737" t="s">
        <v>5</v>
      </c>
      <c r="B3737" t="s">
        <v>27</v>
      </c>
      <c r="C3737" t="s">
        <v>665</v>
      </c>
      <c r="D3737" t="s">
        <v>116</v>
      </c>
      <c r="E3737">
        <v>1</v>
      </c>
      <c r="F3737" s="12">
        <v>63.999983999999998</v>
      </c>
      <c r="G3737" s="12">
        <v>2.1333327999999998</v>
      </c>
      <c r="H3737" s="12">
        <v>0.26669999999999999</v>
      </c>
      <c r="I3737" s="12">
        <v>0</v>
      </c>
      <c r="J3737">
        <v>16</v>
      </c>
      <c r="K3737">
        <v>30</v>
      </c>
      <c r="L3737" s="12">
        <v>0.26669999999999999</v>
      </c>
      <c r="M3737" t="s">
        <v>664</v>
      </c>
    </row>
    <row r="3738" spans="1:13" x14ac:dyDescent="0.3">
      <c r="A3738" t="s">
        <v>36</v>
      </c>
      <c r="B3738" t="s">
        <v>39</v>
      </c>
      <c r="C3738" t="s">
        <v>667</v>
      </c>
      <c r="D3738" t="s">
        <v>116</v>
      </c>
      <c r="E3738">
        <v>2</v>
      </c>
      <c r="F3738" s="12">
        <v>225</v>
      </c>
      <c r="G3738" s="12">
        <v>7.5</v>
      </c>
      <c r="H3738" s="12">
        <v>0.4</v>
      </c>
      <c r="I3738" s="12">
        <v>0.4</v>
      </c>
      <c r="J3738">
        <v>75</v>
      </c>
      <c r="K3738">
        <v>100</v>
      </c>
      <c r="L3738" s="12">
        <v>0</v>
      </c>
      <c r="M3738" t="s">
        <v>668</v>
      </c>
    </row>
    <row r="3739" spans="1:13" x14ac:dyDescent="0.3">
      <c r="A3739" t="s">
        <v>36</v>
      </c>
      <c r="B3739" t="s">
        <v>39</v>
      </c>
      <c r="C3739" t="s">
        <v>669</v>
      </c>
      <c r="D3739" t="s">
        <v>116</v>
      </c>
      <c r="E3739">
        <v>1</v>
      </c>
      <c r="F3739" s="12">
        <v>117</v>
      </c>
      <c r="G3739" s="12">
        <v>3.9</v>
      </c>
      <c r="H3739" s="12">
        <v>0.2</v>
      </c>
      <c r="I3739" s="12">
        <v>0.2</v>
      </c>
      <c r="J3739">
        <v>39</v>
      </c>
      <c r="K3739">
        <v>50</v>
      </c>
      <c r="L3739" s="12">
        <v>0</v>
      </c>
      <c r="M3739" t="s">
        <v>668</v>
      </c>
    </row>
    <row r="3740" spans="1:13" x14ac:dyDescent="0.3">
      <c r="A3740" t="s">
        <v>63</v>
      </c>
      <c r="B3740" t="s">
        <v>71</v>
      </c>
      <c r="C3740" t="s">
        <v>670</v>
      </c>
      <c r="D3740" t="s">
        <v>116</v>
      </c>
      <c r="E3740">
        <v>2</v>
      </c>
      <c r="F3740" s="12">
        <v>264</v>
      </c>
      <c r="G3740" s="12">
        <v>8.8000000000000007</v>
      </c>
      <c r="H3740" s="12">
        <v>0.4</v>
      </c>
      <c r="I3740" s="12">
        <v>0.4</v>
      </c>
      <c r="J3740">
        <v>88</v>
      </c>
      <c r="K3740">
        <v>82</v>
      </c>
      <c r="L3740" s="12">
        <v>0</v>
      </c>
      <c r="M3740" t="s">
        <v>671</v>
      </c>
    </row>
    <row r="3741" spans="1:13" x14ac:dyDescent="0.3">
      <c r="A3741" t="s">
        <v>63</v>
      </c>
      <c r="B3741" t="s">
        <v>71</v>
      </c>
      <c r="C3741" t="s">
        <v>672</v>
      </c>
      <c r="D3741" t="s">
        <v>116</v>
      </c>
      <c r="E3741">
        <v>1</v>
      </c>
      <c r="F3741" s="12">
        <v>85.8</v>
      </c>
      <c r="G3741" s="12">
        <v>2.86</v>
      </c>
      <c r="H3741" s="12">
        <v>0.17649999999999999</v>
      </c>
      <c r="I3741" s="12">
        <v>0.17649999999999999</v>
      </c>
      <c r="J3741">
        <v>26</v>
      </c>
      <c r="K3741">
        <v>32</v>
      </c>
      <c r="L3741" s="12">
        <v>0</v>
      </c>
      <c r="M3741" t="s">
        <v>671</v>
      </c>
    </row>
    <row r="3742" spans="1:13" x14ac:dyDescent="0.3">
      <c r="A3742" t="s">
        <v>40</v>
      </c>
      <c r="B3742" t="s">
        <v>53</v>
      </c>
      <c r="C3742" t="s">
        <v>673</v>
      </c>
      <c r="D3742" t="s">
        <v>116</v>
      </c>
      <c r="E3742">
        <v>1</v>
      </c>
      <c r="F3742" s="12">
        <v>65.999933999999996</v>
      </c>
      <c r="G3742" s="12">
        <v>2.1999977999999998</v>
      </c>
      <c r="H3742" s="12">
        <v>0.1333</v>
      </c>
      <c r="I3742" s="12">
        <v>0</v>
      </c>
      <c r="J3742">
        <v>33</v>
      </c>
      <c r="K3742">
        <v>32</v>
      </c>
      <c r="L3742" s="12">
        <v>0.1333</v>
      </c>
      <c r="M3742" t="s">
        <v>674</v>
      </c>
    </row>
    <row r="3743" spans="1:13" x14ac:dyDescent="0.3">
      <c r="A3743" t="s">
        <v>40</v>
      </c>
      <c r="B3743" t="s">
        <v>53</v>
      </c>
      <c r="C3743" t="s">
        <v>680</v>
      </c>
      <c r="D3743" t="s">
        <v>116</v>
      </c>
      <c r="E3743">
        <v>1</v>
      </c>
      <c r="F3743" s="12">
        <v>112.428571332</v>
      </c>
      <c r="G3743" s="12">
        <v>3.7476190443999999</v>
      </c>
      <c r="H3743" s="12">
        <v>0.30980000000000002</v>
      </c>
      <c r="I3743" s="12">
        <v>0</v>
      </c>
      <c r="J3743">
        <v>37</v>
      </c>
      <c r="K3743">
        <v>24</v>
      </c>
      <c r="L3743" s="12">
        <v>0.30980000000000002</v>
      </c>
      <c r="M3743" t="s">
        <v>674</v>
      </c>
    </row>
    <row r="3744" spans="1:13" x14ac:dyDescent="0.3">
      <c r="A3744" t="s">
        <v>40</v>
      </c>
      <c r="B3744" t="s">
        <v>53</v>
      </c>
      <c r="C3744" t="s">
        <v>684</v>
      </c>
      <c r="D3744" t="s">
        <v>116</v>
      </c>
      <c r="E3744">
        <v>1</v>
      </c>
      <c r="F3744" s="12">
        <v>79.2</v>
      </c>
      <c r="G3744" s="12">
        <v>2.64</v>
      </c>
      <c r="H3744" s="12">
        <v>0.2</v>
      </c>
      <c r="I3744" s="12">
        <v>0.2</v>
      </c>
      <c r="J3744">
        <v>24</v>
      </c>
      <c r="K3744">
        <v>32</v>
      </c>
      <c r="L3744" s="12">
        <v>0</v>
      </c>
      <c r="M3744" t="s">
        <v>674</v>
      </c>
    </row>
    <row r="3745" spans="1:13" x14ac:dyDescent="0.3">
      <c r="A3745" t="s">
        <v>40</v>
      </c>
      <c r="B3745" t="s">
        <v>53</v>
      </c>
      <c r="C3745" t="s">
        <v>690</v>
      </c>
      <c r="D3745" t="s">
        <v>116</v>
      </c>
      <c r="E3745">
        <v>1</v>
      </c>
      <c r="F3745" s="12">
        <v>49.999980000000001</v>
      </c>
      <c r="G3745" s="12">
        <v>1.666666</v>
      </c>
      <c r="H3745" s="12">
        <v>0.30980000000000002</v>
      </c>
      <c r="I3745" s="12">
        <v>0.30980000000000002</v>
      </c>
      <c r="J3745">
        <v>10</v>
      </c>
      <c r="K3745">
        <v>26</v>
      </c>
      <c r="L3745" s="12">
        <v>0</v>
      </c>
      <c r="M3745" t="s">
        <v>674</v>
      </c>
    </row>
    <row r="3746" spans="1:13" x14ac:dyDescent="0.3">
      <c r="A3746" t="s">
        <v>40</v>
      </c>
      <c r="B3746" t="s">
        <v>53</v>
      </c>
      <c r="C3746" t="s">
        <v>696</v>
      </c>
      <c r="D3746" t="s">
        <v>116</v>
      </c>
      <c r="E3746">
        <v>1</v>
      </c>
      <c r="F3746" s="12">
        <v>85.999979999999994</v>
      </c>
      <c r="G3746" s="12">
        <v>2.8666659999999999</v>
      </c>
      <c r="H3746" s="12">
        <v>0.26669999999999999</v>
      </c>
      <c r="I3746" s="12">
        <v>0.26669999999999999</v>
      </c>
      <c r="J3746">
        <v>20</v>
      </c>
      <c r="K3746">
        <v>24</v>
      </c>
      <c r="L3746" s="12">
        <v>0</v>
      </c>
      <c r="M3746" t="s">
        <v>674</v>
      </c>
    </row>
    <row r="3747" spans="1:13" x14ac:dyDescent="0.3">
      <c r="A3747" t="s">
        <v>40</v>
      </c>
      <c r="B3747" t="s">
        <v>53</v>
      </c>
      <c r="C3747" t="s">
        <v>699</v>
      </c>
      <c r="D3747" t="s">
        <v>116</v>
      </c>
      <c r="E3747">
        <v>1</v>
      </c>
      <c r="F3747" s="12">
        <v>31.999968000000003</v>
      </c>
      <c r="G3747" s="12">
        <v>1.0666656000000001</v>
      </c>
      <c r="H3747" s="12">
        <v>0.1333</v>
      </c>
      <c r="I3747" s="12">
        <v>0</v>
      </c>
      <c r="J3747">
        <v>16</v>
      </c>
      <c r="K3747">
        <v>32</v>
      </c>
      <c r="L3747" s="12">
        <v>0.1333</v>
      </c>
      <c r="M3747" t="s">
        <v>674</v>
      </c>
    </row>
    <row r="3748" spans="1:13" x14ac:dyDescent="0.3">
      <c r="A3748" t="s">
        <v>40</v>
      </c>
      <c r="B3748" t="s">
        <v>53</v>
      </c>
      <c r="C3748" t="s">
        <v>701</v>
      </c>
      <c r="D3748" t="s">
        <v>116</v>
      </c>
      <c r="E3748">
        <v>1</v>
      </c>
      <c r="F3748" s="12">
        <v>17.914285704000001</v>
      </c>
      <c r="G3748" s="12">
        <v>0.59714285680000001</v>
      </c>
      <c r="H3748" s="12">
        <v>9.6100000000000005E-2</v>
      </c>
      <c r="I3748" s="12">
        <v>0</v>
      </c>
      <c r="J3748">
        <v>17</v>
      </c>
      <c r="K3748">
        <v>24</v>
      </c>
      <c r="L3748" s="12">
        <v>9.6100000000000005E-2</v>
      </c>
      <c r="M3748" t="s">
        <v>674</v>
      </c>
    </row>
    <row r="3749" spans="1:13" x14ac:dyDescent="0.3">
      <c r="A3749" t="s">
        <v>40</v>
      </c>
      <c r="B3749" t="s">
        <v>53</v>
      </c>
      <c r="C3749" t="s">
        <v>706</v>
      </c>
      <c r="D3749" t="s">
        <v>116</v>
      </c>
      <c r="E3749">
        <v>1</v>
      </c>
      <c r="F3749" s="12">
        <v>3.9999960000000003</v>
      </c>
      <c r="G3749" s="12">
        <v>0.13333320000000001</v>
      </c>
      <c r="H3749" s="12">
        <v>4.36E-2</v>
      </c>
      <c r="I3749" s="12">
        <v>4.36E-2</v>
      </c>
      <c r="J3749">
        <v>4</v>
      </c>
      <c r="K3749">
        <v>20</v>
      </c>
      <c r="L3749" s="12">
        <v>0</v>
      </c>
      <c r="M3749" t="s">
        <v>674</v>
      </c>
    </row>
    <row r="3750" spans="1:13" x14ac:dyDescent="0.3">
      <c r="A3750" t="s">
        <v>40</v>
      </c>
      <c r="B3750" t="s">
        <v>54</v>
      </c>
      <c r="C3750" t="s">
        <v>707</v>
      </c>
      <c r="D3750" t="s">
        <v>116</v>
      </c>
      <c r="E3750">
        <v>1</v>
      </c>
      <c r="F3750" s="12">
        <v>102</v>
      </c>
      <c r="G3750" s="12">
        <v>3.4</v>
      </c>
      <c r="H3750" s="12">
        <v>0.2</v>
      </c>
      <c r="I3750" s="12">
        <v>0.19999999999999998</v>
      </c>
      <c r="J3750">
        <v>34</v>
      </c>
      <c r="K3750">
        <v>50</v>
      </c>
      <c r="L3750" s="12">
        <v>0</v>
      </c>
      <c r="M3750" t="s">
        <v>708</v>
      </c>
    </row>
    <row r="3751" spans="1:13" x14ac:dyDescent="0.3">
      <c r="A3751" t="s">
        <v>40</v>
      </c>
      <c r="B3751" t="s">
        <v>54</v>
      </c>
      <c r="C3751" t="s">
        <v>809</v>
      </c>
      <c r="D3751" t="s">
        <v>116</v>
      </c>
      <c r="E3751">
        <v>1</v>
      </c>
      <c r="F3751" s="12">
        <v>24.999974999999999</v>
      </c>
      <c r="G3751" s="12">
        <v>0.83333250000000003</v>
      </c>
      <c r="H3751" s="12">
        <v>6.6699999999999995E-2</v>
      </c>
      <c r="I3751" s="12">
        <v>6.6699999999999995E-2</v>
      </c>
      <c r="J3751">
        <v>25</v>
      </c>
      <c r="K3751">
        <v>50</v>
      </c>
      <c r="L3751" s="12">
        <v>0</v>
      </c>
      <c r="M3751" t="s">
        <v>708</v>
      </c>
    </row>
    <row r="3752" spans="1:13" x14ac:dyDescent="0.3">
      <c r="A3752" t="s">
        <v>40</v>
      </c>
      <c r="B3752" t="s">
        <v>54</v>
      </c>
      <c r="C3752" t="s">
        <v>712</v>
      </c>
      <c r="D3752" t="s">
        <v>116</v>
      </c>
      <c r="E3752">
        <v>1</v>
      </c>
      <c r="F3752" s="12">
        <v>84</v>
      </c>
      <c r="G3752" s="12">
        <v>2.8</v>
      </c>
      <c r="H3752" s="12">
        <v>0.2</v>
      </c>
      <c r="I3752" s="12">
        <v>0.2</v>
      </c>
      <c r="J3752">
        <v>28</v>
      </c>
      <c r="K3752">
        <v>40</v>
      </c>
      <c r="L3752" s="12">
        <v>0</v>
      </c>
      <c r="M3752" t="s">
        <v>708</v>
      </c>
    </row>
    <row r="3753" spans="1:13" x14ac:dyDescent="0.3">
      <c r="A3753" t="s">
        <v>40</v>
      </c>
      <c r="B3753" t="s">
        <v>54</v>
      </c>
      <c r="C3753" t="s">
        <v>714</v>
      </c>
      <c r="D3753" t="s">
        <v>116</v>
      </c>
      <c r="E3753">
        <v>1</v>
      </c>
      <c r="F3753" s="12">
        <v>102.30000000000001</v>
      </c>
      <c r="G3753" s="12">
        <v>3.41</v>
      </c>
      <c r="H3753" s="12">
        <v>0.2</v>
      </c>
      <c r="I3753" s="12">
        <v>0.2</v>
      </c>
      <c r="J3753">
        <v>31</v>
      </c>
      <c r="K3753">
        <v>40</v>
      </c>
      <c r="L3753" s="12">
        <v>0</v>
      </c>
      <c r="M3753" t="s">
        <v>708</v>
      </c>
    </row>
    <row r="3754" spans="1:13" x14ac:dyDescent="0.3">
      <c r="A3754" t="s">
        <v>40</v>
      </c>
      <c r="B3754" t="s">
        <v>54</v>
      </c>
      <c r="C3754" t="s">
        <v>810</v>
      </c>
      <c r="D3754" t="s">
        <v>116</v>
      </c>
      <c r="E3754">
        <v>1</v>
      </c>
      <c r="F3754" s="12">
        <v>13.999986</v>
      </c>
      <c r="G3754" s="12">
        <v>0.46666619999999998</v>
      </c>
      <c r="H3754" s="12">
        <v>6.6699999999999995E-2</v>
      </c>
      <c r="I3754" s="12">
        <v>6.6699999999999995E-2</v>
      </c>
      <c r="J3754">
        <v>14</v>
      </c>
      <c r="K3754">
        <v>50</v>
      </c>
      <c r="L3754" s="12">
        <v>0</v>
      </c>
      <c r="M3754" t="s">
        <v>708</v>
      </c>
    </row>
    <row r="3755" spans="1:13" x14ac:dyDescent="0.3">
      <c r="A3755" t="s">
        <v>40</v>
      </c>
      <c r="B3755" t="s">
        <v>54</v>
      </c>
      <c r="C3755" t="s">
        <v>717</v>
      </c>
      <c r="D3755" t="s">
        <v>116</v>
      </c>
      <c r="E3755">
        <v>1</v>
      </c>
      <c r="F3755" s="12">
        <v>53.999946000000001</v>
      </c>
      <c r="G3755" s="12">
        <v>1.7999982000000001</v>
      </c>
      <c r="H3755" s="12">
        <v>0.1333</v>
      </c>
      <c r="I3755" s="12">
        <v>0.1333</v>
      </c>
      <c r="J3755">
        <v>27</v>
      </c>
      <c r="K3755">
        <v>50</v>
      </c>
      <c r="L3755" s="12">
        <v>0</v>
      </c>
      <c r="M3755" t="s">
        <v>708</v>
      </c>
    </row>
    <row r="3756" spans="1:13" x14ac:dyDescent="0.3">
      <c r="A3756" t="s">
        <v>5</v>
      </c>
      <c r="B3756" t="s">
        <v>28</v>
      </c>
      <c r="C3756" t="s">
        <v>728</v>
      </c>
      <c r="D3756" t="s">
        <v>116</v>
      </c>
      <c r="E3756">
        <v>2</v>
      </c>
      <c r="F3756" s="12">
        <v>252</v>
      </c>
      <c r="G3756" s="12">
        <v>8.4</v>
      </c>
      <c r="H3756" s="12">
        <v>0.4</v>
      </c>
      <c r="I3756" s="12">
        <v>0</v>
      </c>
      <c r="J3756">
        <v>84</v>
      </c>
      <c r="K3756">
        <v>100</v>
      </c>
      <c r="L3756" s="12">
        <v>0.4</v>
      </c>
      <c r="M3756" t="s">
        <v>729</v>
      </c>
    </row>
    <row r="3757" spans="1:13" x14ac:dyDescent="0.3">
      <c r="A3757" t="s">
        <v>5</v>
      </c>
      <c r="B3757" t="s">
        <v>28</v>
      </c>
      <c r="C3757" t="s">
        <v>730</v>
      </c>
      <c r="D3757" t="s">
        <v>116</v>
      </c>
      <c r="E3757">
        <v>2</v>
      </c>
      <c r="F3757" s="12">
        <v>237</v>
      </c>
      <c r="G3757" s="12">
        <v>7.9</v>
      </c>
      <c r="H3757" s="12">
        <v>0.4</v>
      </c>
      <c r="I3757" s="12">
        <v>0.4</v>
      </c>
      <c r="J3757">
        <v>79</v>
      </c>
      <c r="K3757">
        <v>85</v>
      </c>
      <c r="L3757" s="12">
        <v>0</v>
      </c>
      <c r="M3757" t="s">
        <v>729</v>
      </c>
    </row>
    <row r="3758" spans="1:13" x14ac:dyDescent="0.3">
      <c r="A3758" t="s">
        <v>5</v>
      </c>
      <c r="B3758" t="s">
        <v>28</v>
      </c>
      <c r="C3758" t="s">
        <v>731</v>
      </c>
      <c r="D3758" t="s">
        <v>116</v>
      </c>
      <c r="E3758">
        <v>1</v>
      </c>
      <c r="F3758" s="12">
        <v>117</v>
      </c>
      <c r="G3758" s="12">
        <v>3.9</v>
      </c>
      <c r="H3758" s="12">
        <v>0.2</v>
      </c>
      <c r="I3758" s="12">
        <v>0</v>
      </c>
      <c r="J3758">
        <v>39</v>
      </c>
      <c r="K3758">
        <v>50</v>
      </c>
      <c r="L3758" s="12">
        <v>0.2</v>
      </c>
      <c r="M3758" t="s">
        <v>729</v>
      </c>
    </row>
    <row r="3759" spans="1:13" x14ac:dyDescent="0.3">
      <c r="A3759" t="s">
        <v>5</v>
      </c>
      <c r="B3759" t="s">
        <v>28</v>
      </c>
      <c r="C3759" t="s">
        <v>732</v>
      </c>
      <c r="D3759" t="s">
        <v>116</v>
      </c>
      <c r="E3759">
        <v>1</v>
      </c>
      <c r="F3759" s="12">
        <v>99</v>
      </c>
      <c r="G3759" s="12">
        <v>3.3</v>
      </c>
      <c r="H3759" s="12">
        <v>0.2</v>
      </c>
      <c r="I3759" s="12">
        <v>0</v>
      </c>
      <c r="J3759">
        <v>33</v>
      </c>
      <c r="K3759">
        <v>50</v>
      </c>
      <c r="L3759" s="12">
        <v>0.2</v>
      </c>
      <c r="M3759" t="s">
        <v>729</v>
      </c>
    </row>
    <row r="3760" spans="1:13" x14ac:dyDescent="0.3">
      <c r="A3760" t="s">
        <v>5</v>
      </c>
      <c r="B3760" t="s">
        <v>28</v>
      </c>
      <c r="C3760" t="s">
        <v>811</v>
      </c>
      <c r="D3760" t="s">
        <v>116</v>
      </c>
      <c r="E3760">
        <v>1</v>
      </c>
      <c r="F3760" s="12">
        <v>63</v>
      </c>
      <c r="G3760" s="12">
        <v>2.1</v>
      </c>
      <c r="H3760" s="12">
        <v>0.2</v>
      </c>
      <c r="I3760" s="12">
        <v>0</v>
      </c>
      <c r="J3760">
        <v>21</v>
      </c>
      <c r="K3760">
        <v>50</v>
      </c>
      <c r="L3760" s="12">
        <v>0.2</v>
      </c>
      <c r="M3760" t="s">
        <v>729</v>
      </c>
    </row>
    <row r="3761" spans="1:13" x14ac:dyDescent="0.3">
      <c r="A3761" t="s">
        <v>63</v>
      </c>
      <c r="B3761" t="s">
        <v>72</v>
      </c>
      <c r="C3761" t="s">
        <v>733</v>
      </c>
      <c r="D3761" t="s">
        <v>116</v>
      </c>
      <c r="E3761">
        <v>3</v>
      </c>
      <c r="F3761" s="12">
        <v>762.00000000000011</v>
      </c>
      <c r="G3761" s="12">
        <v>25.400000000000002</v>
      </c>
      <c r="H3761" s="12">
        <v>1.1294999999999999</v>
      </c>
      <c r="I3761" s="12">
        <v>0.2</v>
      </c>
      <c r="J3761">
        <v>127</v>
      </c>
      <c r="K3761">
        <v>150</v>
      </c>
      <c r="L3761" s="12">
        <v>0.92949999999999999</v>
      </c>
      <c r="M3761" t="s">
        <v>734</v>
      </c>
    </row>
    <row r="3762" spans="1:13" x14ac:dyDescent="0.3">
      <c r="A3762" t="s">
        <v>63</v>
      </c>
      <c r="B3762" t="s">
        <v>72</v>
      </c>
      <c r="C3762" t="s">
        <v>736</v>
      </c>
      <c r="D3762" t="s">
        <v>116</v>
      </c>
      <c r="E3762">
        <v>1</v>
      </c>
      <c r="F3762" s="12">
        <v>132.99998100000002</v>
      </c>
      <c r="G3762" s="12">
        <v>4.4333327000000002</v>
      </c>
      <c r="H3762" s="12">
        <v>0.44319999999999998</v>
      </c>
      <c r="I3762" s="12">
        <v>0.44319999999999998</v>
      </c>
      <c r="J3762">
        <v>19</v>
      </c>
      <c r="K3762">
        <v>32</v>
      </c>
      <c r="L3762" s="12">
        <v>0</v>
      </c>
      <c r="M3762" t="s">
        <v>734</v>
      </c>
    </row>
    <row r="3763" spans="1:13" x14ac:dyDescent="0.3">
      <c r="A3763" t="s">
        <v>63</v>
      </c>
      <c r="B3763" t="s">
        <v>72</v>
      </c>
      <c r="C3763" t="s">
        <v>737</v>
      </c>
      <c r="D3763" t="s">
        <v>116</v>
      </c>
      <c r="E3763">
        <v>2</v>
      </c>
      <c r="F3763" s="12">
        <v>559.99991999999997</v>
      </c>
      <c r="G3763" s="12">
        <v>18.666664000000001</v>
      </c>
      <c r="H3763" s="12">
        <v>0.88639999999999997</v>
      </c>
      <c r="I3763" s="12">
        <v>0.88639999999999997</v>
      </c>
      <c r="J3763">
        <v>80</v>
      </c>
      <c r="K3763">
        <v>82</v>
      </c>
      <c r="L3763" s="12">
        <v>0</v>
      </c>
      <c r="M3763" t="s">
        <v>734</v>
      </c>
    </row>
    <row r="3764" spans="1:13" x14ac:dyDescent="0.3">
      <c r="A3764" t="s">
        <v>63</v>
      </c>
      <c r="B3764" t="s">
        <v>72</v>
      </c>
      <c r="C3764" t="s">
        <v>738</v>
      </c>
      <c r="D3764" t="s">
        <v>116</v>
      </c>
      <c r="E3764">
        <v>1</v>
      </c>
      <c r="F3764" s="12">
        <v>167.999976</v>
      </c>
      <c r="G3764" s="12">
        <v>5.5999992000000001</v>
      </c>
      <c r="H3764" s="12">
        <v>0.44319999999999998</v>
      </c>
      <c r="I3764" s="12">
        <v>0.26669999999999999</v>
      </c>
      <c r="J3764">
        <v>24</v>
      </c>
      <c r="K3764">
        <v>32</v>
      </c>
      <c r="L3764" s="12">
        <v>0.17649999999999999</v>
      </c>
      <c r="M3764" t="s">
        <v>734</v>
      </c>
    </row>
    <row r="3765" spans="1:13" x14ac:dyDescent="0.3">
      <c r="A3765" t="s">
        <v>5</v>
      </c>
      <c r="B3765" t="s">
        <v>29</v>
      </c>
      <c r="C3765" t="s">
        <v>739</v>
      </c>
      <c r="D3765" t="s">
        <v>116</v>
      </c>
      <c r="E3765">
        <v>2</v>
      </c>
      <c r="F3765" s="12">
        <v>245.99999999999997</v>
      </c>
      <c r="G3765" s="12">
        <v>8.1999999999999993</v>
      </c>
      <c r="H3765" s="12">
        <v>0.4</v>
      </c>
      <c r="I3765" s="12">
        <v>0.2</v>
      </c>
      <c r="J3765">
        <v>82</v>
      </c>
      <c r="K3765">
        <v>100</v>
      </c>
      <c r="L3765" s="12">
        <v>0.2</v>
      </c>
      <c r="M3765" t="s">
        <v>740</v>
      </c>
    </row>
    <row r="3766" spans="1:13" x14ac:dyDescent="0.3">
      <c r="A3766" t="s">
        <v>5</v>
      </c>
      <c r="B3766" t="s">
        <v>29</v>
      </c>
      <c r="C3766" t="s">
        <v>741</v>
      </c>
      <c r="D3766" t="s">
        <v>116</v>
      </c>
      <c r="E3766">
        <v>3</v>
      </c>
      <c r="F3766" s="12">
        <v>446.99999999999994</v>
      </c>
      <c r="G3766" s="12">
        <v>14.899999999999999</v>
      </c>
      <c r="H3766" s="12">
        <v>0.60000000000000009</v>
      </c>
      <c r="I3766" s="12">
        <v>0</v>
      </c>
      <c r="J3766">
        <v>149</v>
      </c>
      <c r="K3766">
        <v>150</v>
      </c>
      <c r="L3766" s="12">
        <v>0.60000000000000009</v>
      </c>
      <c r="M3766" t="s">
        <v>740</v>
      </c>
    </row>
    <row r="3767" spans="1:13" x14ac:dyDescent="0.3">
      <c r="A3767" t="s">
        <v>5</v>
      </c>
      <c r="B3767" t="s">
        <v>29</v>
      </c>
      <c r="C3767" t="s">
        <v>743</v>
      </c>
      <c r="D3767" t="s">
        <v>116</v>
      </c>
      <c r="E3767">
        <v>1</v>
      </c>
      <c r="F3767" s="12">
        <v>144</v>
      </c>
      <c r="G3767" s="12">
        <v>4.8</v>
      </c>
      <c r="H3767" s="12">
        <v>0.2</v>
      </c>
      <c r="I3767" s="12">
        <v>0</v>
      </c>
      <c r="J3767">
        <v>48</v>
      </c>
      <c r="K3767">
        <v>50</v>
      </c>
      <c r="L3767" s="12">
        <v>0.2</v>
      </c>
      <c r="M3767" t="s">
        <v>740</v>
      </c>
    </row>
    <row r="3768" spans="1:13" x14ac:dyDescent="0.3">
      <c r="A3768" t="s">
        <v>5</v>
      </c>
      <c r="B3768" t="s">
        <v>30</v>
      </c>
      <c r="C3768" t="s">
        <v>746</v>
      </c>
      <c r="D3768" t="s">
        <v>116</v>
      </c>
      <c r="E3768">
        <v>9</v>
      </c>
      <c r="F3768" s="12">
        <v>1276.2622799999999</v>
      </c>
      <c r="G3768" s="12">
        <v>42.542075999999994</v>
      </c>
      <c r="H3768" s="12">
        <v>1.7999999999999998</v>
      </c>
      <c r="I3768" s="12">
        <v>1</v>
      </c>
      <c r="J3768">
        <v>431</v>
      </c>
      <c r="K3768">
        <v>477</v>
      </c>
      <c r="L3768" s="12">
        <v>0.8</v>
      </c>
      <c r="M3768" t="s">
        <v>747</v>
      </c>
    </row>
    <row r="3769" spans="1:13" x14ac:dyDescent="0.3">
      <c r="A3769" t="s">
        <v>5</v>
      </c>
      <c r="B3769" t="s">
        <v>30</v>
      </c>
      <c r="C3769" t="s">
        <v>750</v>
      </c>
      <c r="D3769" t="s">
        <v>116</v>
      </c>
      <c r="E3769">
        <v>2</v>
      </c>
      <c r="F3769" s="12">
        <v>195</v>
      </c>
      <c r="G3769" s="12">
        <v>6.5</v>
      </c>
      <c r="H3769" s="12">
        <v>0.4</v>
      </c>
      <c r="I3769" s="12">
        <v>0</v>
      </c>
      <c r="J3769">
        <v>65</v>
      </c>
      <c r="K3769">
        <v>100</v>
      </c>
      <c r="L3769" s="12">
        <v>0.4</v>
      </c>
      <c r="M3769" t="s">
        <v>747</v>
      </c>
    </row>
    <row r="3770" spans="1:13" x14ac:dyDescent="0.3">
      <c r="A3770" t="s">
        <v>5</v>
      </c>
      <c r="B3770" t="s">
        <v>30</v>
      </c>
      <c r="C3770" t="s">
        <v>751</v>
      </c>
      <c r="D3770" t="s">
        <v>116</v>
      </c>
      <c r="E3770">
        <v>1</v>
      </c>
      <c r="F3770" s="12">
        <v>93</v>
      </c>
      <c r="G3770" s="12">
        <v>3.1</v>
      </c>
      <c r="H3770" s="12">
        <v>0.2</v>
      </c>
      <c r="I3770" s="12">
        <v>0</v>
      </c>
      <c r="J3770">
        <v>31</v>
      </c>
      <c r="K3770">
        <v>50</v>
      </c>
      <c r="L3770" s="12">
        <v>0.2</v>
      </c>
      <c r="M3770" t="s">
        <v>747</v>
      </c>
    </row>
    <row r="3771" spans="1:13" x14ac:dyDescent="0.3">
      <c r="A3771" t="s">
        <v>5</v>
      </c>
      <c r="B3771" t="s">
        <v>30</v>
      </c>
      <c r="C3771" t="s">
        <v>752</v>
      </c>
      <c r="D3771" t="s">
        <v>116</v>
      </c>
      <c r="E3771">
        <v>2</v>
      </c>
      <c r="F3771" s="12">
        <v>261</v>
      </c>
      <c r="G3771" s="12">
        <v>8.6999999999999993</v>
      </c>
      <c r="H3771" s="12">
        <v>0.4</v>
      </c>
      <c r="I3771" s="12">
        <v>0.2</v>
      </c>
      <c r="J3771">
        <v>87</v>
      </c>
      <c r="K3771">
        <v>100</v>
      </c>
      <c r="L3771" s="12">
        <v>0.2</v>
      </c>
      <c r="M3771" t="s">
        <v>747</v>
      </c>
    </row>
    <row r="3772" spans="1:13" x14ac:dyDescent="0.3">
      <c r="A3772" t="s">
        <v>5</v>
      </c>
      <c r="B3772" t="s">
        <v>30</v>
      </c>
      <c r="C3772" t="s">
        <v>753</v>
      </c>
      <c r="D3772" t="s">
        <v>116</v>
      </c>
      <c r="E3772">
        <v>1</v>
      </c>
      <c r="F3772" s="12">
        <v>132</v>
      </c>
      <c r="G3772" s="12">
        <v>4.4000000000000004</v>
      </c>
      <c r="H3772" s="12">
        <v>0.2</v>
      </c>
      <c r="I3772" s="12">
        <v>0.2</v>
      </c>
      <c r="J3772">
        <v>44</v>
      </c>
      <c r="K3772">
        <v>50</v>
      </c>
      <c r="L3772" s="12">
        <v>0</v>
      </c>
      <c r="M3772" t="s">
        <v>747</v>
      </c>
    </row>
    <row r="3773" spans="1:13" x14ac:dyDescent="0.3">
      <c r="A3773" t="s">
        <v>5</v>
      </c>
      <c r="B3773" t="s">
        <v>30</v>
      </c>
      <c r="C3773" t="s">
        <v>754</v>
      </c>
      <c r="D3773" t="s">
        <v>116</v>
      </c>
      <c r="E3773">
        <v>1</v>
      </c>
      <c r="F3773" s="12">
        <v>23.999976</v>
      </c>
      <c r="G3773" s="12">
        <v>0.79999920000000002</v>
      </c>
      <c r="H3773" s="12">
        <v>6.6699999999999995E-2</v>
      </c>
      <c r="I3773" s="12">
        <v>6.6699999999999995E-2</v>
      </c>
      <c r="J3773">
        <v>24</v>
      </c>
      <c r="K3773">
        <v>50</v>
      </c>
      <c r="L3773" s="12">
        <v>0</v>
      </c>
      <c r="M3773" t="s">
        <v>747</v>
      </c>
    </row>
    <row r="3774" spans="1:13" x14ac:dyDescent="0.3">
      <c r="A3774" t="s">
        <v>5</v>
      </c>
      <c r="B3774" t="s">
        <v>30</v>
      </c>
      <c r="C3774" t="s">
        <v>757</v>
      </c>
      <c r="D3774" t="s">
        <v>116</v>
      </c>
      <c r="E3774">
        <v>1</v>
      </c>
      <c r="F3774" s="12">
        <v>119.99995199999999</v>
      </c>
      <c r="G3774" s="12">
        <v>3.9999984</v>
      </c>
      <c r="H3774" s="12">
        <v>0.32150000000000001</v>
      </c>
      <c r="I3774" s="12">
        <v>0</v>
      </c>
      <c r="J3774">
        <v>24</v>
      </c>
      <c r="K3774">
        <v>25</v>
      </c>
      <c r="L3774" s="12">
        <v>0.32150000000000001</v>
      </c>
      <c r="M3774" t="s">
        <v>747</v>
      </c>
    </row>
    <row r="3775" spans="1:13" x14ac:dyDescent="0.3">
      <c r="A3775" t="s">
        <v>5</v>
      </c>
      <c r="B3775" t="s">
        <v>30</v>
      </c>
      <c r="C3775" t="s">
        <v>758</v>
      </c>
      <c r="D3775" t="s">
        <v>116</v>
      </c>
      <c r="E3775">
        <v>1</v>
      </c>
      <c r="F3775" s="12">
        <v>51</v>
      </c>
      <c r="G3775" s="12">
        <v>1.7</v>
      </c>
      <c r="H3775" s="12">
        <v>0.2</v>
      </c>
      <c r="I3775" s="12">
        <v>0</v>
      </c>
      <c r="J3775">
        <v>17</v>
      </c>
      <c r="K3775">
        <v>42</v>
      </c>
      <c r="L3775" s="12">
        <v>0.2</v>
      </c>
      <c r="M3775" t="s">
        <v>747</v>
      </c>
    </row>
    <row r="3776" spans="1:13" x14ac:dyDescent="0.3">
      <c r="A3776" t="s">
        <v>40</v>
      </c>
      <c r="B3776" t="s">
        <v>55</v>
      </c>
      <c r="C3776" t="s">
        <v>759</v>
      </c>
      <c r="D3776" t="s">
        <v>116</v>
      </c>
      <c r="E3776">
        <v>2</v>
      </c>
      <c r="F3776" s="12">
        <v>225</v>
      </c>
      <c r="G3776" s="12">
        <v>7.5</v>
      </c>
      <c r="H3776" s="12">
        <v>0.4</v>
      </c>
      <c r="I3776" s="12">
        <v>0.4</v>
      </c>
      <c r="J3776">
        <v>75</v>
      </c>
      <c r="K3776">
        <v>100</v>
      </c>
      <c r="L3776" s="12">
        <v>0</v>
      </c>
      <c r="M3776" t="s">
        <v>760</v>
      </c>
    </row>
    <row r="3777" spans="1:13" x14ac:dyDescent="0.3">
      <c r="A3777" t="s">
        <v>40</v>
      </c>
      <c r="B3777" t="s">
        <v>55</v>
      </c>
      <c r="C3777" t="s">
        <v>761</v>
      </c>
      <c r="D3777" t="s">
        <v>116</v>
      </c>
      <c r="E3777">
        <v>1</v>
      </c>
      <c r="F3777" s="12">
        <v>171</v>
      </c>
      <c r="G3777" s="12">
        <v>5.7</v>
      </c>
      <c r="H3777" s="12">
        <v>0.2</v>
      </c>
      <c r="I3777" s="12">
        <v>0.2</v>
      </c>
      <c r="J3777">
        <v>57</v>
      </c>
      <c r="K3777">
        <v>59</v>
      </c>
      <c r="L3777" s="12">
        <v>0</v>
      </c>
      <c r="M3777" t="s">
        <v>760</v>
      </c>
    </row>
    <row r="3778" spans="1:13" x14ac:dyDescent="0.3">
      <c r="A3778" t="s">
        <v>40</v>
      </c>
      <c r="B3778" t="s">
        <v>55</v>
      </c>
      <c r="C3778" t="s">
        <v>763</v>
      </c>
      <c r="D3778" t="s">
        <v>116</v>
      </c>
      <c r="E3778">
        <v>1</v>
      </c>
      <c r="F3778" s="12">
        <v>132</v>
      </c>
      <c r="G3778" s="12">
        <v>4.4000000000000004</v>
      </c>
      <c r="H3778" s="12">
        <v>0.2</v>
      </c>
      <c r="I3778" s="12">
        <v>0.2</v>
      </c>
      <c r="J3778">
        <v>44</v>
      </c>
      <c r="K3778">
        <v>50</v>
      </c>
      <c r="L3778" s="12">
        <v>0</v>
      </c>
      <c r="M3778" t="s">
        <v>760</v>
      </c>
    </row>
    <row r="3779" spans="1:13" x14ac:dyDescent="0.3">
      <c r="A3779" t="s">
        <v>40</v>
      </c>
      <c r="B3779" t="s">
        <v>55</v>
      </c>
      <c r="C3779" t="s">
        <v>765</v>
      </c>
      <c r="D3779" t="s">
        <v>116</v>
      </c>
      <c r="E3779">
        <v>1</v>
      </c>
      <c r="F3779" s="12">
        <v>111</v>
      </c>
      <c r="G3779" s="12">
        <v>3.7</v>
      </c>
      <c r="H3779" s="12">
        <v>0.2</v>
      </c>
      <c r="I3779" s="12">
        <v>0.2</v>
      </c>
      <c r="J3779">
        <v>37</v>
      </c>
      <c r="K3779">
        <v>50</v>
      </c>
      <c r="L3779" s="12">
        <v>0</v>
      </c>
      <c r="M3779" t="s">
        <v>760</v>
      </c>
    </row>
    <row r="3780" spans="1:13" x14ac:dyDescent="0.3">
      <c r="A3780" t="s">
        <v>5</v>
      </c>
      <c r="B3780" t="s">
        <v>31</v>
      </c>
      <c r="C3780" t="s">
        <v>767</v>
      </c>
      <c r="D3780" t="s">
        <v>116</v>
      </c>
      <c r="E3780">
        <v>1</v>
      </c>
      <c r="F3780" s="12">
        <v>147</v>
      </c>
      <c r="G3780" s="12">
        <v>4.9000000000000004</v>
      </c>
      <c r="H3780" s="12">
        <v>0.2</v>
      </c>
      <c r="I3780" s="12">
        <v>0.2</v>
      </c>
      <c r="J3780">
        <v>49</v>
      </c>
      <c r="K3780">
        <v>59</v>
      </c>
      <c r="L3780" s="12">
        <v>0</v>
      </c>
      <c r="M3780" t="s">
        <v>768</v>
      </c>
    </row>
    <row r="3781" spans="1:13" x14ac:dyDescent="0.3">
      <c r="A3781" t="s">
        <v>5</v>
      </c>
      <c r="B3781" t="s">
        <v>33</v>
      </c>
      <c r="C3781" t="s">
        <v>775</v>
      </c>
      <c r="D3781" t="s">
        <v>116</v>
      </c>
      <c r="E3781">
        <v>7</v>
      </c>
      <c r="F3781" s="12">
        <v>806.7</v>
      </c>
      <c r="G3781" s="12">
        <v>26.89</v>
      </c>
      <c r="H3781" s="12">
        <v>1.4</v>
      </c>
      <c r="I3781" s="12">
        <v>1</v>
      </c>
      <c r="J3781">
        <v>266</v>
      </c>
      <c r="K3781">
        <v>350</v>
      </c>
      <c r="L3781" s="12">
        <v>0.4</v>
      </c>
      <c r="M3781" t="s">
        <v>774</v>
      </c>
    </row>
    <row r="3782" spans="1:13" x14ac:dyDescent="0.3">
      <c r="A3782" t="s">
        <v>5</v>
      </c>
      <c r="B3782" t="s">
        <v>33</v>
      </c>
      <c r="C3782" t="s">
        <v>776</v>
      </c>
      <c r="D3782" t="s">
        <v>116</v>
      </c>
      <c r="E3782">
        <v>1</v>
      </c>
      <c r="F3782" s="12">
        <v>96</v>
      </c>
      <c r="G3782" s="12">
        <v>3.2</v>
      </c>
      <c r="H3782" s="12">
        <v>0.2</v>
      </c>
      <c r="I3782" s="12">
        <v>0.2</v>
      </c>
      <c r="J3782">
        <v>32</v>
      </c>
      <c r="K3782">
        <v>50</v>
      </c>
      <c r="L3782" s="12">
        <v>0</v>
      </c>
      <c r="M3782" t="s">
        <v>774</v>
      </c>
    </row>
    <row r="3783" spans="1:13" x14ac:dyDescent="0.3">
      <c r="A3783" t="s">
        <v>5</v>
      </c>
      <c r="B3783" t="s">
        <v>33</v>
      </c>
      <c r="C3783" t="s">
        <v>777</v>
      </c>
      <c r="D3783" t="s">
        <v>116</v>
      </c>
      <c r="E3783">
        <v>1</v>
      </c>
      <c r="F3783" s="12">
        <v>63</v>
      </c>
      <c r="G3783" s="12">
        <v>2.1</v>
      </c>
      <c r="H3783" s="12">
        <v>0</v>
      </c>
      <c r="I3783" s="12">
        <v>0</v>
      </c>
      <c r="J3783">
        <v>21</v>
      </c>
      <c r="K3783">
        <v>50</v>
      </c>
      <c r="L3783" s="12">
        <v>0</v>
      </c>
      <c r="M3783" t="s">
        <v>774</v>
      </c>
    </row>
    <row r="3784" spans="1:13" x14ac:dyDescent="0.3">
      <c r="A3784" t="s">
        <v>5</v>
      </c>
      <c r="B3784" t="s">
        <v>34</v>
      </c>
      <c r="C3784" t="s">
        <v>779</v>
      </c>
      <c r="D3784" t="s">
        <v>116</v>
      </c>
      <c r="E3784">
        <v>5</v>
      </c>
      <c r="F3784" s="12">
        <v>664.99973399999988</v>
      </c>
      <c r="G3784" s="12">
        <v>22.166657799999996</v>
      </c>
      <c r="H3784" s="12">
        <v>1.6664999999999999</v>
      </c>
      <c r="I3784" s="12">
        <v>1.3331999999999999</v>
      </c>
      <c r="J3784">
        <v>133</v>
      </c>
      <c r="K3784">
        <v>150</v>
      </c>
      <c r="L3784" s="12">
        <v>0.33329999999999999</v>
      </c>
      <c r="M3784" t="s">
        <v>780</v>
      </c>
    </row>
    <row r="3785" spans="1:13" x14ac:dyDescent="0.3">
      <c r="A3785" t="s">
        <v>5</v>
      </c>
      <c r="B3785" t="s">
        <v>34</v>
      </c>
      <c r="C3785" t="s">
        <v>781</v>
      </c>
      <c r="D3785" t="s">
        <v>116</v>
      </c>
      <c r="E3785">
        <v>1</v>
      </c>
      <c r="F3785" s="12">
        <v>144.99994199999998</v>
      </c>
      <c r="G3785" s="12">
        <v>4.8333313999999996</v>
      </c>
      <c r="H3785" s="12">
        <v>0.33329999999999999</v>
      </c>
      <c r="I3785" s="12">
        <v>0.33329999999999999</v>
      </c>
      <c r="J3785">
        <v>29</v>
      </c>
      <c r="K3785">
        <v>30</v>
      </c>
      <c r="L3785" s="12">
        <v>0</v>
      </c>
      <c r="M3785" t="s">
        <v>780</v>
      </c>
    </row>
    <row r="3786" spans="1:13" x14ac:dyDescent="0.3">
      <c r="A3786" t="s">
        <v>5</v>
      </c>
      <c r="B3786" t="s">
        <v>34</v>
      </c>
      <c r="C3786" t="s">
        <v>782</v>
      </c>
      <c r="D3786" t="s">
        <v>116</v>
      </c>
      <c r="E3786">
        <v>1</v>
      </c>
      <c r="F3786" s="12">
        <v>139.999944</v>
      </c>
      <c r="G3786" s="12">
        <v>4.6666648000000004</v>
      </c>
      <c r="H3786" s="12">
        <v>0.33329999999999999</v>
      </c>
      <c r="I3786" s="12">
        <v>0.33329999999999999</v>
      </c>
      <c r="J3786">
        <v>28</v>
      </c>
      <c r="K3786">
        <v>30</v>
      </c>
      <c r="L3786" s="12">
        <v>0</v>
      </c>
      <c r="M3786" t="s">
        <v>780</v>
      </c>
    </row>
    <row r="3787" spans="1:13" x14ac:dyDescent="0.3">
      <c r="A3787" t="s">
        <v>5</v>
      </c>
      <c r="B3787" t="s">
        <v>34</v>
      </c>
      <c r="C3787" t="s">
        <v>784</v>
      </c>
      <c r="D3787" t="s">
        <v>116</v>
      </c>
      <c r="E3787">
        <v>1</v>
      </c>
      <c r="F3787" s="12">
        <v>45</v>
      </c>
      <c r="G3787" s="12">
        <v>1.5</v>
      </c>
      <c r="H3787" s="12">
        <v>0.2</v>
      </c>
      <c r="I3787" s="12">
        <v>0</v>
      </c>
      <c r="J3787">
        <v>15</v>
      </c>
      <c r="K3787">
        <v>20</v>
      </c>
      <c r="L3787" s="12">
        <v>0.2</v>
      </c>
      <c r="M3787" t="s">
        <v>780</v>
      </c>
    </row>
    <row r="3788" spans="1:13" x14ac:dyDescent="0.3">
      <c r="A3788" t="s">
        <v>5</v>
      </c>
      <c r="B3788" t="s">
        <v>32</v>
      </c>
      <c r="C3788" t="s">
        <v>789</v>
      </c>
      <c r="D3788" t="s">
        <v>116</v>
      </c>
      <c r="E3788">
        <v>2</v>
      </c>
      <c r="F3788" s="12">
        <v>230.99999999999997</v>
      </c>
      <c r="G3788" s="12">
        <v>7.6999999999999993</v>
      </c>
      <c r="H3788" s="12">
        <v>0.4</v>
      </c>
      <c r="I3788" s="12">
        <v>0.4</v>
      </c>
      <c r="J3788">
        <v>77</v>
      </c>
      <c r="K3788">
        <v>91</v>
      </c>
      <c r="L3788" s="12">
        <v>0</v>
      </c>
      <c r="M3788" t="s">
        <v>790</v>
      </c>
    </row>
    <row r="3789" spans="1:13" x14ac:dyDescent="0.3">
      <c r="A3789" t="s">
        <v>5</v>
      </c>
      <c r="B3789" t="s">
        <v>32</v>
      </c>
      <c r="C3789" t="s">
        <v>791</v>
      </c>
      <c r="D3789" t="s">
        <v>116</v>
      </c>
      <c r="E3789">
        <v>2</v>
      </c>
      <c r="F3789" s="12">
        <v>291</v>
      </c>
      <c r="G3789" s="12">
        <v>9.6999999999999993</v>
      </c>
      <c r="H3789" s="12">
        <v>0.4</v>
      </c>
      <c r="I3789" s="12">
        <v>0.4</v>
      </c>
      <c r="J3789">
        <v>97</v>
      </c>
      <c r="K3789">
        <v>109</v>
      </c>
      <c r="L3789" s="12">
        <v>0</v>
      </c>
      <c r="M3789" t="s">
        <v>790</v>
      </c>
    </row>
    <row r="3790" spans="1:13" x14ac:dyDescent="0.3">
      <c r="A3790" t="s">
        <v>5</v>
      </c>
      <c r="B3790" t="s">
        <v>35</v>
      </c>
      <c r="C3790" t="s">
        <v>792</v>
      </c>
      <c r="D3790" t="s">
        <v>116</v>
      </c>
      <c r="E3790">
        <v>1</v>
      </c>
      <c r="F3790" s="12">
        <v>51</v>
      </c>
      <c r="G3790" s="12">
        <v>1.7</v>
      </c>
      <c r="H3790" s="12">
        <v>0.2</v>
      </c>
      <c r="I3790" s="12">
        <v>0.2</v>
      </c>
      <c r="J3790">
        <v>17</v>
      </c>
      <c r="K3790">
        <v>44</v>
      </c>
      <c r="L3790" s="12">
        <v>0</v>
      </c>
      <c r="M3790" t="s">
        <v>793</v>
      </c>
    </row>
    <row r="3791" spans="1:13" x14ac:dyDescent="0.3">
      <c r="A3791" t="s">
        <v>57</v>
      </c>
      <c r="B3791" t="s">
        <v>59</v>
      </c>
      <c r="C3791" t="s">
        <v>794</v>
      </c>
      <c r="D3791" t="s">
        <v>116</v>
      </c>
      <c r="E3791">
        <v>9</v>
      </c>
      <c r="F3791" s="12">
        <v>338.99994600000002</v>
      </c>
      <c r="G3791" s="12">
        <v>11.299998200000001</v>
      </c>
      <c r="H3791" s="12">
        <v>1.4388000000000001</v>
      </c>
      <c r="I3791" s="12">
        <v>1.4387999999999999</v>
      </c>
      <c r="J3791">
        <v>134</v>
      </c>
      <c r="K3791">
        <v>180</v>
      </c>
      <c r="L3791" s="12">
        <v>0</v>
      </c>
      <c r="M3791" t="s">
        <v>795</v>
      </c>
    </row>
    <row r="3792" spans="1:13" x14ac:dyDescent="0.3">
      <c r="A3792" t="s">
        <v>40</v>
      </c>
      <c r="B3792" t="s">
        <v>113</v>
      </c>
      <c r="C3792" t="s">
        <v>282</v>
      </c>
      <c r="D3792" t="s">
        <v>116</v>
      </c>
      <c r="E3792">
        <v>1</v>
      </c>
      <c r="F3792" s="12">
        <v>66</v>
      </c>
      <c r="G3792" s="12">
        <v>2.2000000000000002</v>
      </c>
      <c r="H3792" s="12">
        <v>0</v>
      </c>
      <c r="I3792" s="12">
        <v>0</v>
      </c>
      <c r="J3792">
        <v>20</v>
      </c>
      <c r="K3792">
        <v>40</v>
      </c>
      <c r="L3792" s="12">
        <v>0</v>
      </c>
      <c r="M3792" t="s">
        <v>283</v>
      </c>
    </row>
    <row r="3793" spans="1:13" x14ac:dyDescent="0.3">
      <c r="A3793" t="s">
        <v>40</v>
      </c>
      <c r="B3793" t="s">
        <v>113</v>
      </c>
      <c r="C3793" t="s">
        <v>290</v>
      </c>
      <c r="D3793" t="s">
        <v>116</v>
      </c>
      <c r="E3793">
        <v>5</v>
      </c>
      <c r="F3793" s="12">
        <v>931.99976700000002</v>
      </c>
      <c r="G3793" s="12">
        <v>31.0666589</v>
      </c>
      <c r="H3793" s="12">
        <v>1.3334999999999999</v>
      </c>
      <c r="I3793" s="12">
        <v>0.53339999999999999</v>
      </c>
      <c r="J3793">
        <v>233</v>
      </c>
      <c r="K3793">
        <v>259</v>
      </c>
      <c r="L3793" s="12">
        <v>0.80010000000000003</v>
      </c>
      <c r="M3793" t="s">
        <v>283</v>
      </c>
    </row>
    <row r="3794" spans="1:13" x14ac:dyDescent="0.3">
      <c r="A3794" t="s">
        <v>40</v>
      </c>
      <c r="B3794" t="s">
        <v>113</v>
      </c>
      <c r="C3794" t="s">
        <v>291</v>
      </c>
      <c r="D3794" t="s">
        <v>116</v>
      </c>
      <c r="E3794">
        <v>3</v>
      </c>
      <c r="F3794" s="12">
        <v>615.99984599999993</v>
      </c>
      <c r="G3794" s="12">
        <v>20.5333282</v>
      </c>
      <c r="H3794" s="12">
        <v>0.80010000000000003</v>
      </c>
      <c r="I3794" s="12">
        <v>0.80010000000000003</v>
      </c>
      <c r="J3794">
        <v>154</v>
      </c>
      <c r="K3794">
        <v>159</v>
      </c>
      <c r="L3794" s="12">
        <v>0</v>
      </c>
      <c r="M3794" t="s">
        <v>283</v>
      </c>
    </row>
    <row r="3795" spans="1:13" x14ac:dyDescent="0.3">
      <c r="A3795" t="s">
        <v>40</v>
      </c>
      <c r="B3795" t="s">
        <v>113</v>
      </c>
      <c r="C3795" t="s">
        <v>292</v>
      </c>
      <c r="D3795" t="s">
        <v>116</v>
      </c>
      <c r="E3795">
        <v>1</v>
      </c>
      <c r="F3795" s="12">
        <v>75.999980999999991</v>
      </c>
      <c r="G3795" s="12">
        <v>2.5333326999999999</v>
      </c>
      <c r="H3795" s="12">
        <v>0.26669999999999999</v>
      </c>
      <c r="I3795" s="12">
        <v>0.26669999999999999</v>
      </c>
      <c r="J3795">
        <v>19</v>
      </c>
      <c r="K3795">
        <v>50</v>
      </c>
      <c r="L3795" s="12">
        <v>0</v>
      </c>
      <c r="M3795" t="s">
        <v>283</v>
      </c>
    </row>
    <row r="3796" spans="1:13" x14ac:dyDescent="0.3">
      <c r="A3796" t="s">
        <v>40</v>
      </c>
      <c r="B3796" t="s">
        <v>113</v>
      </c>
      <c r="C3796" t="s">
        <v>296</v>
      </c>
      <c r="D3796" t="s">
        <v>116</v>
      </c>
      <c r="E3796">
        <v>1</v>
      </c>
      <c r="F3796" s="12">
        <v>49.999949999999998</v>
      </c>
      <c r="G3796" s="12">
        <v>1.6666650000000001</v>
      </c>
      <c r="H3796" s="12">
        <v>0.1333</v>
      </c>
      <c r="I3796" s="12">
        <v>0.1333</v>
      </c>
      <c r="J3796">
        <v>25</v>
      </c>
      <c r="K3796">
        <v>50</v>
      </c>
      <c r="L3796" s="12">
        <v>0</v>
      </c>
      <c r="M3796" t="s">
        <v>283</v>
      </c>
    </row>
    <row r="3797" spans="1:13" x14ac:dyDescent="0.3">
      <c r="A3797" t="s">
        <v>40</v>
      </c>
      <c r="B3797" t="s">
        <v>113</v>
      </c>
      <c r="C3797" t="s">
        <v>297</v>
      </c>
      <c r="D3797" t="s">
        <v>116</v>
      </c>
      <c r="E3797">
        <v>1</v>
      </c>
      <c r="F3797" s="12">
        <v>66</v>
      </c>
      <c r="G3797" s="12">
        <v>2.2000000000000002</v>
      </c>
      <c r="H3797" s="12">
        <v>0.2</v>
      </c>
      <c r="I3797" s="12">
        <v>0</v>
      </c>
      <c r="J3797">
        <v>20</v>
      </c>
      <c r="K3797">
        <v>50</v>
      </c>
      <c r="L3797" s="12">
        <v>0.2</v>
      </c>
      <c r="M3797" t="s">
        <v>283</v>
      </c>
    </row>
    <row r="3798" spans="1:13" x14ac:dyDescent="0.3">
      <c r="A3798" t="s">
        <v>40</v>
      </c>
      <c r="B3798" t="s">
        <v>119</v>
      </c>
      <c r="C3798" t="s">
        <v>284</v>
      </c>
      <c r="D3798" t="s">
        <v>116</v>
      </c>
      <c r="E3798">
        <v>2</v>
      </c>
      <c r="F3798" s="12">
        <v>245.99999999999997</v>
      </c>
      <c r="G3798" s="12">
        <v>8.1999999999999993</v>
      </c>
      <c r="H3798" s="12">
        <v>0.4</v>
      </c>
      <c r="I3798" s="12">
        <v>0.2</v>
      </c>
      <c r="J3798">
        <v>82</v>
      </c>
      <c r="K3798">
        <v>90</v>
      </c>
      <c r="L3798" s="12">
        <v>0.2</v>
      </c>
      <c r="M3798" t="s">
        <v>285</v>
      </c>
    </row>
    <row r="3799" spans="1:13" x14ac:dyDescent="0.3">
      <c r="A3799" t="s">
        <v>40</v>
      </c>
      <c r="B3799" t="s">
        <v>119</v>
      </c>
      <c r="C3799" t="s">
        <v>286</v>
      </c>
      <c r="D3799" t="s">
        <v>116</v>
      </c>
      <c r="E3799">
        <v>1</v>
      </c>
      <c r="F3799" s="12">
        <v>102.30000000000001</v>
      </c>
      <c r="G3799" s="12">
        <v>3.41</v>
      </c>
      <c r="H3799" s="12">
        <v>0.2</v>
      </c>
      <c r="I3799" s="12">
        <v>0.2</v>
      </c>
      <c r="J3799">
        <v>31</v>
      </c>
      <c r="K3799">
        <v>40</v>
      </c>
      <c r="L3799" s="12">
        <v>0</v>
      </c>
      <c r="M3799" t="s">
        <v>285</v>
      </c>
    </row>
    <row r="3800" spans="1:13" x14ac:dyDescent="0.3">
      <c r="A3800" t="s">
        <v>40</v>
      </c>
      <c r="B3800" t="s">
        <v>119</v>
      </c>
      <c r="C3800" t="s">
        <v>288</v>
      </c>
      <c r="D3800" t="s">
        <v>116</v>
      </c>
      <c r="E3800">
        <v>1</v>
      </c>
      <c r="F3800" s="12">
        <v>37.999961999999996</v>
      </c>
      <c r="G3800" s="12">
        <v>1.2666653999999999</v>
      </c>
      <c r="H3800" s="12">
        <v>0.1333</v>
      </c>
      <c r="I3800" s="12">
        <v>0.1333</v>
      </c>
      <c r="J3800">
        <v>19</v>
      </c>
      <c r="K3800">
        <v>50</v>
      </c>
      <c r="L3800" s="12">
        <v>0</v>
      </c>
      <c r="M3800" t="s">
        <v>285</v>
      </c>
    </row>
    <row r="3801" spans="1:13" x14ac:dyDescent="0.3">
      <c r="A3801" t="s">
        <v>40</v>
      </c>
      <c r="B3801" t="s">
        <v>119</v>
      </c>
      <c r="C3801" t="s">
        <v>294</v>
      </c>
      <c r="D3801" t="s">
        <v>116</v>
      </c>
      <c r="E3801">
        <v>3</v>
      </c>
      <c r="F3801" s="12">
        <v>393</v>
      </c>
      <c r="G3801" s="12">
        <v>13.1</v>
      </c>
      <c r="H3801" s="12">
        <v>0.60000000000000009</v>
      </c>
      <c r="I3801" s="12">
        <v>0.2</v>
      </c>
      <c r="J3801">
        <v>131</v>
      </c>
      <c r="K3801">
        <v>168</v>
      </c>
      <c r="L3801" s="12">
        <v>0.4</v>
      </c>
      <c r="M3801" t="s">
        <v>285</v>
      </c>
    </row>
    <row r="3802" spans="1:13" x14ac:dyDescent="0.3">
      <c r="A3802" t="s">
        <v>40</v>
      </c>
      <c r="B3802" t="s">
        <v>119</v>
      </c>
      <c r="C3802" t="s">
        <v>295</v>
      </c>
      <c r="D3802" t="s">
        <v>116</v>
      </c>
      <c r="E3802">
        <v>5</v>
      </c>
      <c r="F3802" s="12">
        <v>456</v>
      </c>
      <c r="G3802" s="12">
        <v>15.2</v>
      </c>
      <c r="H3802" s="12">
        <v>1.25</v>
      </c>
      <c r="I3802" s="12">
        <v>1</v>
      </c>
      <c r="J3802">
        <v>152</v>
      </c>
      <c r="K3802">
        <v>175</v>
      </c>
      <c r="L3802" s="12">
        <v>0.25</v>
      </c>
      <c r="M3802" t="s">
        <v>285</v>
      </c>
    </row>
    <row r="3803" spans="1:13" x14ac:dyDescent="0.3">
      <c r="A3803" t="s">
        <v>40</v>
      </c>
      <c r="B3803" t="s">
        <v>119</v>
      </c>
      <c r="C3803" t="s">
        <v>298</v>
      </c>
      <c r="D3803" t="s">
        <v>116</v>
      </c>
      <c r="E3803">
        <v>1</v>
      </c>
      <c r="F3803" s="12">
        <v>57</v>
      </c>
      <c r="G3803" s="12">
        <v>1.9</v>
      </c>
      <c r="H3803" s="12">
        <v>0.2</v>
      </c>
      <c r="I3803" s="12">
        <v>0</v>
      </c>
      <c r="J3803">
        <v>19</v>
      </c>
      <c r="K3803">
        <v>50</v>
      </c>
      <c r="L3803" s="12">
        <v>0.2</v>
      </c>
      <c r="M3803" t="s">
        <v>285</v>
      </c>
    </row>
    <row r="3804" spans="1:13" x14ac:dyDescent="0.3">
      <c r="A3804" t="s">
        <v>40</v>
      </c>
      <c r="B3804" t="s">
        <v>119</v>
      </c>
      <c r="C3804" t="s">
        <v>303</v>
      </c>
      <c r="D3804" t="s">
        <v>116</v>
      </c>
      <c r="E3804">
        <v>1</v>
      </c>
      <c r="F3804" s="12">
        <v>90</v>
      </c>
      <c r="G3804" s="12">
        <v>3</v>
      </c>
      <c r="H3804" s="12">
        <v>0.2</v>
      </c>
      <c r="I3804" s="12">
        <v>0.2</v>
      </c>
      <c r="J3804">
        <v>30</v>
      </c>
      <c r="K3804">
        <v>50</v>
      </c>
      <c r="L3804" s="12">
        <v>0</v>
      </c>
      <c r="M3804" t="s">
        <v>285</v>
      </c>
    </row>
    <row r="3805" spans="1:13" x14ac:dyDescent="0.3">
      <c r="A3805" t="s">
        <v>5</v>
      </c>
      <c r="B3805" t="s">
        <v>16</v>
      </c>
      <c r="C3805" t="s">
        <v>135</v>
      </c>
      <c r="D3805" t="s">
        <v>117</v>
      </c>
      <c r="E3805">
        <v>1</v>
      </c>
      <c r="F3805" s="12">
        <v>51</v>
      </c>
      <c r="G3805" s="12">
        <v>1.7</v>
      </c>
      <c r="H3805" s="12">
        <v>0.2</v>
      </c>
      <c r="I3805" s="12">
        <v>0.2</v>
      </c>
      <c r="J3805">
        <v>17</v>
      </c>
      <c r="K3805">
        <v>50</v>
      </c>
      <c r="L3805" s="12">
        <v>0</v>
      </c>
      <c r="M3805" t="s">
        <v>136</v>
      </c>
    </row>
    <row r="3806" spans="1:13" x14ac:dyDescent="0.3">
      <c r="A3806" t="s">
        <v>5</v>
      </c>
      <c r="B3806" t="s">
        <v>16</v>
      </c>
      <c r="C3806" t="s">
        <v>137</v>
      </c>
      <c r="D3806" t="s">
        <v>117</v>
      </c>
      <c r="E3806">
        <v>1</v>
      </c>
      <c r="F3806" s="12">
        <v>99</v>
      </c>
      <c r="G3806" s="12">
        <v>3.3</v>
      </c>
      <c r="H3806" s="12">
        <v>0.2</v>
      </c>
      <c r="I3806" s="12">
        <v>0.2</v>
      </c>
      <c r="J3806">
        <v>33</v>
      </c>
      <c r="K3806">
        <v>50</v>
      </c>
      <c r="L3806" s="12">
        <v>0</v>
      </c>
      <c r="M3806" t="s">
        <v>136</v>
      </c>
    </row>
    <row r="3807" spans="1:13" x14ac:dyDescent="0.3">
      <c r="A3807" t="s">
        <v>5</v>
      </c>
      <c r="B3807" t="s">
        <v>17</v>
      </c>
      <c r="C3807" t="s">
        <v>144</v>
      </c>
      <c r="D3807" t="s">
        <v>117</v>
      </c>
      <c r="E3807">
        <v>6</v>
      </c>
      <c r="F3807" s="12">
        <v>1004.999598</v>
      </c>
      <c r="G3807" s="12">
        <v>33.4999866</v>
      </c>
      <c r="H3807" s="12">
        <v>1.9997999999999998</v>
      </c>
      <c r="I3807" s="12">
        <v>1.9997999999999998</v>
      </c>
      <c r="J3807">
        <v>201</v>
      </c>
      <c r="K3807">
        <v>180</v>
      </c>
      <c r="L3807" s="12">
        <v>0</v>
      </c>
      <c r="M3807" t="s">
        <v>145</v>
      </c>
    </row>
    <row r="3808" spans="1:13" x14ac:dyDescent="0.3">
      <c r="A3808" t="s">
        <v>5</v>
      </c>
      <c r="B3808" t="s">
        <v>17</v>
      </c>
      <c r="C3808" t="s">
        <v>146</v>
      </c>
      <c r="D3808" t="s">
        <v>117</v>
      </c>
      <c r="E3808">
        <v>4</v>
      </c>
      <c r="F3808" s="12">
        <v>639.99974399999996</v>
      </c>
      <c r="G3808" s="12">
        <v>21.3333248</v>
      </c>
      <c r="H3808" s="12">
        <v>1.3331999999999999</v>
      </c>
      <c r="I3808" s="12">
        <v>0.99990000000000001</v>
      </c>
      <c r="J3808">
        <v>128</v>
      </c>
      <c r="K3808">
        <v>120</v>
      </c>
      <c r="L3808" s="12">
        <v>0.33329999999999999</v>
      </c>
      <c r="M3808" t="s">
        <v>145</v>
      </c>
    </row>
    <row r="3809" spans="1:13" x14ac:dyDescent="0.3">
      <c r="A3809" t="s">
        <v>5</v>
      </c>
      <c r="B3809" t="s">
        <v>17</v>
      </c>
      <c r="C3809" t="s">
        <v>147</v>
      </c>
      <c r="D3809" t="s">
        <v>117</v>
      </c>
      <c r="E3809">
        <v>2</v>
      </c>
      <c r="F3809" s="12">
        <v>304.99987799999997</v>
      </c>
      <c r="G3809" s="12">
        <v>10.166662599999999</v>
      </c>
      <c r="H3809" s="12">
        <v>0.66659999999999997</v>
      </c>
      <c r="I3809" s="12">
        <v>0.33329999999999999</v>
      </c>
      <c r="J3809">
        <v>61</v>
      </c>
      <c r="K3809">
        <v>60</v>
      </c>
      <c r="L3809" s="12">
        <v>0.33329999999999999</v>
      </c>
      <c r="M3809" t="s">
        <v>145</v>
      </c>
    </row>
    <row r="3810" spans="1:13" x14ac:dyDescent="0.3">
      <c r="A3810" t="s">
        <v>5</v>
      </c>
      <c r="B3810" t="s">
        <v>17</v>
      </c>
      <c r="C3810" t="s">
        <v>148</v>
      </c>
      <c r="D3810" t="s">
        <v>117</v>
      </c>
      <c r="E3810">
        <v>1</v>
      </c>
      <c r="F3810" s="12">
        <v>139.999944</v>
      </c>
      <c r="G3810" s="12">
        <v>4.6666648000000004</v>
      </c>
      <c r="H3810" s="12">
        <v>0.33329999999999999</v>
      </c>
      <c r="I3810" s="12">
        <v>0.33329999999999999</v>
      </c>
      <c r="J3810">
        <v>28</v>
      </c>
      <c r="K3810">
        <v>30</v>
      </c>
      <c r="L3810" s="12">
        <v>0</v>
      </c>
      <c r="M3810" t="s">
        <v>145</v>
      </c>
    </row>
    <row r="3811" spans="1:13" x14ac:dyDescent="0.3">
      <c r="A3811" t="s">
        <v>5</v>
      </c>
      <c r="B3811" t="s">
        <v>17</v>
      </c>
      <c r="C3811" t="s">
        <v>149</v>
      </c>
      <c r="D3811" t="s">
        <v>117</v>
      </c>
      <c r="E3811">
        <v>4</v>
      </c>
      <c r="F3811" s="12">
        <v>549</v>
      </c>
      <c r="G3811" s="12">
        <v>18.3</v>
      </c>
      <c r="H3811" s="12">
        <v>0.8</v>
      </c>
      <c r="I3811" s="12">
        <v>0.8</v>
      </c>
      <c r="J3811">
        <v>183</v>
      </c>
      <c r="K3811">
        <v>200</v>
      </c>
      <c r="L3811" s="12">
        <v>0</v>
      </c>
      <c r="M3811" t="s">
        <v>145</v>
      </c>
    </row>
    <row r="3812" spans="1:13" x14ac:dyDescent="0.3">
      <c r="A3812" t="s">
        <v>5</v>
      </c>
      <c r="B3812" t="s">
        <v>17</v>
      </c>
      <c r="C3812" t="s">
        <v>150</v>
      </c>
      <c r="D3812" t="s">
        <v>117</v>
      </c>
      <c r="E3812">
        <v>2</v>
      </c>
      <c r="F3812" s="12">
        <v>254.99989799999997</v>
      </c>
      <c r="G3812" s="12">
        <v>8.4999965999999993</v>
      </c>
      <c r="H3812" s="12">
        <v>0.66659999999999997</v>
      </c>
      <c r="I3812" s="12">
        <v>0.33329999999999999</v>
      </c>
      <c r="J3812">
        <v>51</v>
      </c>
      <c r="K3812">
        <v>60</v>
      </c>
      <c r="L3812" s="12">
        <v>0.33329999999999999</v>
      </c>
      <c r="M3812" t="s">
        <v>145</v>
      </c>
    </row>
    <row r="3813" spans="1:13" x14ac:dyDescent="0.3">
      <c r="A3813" t="s">
        <v>5</v>
      </c>
      <c r="B3813" t="s">
        <v>17</v>
      </c>
      <c r="C3813" t="s">
        <v>151</v>
      </c>
      <c r="D3813" t="s">
        <v>117</v>
      </c>
      <c r="E3813">
        <v>1</v>
      </c>
      <c r="F3813" s="12">
        <v>119.99995199999999</v>
      </c>
      <c r="G3813" s="12">
        <v>3.9999984</v>
      </c>
      <c r="H3813" s="12">
        <v>0.33329999999999999</v>
      </c>
      <c r="I3813" s="12">
        <v>0.33329999999999999</v>
      </c>
      <c r="J3813">
        <v>24</v>
      </c>
      <c r="K3813">
        <v>25</v>
      </c>
      <c r="L3813" s="12">
        <v>0</v>
      </c>
      <c r="M3813" t="s">
        <v>145</v>
      </c>
    </row>
    <row r="3814" spans="1:13" x14ac:dyDescent="0.3">
      <c r="A3814" t="s">
        <v>5</v>
      </c>
      <c r="B3814" t="s">
        <v>17</v>
      </c>
      <c r="C3814" t="s">
        <v>152</v>
      </c>
      <c r="D3814" t="s">
        <v>117</v>
      </c>
      <c r="E3814">
        <v>3</v>
      </c>
      <c r="F3814" s="12">
        <v>144.00000000000003</v>
      </c>
      <c r="G3814" s="12">
        <v>4.8000000000000007</v>
      </c>
      <c r="H3814" s="12">
        <v>0.60000000000000009</v>
      </c>
      <c r="I3814" s="12">
        <v>0.60000000000000009</v>
      </c>
      <c r="J3814">
        <v>48</v>
      </c>
      <c r="K3814">
        <v>60</v>
      </c>
      <c r="L3814" s="12">
        <v>0</v>
      </c>
      <c r="M3814" t="s">
        <v>145</v>
      </c>
    </row>
    <row r="3815" spans="1:13" x14ac:dyDescent="0.3">
      <c r="A3815" t="s">
        <v>5</v>
      </c>
      <c r="B3815" t="s">
        <v>17</v>
      </c>
      <c r="C3815" t="s">
        <v>153</v>
      </c>
      <c r="D3815" t="s">
        <v>117</v>
      </c>
      <c r="E3815">
        <v>2</v>
      </c>
      <c r="F3815" s="12">
        <v>135</v>
      </c>
      <c r="G3815" s="12">
        <v>4.5</v>
      </c>
      <c r="H3815" s="12">
        <v>0.4</v>
      </c>
      <c r="I3815" s="12">
        <v>0.4</v>
      </c>
      <c r="J3815">
        <v>45</v>
      </c>
      <c r="K3815">
        <v>40</v>
      </c>
      <c r="L3815" s="12">
        <v>0</v>
      </c>
      <c r="M3815" t="s">
        <v>145</v>
      </c>
    </row>
    <row r="3816" spans="1:13" x14ac:dyDescent="0.3">
      <c r="A3816" t="s">
        <v>5</v>
      </c>
      <c r="B3816" t="s">
        <v>17</v>
      </c>
      <c r="C3816" t="s">
        <v>154</v>
      </c>
      <c r="D3816" t="s">
        <v>117</v>
      </c>
      <c r="E3816">
        <v>2</v>
      </c>
      <c r="F3816" s="12">
        <v>153</v>
      </c>
      <c r="G3816" s="12">
        <v>5.0999999999999996</v>
      </c>
      <c r="H3816" s="12">
        <v>0.4</v>
      </c>
      <c r="I3816" s="12">
        <v>0.4</v>
      </c>
      <c r="J3816">
        <v>51</v>
      </c>
      <c r="K3816">
        <v>40</v>
      </c>
      <c r="L3816" s="12">
        <v>0</v>
      </c>
      <c r="M3816" t="s">
        <v>145</v>
      </c>
    </row>
    <row r="3817" spans="1:13" x14ac:dyDescent="0.3">
      <c r="A3817" t="s">
        <v>5</v>
      </c>
      <c r="B3817" t="s">
        <v>19</v>
      </c>
      <c r="C3817" t="s">
        <v>155</v>
      </c>
      <c r="D3817" t="s">
        <v>117</v>
      </c>
      <c r="E3817">
        <v>10</v>
      </c>
      <c r="F3817" s="12">
        <v>1164</v>
      </c>
      <c r="G3817" s="12">
        <v>38.799999999999997</v>
      </c>
      <c r="H3817" s="12">
        <v>1.9999999999999998</v>
      </c>
      <c r="I3817" s="12">
        <v>1.9999999999999998</v>
      </c>
      <c r="J3817">
        <v>388</v>
      </c>
      <c r="K3817">
        <v>500</v>
      </c>
      <c r="L3817" s="12">
        <v>0</v>
      </c>
      <c r="M3817" t="s">
        <v>156</v>
      </c>
    </row>
    <row r="3818" spans="1:13" x14ac:dyDescent="0.3">
      <c r="A3818" t="s">
        <v>5</v>
      </c>
      <c r="B3818" t="s">
        <v>19</v>
      </c>
      <c r="C3818" t="s">
        <v>157</v>
      </c>
      <c r="D3818" t="s">
        <v>117</v>
      </c>
      <c r="E3818">
        <v>2</v>
      </c>
      <c r="F3818" s="12">
        <v>228.00000000000003</v>
      </c>
      <c r="G3818" s="12">
        <v>7.6000000000000005</v>
      </c>
      <c r="H3818" s="12">
        <v>0.73719999999999997</v>
      </c>
      <c r="I3818" s="12">
        <v>0.73719999999999997</v>
      </c>
      <c r="J3818">
        <v>38</v>
      </c>
      <c r="K3818">
        <v>50</v>
      </c>
      <c r="L3818" s="12">
        <v>0</v>
      </c>
      <c r="M3818" t="s">
        <v>156</v>
      </c>
    </row>
    <row r="3819" spans="1:13" x14ac:dyDescent="0.3">
      <c r="A3819" t="s">
        <v>5</v>
      </c>
      <c r="B3819" t="s">
        <v>19</v>
      </c>
      <c r="C3819" t="s">
        <v>158</v>
      </c>
      <c r="D3819" t="s">
        <v>117</v>
      </c>
      <c r="E3819">
        <v>1</v>
      </c>
      <c r="F3819" s="12">
        <v>72</v>
      </c>
      <c r="G3819" s="12">
        <v>2.4</v>
      </c>
      <c r="H3819" s="12">
        <v>0.36859999999999998</v>
      </c>
      <c r="I3819" s="12">
        <v>0.36859999999999998</v>
      </c>
      <c r="J3819">
        <v>12</v>
      </c>
      <c r="K3819">
        <v>25</v>
      </c>
      <c r="L3819" s="12">
        <v>0</v>
      </c>
      <c r="M3819" t="s">
        <v>156</v>
      </c>
    </row>
    <row r="3820" spans="1:13" x14ac:dyDescent="0.3">
      <c r="A3820" t="s">
        <v>5</v>
      </c>
      <c r="B3820" t="s">
        <v>19</v>
      </c>
      <c r="C3820" t="s">
        <v>159</v>
      </c>
      <c r="D3820" t="s">
        <v>117</v>
      </c>
      <c r="E3820">
        <v>3</v>
      </c>
      <c r="F3820" s="12">
        <v>222</v>
      </c>
      <c r="G3820" s="12">
        <v>7.4</v>
      </c>
      <c r="H3820" s="12">
        <v>1.1057999999999999</v>
      </c>
      <c r="I3820" s="12">
        <v>1.1057999999999999</v>
      </c>
      <c r="J3820">
        <v>37</v>
      </c>
      <c r="K3820">
        <v>75</v>
      </c>
      <c r="L3820" s="12">
        <v>0</v>
      </c>
      <c r="M3820" t="s">
        <v>156</v>
      </c>
    </row>
    <row r="3821" spans="1:13" x14ac:dyDescent="0.3">
      <c r="A3821" t="s">
        <v>5</v>
      </c>
      <c r="B3821" t="s">
        <v>19</v>
      </c>
      <c r="C3821" t="s">
        <v>164</v>
      </c>
      <c r="D3821" t="s">
        <v>117</v>
      </c>
      <c r="E3821">
        <v>1</v>
      </c>
      <c r="F3821" s="12">
        <v>75</v>
      </c>
      <c r="G3821" s="12">
        <v>2.5</v>
      </c>
      <c r="H3821" s="12">
        <v>0.2</v>
      </c>
      <c r="I3821" s="12">
        <v>0.2</v>
      </c>
      <c r="J3821">
        <v>25</v>
      </c>
      <c r="K3821">
        <v>50</v>
      </c>
      <c r="L3821" s="12">
        <v>0</v>
      </c>
      <c r="M3821" t="s">
        <v>156</v>
      </c>
    </row>
    <row r="3822" spans="1:13" x14ac:dyDescent="0.3">
      <c r="A3822" t="s">
        <v>5</v>
      </c>
      <c r="B3822" t="s">
        <v>19</v>
      </c>
      <c r="C3822" t="s">
        <v>165</v>
      </c>
      <c r="D3822" t="s">
        <v>117</v>
      </c>
      <c r="E3822">
        <v>1</v>
      </c>
      <c r="F3822" s="12">
        <v>132</v>
      </c>
      <c r="G3822" s="12">
        <v>4.4000000000000004</v>
      </c>
      <c r="H3822" s="12">
        <v>0.2</v>
      </c>
      <c r="I3822" s="12">
        <v>0.2</v>
      </c>
      <c r="J3822">
        <v>44</v>
      </c>
      <c r="K3822">
        <v>50</v>
      </c>
      <c r="L3822" s="12">
        <v>0</v>
      </c>
      <c r="M3822" t="s">
        <v>156</v>
      </c>
    </row>
    <row r="3823" spans="1:13" x14ac:dyDescent="0.3">
      <c r="A3823" t="s">
        <v>5</v>
      </c>
      <c r="B3823" t="s">
        <v>19</v>
      </c>
      <c r="C3823" t="s">
        <v>169</v>
      </c>
      <c r="D3823" t="s">
        <v>117</v>
      </c>
      <c r="E3823">
        <v>1</v>
      </c>
      <c r="F3823" s="12">
        <v>48</v>
      </c>
      <c r="G3823" s="12">
        <v>1.6</v>
      </c>
      <c r="H3823" s="12">
        <v>0.36859999999999998</v>
      </c>
      <c r="I3823" s="12">
        <v>0.36859999999999998</v>
      </c>
      <c r="J3823">
        <v>8</v>
      </c>
      <c r="K3823">
        <v>25</v>
      </c>
      <c r="L3823" s="12">
        <v>0</v>
      </c>
      <c r="M3823" t="s">
        <v>156</v>
      </c>
    </row>
    <row r="3824" spans="1:13" x14ac:dyDescent="0.3">
      <c r="A3824" t="s">
        <v>5</v>
      </c>
      <c r="B3824" t="s">
        <v>6</v>
      </c>
      <c r="C3824" t="s">
        <v>171</v>
      </c>
      <c r="D3824" t="s">
        <v>117</v>
      </c>
      <c r="E3824">
        <v>5</v>
      </c>
      <c r="F3824" s="12">
        <v>535.999866</v>
      </c>
      <c r="G3824" s="12">
        <v>17.8666622</v>
      </c>
      <c r="H3824" s="12">
        <v>1.3334999999999999</v>
      </c>
      <c r="I3824" s="12">
        <v>1.3334999999999999</v>
      </c>
      <c r="J3824">
        <v>134</v>
      </c>
      <c r="K3824">
        <v>150</v>
      </c>
      <c r="L3824" s="12">
        <v>0</v>
      </c>
      <c r="M3824" t="s">
        <v>172</v>
      </c>
    </row>
    <row r="3825" spans="1:13" x14ac:dyDescent="0.3">
      <c r="A3825" t="s">
        <v>5</v>
      </c>
      <c r="B3825" t="s">
        <v>6</v>
      </c>
      <c r="C3825" t="s">
        <v>173</v>
      </c>
      <c r="D3825" t="s">
        <v>117</v>
      </c>
      <c r="E3825">
        <v>3</v>
      </c>
      <c r="F3825" s="12">
        <v>183.999954</v>
      </c>
      <c r="G3825" s="12">
        <v>6.1333318000000006</v>
      </c>
      <c r="H3825" s="12">
        <v>0.80010000000000003</v>
      </c>
      <c r="I3825" s="12">
        <v>0.80010000000000003</v>
      </c>
      <c r="J3825">
        <v>46</v>
      </c>
      <c r="K3825">
        <v>90</v>
      </c>
      <c r="L3825" s="12">
        <v>0</v>
      </c>
      <c r="M3825" t="s">
        <v>172</v>
      </c>
    </row>
    <row r="3826" spans="1:13" x14ac:dyDescent="0.3">
      <c r="A3826" t="s">
        <v>5</v>
      </c>
      <c r="B3826" t="s">
        <v>6</v>
      </c>
      <c r="C3826" t="s">
        <v>174</v>
      </c>
      <c r="D3826" t="s">
        <v>117</v>
      </c>
      <c r="E3826">
        <v>1</v>
      </c>
      <c r="F3826" s="12">
        <v>20.999979</v>
      </c>
      <c r="G3826" s="12">
        <v>0.69999929999999999</v>
      </c>
      <c r="H3826" s="12">
        <v>6.6699999999999995E-2</v>
      </c>
      <c r="I3826" s="12">
        <v>6.6699999999999995E-2</v>
      </c>
      <c r="J3826">
        <v>21</v>
      </c>
      <c r="K3826">
        <v>30</v>
      </c>
      <c r="L3826" s="12">
        <v>0</v>
      </c>
      <c r="M3826" t="s">
        <v>172</v>
      </c>
    </row>
    <row r="3827" spans="1:13" x14ac:dyDescent="0.3">
      <c r="A3827" t="s">
        <v>5</v>
      </c>
      <c r="B3827" t="s">
        <v>6</v>
      </c>
      <c r="C3827" t="s">
        <v>175</v>
      </c>
      <c r="D3827" t="s">
        <v>117</v>
      </c>
      <c r="E3827">
        <v>1</v>
      </c>
      <c r="F3827" s="12">
        <v>19.999980000000001</v>
      </c>
      <c r="G3827" s="12">
        <v>0.66666599999999998</v>
      </c>
      <c r="H3827" s="12">
        <v>6.6699999999999995E-2</v>
      </c>
      <c r="I3827" s="12">
        <v>6.6699999999999995E-2</v>
      </c>
      <c r="J3827">
        <v>20</v>
      </c>
      <c r="K3827">
        <v>30</v>
      </c>
      <c r="L3827" s="12">
        <v>0</v>
      </c>
      <c r="M3827" t="s">
        <v>172</v>
      </c>
    </row>
    <row r="3828" spans="1:13" x14ac:dyDescent="0.3">
      <c r="A3828" t="s">
        <v>5</v>
      </c>
      <c r="B3828" t="s">
        <v>6</v>
      </c>
      <c r="C3828" t="s">
        <v>176</v>
      </c>
      <c r="D3828" t="s">
        <v>117</v>
      </c>
      <c r="E3828">
        <v>1</v>
      </c>
      <c r="F3828" s="12">
        <v>72</v>
      </c>
      <c r="G3828" s="12">
        <v>2.4</v>
      </c>
      <c r="H3828" s="12">
        <v>0.2</v>
      </c>
      <c r="I3828" s="12">
        <v>0.2</v>
      </c>
      <c r="J3828">
        <v>24</v>
      </c>
      <c r="K3828">
        <v>30</v>
      </c>
      <c r="L3828" s="12">
        <v>0</v>
      </c>
      <c r="M3828" t="s">
        <v>172</v>
      </c>
    </row>
    <row r="3829" spans="1:13" x14ac:dyDescent="0.3">
      <c r="A3829" t="s">
        <v>5</v>
      </c>
      <c r="B3829" t="s">
        <v>6</v>
      </c>
      <c r="C3829" t="s">
        <v>812</v>
      </c>
      <c r="D3829" t="s">
        <v>117</v>
      </c>
      <c r="E3829">
        <v>1</v>
      </c>
      <c r="F3829" s="12">
        <v>36</v>
      </c>
      <c r="G3829" s="12">
        <v>1.2</v>
      </c>
      <c r="H3829" s="12">
        <v>0.2</v>
      </c>
      <c r="I3829" s="12">
        <v>0</v>
      </c>
      <c r="J3829">
        <v>12</v>
      </c>
      <c r="K3829">
        <v>30</v>
      </c>
      <c r="L3829" s="12">
        <v>0.2</v>
      </c>
      <c r="M3829" t="s">
        <v>172</v>
      </c>
    </row>
    <row r="3830" spans="1:13" x14ac:dyDescent="0.3">
      <c r="A3830" t="s">
        <v>5</v>
      </c>
      <c r="B3830" t="s">
        <v>6</v>
      </c>
      <c r="C3830" t="s">
        <v>178</v>
      </c>
      <c r="D3830" t="s">
        <v>117</v>
      </c>
      <c r="E3830">
        <v>1</v>
      </c>
      <c r="F3830" s="12">
        <v>55.999986</v>
      </c>
      <c r="G3830" s="12">
        <v>1.8666662000000001</v>
      </c>
      <c r="H3830" s="12">
        <v>0.26669999999999999</v>
      </c>
      <c r="I3830" s="12">
        <v>0.26669999999999999</v>
      </c>
      <c r="J3830">
        <v>14</v>
      </c>
      <c r="K3830">
        <v>25</v>
      </c>
      <c r="L3830" s="12">
        <v>0</v>
      </c>
      <c r="M3830" t="s">
        <v>172</v>
      </c>
    </row>
    <row r="3831" spans="1:13" x14ac:dyDescent="0.3">
      <c r="A3831" t="s">
        <v>63</v>
      </c>
      <c r="B3831" t="s">
        <v>64</v>
      </c>
      <c r="C3831" t="s">
        <v>179</v>
      </c>
      <c r="D3831" t="s">
        <v>117</v>
      </c>
      <c r="E3831">
        <v>3</v>
      </c>
      <c r="F3831" s="12">
        <v>438.00000000000006</v>
      </c>
      <c r="G3831" s="12">
        <v>14.600000000000001</v>
      </c>
      <c r="H3831" s="12">
        <v>0.60000000000000009</v>
      </c>
      <c r="I3831" s="12">
        <v>0</v>
      </c>
      <c r="J3831">
        <v>146</v>
      </c>
      <c r="K3831">
        <v>150</v>
      </c>
      <c r="L3831" s="12">
        <v>0.60000000000000009</v>
      </c>
      <c r="M3831" t="s">
        <v>180</v>
      </c>
    </row>
    <row r="3832" spans="1:13" x14ac:dyDescent="0.3">
      <c r="A3832" t="s">
        <v>63</v>
      </c>
      <c r="B3832" t="s">
        <v>64</v>
      </c>
      <c r="C3832" t="s">
        <v>181</v>
      </c>
      <c r="D3832" t="s">
        <v>117</v>
      </c>
      <c r="E3832">
        <v>2</v>
      </c>
      <c r="F3832" s="12">
        <v>156.6</v>
      </c>
      <c r="G3832" s="12">
        <v>5.22</v>
      </c>
      <c r="H3832" s="12">
        <v>0.35299999999999998</v>
      </c>
      <c r="I3832" s="12">
        <v>0</v>
      </c>
      <c r="J3832">
        <v>50</v>
      </c>
      <c r="K3832">
        <v>72</v>
      </c>
      <c r="L3832" s="12">
        <v>0.35299999999999998</v>
      </c>
      <c r="M3832" t="s">
        <v>180</v>
      </c>
    </row>
    <row r="3833" spans="1:13" x14ac:dyDescent="0.3">
      <c r="A3833" t="s">
        <v>40</v>
      </c>
      <c r="B3833" t="s">
        <v>41</v>
      </c>
      <c r="C3833" t="s">
        <v>182</v>
      </c>
      <c r="D3833" t="s">
        <v>117</v>
      </c>
      <c r="E3833">
        <v>1</v>
      </c>
      <c r="F3833" s="12">
        <v>117</v>
      </c>
      <c r="G3833" s="12">
        <v>3.9</v>
      </c>
      <c r="H3833" s="12">
        <v>0.2</v>
      </c>
      <c r="I3833" s="12">
        <v>0</v>
      </c>
      <c r="J3833">
        <v>39</v>
      </c>
      <c r="K3833">
        <v>50</v>
      </c>
      <c r="L3833" s="12">
        <v>0.2</v>
      </c>
      <c r="M3833" t="s">
        <v>183</v>
      </c>
    </row>
    <row r="3834" spans="1:13" x14ac:dyDescent="0.3">
      <c r="A3834" t="s">
        <v>40</v>
      </c>
      <c r="B3834" t="s">
        <v>41</v>
      </c>
      <c r="C3834" t="s">
        <v>184</v>
      </c>
      <c r="D3834" t="s">
        <v>117</v>
      </c>
      <c r="E3834">
        <v>1</v>
      </c>
      <c r="F3834" s="12">
        <v>46.2</v>
      </c>
      <c r="G3834" s="12">
        <v>1.54</v>
      </c>
      <c r="H3834" s="12">
        <v>0.17649999999999999</v>
      </c>
      <c r="I3834" s="12">
        <v>0.17649999999999999</v>
      </c>
      <c r="J3834">
        <v>14</v>
      </c>
      <c r="K3834">
        <v>22</v>
      </c>
      <c r="L3834" s="12">
        <v>0</v>
      </c>
      <c r="M3834" t="s">
        <v>183</v>
      </c>
    </row>
    <row r="3835" spans="1:13" x14ac:dyDescent="0.3">
      <c r="A3835" t="s">
        <v>40</v>
      </c>
      <c r="B3835" t="s">
        <v>41</v>
      </c>
      <c r="C3835" t="s">
        <v>187</v>
      </c>
      <c r="D3835" t="s">
        <v>117</v>
      </c>
      <c r="E3835">
        <v>1</v>
      </c>
      <c r="F3835" s="12">
        <v>288</v>
      </c>
      <c r="G3835" s="12">
        <v>9.6</v>
      </c>
      <c r="H3835" s="12">
        <v>0.55289999999999995</v>
      </c>
      <c r="I3835" s="12">
        <v>0.35289999999999999</v>
      </c>
      <c r="J3835">
        <v>32</v>
      </c>
      <c r="K3835">
        <v>50</v>
      </c>
      <c r="L3835" s="12">
        <v>0.2</v>
      </c>
      <c r="M3835" t="s">
        <v>183</v>
      </c>
    </row>
    <row r="3836" spans="1:13" x14ac:dyDescent="0.3">
      <c r="A3836" t="s">
        <v>40</v>
      </c>
      <c r="B3836" t="s">
        <v>41</v>
      </c>
      <c r="C3836" t="s">
        <v>191</v>
      </c>
      <c r="D3836" t="s">
        <v>117</v>
      </c>
      <c r="E3836">
        <v>1</v>
      </c>
      <c r="F3836" s="12">
        <v>135</v>
      </c>
      <c r="G3836" s="12">
        <v>4.5</v>
      </c>
      <c r="H3836" s="12">
        <v>0.55289999999999995</v>
      </c>
      <c r="I3836" s="12">
        <v>0.35289999999999999</v>
      </c>
      <c r="J3836">
        <v>15</v>
      </c>
      <c r="K3836">
        <v>28</v>
      </c>
      <c r="L3836" s="12">
        <v>0.2</v>
      </c>
      <c r="M3836" t="s">
        <v>183</v>
      </c>
    </row>
    <row r="3837" spans="1:13" x14ac:dyDescent="0.3">
      <c r="A3837" t="s">
        <v>40</v>
      </c>
      <c r="B3837" t="s">
        <v>41</v>
      </c>
      <c r="C3837" t="s">
        <v>195</v>
      </c>
      <c r="D3837" t="s">
        <v>117</v>
      </c>
      <c r="E3837">
        <v>1</v>
      </c>
      <c r="F3837" s="12">
        <v>28.56</v>
      </c>
      <c r="G3837" s="12">
        <v>0.95199999999999996</v>
      </c>
      <c r="H3837" s="12">
        <v>0.2432</v>
      </c>
      <c r="I3837" s="12">
        <v>0.2432</v>
      </c>
      <c r="J3837">
        <v>7</v>
      </c>
      <c r="K3837">
        <v>22</v>
      </c>
      <c r="L3837" s="12">
        <v>0</v>
      </c>
      <c r="M3837" t="s">
        <v>183</v>
      </c>
    </row>
    <row r="3838" spans="1:13" x14ac:dyDescent="0.3">
      <c r="A3838" t="s">
        <v>40</v>
      </c>
      <c r="B3838" t="s">
        <v>41</v>
      </c>
      <c r="C3838" t="s">
        <v>199</v>
      </c>
      <c r="D3838" t="s">
        <v>117</v>
      </c>
      <c r="E3838">
        <v>1</v>
      </c>
      <c r="F3838" s="12">
        <v>14.399999999999999</v>
      </c>
      <c r="G3838" s="12">
        <v>0.48</v>
      </c>
      <c r="H3838" s="12">
        <v>6.6699999999999995E-2</v>
      </c>
      <c r="I3838" s="12">
        <v>6.6699999999999995E-2</v>
      </c>
      <c r="J3838">
        <v>12</v>
      </c>
      <c r="K3838">
        <v>50</v>
      </c>
      <c r="L3838" s="12">
        <v>0</v>
      </c>
      <c r="M3838" t="s">
        <v>183</v>
      </c>
    </row>
    <row r="3839" spans="1:13" x14ac:dyDescent="0.3">
      <c r="A3839" t="s">
        <v>40</v>
      </c>
      <c r="B3839" t="s">
        <v>41</v>
      </c>
      <c r="C3839" t="s">
        <v>203</v>
      </c>
      <c r="D3839" t="s">
        <v>117</v>
      </c>
      <c r="E3839">
        <v>1</v>
      </c>
      <c r="F3839" s="12">
        <v>2.2856999999999998</v>
      </c>
      <c r="G3839" s="12">
        <v>7.6189999999999994E-2</v>
      </c>
      <c r="H3839" s="12">
        <v>6.6699999999999995E-2</v>
      </c>
      <c r="I3839" s="12">
        <v>6.6699999999999995E-2</v>
      </c>
      <c r="J3839">
        <v>5</v>
      </c>
      <c r="K3839">
        <v>28</v>
      </c>
      <c r="L3839" s="12">
        <v>0</v>
      </c>
      <c r="M3839" t="s">
        <v>183</v>
      </c>
    </row>
    <row r="3840" spans="1:13" x14ac:dyDescent="0.3">
      <c r="A3840" t="s">
        <v>40</v>
      </c>
      <c r="B3840" t="s">
        <v>41</v>
      </c>
      <c r="C3840" t="s">
        <v>204</v>
      </c>
      <c r="D3840" t="s">
        <v>117</v>
      </c>
      <c r="E3840">
        <v>1</v>
      </c>
      <c r="F3840" s="12">
        <v>2.4999899999999999</v>
      </c>
      <c r="G3840" s="12">
        <v>8.3333000000000004E-2</v>
      </c>
      <c r="H3840" s="12">
        <v>8.8200000000000001E-2</v>
      </c>
      <c r="I3840" s="12">
        <v>8.8200000000000001E-2</v>
      </c>
      <c r="J3840">
        <v>5</v>
      </c>
      <c r="K3840">
        <v>28</v>
      </c>
      <c r="L3840" s="12">
        <v>0</v>
      </c>
      <c r="M3840" t="s">
        <v>183</v>
      </c>
    </row>
    <row r="3841" spans="1:13" x14ac:dyDescent="0.3">
      <c r="A3841" t="s">
        <v>40</v>
      </c>
      <c r="B3841" t="s">
        <v>41</v>
      </c>
      <c r="C3841" t="s">
        <v>205</v>
      </c>
      <c r="D3841" t="s">
        <v>117</v>
      </c>
      <c r="E3841">
        <v>1</v>
      </c>
      <c r="F3841" s="12">
        <v>6.0342000000000002</v>
      </c>
      <c r="G3841" s="12">
        <v>0.20114000000000001</v>
      </c>
      <c r="H3841" s="12">
        <v>0.1</v>
      </c>
      <c r="I3841" s="12">
        <v>0.1</v>
      </c>
      <c r="J3841">
        <v>4</v>
      </c>
      <c r="K3841">
        <v>28</v>
      </c>
      <c r="L3841" s="12">
        <v>0</v>
      </c>
      <c r="M3841" t="s">
        <v>183</v>
      </c>
    </row>
    <row r="3842" spans="1:13" x14ac:dyDescent="0.3">
      <c r="A3842" t="s">
        <v>40</v>
      </c>
      <c r="B3842" t="s">
        <v>41</v>
      </c>
      <c r="C3842" t="s">
        <v>206</v>
      </c>
      <c r="D3842" t="s">
        <v>117</v>
      </c>
      <c r="E3842">
        <v>1</v>
      </c>
      <c r="F3842" s="12">
        <v>3.19998</v>
      </c>
      <c r="G3842" s="12">
        <v>0.106666</v>
      </c>
      <c r="H3842" s="12">
        <v>6.6699999999999995E-2</v>
      </c>
      <c r="I3842" s="12">
        <v>6.6699999999999995E-2</v>
      </c>
      <c r="J3842">
        <v>7</v>
      </c>
      <c r="K3842">
        <v>28</v>
      </c>
      <c r="L3842" s="12">
        <v>0</v>
      </c>
      <c r="M3842" t="s">
        <v>183</v>
      </c>
    </row>
    <row r="3843" spans="1:13" x14ac:dyDescent="0.3">
      <c r="A3843" t="s">
        <v>40</v>
      </c>
      <c r="B3843" t="s">
        <v>41</v>
      </c>
      <c r="C3843" t="s">
        <v>207</v>
      </c>
      <c r="D3843" t="s">
        <v>117</v>
      </c>
      <c r="E3843">
        <v>1</v>
      </c>
      <c r="F3843" s="12">
        <v>0.91427999999999998</v>
      </c>
      <c r="G3843" s="12">
        <v>3.0476E-2</v>
      </c>
      <c r="H3843" s="12">
        <v>3.3300000000000003E-2</v>
      </c>
      <c r="I3843" s="12">
        <v>3.3300000000000003E-2</v>
      </c>
      <c r="J3843">
        <v>4</v>
      </c>
      <c r="K3843">
        <v>28</v>
      </c>
      <c r="L3843" s="12">
        <v>0</v>
      </c>
      <c r="M3843" t="s">
        <v>183</v>
      </c>
    </row>
    <row r="3844" spans="1:13" x14ac:dyDescent="0.3">
      <c r="A3844" t="s">
        <v>40</v>
      </c>
      <c r="B3844" t="s">
        <v>41</v>
      </c>
      <c r="C3844" t="s">
        <v>801</v>
      </c>
      <c r="D3844" t="s">
        <v>117</v>
      </c>
      <c r="E3844">
        <v>1</v>
      </c>
      <c r="F3844" s="12">
        <v>8.4114000000000004</v>
      </c>
      <c r="G3844" s="12">
        <v>0.28038000000000002</v>
      </c>
      <c r="H3844" s="12">
        <v>0.1333</v>
      </c>
      <c r="I3844" s="12">
        <v>0.1333</v>
      </c>
      <c r="J3844">
        <v>4</v>
      </c>
      <c r="K3844">
        <v>50</v>
      </c>
      <c r="L3844" s="12">
        <v>0</v>
      </c>
      <c r="M3844" t="s">
        <v>183</v>
      </c>
    </row>
    <row r="3845" spans="1:13" x14ac:dyDescent="0.3">
      <c r="A3845" t="s">
        <v>40</v>
      </c>
      <c r="B3845" t="s">
        <v>41</v>
      </c>
      <c r="C3845" t="s">
        <v>802</v>
      </c>
      <c r="D3845" t="s">
        <v>117</v>
      </c>
      <c r="E3845">
        <v>1</v>
      </c>
      <c r="F3845" s="12">
        <v>4.5</v>
      </c>
      <c r="G3845" s="12">
        <v>0.15</v>
      </c>
      <c r="H3845" s="12">
        <v>8.8200000000000001E-2</v>
      </c>
      <c r="I3845" s="12">
        <v>8.8200000000000001E-2</v>
      </c>
      <c r="J3845">
        <v>3</v>
      </c>
      <c r="K3845">
        <v>50</v>
      </c>
      <c r="L3845" s="12">
        <v>0</v>
      </c>
      <c r="M3845" t="s">
        <v>183</v>
      </c>
    </row>
    <row r="3846" spans="1:13" x14ac:dyDescent="0.3">
      <c r="A3846" t="s">
        <v>40</v>
      </c>
      <c r="B3846" t="s">
        <v>41</v>
      </c>
      <c r="C3846" t="s">
        <v>803</v>
      </c>
      <c r="D3846" t="s">
        <v>117</v>
      </c>
      <c r="E3846">
        <v>1</v>
      </c>
      <c r="F3846" s="12">
        <v>24.1371</v>
      </c>
      <c r="G3846" s="12">
        <v>0.80457000000000001</v>
      </c>
      <c r="H3846" s="12">
        <v>0.1333</v>
      </c>
      <c r="I3846" s="12">
        <v>0.1333</v>
      </c>
      <c r="J3846">
        <v>6</v>
      </c>
      <c r="K3846">
        <v>50</v>
      </c>
      <c r="L3846" s="12">
        <v>0</v>
      </c>
      <c r="M3846" t="s">
        <v>183</v>
      </c>
    </row>
    <row r="3847" spans="1:13" x14ac:dyDescent="0.3">
      <c r="A3847" t="s">
        <v>40</v>
      </c>
      <c r="B3847" t="s">
        <v>41</v>
      </c>
      <c r="C3847" t="s">
        <v>214</v>
      </c>
      <c r="D3847" t="s">
        <v>117</v>
      </c>
      <c r="E3847">
        <v>1</v>
      </c>
      <c r="F3847" s="12">
        <v>28.5</v>
      </c>
      <c r="G3847" s="12">
        <v>0.95</v>
      </c>
      <c r="H3847" s="12">
        <v>0.1</v>
      </c>
      <c r="I3847" s="12">
        <v>0</v>
      </c>
      <c r="J3847">
        <v>19</v>
      </c>
      <c r="K3847">
        <v>50</v>
      </c>
      <c r="L3847" s="12">
        <v>0.1</v>
      </c>
      <c r="M3847" t="s">
        <v>183</v>
      </c>
    </row>
    <row r="3848" spans="1:13" x14ac:dyDescent="0.3">
      <c r="A3848" t="s">
        <v>40</v>
      </c>
      <c r="B3848" t="s">
        <v>41</v>
      </c>
      <c r="C3848" t="s">
        <v>215</v>
      </c>
      <c r="D3848" t="s">
        <v>117</v>
      </c>
      <c r="E3848">
        <v>1</v>
      </c>
      <c r="F3848" s="12">
        <v>31.5</v>
      </c>
      <c r="G3848" s="12">
        <v>1.05</v>
      </c>
      <c r="H3848" s="12">
        <v>8.8200000000000001E-2</v>
      </c>
      <c r="I3848" s="12">
        <v>0</v>
      </c>
      <c r="J3848">
        <v>21</v>
      </c>
      <c r="K3848">
        <v>50</v>
      </c>
      <c r="L3848" s="12">
        <v>8.8200000000000001E-2</v>
      </c>
      <c r="M3848" t="s">
        <v>183</v>
      </c>
    </row>
    <row r="3849" spans="1:13" x14ac:dyDescent="0.3">
      <c r="A3849" t="s">
        <v>40</v>
      </c>
      <c r="B3849" t="s">
        <v>41</v>
      </c>
      <c r="C3849" t="s">
        <v>216</v>
      </c>
      <c r="D3849" t="s">
        <v>117</v>
      </c>
      <c r="E3849">
        <v>1</v>
      </c>
      <c r="F3849" s="12">
        <v>28.5</v>
      </c>
      <c r="G3849" s="12">
        <v>0.95</v>
      </c>
      <c r="H3849" s="12">
        <v>0.1</v>
      </c>
      <c r="I3849" s="12">
        <v>0</v>
      </c>
      <c r="J3849">
        <v>19</v>
      </c>
      <c r="K3849">
        <v>50</v>
      </c>
      <c r="L3849" s="12">
        <v>0.1</v>
      </c>
      <c r="M3849" t="s">
        <v>183</v>
      </c>
    </row>
    <row r="3850" spans="1:13" x14ac:dyDescent="0.3">
      <c r="A3850" t="s">
        <v>40</v>
      </c>
      <c r="B3850" t="s">
        <v>41</v>
      </c>
      <c r="C3850" t="s">
        <v>217</v>
      </c>
      <c r="D3850" t="s">
        <v>117</v>
      </c>
      <c r="E3850">
        <v>1</v>
      </c>
      <c r="F3850" s="12">
        <v>31.5</v>
      </c>
      <c r="G3850" s="12">
        <v>1.05</v>
      </c>
      <c r="H3850" s="12">
        <v>0.1</v>
      </c>
      <c r="I3850" s="12">
        <v>0</v>
      </c>
      <c r="J3850">
        <v>21</v>
      </c>
      <c r="K3850">
        <v>50</v>
      </c>
      <c r="L3850" s="12">
        <v>0.1</v>
      </c>
      <c r="M3850" t="s">
        <v>183</v>
      </c>
    </row>
    <row r="3851" spans="1:13" x14ac:dyDescent="0.3">
      <c r="A3851" t="s">
        <v>40</v>
      </c>
      <c r="B3851" t="s">
        <v>41</v>
      </c>
      <c r="C3851" t="s">
        <v>219</v>
      </c>
      <c r="D3851" t="s">
        <v>117</v>
      </c>
      <c r="E3851">
        <v>1</v>
      </c>
      <c r="F3851" s="12">
        <v>23.999639999999999</v>
      </c>
      <c r="G3851" s="12">
        <v>0.79998800000000003</v>
      </c>
      <c r="H3851" s="12">
        <v>0.1333</v>
      </c>
      <c r="I3851" s="12">
        <v>0.1333</v>
      </c>
      <c r="J3851">
        <v>14</v>
      </c>
      <c r="K3851">
        <v>50</v>
      </c>
      <c r="L3851" s="12">
        <v>0</v>
      </c>
      <c r="M3851" t="s">
        <v>183</v>
      </c>
    </row>
    <row r="3852" spans="1:13" x14ac:dyDescent="0.3">
      <c r="A3852" t="s">
        <v>40</v>
      </c>
      <c r="B3852" t="s">
        <v>41</v>
      </c>
      <c r="C3852" t="s">
        <v>220</v>
      </c>
      <c r="D3852" t="s">
        <v>117</v>
      </c>
      <c r="E3852">
        <v>1</v>
      </c>
      <c r="F3852" s="12">
        <v>19.5</v>
      </c>
      <c r="G3852" s="12">
        <v>0.65</v>
      </c>
      <c r="H3852" s="12">
        <v>8.8200000000000001E-2</v>
      </c>
      <c r="I3852" s="12">
        <v>8.8200000000000001E-2</v>
      </c>
      <c r="J3852">
        <v>13</v>
      </c>
      <c r="K3852">
        <v>50</v>
      </c>
      <c r="L3852" s="12">
        <v>0</v>
      </c>
      <c r="M3852" t="s">
        <v>183</v>
      </c>
    </row>
    <row r="3853" spans="1:13" x14ac:dyDescent="0.3">
      <c r="A3853" t="s">
        <v>40</v>
      </c>
      <c r="B3853" t="s">
        <v>41</v>
      </c>
      <c r="C3853" t="s">
        <v>221</v>
      </c>
      <c r="D3853" t="s">
        <v>117</v>
      </c>
      <c r="E3853">
        <v>1</v>
      </c>
      <c r="F3853" s="12">
        <v>20.114159999999998</v>
      </c>
      <c r="G3853" s="12">
        <v>0.67047199999999996</v>
      </c>
      <c r="H3853" s="12">
        <v>0.1333</v>
      </c>
      <c r="I3853" s="12">
        <v>0.1333</v>
      </c>
      <c r="J3853">
        <v>11</v>
      </c>
      <c r="K3853">
        <v>50</v>
      </c>
      <c r="L3853" s="12">
        <v>0</v>
      </c>
      <c r="M3853" t="s">
        <v>183</v>
      </c>
    </row>
    <row r="3854" spans="1:13" x14ac:dyDescent="0.3">
      <c r="A3854" t="s">
        <v>40</v>
      </c>
      <c r="B3854" t="s">
        <v>41</v>
      </c>
      <c r="C3854" t="s">
        <v>222</v>
      </c>
      <c r="D3854" t="s">
        <v>117</v>
      </c>
      <c r="E3854">
        <v>1</v>
      </c>
      <c r="F3854" s="12">
        <v>5.4856799999999994</v>
      </c>
      <c r="G3854" s="12">
        <v>0.18285599999999999</v>
      </c>
      <c r="H3854" s="12">
        <v>6.6699999999999995E-2</v>
      </c>
      <c r="I3854" s="12">
        <v>6.6699999999999995E-2</v>
      </c>
      <c r="J3854">
        <v>12</v>
      </c>
      <c r="K3854">
        <v>50</v>
      </c>
      <c r="L3854" s="12">
        <v>0</v>
      </c>
      <c r="M3854" t="s">
        <v>183</v>
      </c>
    </row>
    <row r="3855" spans="1:13" x14ac:dyDescent="0.3">
      <c r="A3855" t="s">
        <v>40</v>
      </c>
      <c r="B3855" t="s">
        <v>41</v>
      </c>
      <c r="C3855" t="s">
        <v>223</v>
      </c>
      <c r="D3855" t="s">
        <v>117</v>
      </c>
      <c r="E3855">
        <v>1</v>
      </c>
      <c r="F3855" s="12">
        <v>60</v>
      </c>
      <c r="G3855" s="12">
        <v>2</v>
      </c>
      <c r="H3855" s="12">
        <v>0.25069999999999998</v>
      </c>
      <c r="I3855" s="12">
        <v>0.25069999999999998</v>
      </c>
      <c r="J3855">
        <v>20</v>
      </c>
      <c r="K3855">
        <v>20</v>
      </c>
      <c r="L3855" s="12">
        <v>0</v>
      </c>
      <c r="M3855" t="s">
        <v>183</v>
      </c>
    </row>
    <row r="3856" spans="1:13" x14ac:dyDescent="0.3">
      <c r="A3856" t="s">
        <v>63</v>
      </c>
      <c r="B3856" t="s">
        <v>65</v>
      </c>
      <c r="C3856" t="s">
        <v>230</v>
      </c>
      <c r="D3856" t="s">
        <v>117</v>
      </c>
      <c r="E3856">
        <v>1</v>
      </c>
      <c r="F3856" s="12">
        <v>156</v>
      </c>
      <c r="G3856" s="12">
        <v>5.2</v>
      </c>
      <c r="H3856" s="12">
        <v>0.3765</v>
      </c>
      <c r="I3856" s="12">
        <v>0.3765</v>
      </c>
      <c r="J3856">
        <v>26</v>
      </c>
      <c r="K3856">
        <v>32</v>
      </c>
      <c r="L3856" s="12">
        <v>0</v>
      </c>
      <c r="M3856" t="s">
        <v>231</v>
      </c>
    </row>
    <row r="3857" spans="1:13" x14ac:dyDescent="0.3">
      <c r="A3857" t="s">
        <v>63</v>
      </c>
      <c r="B3857" t="s">
        <v>65</v>
      </c>
      <c r="C3857" t="s">
        <v>232</v>
      </c>
      <c r="D3857" t="s">
        <v>117</v>
      </c>
      <c r="E3857">
        <v>10</v>
      </c>
      <c r="F3857" s="12">
        <v>1185</v>
      </c>
      <c r="G3857" s="12">
        <v>39.5</v>
      </c>
      <c r="H3857" s="12">
        <v>1.9999999999999998</v>
      </c>
      <c r="I3857" s="12">
        <v>1.9999999999999998</v>
      </c>
      <c r="J3857">
        <v>395</v>
      </c>
      <c r="K3857">
        <v>500</v>
      </c>
      <c r="L3857" s="12">
        <v>0</v>
      </c>
      <c r="M3857" t="s">
        <v>231</v>
      </c>
    </row>
    <row r="3858" spans="1:13" x14ac:dyDescent="0.3">
      <c r="A3858" t="s">
        <v>63</v>
      </c>
      <c r="B3858" t="s">
        <v>65</v>
      </c>
      <c r="C3858" t="s">
        <v>233</v>
      </c>
      <c r="D3858" t="s">
        <v>117</v>
      </c>
      <c r="E3858">
        <v>7</v>
      </c>
      <c r="F3858" s="12">
        <v>648.79994999999997</v>
      </c>
      <c r="G3858" s="12">
        <v>21.626664999999999</v>
      </c>
      <c r="H3858" s="12">
        <v>1.2355</v>
      </c>
      <c r="I3858" s="12">
        <v>1.0589999999999999</v>
      </c>
      <c r="J3858">
        <v>209</v>
      </c>
      <c r="K3858">
        <v>224</v>
      </c>
      <c r="L3858" s="12">
        <v>0.17649999999999999</v>
      </c>
      <c r="M3858" t="s">
        <v>231</v>
      </c>
    </row>
    <row r="3859" spans="1:13" x14ac:dyDescent="0.3">
      <c r="A3859" t="s">
        <v>63</v>
      </c>
      <c r="B3859" t="s">
        <v>65</v>
      </c>
      <c r="C3859" t="s">
        <v>235</v>
      </c>
      <c r="D3859" t="s">
        <v>117</v>
      </c>
      <c r="E3859">
        <v>1</v>
      </c>
      <c r="F3859" s="12">
        <v>87</v>
      </c>
      <c r="G3859" s="12">
        <v>2.9</v>
      </c>
      <c r="H3859" s="12">
        <v>0.2</v>
      </c>
      <c r="I3859" s="12">
        <v>0</v>
      </c>
      <c r="J3859">
        <v>29</v>
      </c>
      <c r="K3859">
        <v>32</v>
      </c>
      <c r="L3859" s="12">
        <v>0.2</v>
      </c>
      <c r="M3859" t="s">
        <v>231</v>
      </c>
    </row>
    <row r="3860" spans="1:13" x14ac:dyDescent="0.3">
      <c r="A3860" t="s">
        <v>63</v>
      </c>
      <c r="B3860" t="s">
        <v>65</v>
      </c>
      <c r="C3860" t="s">
        <v>236</v>
      </c>
      <c r="D3860" t="s">
        <v>117</v>
      </c>
      <c r="E3860">
        <v>1</v>
      </c>
      <c r="F3860" s="12">
        <v>66</v>
      </c>
      <c r="G3860" s="12">
        <v>2.2000000000000002</v>
      </c>
      <c r="H3860" s="12">
        <v>0.17649999999999999</v>
      </c>
      <c r="I3860" s="12">
        <v>0</v>
      </c>
      <c r="J3860">
        <v>22</v>
      </c>
      <c r="K3860">
        <v>32</v>
      </c>
      <c r="L3860" s="12">
        <v>0.17649999999999999</v>
      </c>
      <c r="M3860" t="s">
        <v>231</v>
      </c>
    </row>
    <row r="3861" spans="1:13" x14ac:dyDescent="0.3">
      <c r="A3861" t="s">
        <v>63</v>
      </c>
      <c r="B3861" t="s">
        <v>65</v>
      </c>
      <c r="C3861" t="s">
        <v>237</v>
      </c>
      <c r="D3861" t="s">
        <v>117</v>
      </c>
      <c r="E3861">
        <v>8</v>
      </c>
      <c r="F3861" s="12">
        <v>2142</v>
      </c>
      <c r="G3861" s="12">
        <v>71.400000000000006</v>
      </c>
      <c r="H3861" s="12">
        <v>4.4232000000000005</v>
      </c>
      <c r="I3861" s="12">
        <v>2.0115999999999996</v>
      </c>
      <c r="J3861">
        <v>238</v>
      </c>
      <c r="K3861">
        <v>228</v>
      </c>
      <c r="L3861" s="12">
        <v>2.4116</v>
      </c>
      <c r="M3861" t="s">
        <v>231</v>
      </c>
    </row>
    <row r="3862" spans="1:13" x14ac:dyDescent="0.3">
      <c r="A3862" t="s">
        <v>63</v>
      </c>
      <c r="B3862" t="s">
        <v>65</v>
      </c>
      <c r="C3862" t="s">
        <v>238</v>
      </c>
      <c r="D3862" t="s">
        <v>117</v>
      </c>
      <c r="E3862">
        <v>1</v>
      </c>
      <c r="F3862" s="12">
        <v>135</v>
      </c>
      <c r="G3862" s="12">
        <v>4.5</v>
      </c>
      <c r="H3862" s="12">
        <v>0.2</v>
      </c>
      <c r="I3862" s="12">
        <v>0.2</v>
      </c>
      <c r="J3862">
        <v>45</v>
      </c>
      <c r="K3862">
        <v>50</v>
      </c>
      <c r="L3862" s="12">
        <v>0</v>
      </c>
      <c r="M3862" t="s">
        <v>231</v>
      </c>
    </row>
    <row r="3863" spans="1:13" x14ac:dyDescent="0.3">
      <c r="A3863" t="s">
        <v>63</v>
      </c>
      <c r="B3863" t="s">
        <v>65</v>
      </c>
      <c r="C3863" t="s">
        <v>239</v>
      </c>
      <c r="D3863" t="s">
        <v>117</v>
      </c>
      <c r="E3863">
        <v>1</v>
      </c>
      <c r="F3863" s="12">
        <v>93</v>
      </c>
      <c r="G3863" s="12">
        <v>3.1</v>
      </c>
      <c r="H3863" s="12">
        <v>0.17649999999999999</v>
      </c>
      <c r="I3863" s="12">
        <v>0.17649999999999999</v>
      </c>
      <c r="J3863">
        <v>31</v>
      </c>
      <c r="K3863">
        <v>32</v>
      </c>
      <c r="L3863" s="12">
        <v>0</v>
      </c>
      <c r="M3863" t="s">
        <v>231</v>
      </c>
    </row>
    <row r="3864" spans="1:13" x14ac:dyDescent="0.3">
      <c r="A3864" t="s">
        <v>63</v>
      </c>
      <c r="B3864" t="s">
        <v>65</v>
      </c>
      <c r="C3864" t="s">
        <v>241</v>
      </c>
      <c r="D3864" t="s">
        <v>117</v>
      </c>
      <c r="E3864">
        <v>1</v>
      </c>
      <c r="F3864" s="12">
        <v>144</v>
      </c>
      <c r="G3864" s="12">
        <v>4.8</v>
      </c>
      <c r="H3864" s="12">
        <v>0.3765</v>
      </c>
      <c r="I3864" s="12">
        <v>0.3765</v>
      </c>
      <c r="J3864">
        <v>24</v>
      </c>
      <c r="K3864">
        <v>24</v>
      </c>
      <c r="L3864" s="12">
        <v>0</v>
      </c>
      <c r="M3864" t="s">
        <v>231</v>
      </c>
    </row>
    <row r="3865" spans="1:13" x14ac:dyDescent="0.3">
      <c r="A3865" t="s">
        <v>63</v>
      </c>
      <c r="B3865" t="s">
        <v>65</v>
      </c>
      <c r="C3865" t="s">
        <v>242</v>
      </c>
      <c r="D3865" t="s">
        <v>117</v>
      </c>
      <c r="E3865">
        <v>2</v>
      </c>
      <c r="F3865" s="12">
        <v>475.99993200000006</v>
      </c>
      <c r="G3865" s="12">
        <v>15.866664400000001</v>
      </c>
      <c r="H3865" s="12">
        <v>0.88639999999999997</v>
      </c>
      <c r="I3865" s="12">
        <v>0.44319999999999998</v>
      </c>
      <c r="J3865">
        <v>68</v>
      </c>
      <c r="K3865">
        <v>64</v>
      </c>
      <c r="L3865" s="12">
        <v>0.44319999999999998</v>
      </c>
      <c r="M3865" t="s">
        <v>231</v>
      </c>
    </row>
    <row r="3866" spans="1:13" x14ac:dyDescent="0.3">
      <c r="A3866" t="s">
        <v>40</v>
      </c>
      <c r="B3866" t="s">
        <v>42</v>
      </c>
      <c r="C3866" t="s">
        <v>247</v>
      </c>
      <c r="D3866" t="s">
        <v>117</v>
      </c>
      <c r="E3866">
        <v>1</v>
      </c>
      <c r="F3866" s="12">
        <v>37.999961999999996</v>
      </c>
      <c r="G3866" s="12">
        <v>1.2666653999999999</v>
      </c>
      <c r="H3866" s="12">
        <v>0.17649999999999999</v>
      </c>
      <c r="I3866" s="12">
        <v>0.17649999999999999</v>
      </c>
      <c r="J3866">
        <v>38</v>
      </c>
      <c r="K3866">
        <v>50</v>
      </c>
      <c r="L3866" s="12">
        <v>0</v>
      </c>
      <c r="M3866" t="s">
        <v>245</v>
      </c>
    </row>
    <row r="3867" spans="1:13" x14ac:dyDescent="0.3">
      <c r="A3867" t="s">
        <v>40</v>
      </c>
      <c r="B3867" t="s">
        <v>42</v>
      </c>
      <c r="C3867" t="s">
        <v>248</v>
      </c>
      <c r="D3867" t="s">
        <v>117</v>
      </c>
      <c r="E3867">
        <v>1</v>
      </c>
      <c r="F3867" s="12">
        <v>31.5</v>
      </c>
      <c r="G3867" s="12">
        <v>1.05</v>
      </c>
      <c r="H3867" s="12">
        <v>0.1633</v>
      </c>
      <c r="I3867" s="12">
        <v>0.1633</v>
      </c>
      <c r="J3867">
        <v>21</v>
      </c>
      <c r="K3867">
        <v>50</v>
      </c>
      <c r="L3867" s="12">
        <v>0</v>
      </c>
      <c r="M3867" t="s">
        <v>245</v>
      </c>
    </row>
    <row r="3868" spans="1:13" x14ac:dyDescent="0.3">
      <c r="A3868" t="s">
        <v>40</v>
      </c>
      <c r="B3868" t="s">
        <v>42</v>
      </c>
      <c r="C3868" t="s">
        <v>249</v>
      </c>
      <c r="D3868" t="s">
        <v>117</v>
      </c>
      <c r="E3868">
        <v>1</v>
      </c>
      <c r="F3868" s="12">
        <v>22.5</v>
      </c>
      <c r="G3868" s="12">
        <v>0.75</v>
      </c>
      <c r="H3868" s="12">
        <v>0.1633</v>
      </c>
      <c r="I3868" s="12">
        <v>0.1633</v>
      </c>
      <c r="J3868">
        <v>15</v>
      </c>
      <c r="K3868">
        <v>50</v>
      </c>
      <c r="L3868" s="12">
        <v>0</v>
      </c>
      <c r="M3868" t="s">
        <v>245</v>
      </c>
    </row>
    <row r="3869" spans="1:13" x14ac:dyDescent="0.3">
      <c r="A3869" t="s">
        <v>40</v>
      </c>
      <c r="B3869" t="s">
        <v>42</v>
      </c>
      <c r="C3869" t="s">
        <v>252</v>
      </c>
      <c r="D3869" t="s">
        <v>117</v>
      </c>
      <c r="E3869">
        <v>1</v>
      </c>
      <c r="F3869" s="12">
        <v>13.5</v>
      </c>
      <c r="G3869" s="12">
        <v>0.45</v>
      </c>
      <c r="H3869" s="12">
        <v>8.8200000000000001E-2</v>
      </c>
      <c r="I3869" s="12">
        <v>8.8200000000000001E-2</v>
      </c>
      <c r="J3869">
        <v>9</v>
      </c>
      <c r="K3869">
        <v>50</v>
      </c>
      <c r="L3869" s="12">
        <v>0</v>
      </c>
      <c r="M3869" t="s">
        <v>245</v>
      </c>
    </row>
    <row r="3870" spans="1:13" x14ac:dyDescent="0.3">
      <c r="A3870" t="s">
        <v>40</v>
      </c>
      <c r="B3870" t="s">
        <v>42</v>
      </c>
      <c r="C3870" t="s">
        <v>253</v>
      </c>
      <c r="D3870" t="s">
        <v>117</v>
      </c>
      <c r="E3870">
        <v>1</v>
      </c>
      <c r="F3870" s="12">
        <v>13.5</v>
      </c>
      <c r="G3870" s="12">
        <v>0.45</v>
      </c>
      <c r="H3870" s="12">
        <v>0</v>
      </c>
      <c r="I3870" s="12">
        <v>0</v>
      </c>
      <c r="J3870">
        <v>9</v>
      </c>
      <c r="K3870">
        <v>50</v>
      </c>
      <c r="L3870" s="12">
        <v>0</v>
      </c>
      <c r="M3870" t="s">
        <v>245</v>
      </c>
    </row>
    <row r="3871" spans="1:13" x14ac:dyDescent="0.3">
      <c r="A3871" t="s">
        <v>40</v>
      </c>
      <c r="B3871" t="s">
        <v>42</v>
      </c>
      <c r="C3871" t="s">
        <v>254</v>
      </c>
      <c r="D3871" t="s">
        <v>117</v>
      </c>
      <c r="E3871">
        <v>1</v>
      </c>
      <c r="F3871" s="12">
        <v>6</v>
      </c>
      <c r="G3871" s="12">
        <v>0.2</v>
      </c>
      <c r="H3871" s="12">
        <v>0</v>
      </c>
      <c r="I3871" s="12">
        <v>0</v>
      </c>
      <c r="J3871">
        <v>4</v>
      </c>
      <c r="K3871">
        <v>50</v>
      </c>
      <c r="L3871" s="12">
        <v>0</v>
      </c>
      <c r="M3871" t="s">
        <v>245</v>
      </c>
    </row>
    <row r="3872" spans="1:13" x14ac:dyDescent="0.3">
      <c r="A3872" t="s">
        <v>40</v>
      </c>
      <c r="B3872" t="s">
        <v>42</v>
      </c>
      <c r="C3872" t="s">
        <v>255</v>
      </c>
      <c r="D3872" t="s">
        <v>117</v>
      </c>
      <c r="E3872">
        <v>1</v>
      </c>
      <c r="F3872" s="12">
        <v>35.999999964000004</v>
      </c>
      <c r="G3872" s="12">
        <v>1.1999999988000001</v>
      </c>
      <c r="H3872" s="12">
        <v>0.1215</v>
      </c>
      <c r="I3872" s="12">
        <v>0.1215</v>
      </c>
      <c r="J3872">
        <v>18</v>
      </c>
      <c r="K3872">
        <v>50</v>
      </c>
      <c r="L3872" s="12">
        <v>0</v>
      </c>
      <c r="M3872" t="s">
        <v>245</v>
      </c>
    </row>
    <row r="3873" spans="1:13" x14ac:dyDescent="0.3">
      <c r="A3873" t="s">
        <v>40</v>
      </c>
      <c r="B3873" t="s">
        <v>42</v>
      </c>
      <c r="C3873" t="s">
        <v>258</v>
      </c>
      <c r="D3873" t="s">
        <v>117</v>
      </c>
      <c r="E3873">
        <v>1</v>
      </c>
      <c r="F3873" s="12">
        <v>45.999999953999996</v>
      </c>
      <c r="G3873" s="12">
        <v>1.5333333318</v>
      </c>
      <c r="H3873" s="12">
        <v>0.1215</v>
      </c>
      <c r="I3873" s="12">
        <v>0.1215</v>
      </c>
      <c r="J3873">
        <v>23</v>
      </c>
      <c r="K3873">
        <v>50</v>
      </c>
      <c r="L3873" s="12">
        <v>0</v>
      </c>
      <c r="M3873" t="s">
        <v>245</v>
      </c>
    </row>
    <row r="3874" spans="1:13" x14ac:dyDescent="0.3">
      <c r="A3874" t="s">
        <v>40</v>
      </c>
      <c r="B3874" t="s">
        <v>42</v>
      </c>
      <c r="C3874" t="s">
        <v>260</v>
      </c>
      <c r="D3874" t="s">
        <v>117</v>
      </c>
      <c r="E3874">
        <v>1</v>
      </c>
      <c r="F3874" s="12">
        <v>25.999999973999998</v>
      </c>
      <c r="G3874" s="12">
        <v>0.86666666579999996</v>
      </c>
      <c r="H3874" s="12">
        <v>0.1215</v>
      </c>
      <c r="I3874" s="12">
        <v>0.1215</v>
      </c>
      <c r="J3874">
        <v>13</v>
      </c>
      <c r="K3874">
        <v>50</v>
      </c>
      <c r="L3874" s="12">
        <v>0</v>
      </c>
      <c r="M3874" t="s">
        <v>245</v>
      </c>
    </row>
    <row r="3875" spans="1:13" x14ac:dyDescent="0.3">
      <c r="A3875" t="s">
        <v>40</v>
      </c>
      <c r="B3875" t="s">
        <v>42</v>
      </c>
      <c r="C3875" t="s">
        <v>261</v>
      </c>
      <c r="D3875" t="s">
        <v>117</v>
      </c>
      <c r="E3875">
        <v>1</v>
      </c>
      <c r="F3875" s="12">
        <v>57</v>
      </c>
      <c r="G3875" s="12">
        <v>1.9</v>
      </c>
      <c r="H3875" s="12">
        <v>0.17649999999999999</v>
      </c>
      <c r="I3875" s="12">
        <v>0.17649999999999999</v>
      </c>
      <c r="J3875">
        <v>19</v>
      </c>
      <c r="K3875">
        <v>50</v>
      </c>
      <c r="L3875" s="12">
        <v>0</v>
      </c>
      <c r="M3875" t="s">
        <v>245</v>
      </c>
    </row>
    <row r="3876" spans="1:13" x14ac:dyDescent="0.3">
      <c r="A3876" t="s">
        <v>40</v>
      </c>
      <c r="B3876" t="s">
        <v>42</v>
      </c>
      <c r="C3876" t="s">
        <v>263</v>
      </c>
      <c r="D3876" t="s">
        <v>117</v>
      </c>
      <c r="E3876">
        <v>1</v>
      </c>
      <c r="F3876" s="12">
        <v>37.999999962000004</v>
      </c>
      <c r="G3876" s="12">
        <v>1.2666666654000001</v>
      </c>
      <c r="H3876" s="12">
        <v>0.1215</v>
      </c>
      <c r="I3876" s="12">
        <v>0.1215</v>
      </c>
      <c r="J3876">
        <v>19</v>
      </c>
      <c r="K3876">
        <v>50</v>
      </c>
      <c r="L3876" s="12">
        <v>0</v>
      </c>
      <c r="M3876" t="s">
        <v>245</v>
      </c>
    </row>
    <row r="3877" spans="1:13" x14ac:dyDescent="0.3">
      <c r="A3877" t="s">
        <v>40</v>
      </c>
      <c r="B3877" t="s">
        <v>42</v>
      </c>
      <c r="C3877" t="s">
        <v>264</v>
      </c>
      <c r="D3877" t="s">
        <v>117</v>
      </c>
      <c r="E3877">
        <v>1</v>
      </c>
      <c r="F3877" s="12">
        <v>31.999999967999997</v>
      </c>
      <c r="G3877" s="12">
        <v>1.0666666655999999</v>
      </c>
      <c r="H3877" s="12">
        <v>0.1215</v>
      </c>
      <c r="I3877" s="12">
        <v>0.1215</v>
      </c>
      <c r="J3877">
        <v>16</v>
      </c>
      <c r="K3877">
        <v>50</v>
      </c>
      <c r="L3877" s="12">
        <v>0</v>
      </c>
      <c r="M3877" t="s">
        <v>245</v>
      </c>
    </row>
    <row r="3878" spans="1:13" x14ac:dyDescent="0.3">
      <c r="A3878" t="s">
        <v>40</v>
      </c>
      <c r="B3878" t="s">
        <v>42</v>
      </c>
      <c r="C3878" t="s">
        <v>269</v>
      </c>
      <c r="D3878" t="s">
        <v>117</v>
      </c>
      <c r="E3878">
        <v>1</v>
      </c>
      <c r="F3878" s="12">
        <v>21.999999977999998</v>
      </c>
      <c r="G3878" s="12">
        <v>0.7333333326</v>
      </c>
      <c r="H3878" s="12">
        <v>0.1215</v>
      </c>
      <c r="I3878" s="12">
        <v>0.1215</v>
      </c>
      <c r="J3878">
        <v>11</v>
      </c>
      <c r="K3878">
        <v>50</v>
      </c>
      <c r="L3878" s="12">
        <v>0</v>
      </c>
      <c r="M3878" t="s">
        <v>245</v>
      </c>
    </row>
    <row r="3879" spans="1:13" x14ac:dyDescent="0.3">
      <c r="A3879" t="s">
        <v>40</v>
      </c>
      <c r="B3879" t="s">
        <v>42</v>
      </c>
      <c r="C3879" t="s">
        <v>270</v>
      </c>
      <c r="D3879" t="s">
        <v>117</v>
      </c>
      <c r="E3879">
        <v>1</v>
      </c>
      <c r="F3879" s="12">
        <v>39.999999960000004</v>
      </c>
      <c r="G3879" s="12">
        <v>1.333333332</v>
      </c>
      <c r="H3879" s="12">
        <v>0.1215</v>
      </c>
      <c r="I3879" s="12">
        <v>0.1215</v>
      </c>
      <c r="J3879">
        <v>20</v>
      </c>
      <c r="K3879">
        <v>50</v>
      </c>
      <c r="L3879" s="12">
        <v>0</v>
      </c>
      <c r="M3879" t="s">
        <v>245</v>
      </c>
    </row>
    <row r="3880" spans="1:13" x14ac:dyDescent="0.3">
      <c r="A3880" t="s">
        <v>40</v>
      </c>
      <c r="B3880" t="s">
        <v>42</v>
      </c>
      <c r="C3880" t="s">
        <v>271</v>
      </c>
      <c r="D3880" t="s">
        <v>117</v>
      </c>
      <c r="E3880">
        <v>1</v>
      </c>
      <c r="F3880" s="12">
        <v>17.999999982000002</v>
      </c>
      <c r="G3880" s="12">
        <v>0.59999999940000004</v>
      </c>
      <c r="H3880" s="12">
        <v>0.1215</v>
      </c>
      <c r="I3880" s="12">
        <v>0.1215</v>
      </c>
      <c r="J3880">
        <v>9</v>
      </c>
      <c r="K3880">
        <v>50</v>
      </c>
      <c r="L3880" s="12">
        <v>0</v>
      </c>
      <c r="M3880" t="s">
        <v>245</v>
      </c>
    </row>
    <row r="3881" spans="1:13" x14ac:dyDescent="0.3">
      <c r="A3881" t="s">
        <v>40</v>
      </c>
      <c r="B3881" t="s">
        <v>42</v>
      </c>
      <c r="C3881" t="s">
        <v>274</v>
      </c>
      <c r="D3881" t="s">
        <v>117</v>
      </c>
      <c r="E3881">
        <v>1</v>
      </c>
      <c r="F3881" s="12">
        <v>81</v>
      </c>
      <c r="G3881" s="12">
        <v>2.7</v>
      </c>
      <c r="H3881" s="12">
        <v>0.2</v>
      </c>
      <c r="I3881" s="12">
        <v>0.2</v>
      </c>
      <c r="J3881">
        <v>27</v>
      </c>
      <c r="K3881">
        <v>50</v>
      </c>
      <c r="L3881" s="12">
        <v>0</v>
      </c>
      <c r="M3881" t="s">
        <v>245</v>
      </c>
    </row>
    <row r="3882" spans="1:13" x14ac:dyDescent="0.3">
      <c r="A3882" t="s">
        <v>40</v>
      </c>
      <c r="B3882" t="s">
        <v>42</v>
      </c>
      <c r="C3882" t="s">
        <v>276</v>
      </c>
      <c r="D3882" t="s">
        <v>117</v>
      </c>
      <c r="E3882">
        <v>1</v>
      </c>
      <c r="F3882" s="12">
        <v>2.742857136</v>
      </c>
      <c r="G3882" s="12">
        <v>9.1428571200000003E-2</v>
      </c>
      <c r="H3882" s="12">
        <v>0.1215</v>
      </c>
      <c r="I3882" s="12">
        <v>0.1215</v>
      </c>
      <c r="J3882">
        <v>24</v>
      </c>
      <c r="K3882">
        <v>50</v>
      </c>
      <c r="L3882" s="12">
        <v>0</v>
      </c>
      <c r="M3882" t="s">
        <v>245</v>
      </c>
    </row>
    <row r="3883" spans="1:13" x14ac:dyDescent="0.3">
      <c r="A3883" t="s">
        <v>40</v>
      </c>
      <c r="B3883" t="s">
        <v>43</v>
      </c>
      <c r="C3883" t="s">
        <v>304</v>
      </c>
      <c r="D3883" t="s">
        <v>117</v>
      </c>
      <c r="E3883">
        <v>1</v>
      </c>
      <c r="F3883" s="12">
        <v>156</v>
      </c>
      <c r="G3883" s="12">
        <v>5.2</v>
      </c>
      <c r="H3883" s="12">
        <v>0.36859999999999998</v>
      </c>
      <c r="I3883" s="12">
        <v>0.36859999999999998</v>
      </c>
      <c r="J3883">
        <v>26</v>
      </c>
      <c r="K3883">
        <v>26</v>
      </c>
      <c r="L3883" s="12">
        <v>0</v>
      </c>
      <c r="M3883" t="s">
        <v>305</v>
      </c>
    </row>
    <row r="3884" spans="1:13" x14ac:dyDescent="0.3">
      <c r="A3884" t="s">
        <v>40</v>
      </c>
      <c r="B3884" t="s">
        <v>43</v>
      </c>
      <c r="C3884" t="s">
        <v>306</v>
      </c>
      <c r="D3884" t="s">
        <v>117</v>
      </c>
      <c r="E3884">
        <v>1</v>
      </c>
      <c r="F3884" s="12">
        <v>30</v>
      </c>
      <c r="G3884" s="12">
        <v>1</v>
      </c>
      <c r="H3884" s="12">
        <v>0.36859999999999998</v>
      </c>
      <c r="I3884" s="12">
        <v>0</v>
      </c>
      <c r="J3884">
        <v>5</v>
      </c>
      <c r="K3884">
        <v>26</v>
      </c>
      <c r="L3884" s="12">
        <v>0.36859999999999998</v>
      </c>
      <c r="M3884" t="s">
        <v>305</v>
      </c>
    </row>
    <row r="3885" spans="1:13" x14ac:dyDescent="0.3">
      <c r="A3885" t="s">
        <v>40</v>
      </c>
      <c r="B3885" t="s">
        <v>43</v>
      </c>
      <c r="C3885" t="s">
        <v>310</v>
      </c>
      <c r="D3885" t="s">
        <v>117</v>
      </c>
      <c r="E3885">
        <v>1</v>
      </c>
      <c r="F3885" s="12">
        <v>27</v>
      </c>
      <c r="G3885" s="12">
        <v>0.9</v>
      </c>
      <c r="H3885" s="12">
        <v>0.2</v>
      </c>
      <c r="I3885" s="12">
        <v>0</v>
      </c>
      <c r="J3885">
        <v>9</v>
      </c>
      <c r="K3885">
        <v>26</v>
      </c>
      <c r="L3885" s="12">
        <v>0.2</v>
      </c>
      <c r="M3885" t="s">
        <v>305</v>
      </c>
    </row>
    <row r="3886" spans="1:13" x14ac:dyDescent="0.3">
      <c r="A3886" t="s">
        <v>40</v>
      </c>
      <c r="B3886" t="s">
        <v>43</v>
      </c>
      <c r="C3886" t="s">
        <v>311</v>
      </c>
      <c r="D3886" t="s">
        <v>117</v>
      </c>
      <c r="E3886">
        <v>1</v>
      </c>
      <c r="F3886" s="12">
        <v>60</v>
      </c>
      <c r="G3886" s="12">
        <v>2</v>
      </c>
      <c r="H3886" s="12">
        <v>0.36859999999999998</v>
      </c>
      <c r="I3886" s="12">
        <v>0</v>
      </c>
      <c r="J3886">
        <v>10</v>
      </c>
      <c r="K3886">
        <v>26</v>
      </c>
      <c r="L3886" s="12">
        <v>0.36859999999999998</v>
      </c>
      <c r="M3886" t="s">
        <v>305</v>
      </c>
    </row>
    <row r="3887" spans="1:13" x14ac:dyDescent="0.3">
      <c r="A3887" t="s">
        <v>40</v>
      </c>
      <c r="B3887" t="s">
        <v>43</v>
      </c>
      <c r="C3887" t="s">
        <v>312</v>
      </c>
      <c r="D3887" t="s">
        <v>117</v>
      </c>
      <c r="E3887">
        <v>1</v>
      </c>
      <c r="F3887" s="12">
        <v>48</v>
      </c>
      <c r="G3887" s="12">
        <v>1.6</v>
      </c>
      <c r="H3887" s="12">
        <v>0.36859999999999998</v>
      </c>
      <c r="I3887" s="12">
        <v>0.36859999999999998</v>
      </c>
      <c r="J3887">
        <v>8</v>
      </c>
      <c r="K3887">
        <v>26</v>
      </c>
      <c r="L3887" s="12">
        <v>0</v>
      </c>
      <c r="M3887" t="s">
        <v>305</v>
      </c>
    </row>
    <row r="3888" spans="1:13" x14ac:dyDescent="0.3">
      <c r="A3888" t="s">
        <v>40</v>
      </c>
      <c r="B3888" t="s">
        <v>45</v>
      </c>
      <c r="C3888" t="s">
        <v>318</v>
      </c>
      <c r="D3888" t="s">
        <v>117</v>
      </c>
      <c r="E3888">
        <v>1</v>
      </c>
      <c r="F3888" s="12">
        <v>138</v>
      </c>
      <c r="G3888" s="12">
        <v>4.5999999999999996</v>
      </c>
      <c r="H3888" s="12">
        <v>0.2</v>
      </c>
      <c r="I3888" s="12">
        <v>0.2</v>
      </c>
      <c r="J3888">
        <v>46</v>
      </c>
      <c r="K3888">
        <v>50</v>
      </c>
      <c r="L3888" s="12">
        <v>0</v>
      </c>
      <c r="M3888" t="s">
        <v>316</v>
      </c>
    </row>
    <row r="3889" spans="1:13" x14ac:dyDescent="0.3">
      <c r="A3889" t="s">
        <v>40</v>
      </c>
      <c r="B3889" t="s">
        <v>45</v>
      </c>
      <c r="C3889" t="s">
        <v>320</v>
      </c>
      <c r="D3889" t="s">
        <v>117</v>
      </c>
      <c r="E3889">
        <v>1</v>
      </c>
      <c r="F3889" s="12">
        <v>147</v>
      </c>
      <c r="G3889" s="12">
        <v>4.9000000000000004</v>
      </c>
      <c r="H3889" s="12">
        <v>0.2</v>
      </c>
      <c r="I3889" s="12">
        <v>0</v>
      </c>
      <c r="J3889">
        <v>49</v>
      </c>
      <c r="K3889">
        <v>50</v>
      </c>
      <c r="L3889" s="12">
        <v>0.2</v>
      </c>
      <c r="M3889" t="s">
        <v>316</v>
      </c>
    </row>
    <row r="3890" spans="1:13" x14ac:dyDescent="0.3">
      <c r="A3890" t="s">
        <v>40</v>
      </c>
      <c r="B3890" t="s">
        <v>45</v>
      </c>
      <c r="C3890" t="s">
        <v>322</v>
      </c>
      <c r="D3890" t="s">
        <v>117</v>
      </c>
      <c r="E3890">
        <v>3</v>
      </c>
      <c r="F3890" s="12">
        <v>423.00000000000006</v>
      </c>
      <c r="G3890" s="12">
        <v>14.100000000000001</v>
      </c>
      <c r="H3890" s="12">
        <v>0.60000000000000009</v>
      </c>
      <c r="I3890" s="12">
        <v>0.60000000000000009</v>
      </c>
      <c r="J3890">
        <v>141</v>
      </c>
      <c r="K3890">
        <v>150</v>
      </c>
      <c r="L3890" s="12">
        <v>0</v>
      </c>
      <c r="M3890" t="s">
        <v>316</v>
      </c>
    </row>
    <row r="3891" spans="1:13" x14ac:dyDescent="0.3">
      <c r="A3891" t="s">
        <v>40</v>
      </c>
      <c r="B3891" t="s">
        <v>45</v>
      </c>
      <c r="C3891" t="s">
        <v>323</v>
      </c>
      <c r="D3891" t="s">
        <v>117</v>
      </c>
      <c r="E3891">
        <v>1</v>
      </c>
      <c r="F3891" s="12">
        <v>117</v>
      </c>
      <c r="G3891" s="12">
        <v>3.9</v>
      </c>
      <c r="H3891" s="12">
        <v>0.2</v>
      </c>
      <c r="I3891" s="12">
        <v>0.2</v>
      </c>
      <c r="J3891">
        <v>39</v>
      </c>
      <c r="K3891">
        <v>50</v>
      </c>
      <c r="L3891" s="12">
        <v>0</v>
      </c>
      <c r="M3891" t="s">
        <v>316</v>
      </c>
    </row>
    <row r="3892" spans="1:13" x14ac:dyDescent="0.3">
      <c r="A3892" t="s">
        <v>40</v>
      </c>
      <c r="B3892" t="s">
        <v>45</v>
      </c>
      <c r="C3892" t="s">
        <v>324</v>
      </c>
      <c r="D3892" t="s">
        <v>117</v>
      </c>
      <c r="E3892">
        <v>1</v>
      </c>
      <c r="F3892" s="12">
        <v>129</v>
      </c>
      <c r="G3892" s="12">
        <v>4.3</v>
      </c>
      <c r="H3892" s="12">
        <v>0.2</v>
      </c>
      <c r="I3892" s="12">
        <v>0.2</v>
      </c>
      <c r="J3892">
        <v>43</v>
      </c>
      <c r="K3892">
        <v>50</v>
      </c>
      <c r="L3892" s="12">
        <v>0</v>
      </c>
      <c r="M3892" t="s">
        <v>316</v>
      </c>
    </row>
    <row r="3893" spans="1:13" x14ac:dyDescent="0.3">
      <c r="A3893" t="s">
        <v>40</v>
      </c>
      <c r="B3893" t="s">
        <v>45</v>
      </c>
      <c r="C3893" t="s">
        <v>325</v>
      </c>
      <c r="D3893" t="s">
        <v>117</v>
      </c>
      <c r="E3893">
        <v>1</v>
      </c>
      <c r="F3893" s="12">
        <v>138</v>
      </c>
      <c r="G3893" s="12">
        <v>4.5999999999999996</v>
      </c>
      <c r="H3893" s="12">
        <v>0.2</v>
      </c>
      <c r="I3893" s="12">
        <v>0.2</v>
      </c>
      <c r="J3893">
        <v>46</v>
      </c>
      <c r="K3893">
        <v>50</v>
      </c>
      <c r="L3893" s="12">
        <v>0</v>
      </c>
      <c r="M3893" t="s">
        <v>316</v>
      </c>
    </row>
    <row r="3894" spans="1:13" x14ac:dyDescent="0.3">
      <c r="A3894" t="s">
        <v>40</v>
      </c>
      <c r="B3894" t="s">
        <v>45</v>
      </c>
      <c r="C3894" t="s">
        <v>326</v>
      </c>
      <c r="D3894" t="s">
        <v>117</v>
      </c>
      <c r="E3894">
        <v>1</v>
      </c>
      <c r="F3894" s="12">
        <v>150</v>
      </c>
      <c r="G3894" s="12">
        <v>5</v>
      </c>
      <c r="H3894" s="12">
        <v>0.2</v>
      </c>
      <c r="I3894" s="12">
        <v>0.2</v>
      </c>
      <c r="J3894">
        <v>50</v>
      </c>
      <c r="K3894">
        <v>50</v>
      </c>
      <c r="L3894" s="12">
        <v>0</v>
      </c>
      <c r="M3894" t="s">
        <v>316</v>
      </c>
    </row>
    <row r="3895" spans="1:13" x14ac:dyDescent="0.3">
      <c r="A3895" t="s">
        <v>40</v>
      </c>
      <c r="B3895" t="s">
        <v>45</v>
      </c>
      <c r="C3895" t="s">
        <v>327</v>
      </c>
      <c r="D3895" t="s">
        <v>117</v>
      </c>
      <c r="E3895">
        <v>2</v>
      </c>
      <c r="F3895" s="12">
        <v>225</v>
      </c>
      <c r="G3895" s="12">
        <v>7.5</v>
      </c>
      <c r="H3895" s="12">
        <v>0.4</v>
      </c>
      <c r="I3895" s="12">
        <v>0.4</v>
      </c>
      <c r="J3895">
        <v>75</v>
      </c>
      <c r="K3895">
        <v>100</v>
      </c>
      <c r="L3895" s="12">
        <v>0</v>
      </c>
      <c r="M3895" t="s">
        <v>316</v>
      </c>
    </row>
    <row r="3896" spans="1:13" x14ac:dyDescent="0.3">
      <c r="A3896" t="s">
        <v>40</v>
      </c>
      <c r="B3896" t="s">
        <v>45</v>
      </c>
      <c r="C3896" t="s">
        <v>328</v>
      </c>
      <c r="D3896" t="s">
        <v>117</v>
      </c>
      <c r="E3896">
        <v>1</v>
      </c>
      <c r="F3896" s="12">
        <v>138</v>
      </c>
      <c r="G3896" s="12">
        <v>4.5999999999999996</v>
      </c>
      <c r="H3896" s="12">
        <v>0.2</v>
      </c>
      <c r="I3896" s="12">
        <v>0</v>
      </c>
      <c r="J3896">
        <v>46</v>
      </c>
      <c r="K3896">
        <v>50</v>
      </c>
      <c r="L3896" s="12">
        <v>0.2</v>
      </c>
      <c r="M3896" t="s">
        <v>316</v>
      </c>
    </row>
    <row r="3897" spans="1:13" x14ac:dyDescent="0.3">
      <c r="A3897" t="s">
        <v>40</v>
      </c>
      <c r="B3897" t="s">
        <v>45</v>
      </c>
      <c r="C3897" t="s">
        <v>331</v>
      </c>
      <c r="D3897" t="s">
        <v>117</v>
      </c>
      <c r="E3897">
        <v>2</v>
      </c>
      <c r="F3897" s="12">
        <v>243</v>
      </c>
      <c r="G3897" s="12">
        <v>8.1</v>
      </c>
      <c r="H3897" s="12">
        <v>0.4</v>
      </c>
      <c r="I3897" s="12">
        <v>0.4</v>
      </c>
      <c r="J3897">
        <v>81</v>
      </c>
      <c r="K3897">
        <v>100</v>
      </c>
      <c r="L3897" s="12">
        <v>0</v>
      </c>
      <c r="M3897" t="s">
        <v>316</v>
      </c>
    </row>
    <row r="3898" spans="1:13" x14ac:dyDescent="0.3">
      <c r="A3898" t="s">
        <v>40</v>
      </c>
      <c r="B3898" t="s">
        <v>45</v>
      </c>
      <c r="C3898" t="s">
        <v>332</v>
      </c>
      <c r="D3898" t="s">
        <v>117</v>
      </c>
      <c r="E3898">
        <v>1</v>
      </c>
      <c r="F3898" s="12">
        <v>81</v>
      </c>
      <c r="G3898" s="12">
        <v>2.7</v>
      </c>
      <c r="H3898" s="12">
        <v>0.2</v>
      </c>
      <c r="I3898" s="12">
        <v>0</v>
      </c>
      <c r="J3898">
        <v>27</v>
      </c>
      <c r="K3898">
        <v>50</v>
      </c>
      <c r="L3898" s="12">
        <v>0.2</v>
      </c>
      <c r="M3898" t="s">
        <v>316</v>
      </c>
    </row>
    <row r="3899" spans="1:13" x14ac:dyDescent="0.3">
      <c r="A3899" t="s">
        <v>40</v>
      </c>
      <c r="B3899" t="s">
        <v>45</v>
      </c>
      <c r="C3899" t="s">
        <v>334</v>
      </c>
      <c r="D3899" t="s">
        <v>117</v>
      </c>
      <c r="E3899">
        <v>1</v>
      </c>
      <c r="F3899" s="12">
        <v>63</v>
      </c>
      <c r="G3899" s="12">
        <v>2.1</v>
      </c>
      <c r="H3899" s="12">
        <v>0.2</v>
      </c>
      <c r="I3899" s="12">
        <v>0.2</v>
      </c>
      <c r="J3899">
        <v>21</v>
      </c>
      <c r="K3899">
        <v>50</v>
      </c>
      <c r="L3899" s="12">
        <v>0</v>
      </c>
      <c r="M3899" t="s">
        <v>316</v>
      </c>
    </row>
    <row r="3900" spans="1:13" x14ac:dyDescent="0.3">
      <c r="A3900" t="s">
        <v>40</v>
      </c>
      <c r="B3900" t="s">
        <v>45</v>
      </c>
      <c r="C3900" t="s">
        <v>336</v>
      </c>
      <c r="D3900" t="s">
        <v>117</v>
      </c>
      <c r="E3900">
        <v>1</v>
      </c>
      <c r="F3900" s="12">
        <v>81</v>
      </c>
      <c r="G3900" s="12">
        <v>2.7</v>
      </c>
      <c r="H3900" s="12">
        <v>0.2</v>
      </c>
      <c r="I3900" s="12">
        <v>0.2</v>
      </c>
      <c r="J3900">
        <v>27</v>
      </c>
      <c r="K3900">
        <v>50</v>
      </c>
      <c r="L3900" s="12">
        <v>0</v>
      </c>
      <c r="M3900" t="s">
        <v>316</v>
      </c>
    </row>
    <row r="3901" spans="1:13" x14ac:dyDescent="0.3">
      <c r="A3901" t="s">
        <v>40</v>
      </c>
      <c r="B3901" t="s">
        <v>45</v>
      </c>
      <c r="C3901" t="s">
        <v>337</v>
      </c>
      <c r="D3901" t="s">
        <v>117</v>
      </c>
      <c r="E3901">
        <v>2</v>
      </c>
      <c r="F3901" s="12">
        <v>270</v>
      </c>
      <c r="G3901" s="12">
        <v>9</v>
      </c>
      <c r="H3901" s="12">
        <v>0.4</v>
      </c>
      <c r="I3901" s="12">
        <v>0.4</v>
      </c>
      <c r="J3901">
        <v>90</v>
      </c>
      <c r="K3901">
        <v>100</v>
      </c>
      <c r="L3901" s="12">
        <v>0</v>
      </c>
      <c r="M3901" t="s">
        <v>316</v>
      </c>
    </row>
    <row r="3902" spans="1:13" x14ac:dyDescent="0.3">
      <c r="A3902" t="s">
        <v>40</v>
      </c>
      <c r="B3902" t="s">
        <v>45</v>
      </c>
      <c r="C3902" t="s">
        <v>339</v>
      </c>
      <c r="D3902" t="s">
        <v>117</v>
      </c>
      <c r="E3902">
        <v>1</v>
      </c>
      <c r="F3902" s="12">
        <v>141</v>
      </c>
      <c r="G3902" s="12">
        <v>4.7</v>
      </c>
      <c r="H3902" s="12">
        <v>0.2</v>
      </c>
      <c r="I3902" s="12">
        <v>0.2</v>
      </c>
      <c r="J3902">
        <v>47</v>
      </c>
      <c r="K3902">
        <v>50</v>
      </c>
      <c r="L3902" s="12">
        <v>0</v>
      </c>
      <c r="M3902" t="s">
        <v>316</v>
      </c>
    </row>
    <row r="3903" spans="1:13" x14ac:dyDescent="0.3">
      <c r="A3903" t="s">
        <v>63</v>
      </c>
      <c r="B3903" t="s">
        <v>66</v>
      </c>
      <c r="C3903" t="s">
        <v>344</v>
      </c>
      <c r="D3903" t="s">
        <v>117</v>
      </c>
      <c r="E3903">
        <v>3</v>
      </c>
      <c r="F3903" s="12">
        <v>594.99991499999999</v>
      </c>
      <c r="G3903" s="12">
        <v>19.833330499999999</v>
      </c>
      <c r="H3903" s="12">
        <v>1.3295999999999999</v>
      </c>
      <c r="I3903" s="12">
        <v>1.3295999999999999</v>
      </c>
      <c r="J3903">
        <v>85</v>
      </c>
      <c r="K3903">
        <v>96</v>
      </c>
      <c r="L3903" s="12">
        <v>0</v>
      </c>
      <c r="M3903" t="s">
        <v>343</v>
      </c>
    </row>
    <row r="3904" spans="1:13" x14ac:dyDescent="0.3">
      <c r="A3904" t="s">
        <v>63</v>
      </c>
      <c r="B3904" t="s">
        <v>66</v>
      </c>
      <c r="C3904" t="s">
        <v>345</v>
      </c>
      <c r="D3904" t="s">
        <v>117</v>
      </c>
      <c r="E3904">
        <v>2</v>
      </c>
      <c r="F3904" s="12">
        <v>360</v>
      </c>
      <c r="G3904" s="12">
        <v>12</v>
      </c>
      <c r="H3904" s="12">
        <v>0.753</v>
      </c>
      <c r="I3904" s="12">
        <v>0.753</v>
      </c>
      <c r="J3904">
        <v>60</v>
      </c>
      <c r="K3904">
        <v>64</v>
      </c>
      <c r="L3904" s="12">
        <v>0</v>
      </c>
      <c r="M3904" t="s">
        <v>343</v>
      </c>
    </row>
    <row r="3905" spans="1:13" x14ac:dyDescent="0.3">
      <c r="A3905" t="s">
        <v>63</v>
      </c>
      <c r="B3905" t="s">
        <v>66</v>
      </c>
      <c r="C3905" t="s">
        <v>346</v>
      </c>
      <c r="D3905" t="s">
        <v>117</v>
      </c>
      <c r="E3905">
        <v>2</v>
      </c>
      <c r="F3905" s="12">
        <v>567</v>
      </c>
      <c r="G3905" s="12">
        <v>18.899999999999999</v>
      </c>
      <c r="H3905" s="12">
        <v>1.1057999999999999</v>
      </c>
      <c r="I3905" s="12">
        <v>0.55289999999999995</v>
      </c>
      <c r="J3905">
        <v>63</v>
      </c>
      <c r="K3905">
        <v>64</v>
      </c>
      <c r="L3905" s="12">
        <v>0.55289999999999995</v>
      </c>
      <c r="M3905" t="s">
        <v>343</v>
      </c>
    </row>
    <row r="3906" spans="1:13" x14ac:dyDescent="0.3">
      <c r="A3906" t="s">
        <v>63</v>
      </c>
      <c r="B3906" t="s">
        <v>66</v>
      </c>
      <c r="C3906" t="s">
        <v>347</v>
      </c>
      <c r="D3906" t="s">
        <v>117</v>
      </c>
      <c r="E3906">
        <v>2</v>
      </c>
      <c r="F3906" s="12">
        <v>593.99999999999989</v>
      </c>
      <c r="G3906" s="12">
        <v>19.799999999999997</v>
      </c>
      <c r="H3906" s="12">
        <v>1.1057999999999999</v>
      </c>
      <c r="I3906" s="12">
        <v>0.55289999999999995</v>
      </c>
      <c r="J3906">
        <v>66</v>
      </c>
      <c r="K3906">
        <v>64</v>
      </c>
      <c r="L3906" s="12">
        <v>0.55289999999999995</v>
      </c>
      <c r="M3906" t="s">
        <v>343</v>
      </c>
    </row>
    <row r="3907" spans="1:13" x14ac:dyDescent="0.3">
      <c r="A3907" t="s">
        <v>63</v>
      </c>
      <c r="B3907" t="s">
        <v>66</v>
      </c>
      <c r="C3907" t="s">
        <v>349</v>
      </c>
      <c r="D3907" t="s">
        <v>117</v>
      </c>
      <c r="E3907">
        <v>1</v>
      </c>
      <c r="F3907" s="12">
        <v>216</v>
      </c>
      <c r="G3907" s="12">
        <v>7.2</v>
      </c>
      <c r="H3907" s="12">
        <v>0.55289999999999995</v>
      </c>
      <c r="I3907" s="12">
        <v>0</v>
      </c>
      <c r="J3907">
        <v>24</v>
      </c>
      <c r="K3907">
        <v>24</v>
      </c>
      <c r="L3907" s="12">
        <v>0.55289999999999995</v>
      </c>
      <c r="M3907" t="s">
        <v>343</v>
      </c>
    </row>
    <row r="3908" spans="1:13" x14ac:dyDescent="0.3">
      <c r="A3908" t="s">
        <v>40</v>
      </c>
      <c r="B3908" t="s">
        <v>46</v>
      </c>
      <c r="C3908" t="s">
        <v>350</v>
      </c>
      <c r="D3908" t="s">
        <v>117</v>
      </c>
      <c r="E3908">
        <v>4</v>
      </c>
      <c r="F3908" s="12">
        <v>732</v>
      </c>
      <c r="G3908" s="12">
        <v>24.4</v>
      </c>
      <c r="H3908" s="12">
        <v>1.506</v>
      </c>
      <c r="I3908" s="12">
        <v>1.506</v>
      </c>
      <c r="J3908">
        <v>122</v>
      </c>
      <c r="K3908">
        <v>182</v>
      </c>
      <c r="L3908" s="12">
        <v>0</v>
      </c>
      <c r="M3908" t="s">
        <v>351</v>
      </c>
    </row>
    <row r="3909" spans="1:13" x14ac:dyDescent="0.3">
      <c r="A3909" t="s">
        <v>40</v>
      </c>
      <c r="B3909" t="s">
        <v>46</v>
      </c>
      <c r="C3909" t="s">
        <v>352</v>
      </c>
      <c r="D3909" t="s">
        <v>117</v>
      </c>
      <c r="E3909">
        <v>2</v>
      </c>
      <c r="F3909" s="12">
        <v>124.99999995</v>
      </c>
      <c r="G3909" s="12">
        <v>4.1666666650000002</v>
      </c>
      <c r="H3909" s="12">
        <v>0.61960000000000004</v>
      </c>
      <c r="I3909" s="12">
        <v>0</v>
      </c>
      <c r="J3909">
        <v>25</v>
      </c>
      <c r="K3909">
        <v>82</v>
      </c>
      <c r="L3909" s="12">
        <v>0.61960000000000004</v>
      </c>
      <c r="M3909" t="s">
        <v>351</v>
      </c>
    </row>
    <row r="3910" spans="1:13" x14ac:dyDescent="0.3">
      <c r="A3910" t="s">
        <v>40</v>
      </c>
      <c r="B3910" t="s">
        <v>46</v>
      </c>
      <c r="C3910" t="s">
        <v>353</v>
      </c>
      <c r="D3910" t="s">
        <v>117</v>
      </c>
      <c r="E3910">
        <v>1</v>
      </c>
      <c r="F3910" s="12">
        <v>29.999999987999999</v>
      </c>
      <c r="G3910" s="12">
        <v>0.99999999959999997</v>
      </c>
      <c r="H3910" s="12">
        <v>0.30980000000000002</v>
      </c>
      <c r="I3910" s="12">
        <v>0</v>
      </c>
      <c r="J3910">
        <v>6</v>
      </c>
      <c r="K3910">
        <v>32</v>
      </c>
      <c r="L3910" s="12">
        <v>0.30980000000000002</v>
      </c>
      <c r="M3910" t="s">
        <v>351</v>
      </c>
    </row>
    <row r="3911" spans="1:13" x14ac:dyDescent="0.3">
      <c r="A3911" t="s">
        <v>40</v>
      </c>
      <c r="B3911" t="s">
        <v>46</v>
      </c>
      <c r="C3911" t="s">
        <v>354</v>
      </c>
      <c r="D3911" t="s">
        <v>117</v>
      </c>
      <c r="E3911">
        <v>1</v>
      </c>
      <c r="F3911" s="12">
        <v>114.999999954</v>
      </c>
      <c r="G3911" s="12">
        <v>3.8333333318</v>
      </c>
      <c r="H3911" s="12">
        <v>0.30980000000000002</v>
      </c>
      <c r="I3911" s="12">
        <v>0</v>
      </c>
      <c r="J3911">
        <v>23</v>
      </c>
      <c r="K3911">
        <v>50</v>
      </c>
      <c r="L3911" s="12">
        <v>0.30980000000000002</v>
      </c>
      <c r="M3911" t="s">
        <v>351</v>
      </c>
    </row>
    <row r="3912" spans="1:13" x14ac:dyDescent="0.3">
      <c r="A3912" t="s">
        <v>40</v>
      </c>
      <c r="B3912" t="s">
        <v>46</v>
      </c>
      <c r="C3912" t="s">
        <v>358</v>
      </c>
      <c r="D3912" t="s">
        <v>117</v>
      </c>
      <c r="E3912">
        <v>1</v>
      </c>
      <c r="F3912" s="12">
        <v>64.999974000000009</v>
      </c>
      <c r="G3912" s="12">
        <v>2.1666658000000001</v>
      </c>
      <c r="H3912" s="12">
        <v>0.30980000000000002</v>
      </c>
      <c r="I3912" s="12">
        <v>0.30980000000000002</v>
      </c>
      <c r="J3912">
        <v>13</v>
      </c>
      <c r="K3912">
        <v>50</v>
      </c>
      <c r="L3912" s="12">
        <v>0</v>
      </c>
      <c r="M3912" t="s">
        <v>351</v>
      </c>
    </row>
    <row r="3913" spans="1:13" x14ac:dyDescent="0.3">
      <c r="A3913" t="s">
        <v>40</v>
      </c>
      <c r="B3913" t="s">
        <v>46</v>
      </c>
      <c r="C3913" t="s">
        <v>359</v>
      </c>
      <c r="D3913" t="s">
        <v>117</v>
      </c>
      <c r="E3913">
        <v>1</v>
      </c>
      <c r="F3913" s="12">
        <v>99.999960000000002</v>
      </c>
      <c r="G3913" s="12">
        <v>3.333332</v>
      </c>
      <c r="H3913" s="12">
        <v>0.30980000000000002</v>
      </c>
      <c r="I3913" s="12">
        <v>0</v>
      </c>
      <c r="J3913">
        <v>20</v>
      </c>
      <c r="K3913">
        <v>32</v>
      </c>
      <c r="L3913" s="12">
        <v>0.30980000000000002</v>
      </c>
      <c r="M3913" t="s">
        <v>351</v>
      </c>
    </row>
    <row r="3914" spans="1:13" x14ac:dyDescent="0.3">
      <c r="A3914" t="s">
        <v>40</v>
      </c>
      <c r="B3914" t="s">
        <v>46</v>
      </c>
      <c r="C3914" t="s">
        <v>360</v>
      </c>
      <c r="D3914" t="s">
        <v>117</v>
      </c>
      <c r="E3914">
        <v>1</v>
      </c>
      <c r="F3914" s="12">
        <v>19.999991999999999</v>
      </c>
      <c r="G3914" s="12">
        <v>0.66666639999999999</v>
      </c>
      <c r="H3914" s="12">
        <v>0</v>
      </c>
      <c r="I3914" s="12">
        <v>0</v>
      </c>
      <c r="J3914">
        <v>4</v>
      </c>
      <c r="K3914">
        <v>32</v>
      </c>
      <c r="L3914" s="12">
        <v>0</v>
      </c>
      <c r="M3914" t="s">
        <v>351</v>
      </c>
    </row>
    <row r="3915" spans="1:13" x14ac:dyDescent="0.3">
      <c r="A3915" t="s">
        <v>40</v>
      </c>
      <c r="B3915" t="s">
        <v>46</v>
      </c>
      <c r="C3915" t="s">
        <v>361</v>
      </c>
      <c r="D3915" t="s">
        <v>117</v>
      </c>
      <c r="E3915">
        <v>1</v>
      </c>
      <c r="F3915" s="12">
        <v>19.999991999999999</v>
      </c>
      <c r="G3915" s="12">
        <v>0.66666639999999999</v>
      </c>
      <c r="H3915" s="12">
        <v>0</v>
      </c>
      <c r="I3915" s="12">
        <v>0</v>
      </c>
      <c r="J3915">
        <v>4</v>
      </c>
      <c r="K3915">
        <v>32</v>
      </c>
      <c r="L3915" s="12">
        <v>0</v>
      </c>
      <c r="M3915" t="s">
        <v>351</v>
      </c>
    </row>
    <row r="3916" spans="1:13" x14ac:dyDescent="0.3">
      <c r="A3916" t="s">
        <v>40</v>
      </c>
      <c r="B3916" t="s">
        <v>46</v>
      </c>
      <c r="C3916" t="s">
        <v>367</v>
      </c>
      <c r="D3916" t="s">
        <v>117</v>
      </c>
      <c r="E3916">
        <v>1</v>
      </c>
      <c r="F3916" s="12">
        <v>134.99994600000002</v>
      </c>
      <c r="G3916" s="12">
        <v>4.4999982000000003</v>
      </c>
      <c r="H3916" s="12">
        <v>0.30980000000000002</v>
      </c>
      <c r="I3916" s="12">
        <v>0.30980000000000002</v>
      </c>
      <c r="J3916">
        <v>27</v>
      </c>
      <c r="K3916">
        <v>50</v>
      </c>
      <c r="L3916" s="12">
        <v>0</v>
      </c>
      <c r="M3916" t="s">
        <v>351</v>
      </c>
    </row>
    <row r="3917" spans="1:13" x14ac:dyDescent="0.3">
      <c r="A3917" t="s">
        <v>40</v>
      </c>
      <c r="B3917" t="s">
        <v>46</v>
      </c>
      <c r="C3917" t="s">
        <v>368</v>
      </c>
      <c r="D3917" t="s">
        <v>117</v>
      </c>
      <c r="E3917">
        <v>1</v>
      </c>
      <c r="F3917" s="12">
        <v>64.999974000000009</v>
      </c>
      <c r="G3917" s="12">
        <v>2.1666658000000001</v>
      </c>
      <c r="H3917" s="12">
        <v>0.30980000000000002</v>
      </c>
      <c r="I3917" s="12">
        <v>0.30980000000000002</v>
      </c>
      <c r="J3917">
        <v>13</v>
      </c>
      <c r="K3917">
        <v>50</v>
      </c>
      <c r="L3917" s="12">
        <v>0</v>
      </c>
      <c r="M3917" t="s">
        <v>351</v>
      </c>
    </row>
    <row r="3918" spans="1:13" x14ac:dyDescent="0.3">
      <c r="A3918" t="s">
        <v>40</v>
      </c>
      <c r="B3918" t="s">
        <v>46</v>
      </c>
      <c r="C3918" t="s">
        <v>369</v>
      </c>
      <c r="D3918" t="s">
        <v>117</v>
      </c>
      <c r="E3918">
        <v>1</v>
      </c>
      <c r="F3918" s="12">
        <v>99.999960000000002</v>
      </c>
      <c r="G3918" s="12">
        <v>3.333332</v>
      </c>
      <c r="H3918" s="12">
        <v>0.30980000000000002</v>
      </c>
      <c r="I3918" s="12">
        <v>0.30980000000000002</v>
      </c>
      <c r="J3918">
        <v>20</v>
      </c>
      <c r="K3918">
        <v>50</v>
      </c>
      <c r="L3918" s="12">
        <v>0</v>
      </c>
      <c r="M3918" t="s">
        <v>351</v>
      </c>
    </row>
    <row r="3919" spans="1:13" x14ac:dyDescent="0.3">
      <c r="A3919" t="s">
        <v>40</v>
      </c>
      <c r="B3919" t="s">
        <v>46</v>
      </c>
      <c r="C3919" t="s">
        <v>376</v>
      </c>
      <c r="D3919" t="s">
        <v>117</v>
      </c>
      <c r="E3919">
        <v>1</v>
      </c>
      <c r="F3919" s="12">
        <v>0.99999900000000008</v>
      </c>
      <c r="G3919" s="12">
        <v>3.3333300000000003E-2</v>
      </c>
      <c r="H3919" s="12">
        <v>3.27E-2</v>
      </c>
      <c r="I3919" s="12">
        <v>3.27E-2</v>
      </c>
      <c r="J3919">
        <v>1</v>
      </c>
      <c r="K3919">
        <v>20</v>
      </c>
      <c r="L3919" s="12">
        <v>0</v>
      </c>
      <c r="M3919" t="s">
        <v>351</v>
      </c>
    </row>
    <row r="3920" spans="1:13" x14ac:dyDescent="0.3">
      <c r="A3920" t="s">
        <v>40</v>
      </c>
      <c r="B3920" t="s">
        <v>46</v>
      </c>
      <c r="C3920" t="s">
        <v>377</v>
      </c>
      <c r="D3920" t="s">
        <v>117</v>
      </c>
      <c r="E3920">
        <v>1</v>
      </c>
      <c r="F3920" s="12">
        <v>134.99994600000002</v>
      </c>
      <c r="G3920" s="12">
        <v>4.4999982000000003</v>
      </c>
      <c r="H3920" s="12">
        <v>0.30980000000000002</v>
      </c>
      <c r="I3920" s="12">
        <v>0.30980000000000002</v>
      </c>
      <c r="J3920">
        <v>27</v>
      </c>
      <c r="K3920">
        <v>32</v>
      </c>
      <c r="L3920" s="12">
        <v>0</v>
      </c>
      <c r="M3920" t="s">
        <v>351</v>
      </c>
    </row>
    <row r="3921" spans="1:13" x14ac:dyDescent="0.3">
      <c r="A3921" t="s">
        <v>40</v>
      </c>
      <c r="B3921" t="s">
        <v>46</v>
      </c>
      <c r="C3921" t="s">
        <v>804</v>
      </c>
      <c r="D3921" t="s">
        <v>117</v>
      </c>
      <c r="E3921">
        <v>1</v>
      </c>
      <c r="F3921" s="12">
        <v>134.99994600000002</v>
      </c>
      <c r="G3921" s="12">
        <v>4.4999982000000003</v>
      </c>
      <c r="H3921" s="12">
        <v>0.30980000000000002</v>
      </c>
      <c r="I3921" s="12">
        <v>0.30980000000000002</v>
      </c>
      <c r="J3921">
        <v>27</v>
      </c>
      <c r="K3921">
        <v>32</v>
      </c>
      <c r="L3921" s="12">
        <v>0</v>
      </c>
      <c r="M3921" t="s">
        <v>351</v>
      </c>
    </row>
    <row r="3922" spans="1:13" x14ac:dyDescent="0.3">
      <c r="A3922" t="s">
        <v>40</v>
      </c>
      <c r="B3922" t="s">
        <v>46</v>
      </c>
      <c r="C3922" t="s">
        <v>378</v>
      </c>
      <c r="D3922" t="s">
        <v>117</v>
      </c>
      <c r="E3922">
        <v>1</v>
      </c>
      <c r="F3922" s="12">
        <v>51.999999987000002</v>
      </c>
      <c r="G3922" s="12">
        <v>1.7333333329</v>
      </c>
      <c r="H3922" s="12">
        <v>0.2432</v>
      </c>
      <c r="I3922" s="12">
        <v>0.2432</v>
      </c>
      <c r="J3922">
        <v>13</v>
      </c>
      <c r="K3922">
        <v>50</v>
      </c>
      <c r="L3922" s="12">
        <v>0</v>
      </c>
      <c r="M3922" t="s">
        <v>351</v>
      </c>
    </row>
    <row r="3923" spans="1:13" x14ac:dyDescent="0.3">
      <c r="A3923" t="s">
        <v>40</v>
      </c>
      <c r="B3923" t="s">
        <v>46</v>
      </c>
      <c r="C3923" t="s">
        <v>381</v>
      </c>
      <c r="D3923" t="s">
        <v>117</v>
      </c>
      <c r="E3923">
        <v>1</v>
      </c>
      <c r="F3923" s="12">
        <v>59.999984999999995</v>
      </c>
      <c r="G3923" s="12">
        <v>1.9999994999999999</v>
      </c>
      <c r="H3923" s="12">
        <v>0.2432</v>
      </c>
      <c r="I3923" s="12">
        <v>0.2432</v>
      </c>
      <c r="J3923">
        <v>15</v>
      </c>
      <c r="K3923">
        <v>50</v>
      </c>
      <c r="L3923" s="12">
        <v>0</v>
      </c>
      <c r="M3923" t="s">
        <v>351</v>
      </c>
    </row>
    <row r="3924" spans="1:13" x14ac:dyDescent="0.3">
      <c r="A3924" t="s">
        <v>5</v>
      </c>
      <c r="B3924" t="s">
        <v>20</v>
      </c>
      <c r="C3924" t="s">
        <v>383</v>
      </c>
      <c r="D3924" t="s">
        <v>117</v>
      </c>
      <c r="E3924">
        <v>3</v>
      </c>
      <c r="F3924" s="12">
        <v>245.99999999999997</v>
      </c>
      <c r="G3924" s="12">
        <v>8.1999999999999993</v>
      </c>
      <c r="H3924" s="12">
        <v>0.60000000000000009</v>
      </c>
      <c r="I3924" s="12">
        <v>0.60000000000000009</v>
      </c>
      <c r="J3924">
        <v>82</v>
      </c>
      <c r="K3924">
        <v>90</v>
      </c>
      <c r="L3924" s="12">
        <v>0</v>
      </c>
      <c r="M3924" t="s">
        <v>384</v>
      </c>
    </row>
    <row r="3925" spans="1:13" x14ac:dyDescent="0.3">
      <c r="A3925" t="s">
        <v>5</v>
      </c>
      <c r="B3925" t="s">
        <v>20</v>
      </c>
      <c r="C3925" t="s">
        <v>385</v>
      </c>
      <c r="D3925" t="s">
        <v>117</v>
      </c>
      <c r="E3925">
        <v>10</v>
      </c>
      <c r="F3925" s="12">
        <v>912.51971999999989</v>
      </c>
      <c r="G3925" s="12">
        <v>30.417323999999997</v>
      </c>
      <c r="H3925" s="12">
        <v>1.9999999999999998</v>
      </c>
      <c r="I3925" s="12">
        <v>1.5999999999999999</v>
      </c>
      <c r="J3925">
        <v>301</v>
      </c>
      <c r="K3925">
        <v>300</v>
      </c>
      <c r="L3925" s="12">
        <v>0.4</v>
      </c>
      <c r="M3925" t="s">
        <v>384</v>
      </c>
    </row>
    <row r="3926" spans="1:13" x14ac:dyDescent="0.3">
      <c r="A3926" t="s">
        <v>5</v>
      </c>
      <c r="B3926" t="s">
        <v>20</v>
      </c>
      <c r="C3926" t="s">
        <v>386</v>
      </c>
      <c r="D3926" t="s">
        <v>117</v>
      </c>
      <c r="E3926">
        <v>7</v>
      </c>
      <c r="F3926" s="12">
        <v>546.85664999999995</v>
      </c>
      <c r="G3926" s="12">
        <v>18.228555</v>
      </c>
      <c r="H3926" s="12">
        <v>1.4</v>
      </c>
      <c r="I3926" s="12">
        <v>0.4</v>
      </c>
      <c r="J3926">
        <v>181</v>
      </c>
      <c r="K3926">
        <v>210</v>
      </c>
      <c r="L3926" s="12">
        <v>1</v>
      </c>
      <c r="M3926" t="s">
        <v>384</v>
      </c>
    </row>
    <row r="3927" spans="1:13" x14ac:dyDescent="0.3">
      <c r="A3927" t="s">
        <v>5</v>
      </c>
      <c r="B3927" t="s">
        <v>20</v>
      </c>
      <c r="C3927" t="s">
        <v>388</v>
      </c>
      <c r="D3927" t="s">
        <v>117</v>
      </c>
      <c r="E3927">
        <v>1</v>
      </c>
      <c r="F3927" s="12">
        <v>75</v>
      </c>
      <c r="G3927" s="12">
        <v>2.5</v>
      </c>
      <c r="H3927" s="12">
        <v>0</v>
      </c>
      <c r="I3927" s="12">
        <v>0</v>
      </c>
      <c r="J3927">
        <v>25</v>
      </c>
      <c r="K3927">
        <v>30</v>
      </c>
      <c r="L3927" s="12">
        <v>0</v>
      </c>
      <c r="M3927" t="s">
        <v>384</v>
      </c>
    </row>
    <row r="3928" spans="1:13" x14ac:dyDescent="0.3">
      <c r="A3928" t="s">
        <v>5</v>
      </c>
      <c r="B3928" t="s">
        <v>20</v>
      </c>
      <c r="C3928" t="s">
        <v>389</v>
      </c>
      <c r="D3928" t="s">
        <v>117</v>
      </c>
      <c r="E3928">
        <v>1</v>
      </c>
      <c r="F3928" s="12">
        <v>81</v>
      </c>
      <c r="G3928" s="12">
        <v>2.7</v>
      </c>
      <c r="H3928" s="12">
        <v>0.2</v>
      </c>
      <c r="I3928" s="12">
        <v>0</v>
      </c>
      <c r="J3928">
        <v>27</v>
      </c>
      <c r="K3928">
        <v>30</v>
      </c>
      <c r="L3928" s="12">
        <v>0.2</v>
      </c>
      <c r="M3928" t="s">
        <v>384</v>
      </c>
    </row>
    <row r="3929" spans="1:13" x14ac:dyDescent="0.3">
      <c r="A3929" t="s">
        <v>57</v>
      </c>
      <c r="B3929" t="s">
        <v>57</v>
      </c>
      <c r="C3929" t="s">
        <v>391</v>
      </c>
      <c r="D3929" t="s">
        <v>117</v>
      </c>
      <c r="E3929">
        <v>3</v>
      </c>
      <c r="F3929" s="12">
        <v>21.999912000000002</v>
      </c>
      <c r="G3929" s="12">
        <v>0.73333040000000005</v>
      </c>
      <c r="H3929" s="12">
        <v>9.9900000000000017E-2</v>
      </c>
      <c r="I3929" s="12">
        <v>9.9900000000000017E-2</v>
      </c>
      <c r="J3929">
        <v>44</v>
      </c>
      <c r="K3929">
        <v>132</v>
      </c>
      <c r="L3929" s="12">
        <v>0</v>
      </c>
      <c r="M3929" t="s">
        <v>392</v>
      </c>
    </row>
    <row r="3930" spans="1:13" x14ac:dyDescent="0.3">
      <c r="A3930" t="s">
        <v>57</v>
      </c>
      <c r="B3930" t="s">
        <v>57</v>
      </c>
      <c r="C3930" t="s">
        <v>395</v>
      </c>
      <c r="D3930" t="s">
        <v>117</v>
      </c>
      <c r="E3930">
        <v>8</v>
      </c>
      <c r="F3930" s="12">
        <v>897</v>
      </c>
      <c r="G3930" s="12">
        <v>29.9</v>
      </c>
      <c r="H3930" s="12">
        <v>1.5999999999999999</v>
      </c>
      <c r="I3930" s="12">
        <v>1</v>
      </c>
      <c r="J3930">
        <v>299</v>
      </c>
      <c r="K3930">
        <v>400</v>
      </c>
      <c r="L3930" s="12">
        <v>0.60000000000000009</v>
      </c>
      <c r="M3930" t="s">
        <v>392</v>
      </c>
    </row>
    <row r="3931" spans="1:13" x14ac:dyDescent="0.3">
      <c r="A3931" t="s">
        <v>57</v>
      </c>
      <c r="B3931" t="s">
        <v>57</v>
      </c>
      <c r="C3931" t="s">
        <v>397</v>
      </c>
      <c r="D3931" t="s">
        <v>117</v>
      </c>
      <c r="E3931">
        <v>1</v>
      </c>
      <c r="F3931" s="12">
        <v>90</v>
      </c>
      <c r="G3931" s="12">
        <v>3</v>
      </c>
      <c r="H3931" s="12">
        <v>0.2</v>
      </c>
      <c r="I3931" s="12">
        <v>0.2</v>
      </c>
      <c r="J3931">
        <v>30</v>
      </c>
      <c r="K3931">
        <v>50</v>
      </c>
      <c r="L3931" s="12">
        <v>0</v>
      </c>
      <c r="M3931" t="s">
        <v>392</v>
      </c>
    </row>
    <row r="3932" spans="1:13" x14ac:dyDescent="0.3">
      <c r="A3932" t="s">
        <v>57</v>
      </c>
      <c r="B3932" t="s">
        <v>57</v>
      </c>
      <c r="C3932" t="s">
        <v>398</v>
      </c>
      <c r="D3932" t="s">
        <v>117</v>
      </c>
      <c r="E3932">
        <v>4</v>
      </c>
      <c r="F3932" s="12">
        <v>68.999552999999992</v>
      </c>
      <c r="G3932" s="12">
        <v>2.2999850999999998</v>
      </c>
      <c r="H3932" s="12">
        <v>0.26679999999999998</v>
      </c>
      <c r="I3932" s="12">
        <v>0.26679999999999998</v>
      </c>
      <c r="J3932">
        <v>69</v>
      </c>
      <c r="K3932">
        <v>190</v>
      </c>
      <c r="L3932" s="12">
        <v>0</v>
      </c>
      <c r="M3932" t="s">
        <v>392</v>
      </c>
    </row>
    <row r="3933" spans="1:13" x14ac:dyDescent="0.3">
      <c r="A3933" t="s">
        <v>40</v>
      </c>
      <c r="B3933" t="s">
        <v>47</v>
      </c>
      <c r="C3933" t="s">
        <v>399</v>
      </c>
      <c r="D3933" t="s">
        <v>117</v>
      </c>
      <c r="E3933">
        <v>2</v>
      </c>
      <c r="F3933" s="12">
        <v>93</v>
      </c>
      <c r="G3933" s="12">
        <v>3.1</v>
      </c>
      <c r="H3933" s="12">
        <v>0.4</v>
      </c>
      <c r="I3933" s="12">
        <v>0.4</v>
      </c>
      <c r="J3933">
        <v>31</v>
      </c>
      <c r="K3933">
        <v>82</v>
      </c>
      <c r="L3933" s="12">
        <v>0</v>
      </c>
      <c r="M3933" t="s">
        <v>400</v>
      </c>
    </row>
    <row r="3934" spans="1:13" x14ac:dyDescent="0.3">
      <c r="A3934" t="s">
        <v>40</v>
      </c>
      <c r="B3934" t="s">
        <v>47</v>
      </c>
      <c r="C3934" t="s">
        <v>401</v>
      </c>
      <c r="D3934" t="s">
        <v>117</v>
      </c>
      <c r="E3934">
        <v>2</v>
      </c>
      <c r="F3934" s="12">
        <v>93</v>
      </c>
      <c r="G3934" s="12">
        <v>3.1</v>
      </c>
      <c r="H3934" s="12">
        <v>0.35299999999999998</v>
      </c>
      <c r="I3934" s="12">
        <v>0.35299999999999998</v>
      </c>
      <c r="J3934">
        <v>31</v>
      </c>
      <c r="K3934">
        <v>82</v>
      </c>
      <c r="L3934" s="12">
        <v>0</v>
      </c>
      <c r="M3934" t="s">
        <v>400</v>
      </c>
    </row>
    <row r="3935" spans="1:13" x14ac:dyDescent="0.3">
      <c r="A3935" t="s">
        <v>40</v>
      </c>
      <c r="B3935" t="s">
        <v>47</v>
      </c>
      <c r="C3935" t="s">
        <v>402</v>
      </c>
      <c r="D3935" t="s">
        <v>117</v>
      </c>
      <c r="E3935">
        <v>1</v>
      </c>
      <c r="F3935" s="12">
        <v>150</v>
      </c>
      <c r="G3935" s="12">
        <v>5</v>
      </c>
      <c r="H3935" s="12">
        <v>0.3765</v>
      </c>
      <c r="I3935" s="12">
        <v>0.3765</v>
      </c>
      <c r="J3935">
        <v>25</v>
      </c>
      <c r="K3935">
        <v>50</v>
      </c>
      <c r="L3935" s="12">
        <v>0</v>
      </c>
      <c r="M3935" t="s">
        <v>400</v>
      </c>
    </row>
    <row r="3936" spans="1:13" x14ac:dyDescent="0.3">
      <c r="A3936" t="s">
        <v>40</v>
      </c>
      <c r="B3936" t="s">
        <v>47</v>
      </c>
      <c r="C3936" t="s">
        <v>403</v>
      </c>
      <c r="D3936" t="s">
        <v>117</v>
      </c>
      <c r="E3936">
        <v>1</v>
      </c>
      <c r="F3936" s="12">
        <v>216</v>
      </c>
      <c r="G3936" s="12">
        <v>7.2</v>
      </c>
      <c r="H3936" s="12">
        <v>0.3765</v>
      </c>
      <c r="I3936" s="12">
        <v>0.3765</v>
      </c>
      <c r="J3936">
        <v>36</v>
      </c>
      <c r="K3936">
        <v>50</v>
      </c>
      <c r="L3936" s="12">
        <v>0</v>
      </c>
      <c r="M3936" t="s">
        <v>400</v>
      </c>
    </row>
    <row r="3937" spans="1:13" x14ac:dyDescent="0.3">
      <c r="A3937" t="s">
        <v>40</v>
      </c>
      <c r="B3937" t="s">
        <v>47</v>
      </c>
      <c r="C3937" t="s">
        <v>404</v>
      </c>
      <c r="D3937" t="s">
        <v>117</v>
      </c>
      <c r="E3937">
        <v>1</v>
      </c>
      <c r="F3937" s="12">
        <v>120</v>
      </c>
      <c r="G3937" s="12">
        <v>4</v>
      </c>
      <c r="H3937" s="12">
        <v>0.3765</v>
      </c>
      <c r="I3937" s="12">
        <v>0.3765</v>
      </c>
      <c r="J3937">
        <v>20</v>
      </c>
      <c r="K3937">
        <v>32</v>
      </c>
      <c r="L3937" s="12">
        <v>0</v>
      </c>
      <c r="M3937" t="s">
        <v>400</v>
      </c>
    </row>
    <row r="3938" spans="1:13" x14ac:dyDescent="0.3">
      <c r="A3938" t="s">
        <v>40</v>
      </c>
      <c r="B3938" t="s">
        <v>44</v>
      </c>
      <c r="C3938" t="s">
        <v>406</v>
      </c>
      <c r="D3938" t="s">
        <v>117</v>
      </c>
      <c r="E3938">
        <v>1</v>
      </c>
      <c r="F3938" s="12">
        <v>45</v>
      </c>
      <c r="G3938" s="12">
        <v>1.5</v>
      </c>
      <c r="H3938" s="12">
        <v>0.2</v>
      </c>
      <c r="I3938" s="12">
        <v>0.2</v>
      </c>
      <c r="J3938">
        <v>15</v>
      </c>
      <c r="K3938">
        <v>23</v>
      </c>
      <c r="L3938" s="12">
        <v>0</v>
      </c>
      <c r="M3938" t="s">
        <v>407</v>
      </c>
    </row>
    <row r="3939" spans="1:13" x14ac:dyDescent="0.3">
      <c r="A3939" t="s">
        <v>40</v>
      </c>
      <c r="B3939" t="s">
        <v>44</v>
      </c>
      <c r="C3939" t="s">
        <v>408</v>
      </c>
      <c r="D3939" t="s">
        <v>117</v>
      </c>
      <c r="E3939">
        <v>1</v>
      </c>
      <c r="F3939" s="12">
        <v>24</v>
      </c>
      <c r="G3939" s="12">
        <v>0.8</v>
      </c>
      <c r="H3939" s="12">
        <v>0.2</v>
      </c>
      <c r="I3939" s="12">
        <v>0</v>
      </c>
      <c r="J3939">
        <v>8</v>
      </c>
      <c r="K3939">
        <v>45</v>
      </c>
      <c r="L3939" s="12">
        <v>0.2</v>
      </c>
      <c r="M3939" t="s">
        <v>407</v>
      </c>
    </row>
    <row r="3940" spans="1:13" x14ac:dyDescent="0.3">
      <c r="A3940" t="s">
        <v>40</v>
      </c>
      <c r="B3940" t="s">
        <v>44</v>
      </c>
      <c r="C3940" t="s">
        <v>409</v>
      </c>
      <c r="D3940" t="s">
        <v>117</v>
      </c>
      <c r="E3940">
        <v>1</v>
      </c>
      <c r="F3940" s="12">
        <v>48.274079999999998</v>
      </c>
      <c r="G3940" s="12">
        <v>1.6091359999999999</v>
      </c>
      <c r="H3940" s="12">
        <v>0.2</v>
      </c>
      <c r="I3940" s="12">
        <v>0</v>
      </c>
      <c r="J3940">
        <v>16</v>
      </c>
      <c r="K3940">
        <v>45</v>
      </c>
      <c r="L3940" s="12">
        <v>0.2</v>
      </c>
      <c r="M3940" t="s">
        <v>407</v>
      </c>
    </row>
    <row r="3941" spans="1:13" x14ac:dyDescent="0.3">
      <c r="A3941" t="s">
        <v>40</v>
      </c>
      <c r="B3941" t="s">
        <v>44</v>
      </c>
      <c r="C3941" t="s">
        <v>410</v>
      </c>
      <c r="D3941" t="s">
        <v>117</v>
      </c>
      <c r="E3941">
        <v>1</v>
      </c>
      <c r="F3941" s="12">
        <v>15.999899999999998</v>
      </c>
      <c r="G3941" s="12">
        <v>0.53332999999999997</v>
      </c>
      <c r="H3941" s="12">
        <v>0.2</v>
      </c>
      <c r="I3941" s="12">
        <v>0.2</v>
      </c>
      <c r="J3941">
        <v>5</v>
      </c>
      <c r="K3941">
        <v>23</v>
      </c>
      <c r="L3941" s="12">
        <v>0</v>
      </c>
      <c r="M3941" t="s">
        <v>407</v>
      </c>
    </row>
    <row r="3942" spans="1:13" x14ac:dyDescent="0.3">
      <c r="A3942" t="s">
        <v>40</v>
      </c>
      <c r="B3942" t="s">
        <v>44</v>
      </c>
      <c r="C3942" t="s">
        <v>411</v>
      </c>
      <c r="D3942" t="s">
        <v>117</v>
      </c>
      <c r="E3942">
        <v>1</v>
      </c>
      <c r="F3942" s="12">
        <v>15.085650000000001</v>
      </c>
      <c r="G3942" s="12">
        <v>0.50285500000000005</v>
      </c>
      <c r="H3942" s="12">
        <v>0.2</v>
      </c>
      <c r="I3942" s="12">
        <v>0.2</v>
      </c>
      <c r="J3942">
        <v>5</v>
      </c>
      <c r="K3942">
        <v>23</v>
      </c>
      <c r="L3942" s="12">
        <v>0</v>
      </c>
      <c r="M3942" t="s">
        <v>407</v>
      </c>
    </row>
    <row r="3943" spans="1:13" x14ac:dyDescent="0.3">
      <c r="A3943" t="s">
        <v>40</v>
      </c>
      <c r="B3943" t="s">
        <v>44</v>
      </c>
      <c r="C3943" t="s">
        <v>412</v>
      </c>
      <c r="D3943" t="s">
        <v>117</v>
      </c>
      <c r="E3943">
        <v>1</v>
      </c>
      <c r="F3943" s="12">
        <v>27.154170000000001</v>
      </c>
      <c r="G3943" s="12">
        <v>0.90513900000000003</v>
      </c>
      <c r="H3943" s="12">
        <v>0.2</v>
      </c>
      <c r="I3943" s="12">
        <v>0.2</v>
      </c>
      <c r="J3943">
        <v>9</v>
      </c>
      <c r="K3943">
        <v>23</v>
      </c>
      <c r="L3943" s="12">
        <v>0</v>
      </c>
      <c r="M3943" t="s">
        <v>407</v>
      </c>
    </row>
    <row r="3944" spans="1:13" x14ac:dyDescent="0.3">
      <c r="A3944" t="s">
        <v>40</v>
      </c>
      <c r="B3944" t="s">
        <v>44</v>
      </c>
      <c r="C3944" t="s">
        <v>415</v>
      </c>
      <c r="D3944" t="s">
        <v>117</v>
      </c>
      <c r="E3944">
        <v>1</v>
      </c>
      <c r="F3944" s="12">
        <v>72</v>
      </c>
      <c r="G3944" s="12">
        <v>2.4</v>
      </c>
      <c r="H3944" s="12">
        <v>0.2</v>
      </c>
      <c r="I3944" s="12">
        <v>0.2</v>
      </c>
      <c r="J3944">
        <v>24</v>
      </c>
      <c r="K3944">
        <v>23</v>
      </c>
      <c r="L3944" s="12">
        <v>0</v>
      </c>
      <c r="M3944" t="s">
        <v>407</v>
      </c>
    </row>
    <row r="3945" spans="1:13" x14ac:dyDescent="0.3">
      <c r="A3945" t="s">
        <v>40</v>
      </c>
      <c r="B3945" t="s">
        <v>44</v>
      </c>
      <c r="C3945" t="s">
        <v>416</v>
      </c>
      <c r="D3945" t="s">
        <v>117</v>
      </c>
      <c r="E3945">
        <v>1</v>
      </c>
      <c r="F3945" s="12">
        <v>18</v>
      </c>
      <c r="G3945" s="12">
        <v>0.6</v>
      </c>
      <c r="H3945" s="12">
        <v>0.2</v>
      </c>
      <c r="I3945" s="12">
        <v>0.2</v>
      </c>
      <c r="J3945">
        <v>6</v>
      </c>
      <c r="K3945">
        <v>23</v>
      </c>
      <c r="L3945" s="12">
        <v>0</v>
      </c>
      <c r="M3945" t="s">
        <v>407</v>
      </c>
    </row>
    <row r="3946" spans="1:13" x14ac:dyDescent="0.3">
      <c r="A3946" t="s">
        <v>40</v>
      </c>
      <c r="B3946" t="s">
        <v>44</v>
      </c>
      <c r="C3946" t="s">
        <v>417</v>
      </c>
      <c r="D3946" t="s">
        <v>117</v>
      </c>
      <c r="E3946">
        <v>1</v>
      </c>
      <c r="F3946" s="12">
        <v>95.999400000000009</v>
      </c>
      <c r="G3946" s="12">
        <v>3.19998</v>
      </c>
      <c r="H3946" s="12">
        <v>0.2</v>
      </c>
      <c r="I3946" s="12">
        <v>0</v>
      </c>
      <c r="J3946">
        <v>30</v>
      </c>
      <c r="K3946">
        <v>45</v>
      </c>
      <c r="L3946" s="12">
        <v>0.2</v>
      </c>
      <c r="M3946" t="s">
        <v>407</v>
      </c>
    </row>
    <row r="3947" spans="1:13" x14ac:dyDescent="0.3">
      <c r="A3947" t="s">
        <v>40</v>
      </c>
      <c r="B3947" t="s">
        <v>44</v>
      </c>
      <c r="C3947" t="s">
        <v>419</v>
      </c>
      <c r="D3947" t="s">
        <v>117</v>
      </c>
      <c r="E3947">
        <v>1</v>
      </c>
      <c r="F3947" s="12">
        <v>39.22269</v>
      </c>
      <c r="G3947" s="12">
        <v>1.307423</v>
      </c>
      <c r="H3947" s="12">
        <v>0.2</v>
      </c>
      <c r="I3947" s="12">
        <v>0.2</v>
      </c>
      <c r="J3947">
        <v>13</v>
      </c>
      <c r="K3947">
        <v>23</v>
      </c>
      <c r="L3947" s="12">
        <v>0</v>
      </c>
      <c r="M3947" t="s">
        <v>407</v>
      </c>
    </row>
    <row r="3948" spans="1:13" x14ac:dyDescent="0.3">
      <c r="A3948" t="s">
        <v>40</v>
      </c>
      <c r="B3948" t="s">
        <v>44</v>
      </c>
      <c r="C3948" t="s">
        <v>420</v>
      </c>
      <c r="D3948" t="s">
        <v>117</v>
      </c>
      <c r="E3948">
        <v>1</v>
      </c>
      <c r="F3948" s="12">
        <v>39.22269</v>
      </c>
      <c r="G3948" s="12">
        <v>1.307423</v>
      </c>
      <c r="H3948" s="12">
        <v>0.2</v>
      </c>
      <c r="I3948" s="12">
        <v>0</v>
      </c>
      <c r="J3948">
        <v>13</v>
      </c>
      <c r="K3948">
        <v>45</v>
      </c>
      <c r="L3948" s="12">
        <v>0.2</v>
      </c>
      <c r="M3948" t="s">
        <v>407</v>
      </c>
    </row>
    <row r="3949" spans="1:13" x14ac:dyDescent="0.3">
      <c r="A3949" t="s">
        <v>40</v>
      </c>
      <c r="B3949" t="s">
        <v>44</v>
      </c>
      <c r="C3949" t="s">
        <v>421</v>
      </c>
      <c r="D3949" t="s">
        <v>117</v>
      </c>
      <c r="E3949">
        <v>1</v>
      </c>
      <c r="F3949" s="12">
        <v>24.137039999999999</v>
      </c>
      <c r="G3949" s="12">
        <v>0.80456799999999995</v>
      </c>
      <c r="H3949" s="12">
        <v>0.2</v>
      </c>
      <c r="I3949" s="12">
        <v>0.2</v>
      </c>
      <c r="J3949">
        <v>8</v>
      </c>
      <c r="K3949">
        <v>45</v>
      </c>
      <c r="L3949" s="12">
        <v>0</v>
      </c>
      <c r="M3949" t="s">
        <v>407</v>
      </c>
    </row>
    <row r="3950" spans="1:13" x14ac:dyDescent="0.3">
      <c r="A3950" t="s">
        <v>40</v>
      </c>
      <c r="B3950" t="s">
        <v>44</v>
      </c>
      <c r="C3950" t="s">
        <v>422</v>
      </c>
      <c r="D3950" t="s">
        <v>117</v>
      </c>
      <c r="E3950">
        <v>1</v>
      </c>
      <c r="F3950" s="12">
        <v>35.199780000000004</v>
      </c>
      <c r="G3950" s="12">
        <v>1.1733260000000001</v>
      </c>
      <c r="H3950" s="12">
        <v>0.2</v>
      </c>
      <c r="I3950" s="12">
        <v>0.2</v>
      </c>
      <c r="J3950">
        <v>11</v>
      </c>
      <c r="K3950">
        <v>45</v>
      </c>
      <c r="L3950" s="12">
        <v>0</v>
      </c>
      <c r="M3950" t="s">
        <v>407</v>
      </c>
    </row>
    <row r="3951" spans="1:13" x14ac:dyDescent="0.3">
      <c r="A3951" t="s">
        <v>40</v>
      </c>
      <c r="B3951" t="s">
        <v>44</v>
      </c>
      <c r="C3951" t="s">
        <v>427</v>
      </c>
      <c r="D3951" t="s">
        <v>117</v>
      </c>
      <c r="E3951">
        <v>1</v>
      </c>
      <c r="F3951" s="12">
        <v>18.102779999999999</v>
      </c>
      <c r="G3951" s="12">
        <v>0.60342600000000002</v>
      </c>
      <c r="H3951" s="12">
        <v>0.2</v>
      </c>
      <c r="I3951" s="12">
        <v>0.2</v>
      </c>
      <c r="J3951">
        <v>6</v>
      </c>
      <c r="K3951">
        <v>23</v>
      </c>
      <c r="L3951" s="12">
        <v>0</v>
      </c>
      <c r="M3951" t="s">
        <v>407</v>
      </c>
    </row>
    <row r="3952" spans="1:13" x14ac:dyDescent="0.3">
      <c r="A3952" t="s">
        <v>40</v>
      </c>
      <c r="B3952" t="s">
        <v>44</v>
      </c>
      <c r="C3952" t="s">
        <v>428</v>
      </c>
      <c r="D3952" t="s">
        <v>117</v>
      </c>
      <c r="E3952">
        <v>1</v>
      </c>
      <c r="F3952" s="12">
        <v>18.102779999999999</v>
      </c>
      <c r="G3952" s="12">
        <v>0.60342600000000002</v>
      </c>
      <c r="H3952" s="12">
        <v>0.2</v>
      </c>
      <c r="I3952" s="12">
        <v>0.2</v>
      </c>
      <c r="J3952">
        <v>6</v>
      </c>
      <c r="K3952">
        <v>23</v>
      </c>
      <c r="L3952" s="12">
        <v>0</v>
      </c>
      <c r="M3952" t="s">
        <v>407</v>
      </c>
    </row>
    <row r="3953" spans="1:13" x14ac:dyDescent="0.3">
      <c r="A3953" t="s">
        <v>40</v>
      </c>
      <c r="B3953" t="s">
        <v>48</v>
      </c>
      <c r="C3953" t="s">
        <v>430</v>
      </c>
      <c r="D3953" t="s">
        <v>117</v>
      </c>
      <c r="E3953">
        <v>1</v>
      </c>
      <c r="F3953" s="12">
        <v>153</v>
      </c>
      <c r="G3953" s="12">
        <v>5.0999999999999996</v>
      </c>
      <c r="H3953" s="12">
        <v>0.2</v>
      </c>
      <c r="I3953" s="12">
        <v>0.2</v>
      </c>
      <c r="J3953">
        <v>51</v>
      </c>
      <c r="K3953">
        <v>50</v>
      </c>
      <c r="L3953" s="12">
        <v>0</v>
      </c>
      <c r="M3953" t="s">
        <v>431</v>
      </c>
    </row>
    <row r="3954" spans="1:13" x14ac:dyDescent="0.3">
      <c r="A3954" t="s">
        <v>40</v>
      </c>
      <c r="B3954" t="s">
        <v>48</v>
      </c>
      <c r="C3954" t="s">
        <v>432</v>
      </c>
      <c r="D3954" t="s">
        <v>117</v>
      </c>
      <c r="E3954">
        <v>3</v>
      </c>
      <c r="F3954" s="12">
        <v>453.00000000000006</v>
      </c>
      <c r="G3954" s="12">
        <v>15.100000000000001</v>
      </c>
      <c r="H3954" s="12">
        <v>0.60000000000000009</v>
      </c>
      <c r="I3954" s="12">
        <v>0.60000000000000009</v>
      </c>
      <c r="J3954">
        <v>151</v>
      </c>
      <c r="K3954">
        <v>150</v>
      </c>
      <c r="L3954" s="12">
        <v>0</v>
      </c>
      <c r="M3954" t="s">
        <v>431</v>
      </c>
    </row>
    <row r="3955" spans="1:13" x14ac:dyDescent="0.3">
      <c r="A3955" t="s">
        <v>40</v>
      </c>
      <c r="B3955" t="s">
        <v>48</v>
      </c>
      <c r="C3955" t="s">
        <v>433</v>
      </c>
      <c r="D3955" t="s">
        <v>117</v>
      </c>
      <c r="E3955">
        <v>4</v>
      </c>
      <c r="F3955" s="12">
        <v>405</v>
      </c>
      <c r="G3955" s="12">
        <v>13.5</v>
      </c>
      <c r="H3955" s="12">
        <v>0.8</v>
      </c>
      <c r="I3955" s="12">
        <v>0.8</v>
      </c>
      <c r="J3955">
        <v>135</v>
      </c>
      <c r="K3955">
        <v>190</v>
      </c>
      <c r="L3955" s="12">
        <v>0</v>
      </c>
      <c r="M3955" t="s">
        <v>431</v>
      </c>
    </row>
    <row r="3956" spans="1:13" x14ac:dyDescent="0.3">
      <c r="A3956" t="s">
        <v>40</v>
      </c>
      <c r="B3956" t="s">
        <v>51</v>
      </c>
      <c r="C3956" t="s">
        <v>437</v>
      </c>
      <c r="D3956" t="s">
        <v>117</v>
      </c>
      <c r="E3956">
        <v>1</v>
      </c>
      <c r="F3956" s="12">
        <v>55.999986</v>
      </c>
      <c r="G3956" s="12">
        <v>1.8666662000000001</v>
      </c>
      <c r="H3956" s="12">
        <v>0.26669999999999999</v>
      </c>
      <c r="I3956" s="12">
        <v>0</v>
      </c>
      <c r="J3956">
        <v>14</v>
      </c>
      <c r="K3956">
        <v>50</v>
      </c>
      <c r="L3956" s="12">
        <v>0.26669999999999999</v>
      </c>
      <c r="M3956" t="s">
        <v>438</v>
      </c>
    </row>
    <row r="3957" spans="1:13" x14ac:dyDescent="0.3">
      <c r="A3957" t="s">
        <v>40</v>
      </c>
      <c r="B3957" t="s">
        <v>51</v>
      </c>
      <c r="C3957" t="s">
        <v>442</v>
      </c>
      <c r="D3957" t="s">
        <v>117</v>
      </c>
      <c r="E3957">
        <v>1</v>
      </c>
      <c r="F3957" s="12">
        <v>51</v>
      </c>
      <c r="G3957" s="12">
        <v>1.7</v>
      </c>
      <c r="H3957" s="12">
        <v>0.2</v>
      </c>
      <c r="I3957" s="12">
        <v>0.2</v>
      </c>
      <c r="J3957">
        <v>17</v>
      </c>
      <c r="K3957">
        <v>50</v>
      </c>
      <c r="L3957" s="12">
        <v>0</v>
      </c>
      <c r="M3957" t="s">
        <v>438</v>
      </c>
    </row>
    <row r="3958" spans="1:13" x14ac:dyDescent="0.3">
      <c r="A3958" t="s">
        <v>40</v>
      </c>
      <c r="B3958" t="s">
        <v>51</v>
      </c>
      <c r="C3958" t="s">
        <v>443</v>
      </c>
      <c r="D3958" t="s">
        <v>117</v>
      </c>
      <c r="E3958">
        <v>1</v>
      </c>
      <c r="F3958" s="12">
        <v>43.999988999999999</v>
      </c>
      <c r="G3958" s="12">
        <v>1.4666663</v>
      </c>
      <c r="H3958" s="12">
        <v>0.26669999999999999</v>
      </c>
      <c r="I3958" s="12">
        <v>0</v>
      </c>
      <c r="J3958">
        <v>11</v>
      </c>
      <c r="K3958">
        <v>50</v>
      </c>
      <c r="L3958" s="12">
        <v>0.26669999999999999</v>
      </c>
      <c r="M3958" t="s">
        <v>438</v>
      </c>
    </row>
    <row r="3959" spans="1:13" x14ac:dyDescent="0.3">
      <c r="A3959" t="s">
        <v>40</v>
      </c>
      <c r="B3959" t="s">
        <v>51</v>
      </c>
      <c r="C3959" t="s">
        <v>444</v>
      </c>
      <c r="D3959" t="s">
        <v>117</v>
      </c>
      <c r="E3959">
        <v>1</v>
      </c>
      <c r="F3959" s="12">
        <v>67.999983</v>
      </c>
      <c r="G3959" s="12">
        <v>2.2666661000000001</v>
      </c>
      <c r="H3959" s="12">
        <v>0.26669999999999999</v>
      </c>
      <c r="I3959" s="12">
        <v>0</v>
      </c>
      <c r="J3959">
        <v>17</v>
      </c>
      <c r="K3959">
        <v>50</v>
      </c>
      <c r="L3959" s="12">
        <v>0.26669999999999999</v>
      </c>
      <c r="M3959" t="s">
        <v>438</v>
      </c>
    </row>
    <row r="3960" spans="1:13" x14ac:dyDescent="0.3">
      <c r="A3960" t="s">
        <v>40</v>
      </c>
      <c r="B3960" t="s">
        <v>51</v>
      </c>
      <c r="C3960" t="s">
        <v>445</v>
      </c>
      <c r="D3960" t="s">
        <v>117</v>
      </c>
      <c r="E3960">
        <v>1</v>
      </c>
      <c r="F3960" s="12">
        <v>29.999999289000002</v>
      </c>
      <c r="G3960" s="12">
        <v>0.99999997630000004</v>
      </c>
      <c r="H3960" s="12">
        <v>0.3765</v>
      </c>
      <c r="I3960" s="12">
        <v>0.3765</v>
      </c>
      <c r="J3960">
        <v>19</v>
      </c>
      <c r="K3960">
        <v>34</v>
      </c>
      <c r="L3960" s="12">
        <v>0</v>
      </c>
      <c r="M3960" t="s">
        <v>438</v>
      </c>
    </row>
    <row r="3961" spans="1:13" x14ac:dyDescent="0.3">
      <c r="A3961" t="s">
        <v>40</v>
      </c>
      <c r="B3961" t="s">
        <v>51</v>
      </c>
      <c r="C3961" t="s">
        <v>448</v>
      </c>
      <c r="D3961" t="s">
        <v>117</v>
      </c>
      <c r="E3961">
        <v>1</v>
      </c>
      <c r="F3961" s="12">
        <v>36</v>
      </c>
      <c r="G3961" s="12">
        <v>1.2</v>
      </c>
      <c r="H3961" s="12">
        <v>0.2</v>
      </c>
      <c r="I3961" s="12">
        <v>0.2</v>
      </c>
      <c r="J3961">
        <v>12</v>
      </c>
      <c r="K3961">
        <v>50</v>
      </c>
      <c r="L3961" s="12">
        <v>0</v>
      </c>
      <c r="M3961" t="s">
        <v>438</v>
      </c>
    </row>
    <row r="3962" spans="1:13" x14ac:dyDescent="0.3">
      <c r="A3962" t="s">
        <v>40</v>
      </c>
      <c r="B3962" t="s">
        <v>51</v>
      </c>
      <c r="C3962" t="s">
        <v>449</v>
      </c>
      <c r="D3962" t="s">
        <v>117</v>
      </c>
      <c r="E3962">
        <v>1</v>
      </c>
      <c r="F3962" s="12">
        <v>63.333331776000009</v>
      </c>
      <c r="G3962" s="12">
        <v>2.1111110592000002</v>
      </c>
      <c r="H3962" s="12">
        <v>0.2</v>
      </c>
      <c r="I3962" s="12">
        <v>0.2</v>
      </c>
      <c r="J3962">
        <v>39</v>
      </c>
      <c r="K3962">
        <v>34</v>
      </c>
      <c r="L3962" s="12">
        <v>0</v>
      </c>
      <c r="M3962" t="s">
        <v>438</v>
      </c>
    </row>
    <row r="3963" spans="1:13" x14ac:dyDescent="0.3">
      <c r="A3963" t="s">
        <v>40</v>
      </c>
      <c r="B3963" t="s">
        <v>51</v>
      </c>
      <c r="C3963" t="s">
        <v>450</v>
      </c>
      <c r="D3963" t="s">
        <v>117</v>
      </c>
      <c r="E3963">
        <v>1</v>
      </c>
      <c r="F3963" s="12">
        <v>5.999994</v>
      </c>
      <c r="G3963" s="12">
        <v>0.19999980000000001</v>
      </c>
      <c r="H3963" s="12">
        <v>9.8100000000000007E-2</v>
      </c>
      <c r="I3963" s="12">
        <v>9.8100000000000007E-2</v>
      </c>
      <c r="J3963">
        <v>6</v>
      </c>
      <c r="K3963">
        <v>20</v>
      </c>
      <c r="L3963" s="12">
        <v>0</v>
      </c>
      <c r="M3963" t="s">
        <v>438</v>
      </c>
    </row>
    <row r="3964" spans="1:13" x14ac:dyDescent="0.3">
      <c r="A3964" t="s">
        <v>5</v>
      </c>
      <c r="B3964" t="s">
        <v>21</v>
      </c>
      <c r="C3964" t="s">
        <v>451</v>
      </c>
      <c r="D3964" t="s">
        <v>117</v>
      </c>
      <c r="E3964">
        <v>8</v>
      </c>
      <c r="F3964" s="12">
        <v>219.828353424</v>
      </c>
      <c r="G3964" s="12">
        <v>7.3276117807999999</v>
      </c>
      <c r="H3964" s="12">
        <v>0.53359999999999996</v>
      </c>
      <c r="I3964" s="12">
        <v>0.26679999999999998</v>
      </c>
      <c r="J3964">
        <v>250</v>
      </c>
      <c r="K3964">
        <v>280</v>
      </c>
      <c r="L3964" s="12">
        <v>0.26679999999999998</v>
      </c>
      <c r="M3964" t="s">
        <v>452</v>
      </c>
    </row>
    <row r="3965" spans="1:13" x14ac:dyDescent="0.3">
      <c r="A3965" t="s">
        <v>5</v>
      </c>
      <c r="B3965" t="s">
        <v>21</v>
      </c>
      <c r="C3965" t="s">
        <v>460</v>
      </c>
      <c r="D3965" t="s">
        <v>117</v>
      </c>
      <c r="E3965">
        <v>17</v>
      </c>
      <c r="F3965" s="12">
        <v>1964.3416719480003</v>
      </c>
      <c r="G3965" s="12">
        <v>65.478055731600008</v>
      </c>
      <c r="H3965" s="12">
        <v>5.0999999999999988</v>
      </c>
      <c r="I3965" s="12">
        <v>2.4</v>
      </c>
      <c r="J3965">
        <v>492</v>
      </c>
      <c r="K3965">
        <v>595</v>
      </c>
      <c r="L3965" s="12">
        <v>2.6999999999999997</v>
      </c>
      <c r="M3965" t="s">
        <v>452</v>
      </c>
    </row>
    <row r="3966" spans="1:13" x14ac:dyDescent="0.3">
      <c r="A3966" t="s">
        <v>5</v>
      </c>
      <c r="B3966" t="s">
        <v>21</v>
      </c>
      <c r="C3966" t="s">
        <v>461</v>
      </c>
      <c r="D3966" t="s">
        <v>117</v>
      </c>
      <c r="E3966">
        <v>2</v>
      </c>
      <c r="F3966" s="12">
        <v>240</v>
      </c>
      <c r="G3966" s="12">
        <v>8</v>
      </c>
      <c r="H3966" s="12">
        <v>0.4</v>
      </c>
      <c r="I3966" s="12">
        <v>0.2</v>
      </c>
      <c r="J3966">
        <v>80</v>
      </c>
      <c r="K3966">
        <v>90</v>
      </c>
      <c r="L3966" s="12">
        <v>0.2</v>
      </c>
      <c r="M3966" t="s">
        <v>452</v>
      </c>
    </row>
    <row r="3967" spans="1:13" x14ac:dyDescent="0.3">
      <c r="A3967" t="s">
        <v>5</v>
      </c>
      <c r="B3967" t="s">
        <v>21</v>
      </c>
      <c r="C3967" t="s">
        <v>462</v>
      </c>
      <c r="D3967" t="s">
        <v>117</v>
      </c>
      <c r="E3967">
        <v>15</v>
      </c>
      <c r="F3967" s="12">
        <v>1566.7422399689995</v>
      </c>
      <c r="G3967" s="12">
        <v>52.224741332299985</v>
      </c>
      <c r="H3967" s="12">
        <v>4.4999999999999991</v>
      </c>
      <c r="I3967" s="12">
        <v>2.1</v>
      </c>
      <c r="J3967">
        <v>392</v>
      </c>
      <c r="K3967">
        <v>525</v>
      </c>
      <c r="L3967" s="12">
        <v>2.4</v>
      </c>
      <c r="M3967" t="s">
        <v>452</v>
      </c>
    </row>
    <row r="3968" spans="1:13" x14ac:dyDescent="0.3">
      <c r="A3968" t="s">
        <v>5</v>
      </c>
      <c r="B3968" t="s">
        <v>21</v>
      </c>
      <c r="C3968" t="s">
        <v>463</v>
      </c>
      <c r="D3968" t="s">
        <v>117</v>
      </c>
      <c r="E3968">
        <v>1</v>
      </c>
      <c r="F3968" s="12">
        <v>69</v>
      </c>
      <c r="G3968" s="12">
        <v>2.2999999999999998</v>
      </c>
      <c r="H3968" s="12">
        <v>0.25</v>
      </c>
      <c r="I3968" s="12">
        <v>0</v>
      </c>
      <c r="J3968">
        <v>23</v>
      </c>
      <c r="K3968">
        <v>35</v>
      </c>
      <c r="L3968" s="12">
        <v>0.25</v>
      </c>
      <c r="M3968" t="s">
        <v>452</v>
      </c>
    </row>
    <row r="3969" spans="1:13" x14ac:dyDescent="0.3">
      <c r="A3969" t="s">
        <v>5</v>
      </c>
      <c r="B3969" t="s">
        <v>21</v>
      </c>
      <c r="C3969" t="s">
        <v>469</v>
      </c>
      <c r="D3969" t="s">
        <v>117</v>
      </c>
      <c r="E3969">
        <v>1</v>
      </c>
      <c r="F3969" s="12">
        <v>54</v>
      </c>
      <c r="G3969" s="12">
        <v>1.8</v>
      </c>
      <c r="H3969" s="12">
        <v>0.2</v>
      </c>
      <c r="I3969" s="12">
        <v>0.2</v>
      </c>
      <c r="J3969">
        <v>18</v>
      </c>
      <c r="K3969">
        <v>42</v>
      </c>
      <c r="L3969" s="12">
        <v>0</v>
      </c>
      <c r="M3969" t="s">
        <v>452</v>
      </c>
    </row>
    <row r="3970" spans="1:13" x14ac:dyDescent="0.3">
      <c r="A3970" t="s">
        <v>5</v>
      </c>
      <c r="B3970" t="s">
        <v>21</v>
      </c>
      <c r="C3970" t="s">
        <v>813</v>
      </c>
      <c r="D3970" t="s">
        <v>117</v>
      </c>
      <c r="E3970">
        <v>1</v>
      </c>
      <c r="F3970" s="12">
        <v>75</v>
      </c>
      <c r="G3970" s="12">
        <v>2.5</v>
      </c>
      <c r="H3970" s="12">
        <v>0.2</v>
      </c>
      <c r="I3970" s="12">
        <v>0</v>
      </c>
      <c r="J3970">
        <v>25</v>
      </c>
      <c r="K3970">
        <v>45</v>
      </c>
      <c r="L3970" s="12">
        <v>0.2</v>
      </c>
      <c r="M3970" t="s">
        <v>452</v>
      </c>
    </row>
    <row r="3971" spans="1:13" x14ac:dyDescent="0.3">
      <c r="A3971" t="s">
        <v>63</v>
      </c>
      <c r="B3971" t="s">
        <v>67</v>
      </c>
      <c r="C3971" t="s">
        <v>473</v>
      </c>
      <c r="D3971" t="s">
        <v>117</v>
      </c>
      <c r="E3971">
        <v>2</v>
      </c>
      <c r="F3971" s="12">
        <v>384</v>
      </c>
      <c r="G3971" s="12">
        <v>12.8</v>
      </c>
      <c r="H3971" s="12">
        <v>0.753</v>
      </c>
      <c r="I3971" s="12">
        <v>0.57650000000000001</v>
      </c>
      <c r="J3971">
        <v>64</v>
      </c>
      <c r="K3971">
        <v>60</v>
      </c>
      <c r="L3971" s="12">
        <v>0.17649999999999999</v>
      </c>
      <c r="M3971" t="s">
        <v>474</v>
      </c>
    </row>
    <row r="3972" spans="1:13" x14ac:dyDescent="0.3">
      <c r="A3972" t="s">
        <v>63</v>
      </c>
      <c r="B3972" t="s">
        <v>67</v>
      </c>
      <c r="C3972" t="s">
        <v>814</v>
      </c>
      <c r="D3972" t="s">
        <v>117</v>
      </c>
      <c r="E3972">
        <v>1</v>
      </c>
      <c r="F3972" s="12">
        <v>60</v>
      </c>
      <c r="G3972" s="12">
        <v>2</v>
      </c>
      <c r="H3972" s="12">
        <v>0</v>
      </c>
      <c r="I3972" s="12">
        <v>0</v>
      </c>
      <c r="J3972">
        <v>10</v>
      </c>
      <c r="K3972">
        <v>26</v>
      </c>
      <c r="L3972" s="12">
        <v>0</v>
      </c>
      <c r="M3972" t="s">
        <v>474</v>
      </c>
    </row>
    <row r="3973" spans="1:13" x14ac:dyDescent="0.3">
      <c r="A3973" t="s">
        <v>63</v>
      </c>
      <c r="B3973" t="s">
        <v>67</v>
      </c>
      <c r="C3973" t="s">
        <v>475</v>
      </c>
      <c r="D3973" t="s">
        <v>117</v>
      </c>
      <c r="E3973">
        <v>1</v>
      </c>
      <c r="F3973" s="12">
        <v>159</v>
      </c>
      <c r="G3973" s="12">
        <v>5.3</v>
      </c>
      <c r="H3973" s="12">
        <v>0.30980000000000002</v>
      </c>
      <c r="I3973" s="12">
        <v>0</v>
      </c>
      <c r="J3973">
        <v>53</v>
      </c>
      <c r="K3973">
        <v>50</v>
      </c>
      <c r="L3973" s="12">
        <v>0.30980000000000002</v>
      </c>
      <c r="M3973" t="s">
        <v>474</v>
      </c>
    </row>
    <row r="3974" spans="1:13" x14ac:dyDescent="0.3">
      <c r="A3974" t="s">
        <v>63</v>
      </c>
      <c r="B3974" t="s">
        <v>67</v>
      </c>
      <c r="C3974" t="s">
        <v>478</v>
      </c>
      <c r="D3974" t="s">
        <v>117</v>
      </c>
      <c r="E3974">
        <v>2</v>
      </c>
      <c r="F3974" s="12">
        <v>120</v>
      </c>
      <c r="G3974" s="12">
        <v>4</v>
      </c>
      <c r="H3974" s="12">
        <v>0.4</v>
      </c>
      <c r="I3974" s="12">
        <v>0</v>
      </c>
      <c r="J3974">
        <v>40</v>
      </c>
      <c r="K3974">
        <v>72</v>
      </c>
      <c r="L3974" s="12">
        <v>0.4</v>
      </c>
      <c r="M3974" t="s">
        <v>474</v>
      </c>
    </row>
    <row r="3975" spans="1:13" x14ac:dyDescent="0.3">
      <c r="A3975" t="s">
        <v>63</v>
      </c>
      <c r="B3975" t="s">
        <v>67</v>
      </c>
      <c r="C3975" t="s">
        <v>479</v>
      </c>
      <c r="D3975" t="s">
        <v>117</v>
      </c>
      <c r="E3975">
        <v>1</v>
      </c>
      <c r="F3975" s="12">
        <v>180</v>
      </c>
      <c r="G3975" s="12">
        <v>6</v>
      </c>
      <c r="H3975" s="12">
        <v>0.3765</v>
      </c>
      <c r="I3975" s="12">
        <v>0</v>
      </c>
      <c r="J3975">
        <v>30</v>
      </c>
      <c r="K3975">
        <v>30</v>
      </c>
      <c r="L3975" s="12">
        <v>0.3765</v>
      </c>
      <c r="M3975" t="s">
        <v>474</v>
      </c>
    </row>
    <row r="3976" spans="1:13" x14ac:dyDescent="0.3">
      <c r="A3976" t="s">
        <v>63</v>
      </c>
      <c r="B3976" t="s">
        <v>67</v>
      </c>
      <c r="C3976" t="s">
        <v>480</v>
      </c>
      <c r="D3976" t="s">
        <v>117</v>
      </c>
      <c r="E3976">
        <v>2</v>
      </c>
      <c r="F3976" s="12">
        <v>132</v>
      </c>
      <c r="G3976" s="12">
        <v>4.4000000000000004</v>
      </c>
      <c r="H3976" s="12">
        <v>0.4</v>
      </c>
      <c r="I3976" s="12">
        <v>0</v>
      </c>
      <c r="J3976">
        <v>44</v>
      </c>
      <c r="K3976">
        <v>72</v>
      </c>
      <c r="L3976" s="12">
        <v>0.4</v>
      </c>
      <c r="M3976" t="s">
        <v>474</v>
      </c>
    </row>
    <row r="3977" spans="1:13" x14ac:dyDescent="0.3">
      <c r="A3977" t="s">
        <v>63</v>
      </c>
      <c r="B3977" t="s">
        <v>67</v>
      </c>
      <c r="C3977" t="s">
        <v>481</v>
      </c>
      <c r="D3977" t="s">
        <v>117</v>
      </c>
      <c r="E3977">
        <v>1</v>
      </c>
      <c r="F3977" s="12">
        <v>87</v>
      </c>
      <c r="G3977" s="12">
        <v>2.9</v>
      </c>
      <c r="H3977" s="12">
        <v>0.2</v>
      </c>
      <c r="I3977" s="12">
        <v>0.2</v>
      </c>
      <c r="J3977">
        <v>29</v>
      </c>
      <c r="K3977">
        <v>50</v>
      </c>
      <c r="L3977" s="12">
        <v>0</v>
      </c>
      <c r="M3977" t="s">
        <v>474</v>
      </c>
    </row>
    <row r="3978" spans="1:13" x14ac:dyDescent="0.3">
      <c r="A3978" t="s">
        <v>63</v>
      </c>
      <c r="B3978" t="s">
        <v>67</v>
      </c>
      <c r="C3978" t="s">
        <v>482</v>
      </c>
      <c r="D3978" t="s">
        <v>117</v>
      </c>
      <c r="E3978">
        <v>1</v>
      </c>
      <c r="F3978" s="12">
        <v>139.999965</v>
      </c>
      <c r="G3978" s="12">
        <v>4.6666654999999997</v>
      </c>
      <c r="H3978" s="12">
        <v>0.2</v>
      </c>
      <c r="I3978" s="12">
        <v>0</v>
      </c>
      <c r="J3978">
        <v>35</v>
      </c>
      <c r="K3978">
        <v>50</v>
      </c>
      <c r="L3978" s="12">
        <v>0.2</v>
      </c>
      <c r="M3978" t="s">
        <v>474</v>
      </c>
    </row>
    <row r="3979" spans="1:13" x14ac:dyDescent="0.3">
      <c r="A3979" t="s">
        <v>36</v>
      </c>
      <c r="B3979" t="s">
        <v>37</v>
      </c>
      <c r="C3979" t="s">
        <v>483</v>
      </c>
      <c r="D3979" t="s">
        <v>117</v>
      </c>
      <c r="E3979">
        <v>2</v>
      </c>
      <c r="F3979" s="12">
        <v>79.999920000000003</v>
      </c>
      <c r="G3979" s="12">
        <v>2.6666639999999999</v>
      </c>
      <c r="H3979" s="12">
        <v>0.251</v>
      </c>
      <c r="I3979" s="12">
        <v>0.1255</v>
      </c>
      <c r="J3979">
        <v>40</v>
      </c>
      <c r="K3979">
        <v>40</v>
      </c>
      <c r="L3979" s="12">
        <v>0.1255</v>
      </c>
      <c r="M3979" t="s">
        <v>484</v>
      </c>
    </row>
    <row r="3980" spans="1:13" x14ac:dyDescent="0.3">
      <c r="A3980" t="s">
        <v>36</v>
      </c>
      <c r="B3980" t="s">
        <v>37</v>
      </c>
      <c r="C3980" t="s">
        <v>485</v>
      </c>
      <c r="D3980" t="s">
        <v>117</v>
      </c>
      <c r="E3980">
        <v>2</v>
      </c>
      <c r="F3980" s="12">
        <v>139.99985999999998</v>
      </c>
      <c r="G3980" s="12">
        <v>4.6666619999999996</v>
      </c>
      <c r="H3980" s="12">
        <v>0.251</v>
      </c>
      <c r="I3980" s="12">
        <v>0.251</v>
      </c>
      <c r="J3980">
        <v>70</v>
      </c>
      <c r="K3980">
        <v>100</v>
      </c>
      <c r="L3980" s="12">
        <v>0</v>
      </c>
      <c r="M3980" t="s">
        <v>484</v>
      </c>
    </row>
    <row r="3981" spans="1:13" x14ac:dyDescent="0.3">
      <c r="A3981" t="s">
        <v>36</v>
      </c>
      <c r="B3981" t="s">
        <v>37</v>
      </c>
      <c r="C3981" t="s">
        <v>487</v>
      </c>
      <c r="D3981" t="s">
        <v>117</v>
      </c>
      <c r="E3981">
        <v>2</v>
      </c>
      <c r="F3981" s="12">
        <v>69.600000000000009</v>
      </c>
      <c r="G3981" s="12">
        <v>2.3200000000000003</v>
      </c>
      <c r="H3981" s="12">
        <v>0.35299999999999998</v>
      </c>
      <c r="I3981" s="12">
        <v>0.35299999999999998</v>
      </c>
      <c r="J3981">
        <v>22</v>
      </c>
      <c r="K3981">
        <v>100</v>
      </c>
      <c r="L3981" s="12">
        <v>0</v>
      </c>
      <c r="M3981" t="s">
        <v>484</v>
      </c>
    </row>
    <row r="3982" spans="1:13" x14ac:dyDescent="0.3">
      <c r="A3982" t="s">
        <v>36</v>
      </c>
      <c r="B3982" t="s">
        <v>37</v>
      </c>
      <c r="C3982" t="s">
        <v>491</v>
      </c>
      <c r="D3982" t="s">
        <v>117</v>
      </c>
      <c r="E3982">
        <v>2</v>
      </c>
      <c r="F3982" s="12">
        <v>84</v>
      </c>
      <c r="G3982" s="12">
        <v>2.8</v>
      </c>
      <c r="H3982" s="12">
        <v>0.36859999999999998</v>
      </c>
      <c r="I3982" s="12">
        <v>0</v>
      </c>
      <c r="J3982">
        <v>28</v>
      </c>
      <c r="K3982">
        <v>56</v>
      </c>
      <c r="L3982" s="12">
        <v>0.36859999999999998</v>
      </c>
      <c r="M3982" t="s">
        <v>484</v>
      </c>
    </row>
    <row r="3983" spans="1:13" x14ac:dyDescent="0.3">
      <c r="A3983" t="s">
        <v>36</v>
      </c>
      <c r="B3983" t="s">
        <v>37</v>
      </c>
      <c r="C3983" t="s">
        <v>492</v>
      </c>
      <c r="D3983" t="s">
        <v>117</v>
      </c>
      <c r="E3983">
        <v>1</v>
      </c>
      <c r="F3983" s="12">
        <v>87</v>
      </c>
      <c r="G3983" s="12">
        <v>2.9</v>
      </c>
      <c r="H3983" s="12">
        <v>0.18429999999999999</v>
      </c>
      <c r="I3983" s="12">
        <v>0</v>
      </c>
      <c r="J3983">
        <v>29</v>
      </c>
      <c r="K3983">
        <v>50</v>
      </c>
      <c r="L3983" s="12">
        <v>0.18429999999999999</v>
      </c>
      <c r="M3983" t="s">
        <v>484</v>
      </c>
    </row>
    <row r="3984" spans="1:13" x14ac:dyDescent="0.3">
      <c r="A3984" t="s">
        <v>36</v>
      </c>
      <c r="B3984" t="s">
        <v>37</v>
      </c>
      <c r="C3984" t="s">
        <v>805</v>
      </c>
      <c r="D3984" t="s">
        <v>117</v>
      </c>
      <c r="E3984">
        <v>1</v>
      </c>
      <c r="F3984" s="12">
        <v>17.999981999999999</v>
      </c>
      <c r="G3984" s="12">
        <v>0.59999939999999996</v>
      </c>
      <c r="H3984" s="12">
        <v>0.1255</v>
      </c>
      <c r="I3984" s="12">
        <v>0.1255</v>
      </c>
      <c r="J3984">
        <v>9</v>
      </c>
      <c r="K3984">
        <v>50</v>
      </c>
      <c r="L3984" s="12">
        <v>0</v>
      </c>
      <c r="M3984" t="s">
        <v>484</v>
      </c>
    </row>
    <row r="3985" spans="1:13" x14ac:dyDescent="0.3">
      <c r="A3985" t="s">
        <v>36</v>
      </c>
      <c r="B3985" t="s">
        <v>37</v>
      </c>
      <c r="C3985" t="s">
        <v>493</v>
      </c>
      <c r="D3985" t="s">
        <v>117</v>
      </c>
      <c r="E3985">
        <v>4</v>
      </c>
      <c r="F3985" s="12">
        <v>378.00000000000006</v>
      </c>
      <c r="G3985" s="12">
        <v>12.600000000000001</v>
      </c>
      <c r="H3985" s="12">
        <v>0.73719999999999997</v>
      </c>
      <c r="I3985" s="12">
        <v>0.23860000000000001</v>
      </c>
      <c r="J3985">
        <v>126</v>
      </c>
      <c r="K3985">
        <v>160</v>
      </c>
      <c r="L3985" s="12">
        <v>0.49860000000000004</v>
      </c>
      <c r="M3985" t="s">
        <v>484</v>
      </c>
    </row>
    <row r="3986" spans="1:13" x14ac:dyDescent="0.3">
      <c r="A3986" t="s">
        <v>36</v>
      </c>
      <c r="B3986" t="s">
        <v>37</v>
      </c>
      <c r="C3986" t="s">
        <v>496</v>
      </c>
      <c r="D3986" t="s">
        <v>117</v>
      </c>
      <c r="E3986">
        <v>1</v>
      </c>
      <c r="F3986" s="12">
        <v>25.999974000000002</v>
      </c>
      <c r="G3986" s="12">
        <v>0.86666580000000004</v>
      </c>
      <c r="H3986" s="12">
        <v>0.1255</v>
      </c>
      <c r="I3986" s="12">
        <v>0</v>
      </c>
      <c r="J3986">
        <v>13</v>
      </c>
      <c r="K3986">
        <v>50</v>
      </c>
      <c r="L3986" s="12">
        <v>0.1255</v>
      </c>
      <c r="M3986" t="s">
        <v>484</v>
      </c>
    </row>
    <row r="3987" spans="1:13" x14ac:dyDescent="0.3">
      <c r="A3987" t="s">
        <v>36</v>
      </c>
      <c r="B3987" t="s">
        <v>37</v>
      </c>
      <c r="C3987" t="s">
        <v>499</v>
      </c>
      <c r="D3987" t="s">
        <v>117</v>
      </c>
      <c r="E3987">
        <v>1</v>
      </c>
      <c r="F3987" s="12">
        <v>57.999941999999997</v>
      </c>
      <c r="G3987" s="12">
        <v>1.9333313999999999</v>
      </c>
      <c r="H3987" s="12">
        <v>0.1255</v>
      </c>
      <c r="I3987" s="12">
        <v>0</v>
      </c>
      <c r="J3987">
        <v>29</v>
      </c>
      <c r="K3987">
        <v>50</v>
      </c>
      <c r="L3987" s="12">
        <v>0.1255</v>
      </c>
      <c r="M3987" t="s">
        <v>484</v>
      </c>
    </row>
    <row r="3988" spans="1:13" x14ac:dyDescent="0.3">
      <c r="A3988" t="s">
        <v>36</v>
      </c>
      <c r="B3988" t="s">
        <v>37</v>
      </c>
      <c r="C3988" t="s">
        <v>501</v>
      </c>
      <c r="D3988" t="s">
        <v>117</v>
      </c>
      <c r="E3988">
        <v>1</v>
      </c>
      <c r="F3988" s="12">
        <v>41.999957999999999</v>
      </c>
      <c r="G3988" s="12">
        <v>1.3999986</v>
      </c>
      <c r="H3988" s="12">
        <v>0.1255</v>
      </c>
      <c r="I3988" s="12">
        <v>0.1255</v>
      </c>
      <c r="J3988">
        <v>21</v>
      </c>
      <c r="K3988">
        <v>50</v>
      </c>
      <c r="L3988" s="12">
        <v>0</v>
      </c>
      <c r="M3988" t="s">
        <v>484</v>
      </c>
    </row>
    <row r="3989" spans="1:13" x14ac:dyDescent="0.3">
      <c r="A3989" t="s">
        <v>36</v>
      </c>
      <c r="B3989" t="s">
        <v>37</v>
      </c>
      <c r="C3989" t="s">
        <v>502</v>
      </c>
      <c r="D3989" t="s">
        <v>117</v>
      </c>
      <c r="E3989">
        <v>1</v>
      </c>
      <c r="F3989" s="12">
        <v>19.999980000000001</v>
      </c>
      <c r="G3989" s="12">
        <v>0.66666599999999998</v>
      </c>
      <c r="H3989" s="12">
        <v>0.1255</v>
      </c>
      <c r="I3989" s="12">
        <v>0.1255</v>
      </c>
      <c r="J3989">
        <v>10</v>
      </c>
      <c r="K3989">
        <v>30</v>
      </c>
      <c r="L3989" s="12">
        <v>0</v>
      </c>
      <c r="M3989" t="s">
        <v>484</v>
      </c>
    </row>
    <row r="3990" spans="1:13" x14ac:dyDescent="0.3">
      <c r="A3990" t="s">
        <v>36</v>
      </c>
      <c r="B3990" t="s">
        <v>37</v>
      </c>
      <c r="C3990" t="s">
        <v>503</v>
      </c>
      <c r="D3990" t="s">
        <v>117</v>
      </c>
      <c r="E3990">
        <v>2</v>
      </c>
      <c r="F3990" s="12">
        <v>119.99998799999999</v>
      </c>
      <c r="G3990" s="12">
        <v>3.9999995999999998</v>
      </c>
      <c r="H3990" s="12">
        <v>1.1666000000000001</v>
      </c>
      <c r="I3990" s="12">
        <v>0.58330000000000004</v>
      </c>
      <c r="J3990">
        <v>12</v>
      </c>
      <c r="K3990">
        <v>100</v>
      </c>
      <c r="L3990" s="12">
        <v>0.58330000000000004</v>
      </c>
      <c r="M3990" t="s">
        <v>484</v>
      </c>
    </row>
    <row r="3991" spans="1:13" x14ac:dyDescent="0.3">
      <c r="A3991" t="s">
        <v>36</v>
      </c>
      <c r="B3991" t="s">
        <v>37</v>
      </c>
      <c r="C3991" t="s">
        <v>505</v>
      </c>
      <c r="D3991" t="s">
        <v>117</v>
      </c>
      <c r="E3991">
        <v>1</v>
      </c>
      <c r="F3991" s="12">
        <v>129.999987</v>
      </c>
      <c r="G3991" s="12">
        <v>4.3333329000000003</v>
      </c>
      <c r="H3991" s="12">
        <v>0.58330000000000004</v>
      </c>
      <c r="I3991" s="12">
        <v>0.58330000000000004</v>
      </c>
      <c r="J3991">
        <v>13</v>
      </c>
      <c r="K3991">
        <v>50</v>
      </c>
      <c r="L3991" s="12">
        <v>0</v>
      </c>
      <c r="M3991" t="s">
        <v>484</v>
      </c>
    </row>
    <row r="3992" spans="1:13" x14ac:dyDescent="0.3">
      <c r="A3992" t="s">
        <v>36</v>
      </c>
      <c r="B3992" t="s">
        <v>37</v>
      </c>
      <c r="C3992" t="s">
        <v>506</v>
      </c>
      <c r="D3992" t="s">
        <v>117</v>
      </c>
      <c r="E3992">
        <v>2</v>
      </c>
      <c r="F3992" s="12">
        <v>379.99996199999998</v>
      </c>
      <c r="G3992" s="12">
        <v>12.666665399999999</v>
      </c>
      <c r="H3992" s="12">
        <v>1.1666000000000001</v>
      </c>
      <c r="I3992" s="12">
        <v>0.58330000000000004</v>
      </c>
      <c r="J3992">
        <v>38</v>
      </c>
      <c r="K3992">
        <v>100</v>
      </c>
      <c r="L3992" s="12">
        <v>0.58330000000000004</v>
      </c>
      <c r="M3992" t="s">
        <v>484</v>
      </c>
    </row>
    <row r="3993" spans="1:13" x14ac:dyDescent="0.3">
      <c r="A3993" t="s">
        <v>36</v>
      </c>
      <c r="B3993" t="s">
        <v>37</v>
      </c>
      <c r="C3993" t="s">
        <v>508</v>
      </c>
      <c r="D3993" t="s">
        <v>117</v>
      </c>
      <c r="E3993">
        <v>2</v>
      </c>
      <c r="F3993" s="12">
        <v>329.99996699999997</v>
      </c>
      <c r="G3993" s="12">
        <v>10.9999989</v>
      </c>
      <c r="H3993" s="12">
        <v>1.1666000000000001</v>
      </c>
      <c r="I3993" s="12">
        <v>1.1666000000000001</v>
      </c>
      <c r="J3993">
        <v>33</v>
      </c>
      <c r="K3993">
        <v>100</v>
      </c>
      <c r="L3993" s="12">
        <v>0</v>
      </c>
      <c r="M3993" t="s">
        <v>484</v>
      </c>
    </row>
    <row r="3994" spans="1:13" x14ac:dyDescent="0.3">
      <c r="A3994" t="s">
        <v>36</v>
      </c>
      <c r="B3994" t="s">
        <v>37</v>
      </c>
      <c r="C3994" t="s">
        <v>509</v>
      </c>
      <c r="D3994" t="s">
        <v>117</v>
      </c>
      <c r="E3994">
        <v>1</v>
      </c>
      <c r="F3994" s="12">
        <v>89.999990999999994</v>
      </c>
      <c r="G3994" s="12">
        <v>2.9999997</v>
      </c>
      <c r="H3994" s="12">
        <v>0.58330000000000004</v>
      </c>
      <c r="I3994" s="12">
        <v>0.58330000000000004</v>
      </c>
      <c r="J3994">
        <v>9</v>
      </c>
      <c r="K3994">
        <v>50</v>
      </c>
      <c r="L3994" s="12">
        <v>0</v>
      </c>
      <c r="M3994" t="s">
        <v>484</v>
      </c>
    </row>
    <row r="3995" spans="1:13" x14ac:dyDescent="0.3">
      <c r="A3995" t="s">
        <v>36</v>
      </c>
      <c r="B3995" t="s">
        <v>37</v>
      </c>
      <c r="C3995" t="s">
        <v>510</v>
      </c>
      <c r="D3995" t="s">
        <v>117</v>
      </c>
      <c r="E3995">
        <v>2</v>
      </c>
      <c r="F3995" s="12">
        <v>55.939745309999999</v>
      </c>
      <c r="G3995" s="12">
        <v>1.8646581769999999</v>
      </c>
      <c r="H3995" s="12">
        <v>0.251</v>
      </c>
      <c r="I3995" s="12">
        <v>0.251</v>
      </c>
      <c r="J3995">
        <v>28</v>
      </c>
      <c r="K3995">
        <v>100</v>
      </c>
      <c r="L3995" s="12">
        <v>0</v>
      </c>
      <c r="M3995" t="s">
        <v>484</v>
      </c>
    </row>
    <row r="3996" spans="1:13" x14ac:dyDescent="0.3">
      <c r="A3996" t="s">
        <v>36</v>
      </c>
      <c r="B3996" t="s">
        <v>37</v>
      </c>
      <c r="C3996" t="s">
        <v>512</v>
      </c>
      <c r="D3996" t="s">
        <v>117</v>
      </c>
      <c r="E3996">
        <v>2</v>
      </c>
      <c r="F3996" s="12">
        <v>222</v>
      </c>
      <c r="G3996" s="12">
        <v>7.4</v>
      </c>
      <c r="H3996" s="12">
        <v>0.4</v>
      </c>
      <c r="I3996" s="12">
        <v>0</v>
      </c>
      <c r="J3996">
        <v>74</v>
      </c>
      <c r="K3996">
        <v>100</v>
      </c>
      <c r="L3996" s="12">
        <v>0.4</v>
      </c>
      <c r="M3996" t="s">
        <v>484</v>
      </c>
    </row>
    <row r="3997" spans="1:13" x14ac:dyDescent="0.3">
      <c r="A3997" t="s">
        <v>36</v>
      </c>
      <c r="B3997" t="s">
        <v>37</v>
      </c>
      <c r="C3997" t="s">
        <v>514</v>
      </c>
      <c r="D3997" t="s">
        <v>117</v>
      </c>
      <c r="E3997">
        <v>1</v>
      </c>
      <c r="F3997" s="12">
        <v>31.999991999999999</v>
      </c>
      <c r="G3997" s="12">
        <v>1.0666663999999999</v>
      </c>
      <c r="H3997" s="12">
        <v>0.25879999999999997</v>
      </c>
      <c r="I3997" s="12">
        <v>0.25879999999999997</v>
      </c>
      <c r="J3997">
        <v>8</v>
      </c>
      <c r="K3997">
        <v>50</v>
      </c>
      <c r="L3997" s="12">
        <v>0</v>
      </c>
      <c r="M3997" t="s">
        <v>484</v>
      </c>
    </row>
    <row r="3998" spans="1:13" x14ac:dyDescent="0.3">
      <c r="A3998" t="s">
        <v>36</v>
      </c>
      <c r="B3998" t="s">
        <v>37</v>
      </c>
      <c r="C3998" t="s">
        <v>516</v>
      </c>
      <c r="D3998" t="s">
        <v>117</v>
      </c>
      <c r="E3998">
        <v>1</v>
      </c>
      <c r="F3998" s="12">
        <v>20.999979</v>
      </c>
      <c r="G3998" s="12">
        <v>0.69999929999999999</v>
      </c>
      <c r="H3998" s="12">
        <v>6.6699999999999995E-2</v>
      </c>
      <c r="I3998" s="12">
        <v>6.6699999999999995E-2</v>
      </c>
      <c r="J3998">
        <v>21</v>
      </c>
      <c r="K3998">
        <v>50</v>
      </c>
      <c r="L3998" s="12">
        <v>0</v>
      </c>
      <c r="M3998" t="s">
        <v>484</v>
      </c>
    </row>
    <row r="3999" spans="1:13" x14ac:dyDescent="0.3">
      <c r="A3999" t="s">
        <v>36</v>
      </c>
      <c r="B3999" t="s">
        <v>37</v>
      </c>
      <c r="C3999" t="s">
        <v>517</v>
      </c>
      <c r="D3999" t="s">
        <v>117</v>
      </c>
      <c r="E3999">
        <v>2</v>
      </c>
      <c r="F3999" s="12">
        <v>75.999923999999993</v>
      </c>
      <c r="G3999" s="12">
        <v>2.5333307999999999</v>
      </c>
      <c r="H3999" s="12">
        <v>0.13339999999999999</v>
      </c>
      <c r="I3999" s="12">
        <v>0.13339999999999999</v>
      </c>
      <c r="J3999">
        <v>76</v>
      </c>
      <c r="K3999">
        <v>100</v>
      </c>
      <c r="L3999" s="12">
        <v>0</v>
      </c>
      <c r="M3999" t="s">
        <v>484</v>
      </c>
    </row>
    <row r="4000" spans="1:13" x14ac:dyDescent="0.3">
      <c r="A4000" t="s">
        <v>5</v>
      </c>
      <c r="B4000" t="s">
        <v>22</v>
      </c>
      <c r="C4000" t="s">
        <v>518</v>
      </c>
      <c r="D4000" t="s">
        <v>117</v>
      </c>
      <c r="E4000">
        <v>2</v>
      </c>
      <c r="F4000" s="12">
        <v>102.00000000000001</v>
      </c>
      <c r="G4000" s="12">
        <v>3.4000000000000004</v>
      </c>
      <c r="H4000" s="12">
        <v>0.4</v>
      </c>
      <c r="I4000" s="12">
        <v>0.4</v>
      </c>
      <c r="J4000">
        <v>34</v>
      </c>
      <c r="K4000">
        <v>36</v>
      </c>
      <c r="L4000" s="12">
        <v>0</v>
      </c>
      <c r="M4000" t="s">
        <v>519</v>
      </c>
    </row>
    <row r="4001" spans="1:13" x14ac:dyDescent="0.3">
      <c r="A4001" t="s">
        <v>5</v>
      </c>
      <c r="B4001" t="s">
        <v>22</v>
      </c>
      <c r="C4001" t="s">
        <v>520</v>
      </c>
      <c r="D4001" t="s">
        <v>117</v>
      </c>
      <c r="E4001">
        <v>2</v>
      </c>
      <c r="F4001" s="12">
        <v>75</v>
      </c>
      <c r="G4001" s="12">
        <v>2.5</v>
      </c>
      <c r="H4001" s="12">
        <v>0.4</v>
      </c>
      <c r="I4001" s="12">
        <v>0.4</v>
      </c>
      <c r="J4001">
        <v>25</v>
      </c>
      <c r="K4001">
        <v>36</v>
      </c>
      <c r="L4001" s="12">
        <v>0</v>
      </c>
      <c r="M4001" t="s">
        <v>519</v>
      </c>
    </row>
    <row r="4002" spans="1:13" x14ac:dyDescent="0.3">
      <c r="A4002" t="s">
        <v>5</v>
      </c>
      <c r="B4002" t="s">
        <v>22</v>
      </c>
      <c r="C4002" t="s">
        <v>523</v>
      </c>
      <c r="D4002" t="s">
        <v>117</v>
      </c>
      <c r="E4002">
        <v>5</v>
      </c>
      <c r="F4002" s="12">
        <v>570</v>
      </c>
      <c r="G4002" s="12">
        <v>19</v>
      </c>
      <c r="H4002" s="12">
        <v>2</v>
      </c>
      <c r="I4002" s="12">
        <v>1.2000000000000002</v>
      </c>
      <c r="J4002">
        <v>95</v>
      </c>
      <c r="K4002">
        <v>90</v>
      </c>
      <c r="L4002" s="12">
        <v>0.8</v>
      </c>
      <c r="M4002" t="s">
        <v>519</v>
      </c>
    </row>
    <row r="4003" spans="1:13" x14ac:dyDescent="0.3">
      <c r="A4003" t="s">
        <v>5</v>
      </c>
      <c r="B4003" t="s">
        <v>22</v>
      </c>
      <c r="C4003" t="s">
        <v>524</v>
      </c>
      <c r="D4003" t="s">
        <v>117</v>
      </c>
      <c r="E4003">
        <v>4</v>
      </c>
      <c r="F4003" s="12">
        <v>206.99999999999997</v>
      </c>
      <c r="G4003" s="12">
        <v>6.8999999999999995</v>
      </c>
      <c r="H4003" s="12">
        <v>0.8</v>
      </c>
      <c r="I4003" s="12">
        <v>0.2</v>
      </c>
      <c r="J4003">
        <v>69</v>
      </c>
      <c r="K4003">
        <v>72</v>
      </c>
      <c r="L4003" s="12">
        <v>0.60000000000000009</v>
      </c>
      <c r="M4003" t="s">
        <v>519</v>
      </c>
    </row>
    <row r="4004" spans="1:13" x14ac:dyDescent="0.3">
      <c r="A4004" t="s">
        <v>5</v>
      </c>
      <c r="B4004" t="s">
        <v>22</v>
      </c>
      <c r="C4004" t="s">
        <v>542</v>
      </c>
      <c r="D4004" t="s">
        <v>117</v>
      </c>
      <c r="E4004">
        <v>5</v>
      </c>
      <c r="F4004" s="12">
        <v>431.99999999999994</v>
      </c>
      <c r="G4004" s="12">
        <v>14.399999999999999</v>
      </c>
      <c r="H4004" s="12">
        <v>2.25</v>
      </c>
      <c r="I4004" s="12">
        <v>2.25</v>
      </c>
      <c r="J4004">
        <v>72</v>
      </c>
      <c r="K4004">
        <v>90</v>
      </c>
      <c r="L4004" s="12">
        <v>0</v>
      </c>
      <c r="M4004" t="s">
        <v>519</v>
      </c>
    </row>
    <row r="4005" spans="1:13" x14ac:dyDescent="0.3">
      <c r="A4005" t="s">
        <v>5</v>
      </c>
      <c r="B4005" t="s">
        <v>22</v>
      </c>
      <c r="C4005" t="s">
        <v>543</v>
      </c>
      <c r="D4005" t="s">
        <v>117</v>
      </c>
      <c r="E4005">
        <v>5</v>
      </c>
      <c r="F4005" s="12">
        <v>189</v>
      </c>
      <c r="G4005" s="12">
        <v>6.3</v>
      </c>
      <c r="H4005" s="12">
        <v>1</v>
      </c>
      <c r="I4005" s="12">
        <v>1</v>
      </c>
      <c r="J4005">
        <v>63</v>
      </c>
      <c r="K4005">
        <v>90</v>
      </c>
      <c r="L4005" s="12">
        <v>0</v>
      </c>
      <c r="M4005" t="s">
        <v>519</v>
      </c>
    </row>
    <row r="4006" spans="1:13" x14ac:dyDescent="0.3">
      <c r="A4006" t="s">
        <v>5</v>
      </c>
      <c r="B4006" t="s">
        <v>22</v>
      </c>
      <c r="C4006" t="s">
        <v>544</v>
      </c>
      <c r="D4006" t="s">
        <v>117</v>
      </c>
      <c r="E4006">
        <v>1</v>
      </c>
      <c r="F4006" s="12">
        <v>66.285600000000002</v>
      </c>
      <c r="G4006" s="12">
        <v>2.2095199999999999</v>
      </c>
      <c r="H4006" s="12">
        <v>0.45</v>
      </c>
      <c r="I4006" s="12">
        <v>0.45</v>
      </c>
      <c r="J4006">
        <v>10</v>
      </c>
      <c r="K4006">
        <v>18</v>
      </c>
      <c r="L4006" s="12">
        <v>0</v>
      </c>
      <c r="M4006" t="s">
        <v>519</v>
      </c>
    </row>
    <row r="4007" spans="1:13" x14ac:dyDescent="0.3">
      <c r="A4007" t="s">
        <v>5</v>
      </c>
      <c r="B4007" t="s">
        <v>22</v>
      </c>
      <c r="C4007" t="s">
        <v>545</v>
      </c>
      <c r="D4007" t="s">
        <v>117</v>
      </c>
      <c r="E4007">
        <v>1</v>
      </c>
      <c r="F4007" s="12">
        <v>31.200000000000003</v>
      </c>
      <c r="G4007" s="12">
        <v>1.04</v>
      </c>
      <c r="H4007" s="12">
        <v>0.2</v>
      </c>
      <c r="I4007" s="12">
        <v>0.2</v>
      </c>
      <c r="J4007">
        <v>10</v>
      </c>
      <c r="K4007">
        <v>18</v>
      </c>
      <c r="L4007" s="12">
        <v>0</v>
      </c>
      <c r="M4007" t="s">
        <v>519</v>
      </c>
    </row>
    <row r="4008" spans="1:13" x14ac:dyDescent="0.3">
      <c r="A4008" t="s">
        <v>5</v>
      </c>
      <c r="B4008" t="s">
        <v>22</v>
      </c>
      <c r="C4008" t="s">
        <v>546</v>
      </c>
      <c r="D4008" t="s">
        <v>117</v>
      </c>
      <c r="E4008">
        <v>6</v>
      </c>
      <c r="F4008" s="12">
        <v>450</v>
      </c>
      <c r="G4008" s="12">
        <v>15</v>
      </c>
      <c r="H4008" s="12">
        <v>2.7</v>
      </c>
      <c r="I4008" s="12">
        <v>1.8</v>
      </c>
      <c r="J4008">
        <v>75</v>
      </c>
      <c r="K4008">
        <v>108</v>
      </c>
      <c r="L4008" s="12">
        <v>0.9</v>
      </c>
      <c r="M4008" t="s">
        <v>519</v>
      </c>
    </row>
    <row r="4009" spans="1:13" x14ac:dyDescent="0.3">
      <c r="A4009" t="s">
        <v>5</v>
      </c>
      <c r="B4009" t="s">
        <v>22</v>
      </c>
      <c r="C4009" t="s">
        <v>547</v>
      </c>
      <c r="D4009" t="s">
        <v>117</v>
      </c>
      <c r="E4009">
        <v>5</v>
      </c>
      <c r="F4009" s="12">
        <v>168.00000000000003</v>
      </c>
      <c r="G4009" s="12">
        <v>5.6000000000000005</v>
      </c>
      <c r="H4009" s="12">
        <v>1</v>
      </c>
      <c r="I4009" s="12">
        <v>0.60000000000000009</v>
      </c>
      <c r="J4009">
        <v>56</v>
      </c>
      <c r="K4009">
        <v>90</v>
      </c>
      <c r="L4009" s="12">
        <v>0.4</v>
      </c>
      <c r="M4009" t="s">
        <v>519</v>
      </c>
    </row>
    <row r="4010" spans="1:13" x14ac:dyDescent="0.3">
      <c r="A4010" t="s">
        <v>5</v>
      </c>
      <c r="B4010" t="s">
        <v>22</v>
      </c>
      <c r="C4010" t="s">
        <v>548</v>
      </c>
      <c r="D4010" t="s">
        <v>117</v>
      </c>
      <c r="E4010">
        <v>1</v>
      </c>
      <c r="F4010" s="12">
        <v>0</v>
      </c>
      <c r="G4010" s="12">
        <v>0</v>
      </c>
      <c r="H4010" s="12">
        <v>0.45</v>
      </c>
      <c r="I4010" s="12">
        <v>0.45</v>
      </c>
      <c r="J4010">
        <v>0</v>
      </c>
      <c r="K4010">
        <v>18</v>
      </c>
      <c r="L4010" s="12">
        <v>0</v>
      </c>
      <c r="M4010" t="s">
        <v>519</v>
      </c>
    </row>
    <row r="4011" spans="1:13" x14ac:dyDescent="0.3">
      <c r="A4011" t="s">
        <v>5</v>
      </c>
      <c r="B4011" t="s">
        <v>22</v>
      </c>
      <c r="C4011" t="s">
        <v>815</v>
      </c>
      <c r="D4011" t="s">
        <v>117</v>
      </c>
      <c r="E4011">
        <v>1</v>
      </c>
      <c r="F4011" s="12">
        <v>34.32</v>
      </c>
      <c r="G4011" s="12">
        <v>1.1439999999999999</v>
      </c>
      <c r="H4011" s="12">
        <v>0.2</v>
      </c>
      <c r="I4011" s="12">
        <v>0.2</v>
      </c>
      <c r="J4011">
        <v>11</v>
      </c>
      <c r="K4011">
        <v>18</v>
      </c>
      <c r="L4011" s="12">
        <v>0</v>
      </c>
      <c r="M4011" t="s">
        <v>519</v>
      </c>
    </row>
    <row r="4012" spans="1:13" x14ac:dyDescent="0.3">
      <c r="A4012" t="s">
        <v>40</v>
      </c>
      <c r="B4012" t="s">
        <v>50</v>
      </c>
      <c r="C4012" t="s">
        <v>550</v>
      </c>
      <c r="D4012" t="s">
        <v>117</v>
      </c>
      <c r="E4012">
        <v>4</v>
      </c>
      <c r="F4012" s="12">
        <v>540</v>
      </c>
      <c r="G4012" s="12">
        <v>18</v>
      </c>
      <c r="H4012" s="12">
        <v>1.506</v>
      </c>
      <c r="I4012" s="12">
        <v>0</v>
      </c>
      <c r="J4012">
        <v>90</v>
      </c>
      <c r="K4012">
        <v>124</v>
      </c>
      <c r="L4012" s="12">
        <v>1.506</v>
      </c>
      <c r="M4012" t="s">
        <v>551</v>
      </c>
    </row>
    <row r="4013" spans="1:13" x14ac:dyDescent="0.3">
      <c r="A4013" t="s">
        <v>40</v>
      </c>
      <c r="B4013" t="s">
        <v>52</v>
      </c>
      <c r="C4013" t="s">
        <v>555</v>
      </c>
      <c r="D4013" t="s">
        <v>117</v>
      </c>
      <c r="E4013">
        <v>1</v>
      </c>
      <c r="F4013" s="12">
        <v>239.99990399999999</v>
      </c>
      <c r="G4013" s="12">
        <v>7.9999967999999999</v>
      </c>
      <c r="H4013" s="12">
        <v>0.30980000000000002</v>
      </c>
      <c r="I4013" s="12">
        <v>0.30980000000000002</v>
      </c>
      <c r="J4013">
        <v>48</v>
      </c>
      <c r="K4013">
        <v>50</v>
      </c>
      <c r="L4013" s="12">
        <v>0</v>
      </c>
      <c r="M4013" t="s">
        <v>556</v>
      </c>
    </row>
    <row r="4014" spans="1:13" x14ac:dyDescent="0.3">
      <c r="A4014" t="s">
        <v>40</v>
      </c>
      <c r="B4014" t="s">
        <v>52</v>
      </c>
      <c r="C4014" t="s">
        <v>557</v>
      </c>
      <c r="D4014" t="s">
        <v>117</v>
      </c>
      <c r="E4014">
        <v>1</v>
      </c>
      <c r="F4014" s="12">
        <v>124.99995</v>
      </c>
      <c r="G4014" s="12">
        <v>4.1666650000000001</v>
      </c>
      <c r="H4014" s="12">
        <v>0.30980000000000002</v>
      </c>
      <c r="I4014" s="12">
        <v>0.30980000000000002</v>
      </c>
      <c r="J4014">
        <v>25</v>
      </c>
      <c r="K4014">
        <v>50</v>
      </c>
      <c r="L4014" s="12">
        <v>0</v>
      </c>
      <c r="M4014" t="s">
        <v>556</v>
      </c>
    </row>
    <row r="4015" spans="1:13" x14ac:dyDescent="0.3">
      <c r="A4015" t="s">
        <v>40</v>
      </c>
      <c r="B4015" t="s">
        <v>52</v>
      </c>
      <c r="C4015" t="s">
        <v>558</v>
      </c>
      <c r="D4015" t="s">
        <v>117</v>
      </c>
      <c r="E4015">
        <v>1</v>
      </c>
      <c r="F4015" s="12">
        <v>199.99992</v>
      </c>
      <c r="G4015" s="12">
        <v>6.6666639999999999</v>
      </c>
      <c r="H4015" s="12">
        <v>0.30980000000000002</v>
      </c>
      <c r="I4015" s="12">
        <v>0.30980000000000002</v>
      </c>
      <c r="J4015">
        <v>40</v>
      </c>
      <c r="K4015">
        <v>50</v>
      </c>
      <c r="L4015" s="12">
        <v>0</v>
      </c>
      <c r="M4015" t="s">
        <v>556</v>
      </c>
    </row>
    <row r="4016" spans="1:13" x14ac:dyDescent="0.3">
      <c r="A4016" t="s">
        <v>40</v>
      </c>
      <c r="B4016" t="s">
        <v>52</v>
      </c>
      <c r="C4016" t="s">
        <v>559</v>
      </c>
      <c r="D4016" t="s">
        <v>117</v>
      </c>
      <c r="E4016">
        <v>1</v>
      </c>
      <c r="F4016" s="12">
        <v>59.999975999999997</v>
      </c>
      <c r="G4016" s="12">
        <v>1.9999992</v>
      </c>
      <c r="H4016" s="12">
        <v>0.30980000000000002</v>
      </c>
      <c r="I4016" s="12">
        <v>0.30980000000000002</v>
      </c>
      <c r="J4016">
        <v>12</v>
      </c>
      <c r="K4016">
        <v>30</v>
      </c>
      <c r="L4016" s="12">
        <v>0</v>
      </c>
      <c r="M4016" t="s">
        <v>556</v>
      </c>
    </row>
    <row r="4017" spans="1:13" x14ac:dyDescent="0.3">
      <c r="A4017" t="s">
        <v>40</v>
      </c>
      <c r="B4017" t="s">
        <v>52</v>
      </c>
      <c r="C4017" t="s">
        <v>561</v>
      </c>
      <c r="D4017" t="s">
        <v>117</v>
      </c>
      <c r="E4017">
        <v>1</v>
      </c>
      <c r="F4017" s="12">
        <v>24</v>
      </c>
      <c r="G4017" s="12">
        <v>0.8</v>
      </c>
      <c r="H4017" s="12">
        <v>0.2</v>
      </c>
      <c r="I4017" s="12">
        <v>0.2</v>
      </c>
      <c r="J4017">
        <v>8</v>
      </c>
      <c r="K4017">
        <v>30</v>
      </c>
      <c r="L4017" s="12">
        <v>0</v>
      </c>
      <c r="M4017" t="s">
        <v>556</v>
      </c>
    </row>
    <row r="4018" spans="1:13" x14ac:dyDescent="0.3">
      <c r="A4018" t="s">
        <v>40</v>
      </c>
      <c r="B4018" t="s">
        <v>52</v>
      </c>
      <c r="C4018" t="s">
        <v>563</v>
      </c>
      <c r="D4018" t="s">
        <v>117</v>
      </c>
      <c r="E4018">
        <v>1</v>
      </c>
      <c r="F4018" s="12">
        <v>15.899994000000001</v>
      </c>
      <c r="G4018" s="12">
        <v>0.52999980000000002</v>
      </c>
      <c r="H4018" s="12">
        <v>0.30980000000000002</v>
      </c>
      <c r="I4018" s="12">
        <v>0.30980000000000002</v>
      </c>
      <c r="J4018">
        <v>3</v>
      </c>
      <c r="K4018">
        <v>30</v>
      </c>
      <c r="L4018" s="12">
        <v>0</v>
      </c>
      <c r="M4018" t="s">
        <v>556</v>
      </c>
    </row>
    <row r="4019" spans="1:13" x14ac:dyDescent="0.3">
      <c r="A4019" t="s">
        <v>40</v>
      </c>
      <c r="B4019" t="s">
        <v>52</v>
      </c>
      <c r="C4019" t="s">
        <v>565</v>
      </c>
      <c r="D4019" t="s">
        <v>117</v>
      </c>
      <c r="E4019">
        <v>1</v>
      </c>
      <c r="F4019" s="12">
        <v>69.999972</v>
      </c>
      <c r="G4019" s="12">
        <v>2.3333324000000002</v>
      </c>
      <c r="H4019" s="12">
        <v>0.30980000000000002</v>
      </c>
      <c r="I4019" s="12">
        <v>0.30980000000000002</v>
      </c>
      <c r="J4019">
        <v>14</v>
      </c>
      <c r="K4019">
        <v>50</v>
      </c>
      <c r="L4019" s="12">
        <v>0</v>
      </c>
      <c r="M4019" t="s">
        <v>556</v>
      </c>
    </row>
    <row r="4020" spans="1:13" x14ac:dyDescent="0.3">
      <c r="A4020" t="s">
        <v>40</v>
      </c>
      <c r="B4020" t="s">
        <v>52</v>
      </c>
      <c r="C4020" t="s">
        <v>566</v>
      </c>
      <c r="D4020" t="s">
        <v>117</v>
      </c>
      <c r="E4020">
        <v>1</v>
      </c>
      <c r="F4020" s="12">
        <v>49.999980000000001</v>
      </c>
      <c r="G4020" s="12">
        <v>1.666666</v>
      </c>
      <c r="H4020" s="12">
        <v>0.30980000000000002</v>
      </c>
      <c r="I4020" s="12">
        <v>0.30980000000000002</v>
      </c>
      <c r="J4020">
        <v>10</v>
      </c>
      <c r="K4020">
        <v>30</v>
      </c>
      <c r="L4020" s="12">
        <v>0</v>
      </c>
      <c r="M4020" t="s">
        <v>556</v>
      </c>
    </row>
    <row r="4021" spans="1:13" x14ac:dyDescent="0.3">
      <c r="A4021" t="s">
        <v>63</v>
      </c>
      <c r="B4021" t="s">
        <v>68</v>
      </c>
      <c r="C4021" t="s">
        <v>568</v>
      </c>
      <c r="D4021" t="s">
        <v>117</v>
      </c>
      <c r="E4021">
        <v>1</v>
      </c>
      <c r="F4021" s="12">
        <v>36</v>
      </c>
      <c r="G4021" s="12">
        <v>1.2</v>
      </c>
      <c r="H4021" s="12">
        <v>0.2</v>
      </c>
      <c r="I4021" s="12">
        <v>0.2</v>
      </c>
      <c r="J4021">
        <v>12</v>
      </c>
      <c r="K4021">
        <v>32</v>
      </c>
      <c r="L4021" s="12">
        <v>0</v>
      </c>
      <c r="M4021" t="s">
        <v>569</v>
      </c>
    </row>
    <row r="4022" spans="1:13" x14ac:dyDescent="0.3">
      <c r="A4022" t="s">
        <v>63</v>
      </c>
      <c r="B4022" t="s">
        <v>69</v>
      </c>
      <c r="C4022" t="s">
        <v>576</v>
      </c>
      <c r="D4022" t="s">
        <v>117</v>
      </c>
      <c r="E4022">
        <v>1</v>
      </c>
      <c r="F4022" s="12">
        <v>99</v>
      </c>
      <c r="G4022" s="12">
        <v>3.3</v>
      </c>
      <c r="H4022" s="12">
        <v>0.2</v>
      </c>
      <c r="I4022" s="12">
        <v>0.2</v>
      </c>
      <c r="J4022">
        <v>33</v>
      </c>
      <c r="K4022">
        <v>50</v>
      </c>
      <c r="L4022" s="12">
        <v>0</v>
      </c>
      <c r="M4022" t="s">
        <v>574</v>
      </c>
    </row>
    <row r="4023" spans="1:13" x14ac:dyDescent="0.3">
      <c r="A4023" t="s">
        <v>63</v>
      </c>
      <c r="B4023" t="s">
        <v>69</v>
      </c>
      <c r="C4023" t="s">
        <v>577</v>
      </c>
      <c r="D4023" t="s">
        <v>117</v>
      </c>
      <c r="E4023">
        <v>1</v>
      </c>
      <c r="F4023" s="12">
        <v>42</v>
      </c>
      <c r="G4023" s="12">
        <v>1.4</v>
      </c>
      <c r="H4023" s="12">
        <v>0.17649999999999999</v>
      </c>
      <c r="I4023" s="12">
        <v>0.17649999999999999</v>
      </c>
      <c r="J4023">
        <v>14</v>
      </c>
      <c r="K4023">
        <v>32</v>
      </c>
      <c r="L4023" s="12">
        <v>0</v>
      </c>
      <c r="M4023" t="s">
        <v>574</v>
      </c>
    </row>
    <row r="4024" spans="1:13" x14ac:dyDescent="0.3">
      <c r="A4024" t="s">
        <v>36</v>
      </c>
      <c r="B4024" t="s">
        <v>38</v>
      </c>
      <c r="C4024" t="s">
        <v>579</v>
      </c>
      <c r="D4024" t="s">
        <v>117</v>
      </c>
      <c r="E4024">
        <v>1</v>
      </c>
      <c r="F4024" s="12">
        <v>18.999980999999998</v>
      </c>
      <c r="G4024" s="12">
        <v>0.63333269999999997</v>
      </c>
      <c r="H4024" s="12">
        <v>6.6699999999999995E-2</v>
      </c>
      <c r="I4024" s="12">
        <v>6.6699999999999995E-2</v>
      </c>
      <c r="J4024">
        <v>19</v>
      </c>
      <c r="K4024">
        <v>50</v>
      </c>
      <c r="L4024" s="12">
        <v>0</v>
      </c>
      <c r="M4024" t="s">
        <v>580</v>
      </c>
    </row>
    <row r="4025" spans="1:13" x14ac:dyDescent="0.3">
      <c r="A4025" t="s">
        <v>36</v>
      </c>
      <c r="B4025" t="s">
        <v>38</v>
      </c>
      <c r="C4025" t="s">
        <v>581</v>
      </c>
      <c r="D4025" t="s">
        <v>117</v>
      </c>
      <c r="E4025">
        <v>9</v>
      </c>
      <c r="F4025" s="12">
        <v>1038</v>
      </c>
      <c r="G4025" s="12">
        <v>34.6</v>
      </c>
      <c r="H4025" s="12">
        <v>1.7999999999999998</v>
      </c>
      <c r="I4025" s="12">
        <v>1</v>
      </c>
      <c r="J4025">
        <v>346</v>
      </c>
      <c r="K4025">
        <v>502</v>
      </c>
      <c r="L4025" s="12">
        <v>0.8</v>
      </c>
      <c r="M4025" t="s">
        <v>580</v>
      </c>
    </row>
    <row r="4026" spans="1:13" x14ac:dyDescent="0.3">
      <c r="A4026" t="s">
        <v>36</v>
      </c>
      <c r="B4026" t="s">
        <v>38</v>
      </c>
      <c r="C4026" t="s">
        <v>584</v>
      </c>
      <c r="D4026" t="s">
        <v>117</v>
      </c>
      <c r="E4026">
        <v>3</v>
      </c>
      <c r="F4026" s="12">
        <v>338.99999999999994</v>
      </c>
      <c r="G4026" s="12">
        <v>11.299999999999999</v>
      </c>
      <c r="H4026" s="12">
        <v>0.60000000000000009</v>
      </c>
      <c r="I4026" s="12">
        <v>0.60000000000000009</v>
      </c>
      <c r="J4026">
        <v>113</v>
      </c>
      <c r="K4026">
        <v>150</v>
      </c>
      <c r="L4026" s="12">
        <v>0</v>
      </c>
      <c r="M4026" t="s">
        <v>580</v>
      </c>
    </row>
    <row r="4027" spans="1:13" x14ac:dyDescent="0.3">
      <c r="A4027" t="s">
        <v>36</v>
      </c>
      <c r="B4027" t="s">
        <v>38</v>
      </c>
      <c r="C4027" t="s">
        <v>585</v>
      </c>
      <c r="D4027" t="s">
        <v>117</v>
      </c>
      <c r="E4027">
        <v>3</v>
      </c>
      <c r="F4027" s="12">
        <v>414</v>
      </c>
      <c r="G4027" s="12">
        <v>13.8</v>
      </c>
      <c r="H4027" s="12">
        <v>0.60000000000000009</v>
      </c>
      <c r="I4027" s="12">
        <v>0.4</v>
      </c>
      <c r="J4027">
        <v>138</v>
      </c>
      <c r="K4027">
        <v>168</v>
      </c>
      <c r="L4027" s="12">
        <v>0.2</v>
      </c>
      <c r="M4027" t="s">
        <v>580</v>
      </c>
    </row>
    <row r="4028" spans="1:13" x14ac:dyDescent="0.3">
      <c r="A4028" t="s">
        <v>36</v>
      </c>
      <c r="B4028" t="s">
        <v>38</v>
      </c>
      <c r="C4028" t="s">
        <v>586</v>
      </c>
      <c r="D4028" t="s">
        <v>117</v>
      </c>
      <c r="E4028">
        <v>2</v>
      </c>
      <c r="F4028" s="12">
        <v>183</v>
      </c>
      <c r="G4028" s="12">
        <v>6.1</v>
      </c>
      <c r="H4028" s="12">
        <v>0.4</v>
      </c>
      <c r="I4028" s="12">
        <v>0.4</v>
      </c>
      <c r="J4028">
        <v>61</v>
      </c>
      <c r="K4028">
        <v>100</v>
      </c>
      <c r="L4028" s="12">
        <v>0</v>
      </c>
      <c r="M4028" t="s">
        <v>580</v>
      </c>
    </row>
    <row r="4029" spans="1:13" x14ac:dyDescent="0.3">
      <c r="A4029" t="s">
        <v>36</v>
      </c>
      <c r="B4029" t="s">
        <v>38</v>
      </c>
      <c r="C4029" t="s">
        <v>587</v>
      </c>
      <c r="D4029" t="s">
        <v>117</v>
      </c>
      <c r="E4029">
        <v>3</v>
      </c>
      <c r="F4029" s="12">
        <v>174.00000000000003</v>
      </c>
      <c r="G4029" s="12">
        <v>5.8000000000000007</v>
      </c>
      <c r="H4029" s="12">
        <v>0.60000000000000009</v>
      </c>
      <c r="I4029" s="12">
        <v>0.60000000000000009</v>
      </c>
      <c r="J4029">
        <v>58</v>
      </c>
      <c r="K4029">
        <v>150</v>
      </c>
      <c r="L4029" s="12">
        <v>0</v>
      </c>
      <c r="M4029" t="s">
        <v>580</v>
      </c>
    </row>
    <row r="4030" spans="1:13" x14ac:dyDescent="0.3">
      <c r="A4030" t="s">
        <v>36</v>
      </c>
      <c r="B4030" t="s">
        <v>38</v>
      </c>
      <c r="C4030" t="s">
        <v>588</v>
      </c>
      <c r="D4030" t="s">
        <v>117</v>
      </c>
      <c r="E4030">
        <v>2</v>
      </c>
      <c r="F4030" s="12">
        <v>177.28571420099999</v>
      </c>
      <c r="G4030" s="12">
        <v>5.9095238066999993</v>
      </c>
      <c r="H4030" s="12">
        <v>0.61960000000000004</v>
      </c>
      <c r="I4030" s="12">
        <v>0.61960000000000004</v>
      </c>
      <c r="J4030">
        <v>44</v>
      </c>
      <c r="K4030">
        <v>60</v>
      </c>
      <c r="L4030" s="12">
        <v>0</v>
      </c>
      <c r="M4030" t="s">
        <v>580</v>
      </c>
    </row>
    <row r="4031" spans="1:13" x14ac:dyDescent="0.3">
      <c r="A4031" t="s">
        <v>5</v>
      </c>
      <c r="B4031" t="s">
        <v>24</v>
      </c>
      <c r="C4031" t="s">
        <v>589</v>
      </c>
      <c r="D4031" t="s">
        <v>117</v>
      </c>
      <c r="E4031">
        <v>3</v>
      </c>
      <c r="F4031" s="12">
        <v>408.00000000000006</v>
      </c>
      <c r="G4031" s="12">
        <v>13.600000000000001</v>
      </c>
      <c r="H4031" s="12">
        <v>0.60000000000000009</v>
      </c>
      <c r="I4031" s="12">
        <v>0.4</v>
      </c>
      <c r="J4031">
        <v>136</v>
      </c>
      <c r="K4031">
        <v>144</v>
      </c>
      <c r="L4031" s="12">
        <v>0.2</v>
      </c>
      <c r="M4031" t="s">
        <v>590</v>
      </c>
    </row>
    <row r="4032" spans="1:13" x14ac:dyDescent="0.3">
      <c r="A4032" t="s">
        <v>5</v>
      </c>
      <c r="B4032" t="s">
        <v>24</v>
      </c>
      <c r="C4032" t="s">
        <v>591</v>
      </c>
      <c r="D4032" t="s">
        <v>117</v>
      </c>
      <c r="E4032">
        <v>1</v>
      </c>
      <c r="F4032" s="12">
        <v>129</v>
      </c>
      <c r="G4032" s="12">
        <v>4.3</v>
      </c>
      <c r="H4032" s="12">
        <v>0.2</v>
      </c>
      <c r="I4032" s="12">
        <v>0</v>
      </c>
      <c r="J4032">
        <v>43</v>
      </c>
      <c r="K4032">
        <v>50</v>
      </c>
      <c r="L4032" s="12">
        <v>0.2</v>
      </c>
      <c r="M4032" t="s">
        <v>590</v>
      </c>
    </row>
    <row r="4033" spans="1:13" x14ac:dyDescent="0.3">
      <c r="A4033" t="s">
        <v>5</v>
      </c>
      <c r="B4033" t="s">
        <v>24</v>
      </c>
      <c r="C4033" t="s">
        <v>593</v>
      </c>
      <c r="D4033" t="s">
        <v>117</v>
      </c>
      <c r="E4033">
        <v>1</v>
      </c>
      <c r="F4033" s="12">
        <v>138</v>
      </c>
      <c r="G4033" s="12">
        <v>4.5999999999999996</v>
      </c>
      <c r="H4033" s="12">
        <v>0.2</v>
      </c>
      <c r="I4033" s="12">
        <v>0</v>
      </c>
      <c r="J4033">
        <v>46</v>
      </c>
      <c r="K4033">
        <v>50</v>
      </c>
      <c r="L4033" s="12">
        <v>0.2</v>
      </c>
      <c r="M4033" t="s">
        <v>590</v>
      </c>
    </row>
    <row r="4034" spans="1:13" x14ac:dyDescent="0.3">
      <c r="A4034" t="s">
        <v>5</v>
      </c>
      <c r="B4034" t="s">
        <v>24</v>
      </c>
      <c r="C4034" t="s">
        <v>594</v>
      </c>
      <c r="D4034" t="s">
        <v>117</v>
      </c>
      <c r="E4034">
        <v>7</v>
      </c>
      <c r="F4034" s="12">
        <v>729</v>
      </c>
      <c r="G4034" s="12">
        <v>24.3</v>
      </c>
      <c r="H4034" s="12">
        <v>1.4</v>
      </c>
      <c r="I4034" s="12">
        <v>1.4</v>
      </c>
      <c r="J4034">
        <v>243</v>
      </c>
      <c r="K4034">
        <v>359</v>
      </c>
      <c r="L4034" s="12">
        <v>0</v>
      </c>
      <c r="M4034" t="s">
        <v>590</v>
      </c>
    </row>
    <row r="4035" spans="1:13" x14ac:dyDescent="0.3">
      <c r="A4035" t="s">
        <v>5</v>
      </c>
      <c r="B4035" t="s">
        <v>24</v>
      </c>
      <c r="C4035" t="s">
        <v>595</v>
      </c>
      <c r="D4035" t="s">
        <v>117</v>
      </c>
      <c r="E4035">
        <v>6</v>
      </c>
      <c r="F4035" s="12">
        <v>534</v>
      </c>
      <c r="G4035" s="12">
        <v>17.8</v>
      </c>
      <c r="H4035" s="12">
        <v>1.2</v>
      </c>
      <c r="I4035" s="12">
        <v>0.8</v>
      </c>
      <c r="J4035">
        <v>178</v>
      </c>
      <c r="K4035">
        <v>294</v>
      </c>
      <c r="L4035" s="12">
        <v>0.4</v>
      </c>
      <c r="M4035" t="s">
        <v>590</v>
      </c>
    </row>
    <row r="4036" spans="1:13" x14ac:dyDescent="0.3">
      <c r="A4036" t="s">
        <v>5</v>
      </c>
      <c r="B4036" t="s">
        <v>24</v>
      </c>
      <c r="C4036" t="s">
        <v>597</v>
      </c>
      <c r="D4036" t="s">
        <v>117</v>
      </c>
      <c r="E4036">
        <v>2</v>
      </c>
      <c r="F4036" s="12">
        <v>135</v>
      </c>
      <c r="G4036" s="12">
        <v>4.5</v>
      </c>
      <c r="H4036" s="12">
        <v>0.4</v>
      </c>
      <c r="I4036" s="12">
        <v>0.4</v>
      </c>
      <c r="J4036">
        <v>45</v>
      </c>
      <c r="K4036">
        <v>85</v>
      </c>
      <c r="L4036" s="12">
        <v>0</v>
      </c>
      <c r="M4036" t="s">
        <v>590</v>
      </c>
    </row>
    <row r="4037" spans="1:13" x14ac:dyDescent="0.3">
      <c r="A4037" t="s">
        <v>5</v>
      </c>
      <c r="B4037" t="s">
        <v>24</v>
      </c>
      <c r="C4037" t="s">
        <v>599</v>
      </c>
      <c r="D4037" t="s">
        <v>117</v>
      </c>
      <c r="E4037">
        <v>1</v>
      </c>
      <c r="F4037" s="12">
        <v>48</v>
      </c>
      <c r="G4037" s="12">
        <v>1.6</v>
      </c>
      <c r="H4037" s="12">
        <v>0.2</v>
      </c>
      <c r="I4037" s="12">
        <v>0.2</v>
      </c>
      <c r="J4037">
        <v>16</v>
      </c>
      <c r="K4037">
        <v>35</v>
      </c>
      <c r="L4037" s="12">
        <v>0</v>
      </c>
      <c r="M4037" t="s">
        <v>590</v>
      </c>
    </row>
    <row r="4038" spans="1:13" x14ac:dyDescent="0.3">
      <c r="A4038" t="s">
        <v>5</v>
      </c>
      <c r="B4038" t="s">
        <v>24</v>
      </c>
      <c r="C4038" t="s">
        <v>816</v>
      </c>
      <c r="D4038" t="s">
        <v>117</v>
      </c>
      <c r="E4038">
        <v>1</v>
      </c>
      <c r="F4038" s="12">
        <v>30</v>
      </c>
      <c r="G4038" s="12">
        <v>1</v>
      </c>
      <c r="H4038" s="12">
        <v>0.2</v>
      </c>
      <c r="I4038" s="12">
        <v>0.2</v>
      </c>
      <c r="J4038">
        <v>10</v>
      </c>
      <c r="K4038">
        <v>50</v>
      </c>
      <c r="L4038" s="12">
        <v>0</v>
      </c>
      <c r="M4038" t="s">
        <v>590</v>
      </c>
    </row>
    <row r="4039" spans="1:13" x14ac:dyDescent="0.3">
      <c r="A4039" t="s">
        <v>5</v>
      </c>
      <c r="B4039" t="s">
        <v>24</v>
      </c>
      <c r="C4039" t="s">
        <v>603</v>
      </c>
      <c r="D4039" t="s">
        <v>117</v>
      </c>
      <c r="E4039">
        <v>1</v>
      </c>
      <c r="F4039" s="12">
        <v>99</v>
      </c>
      <c r="G4039" s="12">
        <v>3.3</v>
      </c>
      <c r="H4039" s="12">
        <v>0.2</v>
      </c>
      <c r="I4039" s="12">
        <v>0.2</v>
      </c>
      <c r="J4039">
        <v>33</v>
      </c>
      <c r="K4039">
        <v>35</v>
      </c>
      <c r="L4039" s="12">
        <v>0</v>
      </c>
      <c r="M4039" t="s">
        <v>590</v>
      </c>
    </row>
    <row r="4040" spans="1:13" x14ac:dyDescent="0.3">
      <c r="A4040" t="s">
        <v>5</v>
      </c>
      <c r="B4040" t="s">
        <v>24</v>
      </c>
      <c r="C4040" t="s">
        <v>605</v>
      </c>
      <c r="D4040" t="s">
        <v>117</v>
      </c>
      <c r="E4040">
        <v>1</v>
      </c>
      <c r="F4040" s="12">
        <v>72</v>
      </c>
      <c r="G4040" s="12">
        <v>2.4</v>
      </c>
      <c r="H4040" s="12">
        <v>0.2</v>
      </c>
      <c r="I4040" s="12">
        <v>0.2</v>
      </c>
      <c r="J4040">
        <v>24</v>
      </c>
      <c r="K4040">
        <v>35</v>
      </c>
      <c r="L4040" s="12">
        <v>0</v>
      </c>
      <c r="M4040" t="s">
        <v>590</v>
      </c>
    </row>
    <row r="4041" spans="1:13" x14ac:dyDescent="0.3">
      <c r="A4041" t="s">
        <v>5</v>
      </c>
      <c r="B4041" t="s">
        <v>25</v>
      </c>
      <c r="C4041" t="s">
        <v>606</v>
      </c>
      <c r="D4041" t="s">
        <v>117</v>
      </c>
      <c r="E4041">
        <v>2</v>
      </c>
      <c r="F4041" s="12">
        <v>240</v>
      </c>
      <c r="G4041" s="12">
        <v>8</v>
      </c>
      <c r="H4041" s="12">
        <v>0.4</v>
      </c>
      <c r="I4041" s="12">
        <v>0.4</v>
      </c>
      <c r="J4041">
        <v>80</v>
      </c>
      <c r="K4041">
        <v>100</v>
      </c>
      <c r="L4041" s="12">
        <v>0</v>
      </c>
      <c r="M4041" t="s">
        <v>607</v>
      </c>
    </row>
    <row r="4042" spans="1:13" x14ac:dyDescent="0.3">
      <c r="A4042" t="s">
        <v>5</v>
      </c>
      <c r="B4042" t="s">
        <v>25</v>
      </c>
      <c r="C4042" t="s">
        <v>610</v>
      </c>
      <c r="D4042" t="s">
        <v>117</v>
      </c>
      <c r="E4042">
        <v>1</v>
      </c>
      <c r="F4042" s="12">
        <v>87</v>
      </c>
      <c r="G4042" s="12">
        <v>2.9</v>
      </c>
      <c r="H4042" s="12">
        <v>0.2</v>
      </c>
      <c r="I4042" s="12">
        <v>0.2</v>
      </c>
      <c r="J4042">
        <v>29</v>
      </c>
      <c r="K4042">
        <v>50</v>
      </c>
      <c r="L4042" s="12">
        <v>0</v>
      </c>
      <c r="M4042" t="s">
        <v>607</v>
      </c>
    </row>
    <row r="4043" spans="1:13" x14ac:dyDescent="0.3">
      <c r="A4043" t="s">
        <v>63</v>
      </c>
      <c r="B4043" t="s">
        <v>70</v>
      </c>
      <c r="C4043" t="s">
        <v>807</v>
      </c>
      <c r="D4043" t="s">
        <v>117</v>
      </c>
      <c r="E4043">
        <v>1</v>
      </c>
      <c r="F4043" s="12">
        <v>12.999987000000001</v>
      </c>
      <c r="G4043" s="12">
        <v>0.43333290000000002</v>
      </c>
      <c r="H4043" s="12">
        <v>6.6699999999999995E-2</v>
      </c>
      <c r="I4043" s="12">
        <v>0</v>
      </c>
      <c r="J4043">
        <v>13</v>
      </c>
      <c r="K4043">
        <v>42</v>
      </c>
      <c r="L4043" s="12">
        <v>6.6699999999999995E-2</v>
      </c>
      <c r="M4043" t="s">
        <v>614</v>
      </c>
    </row>
    <row r="4044" spans="1:13" x14ac:dyDescent="0.3">
      <c r="A4044" t="s">
        <v>63</v>
      </c>
      <c r="B4044" t="s">
        <v>70</v>
      </c>
      <c r="C4044" t="s">
        <v>615</v>
      </c>
      <c r="D4044" t="s">
        <v>117</v>
      </c>
      <c r="E4044">
        <v>4</v>
      </c>
      <c r="F4044" s="12">
        <v>229.59961200000001</v>
      </c>
      <c r="G4044" s="12">
        <v>7.6533204000000001</v>
      </c>
      <c r="H4044" s="12">
        <v>0.53320000000000001</v>
      </c>
      <c r="I4044" s="12">
        <v>0.1333</v>
      </c>
      <c r="J4044">
        <v>114</v>
      </c>
      <c r="K4044">
        <v>179</v>
      </c>
      <c r="L4044" s="12">
        <v>0.39990000000000003</v>
      </c>
      <c r="M4044" t="s">
        <v>614</v>
      </c>
    </row>
    <row r="4045" spans="1:13" x14ac:dyDescent="0.3">
      <c r="A4045" t="s">
        <v>63</v>
      </c>
      <c r="B4045" t="s">
        <v>70</v>
      </c>
      <c r="C4045" t="s">
        <v>617</v>
      </c>
      <c r="D4045" t="s">
        <v>117</v>
      </c>
      <c r="E4045">
        <v>2</v>
      </c>
      <c r="F4045" s="12">
        <v>127.99987199999998</v>
      </c>
      <c r="G4045" s="12">
        <v>4.2666623999999995</v>
      </c>
      <c r="H4045" s="12">
        <v>0.2666</v>
      </c>
      <c r="I4045" s="12">
        <v>0.1333</v>
      </c>
      <c r="J4045">
        <v>64</v>
      </c>
      <c r="K4045">
        <v>80</v>
      </c>
      <c r="L4045" s="12">
        <v>0.1333</v>
      </c>
      <c r="M4045" t="s">
        <v>614</v>
      </c>
    </row>
    <row r="4046" spans="1:13" x14ac:dyDescent="0.3">
      <c r="A4046" t="s">
        <v>63</v>
      </c>
      <c r="B4046" t="s">
        <v>70</v>
      </c>
      <c r="C4046" t="s">
        <v>618</v>
      </c>
      <c r="D4046" t="s">
        <v>117</v>
      </c>
      <c r="E4046">
        <v>1</v>
      </c>
      <c r="F4046" s="12">
        <v>35.999963999999999</v>
      </c>
      <c r="G4046" s="12">
        <v>1.1999987999999999</v>
      </c>
      <c r="H4046" s="12">
        <v>0.1333</v>
      </c>
      <c r="I4046" s="12">
        <v>0.1333</v>
      </c>
      <c r="J4046">
        <v>18</v>
      </c>
      <c r="K4046">
        <v>40</v>
      </c>
      <c r="L4046" s="12">
        <v>0</v>
      </c>
      <c r="M4046" t="s">
        <v>614</v>
      </c>
    </row>
    <row r="4047" spans="1:13" x14ac:dyDescent="0.3">
      <c r="A4047" t="s">
        <v>63</v>
      </c>
      <c r="B4047" t="s">
        <v>70</v>
      </c>
      <c r="C4047" t="s">
        <v>625</v>
      </c>
      <c r="D4047" t="s">
        <v>117</v>
      </c>
      <c r="E4047">
        <v>1</v>
      </c>
      <c r="F4047" s="12">
        <v>194.999922</v>
      </c>
      <c r="G4047" s="12">
        <v>6.4999973999999998</v>
      </c>
      <c r="H4047" s="12">
        <v>0.33329999999999999</v>
      </c>
      <c r="I4047" s="12">
        <v>0.33329999999999999</v>
      </c>
      <c r="J4047">
        <v>39</v>
      </c>
      <c r="K4047">
        <v>40</v>
      </c>
      <c r="L4047" s="12">
        <v>0</v>
      </c>
      <c r="M4047" t="s">
        <v>614</v>
      </c>
    </row>
    <row r="4048" spans="1:13" x14ac:dyDescent="0.3">
      <c r="A4048" t="s">
        <v>63</v>
      </c>
      <c r="B4048" t="s">
        <v>70</v>
      </c>
      <c r="C4048" t="s">
        <v>626</v>
      </c>
      <c r="D4048" t="s">
        <v>117</v>
      </c>
      <c r="E4048">
        <v>3</v>
      </c>
      <c r="F4048" s="12">
        <v>156</v>
      </c>
      <c r="G4048" s="12">
        <v>5.2</v>
      </c>
      <c r="H4048" s="12">
        <v>0.60000000000000009</v>
      </c>
      <c r="I4048" s="12">
        <v>0.60000000000000009</v>
      </c>
      <c r="J4048">
        <v>52</v>
      </c>
      <c r="K4048">
        <v>127</v>
      </c>
      <c r="L4048" s="12">
        <v>0</v>
      </c>
      <c r="M4048" t="s">
        <v>614</v>
      </c>
    </row>
    <row r="4049" spans="1:13" x14ac:dyDescent="0.3">
      <c r="A4049" t="s">
        <v>63</v>
      </c>
      <c r="B4049" t="s">
        <v>70</v>
      </c>
      <c r="C4049" t="s">
        <v>628</v>
      </c>
      <c r="D4049" t="s">
        <v>117</v>
      </c>
      <c r="E4049">
        <v>1</v>
      </c>
      <c r="F4049" s="12">
        <v>87.999977999999999</v>
      </c>
      <c r="G4049" s="12">
        <v>2.9333326</v>
      </c>
      <c r="H4049" s="12">
        <v>0.25879999999999997</v>
      </c>
      <c r="I4049" s="12">
        <v>0.25879999999999997</v>
      </c>
      <c r="J4049">
        <v>22</v>
      </c>
      <c r="K4049">
        <v>42</v>
      </c>
      <c r="L4049" s="12">
        <v>0</v>
      </c>
      <c r="M4049" t="s">
        <v>614</v>
      </c>
    </row>
    <row r="4050" spans="1:13" x14ac:dyDescent="0.3">
      <c r="A4050" t="s">
        <v>63</v>
      </c>
      <c r="B4050" t="s">
        <v>70</v>
      </c>
      <c r="C4050" t="s">
        <v>629</v>
      </c>
      <c r="D4050" t="s">
        <v>117</v>
      </c>
      <c r="E4050">
        <v>14</v>
      </c>
      <c r="F4050" s="12">
        <v>2124.5417700000003</v>
      </c>
      <c r="G4050" s="12">
        <v>70.818059000000005</v>
      </c>
      <c r="H4050" s="12">
        <v>3.7338000000000005</v>
      </c>
      <c r="I4050" s="12">
        <v>1.6001999999999998</v>
      </c>
      <c r="J4050">
        <v>519</v>
      </c>
      <c r="K4050">
        <v>693</v>
      </c>
      <c r="L4050" s="12">
        <v>2.1335999999999999</v>
      </c>
      <c r="M4050" t="s">
        <v>614</v>
      </c>
    </row>
    <row r="4051" spans="1:13" x14ac:dyDescent="0.3">
      <c r="A4051" t="s">
        <v>63</v>
      </c>
      <c r="B4051" t="s">
        <v>70</v>
      </c>
      <c r="C4051" t="s">
        <v>631</v>
      </c>
      <c r="D4051" t="s">
        <v>117</v>
      </c>
      <c r="E4051">
        <v>2</v>
      </c>
      <c r="F4051" s="12">
        <v>245.11342799999997</v>
      </c>
      <c r="G4051" s="12">
        <v>8.1704475999999993</v>
      </c>
      <c r="H4051" s="12">
        <v>0.53339999999999999</v>
      </c>
      <c r="I4051" s="12">
        <v>0.53339999999999999</v>
      </c>
      <c r="J4051">
        <v>61</v>
      </c>
      <c r="K4051">
        <v>87</v>
      </c>
      <c r="L4051" s="12">
        <v>0</v>
      </c>
      <c r="M4051" t="s">
        <v>614</v>
      </c>
    </row>
    <row r="4052" spans="1:13" x14ac:dyDescent="0.3">
      <c r="A4052" t="s">
        <v>63</v>
      </c>
      <c r="B4052" t="s">
        <v>70</v>
      </c>
      <c r="C4052" t="s">
        <v>632</v>
      </c>
      <c r="D4052" t="s">
        <v>117</v>
      </c>
      <c r="E4052">
        <v>5</v>
      </c>
      <c r="F4052" s="12">
        <v>978</v>
      </c>
      <c r="G4052" s="12">
        <v>32.6</v>
      </c>
      <c r="H4052" s="12">
        <v>2</v>
      </c>
      <c r="I4052" s="12">
        <v>0.8</v>
      </c>
      <c r="J4052">
        <v>163</v>
      </c>
      <c r="K4052">
        <v>200</v>
      </c>
      <c r="L4052" s="12">
        <v>1.2000000000000002</v>
      </c>
      <c r="M4052" t="s">
        <v>614</v>
      </c>
    </row>
    <row r="4053" spans="1:13" x14ac:dyDescent="0.3">
      <c r="A4053" t="s">
        <v>63</v>
      </c>
      <c r="B4053" t="s">
        <v>70</v>
      </c>
      <c r="C4053" t="s">
        <v>633</v>
      </c>
      <c r="D4053" t="s">
        <v>117</v>
      </c>
      <c r="E4053">
        <v>2</v>
      </c>
      <c r="F4053" s="12">
        <v>131.999967</v>
      </c>
      <c r="G4053" s="12">
        <v>4.3999988999999999</v>
      </c>
      <c r="H4053" s="12">
        <v>0.53339999999999999</v>
      </c>
      <c r="I4053" s="12">
        <v>0.26669999999999999</v>
      </c>
      <c r="J4053">
        <v>33</v>
      </c>
      <c r="K4053">
        <v>80</v>
      </c>
      <c r="L4053" s="12">
        <v>0.26669999999999999</v>
      </c>
      <c r="M4053" t="s">
        <v>614</v>
      </c>
    </row>
    <row r="4054" spans="1:13" x14ac:dyDescent="0.3">
      <c r="A4054" t="s">
        <v>63</v>
      </c>
      <c r="B4054" t="s">
        <v>70</v>
      </c>
      <c r="C4054" t="s">
        <v>634</v>
      </c>
      <c r="D4054" t="s">
        <v>117</v>
      </c>
      <c r="E4054">
        <v>6</v>
      </c>
      <c r="F4054" s="12">
        <v>770.65107</v>
      </c>
      <c r="G4054" s="12">
        <v>25.688369000000002</v>
      </c>
      <c r="H4054" s="12">
        <v>1.9997999999999998</v>
      </c>
      <c r="I4054" s="12">
        <v>0.99990000000000001</v>
      </c>
      <c r="J4054">
        <v>153</v>
      </c>
      <c r="K4054">
        <v>251</v>
      </c>
      <c r="L4054" s="12">
        <v>0.99990000000000001</v>
      </c>
      <c r="M4054" t="s">
        <v>614</v>
      </c>
    </row>
    <row r="4055" spans="1:13" x14ac:dyDescent="0.3">
      <c r="A4055" t="s">
        <v>63</v>
      </c>
      <c r="B4055" t="s">
        <v>70</v>
      </c>
      <c r="C4055" t="s">
        <v>635</v>
      </c>
      <c r="D4055" t="s">
        <v>117</v>
      </c>
      <c r="E4055">
        <v>1</v>
      </c>
      <c r="F4055" s="12">
        <v>99</v>
      </c>
      <c r="G4055" s="12">
        <v>3.3</v>
      </c>
      <c r="H4055" s="12">
        <v>0.2</v>
      </c>
      <c r="I4055" s="12">
        <v>0.2</v>
      </c>
      <c r="J4055">
        <v>33</v>
      </c>
      <c r="K4055">
        <v>42</v>
      </c>
      <c r="L4055" s="12">
        <v>0</v>
      </c>
      <c r="M4055" t="s">
        <v>614</v>
      </c>
    </row>
    <row r="4056" spans="1:13" x14ac:dyDescent="0.3">
      <c r="A4056" t="s">
        <v>63</v>
      </c>
      <c r="B4056" t="s">
        <v>70</v>
      </c>
      <c r="C4056" t="s">
        <v>636</v>
      </c>
      <c r="D4056" t="s">
        <v>117</v>
      </c>
      <c r="E4056">
        <v>4</v>
      </c>
      <c r="F4056" s="12">
        <v>497.63383800000008</v>
      </c>
      <c r="G4056" s="12">
        <v>16.587794600000002</v>
      </c>
      <c r="H4056" s="12">
        <v>1.0668</v>
      </c>
      <c r="I4056" s="12">
        <v>0.53339999999999999</v>
      </c>
      <c r="J4056">
        <v>124</v>
      </c>
      <c r="K4056">
        <v>169</v>
      </c>
      <c r="L4056" s="12">
        <v>0.53339999999999999</v>
      </c>
      <c r="M4056" t="s">
        <v>614</v>
      </c>
    </row>
    <row r="4057" spans="1:13" x14ac:dyDescent="0.3">
      <c r="A4057" t="s">
        <v>63</v>
      </c>
      <c r="B4057" t="s">
        <v>70</v>
      </c>
      <c r="C4057" t="s">
        <v>637</v>
      </c>
      <c r="D4057" t="s">
        <v>117</v>
      </c>
      <c r="E4057">
        <v>3</v>
      </c>
      <c r="F4057" s="12">
        <v>325.82809499999996</v>
      </c>
      <c r="G4057" s="12">
        <v>10.860936499999999</v>
      </c>
      <c r="H4057" s="12">
        <v>0.80010000000000003</v>
      </c>
      <c r="I4057" s="12">
        <v>0.53339999999999999</v>
      </c>
      <c r="J4057">
        <v>83</v>
      </c>
      <c r="K4057">
        <v>122</v>
      </c>
      <c r="L4057" s="12">
        <v>0.26669999999999999</v>
      </c>
      <c r="M4057" t="s">
        <v>614</v>
      </c>
    </row>
    <row r="4058" spans="1:13" x14ac:dyDescent="0.3">
      <c r="A4058" t="s">
        <v>63</v>
      </c>
      <c r="B4058" t="s">
        <v>70</v>
      </c>
      <c r="C4058" t="s">
        <v>638</v>
      </c>
      <c r="D4058" t="s">
        <v>117</v>
      </c>
      <c r="E4058">
        <v>2</v>
      </c>
      <c r="F4058" s="12">
        <v>270</v>
      </c>
      <c r="G4058" s="12">
        <v>9</v>
      </c>
      <c r="H4058" s="12">
        <v>0.4</v>
      </c>
      <c r="I4058" s="12">
        <v>0.4</v>
      </c>
      <c r="J4058">
        <v>90</v>
      </c>
      <c r="K4058">
        <v>118</v>
      </c>
      <c r="L4058" s="12">
        <v>0</v>
      </c>
      <c r="M4058" t="s">
        <v>614</v>
      </c>
    </row>
    <row r="4059" spans="1:13" x14ac:dyDescent="0.3">
      <c r="A4059" t="s">
        <v>63</v>
      </c>
      <c r="B4059" t="s">
        <v>70</v>
      </c>
      <c r="C4059" t="s">
        <v>639</v>
      </c>
      <c r="D4059" t="s">
        <v>117</v>
      </c>
      <c r="E4059">
        <v>2</v>
      </c>
      <c r="F4059" s="12">
        <v>285</v>
      </c>
      <c r="G4059" s="12">
        <v>9.5</v>
      </c>
      <c r="H4059" s="12">
        <v>0.4</v>
      </c>
      <c r="I4059" s="12">
        <v>0.4</v>
      </c>
      <c r="J4059">
        <v>95</v>
      </c>
      <c r="K4059">
        <v>118</v>
      </c>
      <c r="L4059" s="12">
        <v>0</v>
      </c>
      <c r="M4059" t="s">
        <v>614</v>
      </c>
    </row>
    <row r="4060" spans="1:13" x14ac:dyDescent="0.3">
      <c r="A4060" t="s">
        <v>5</v>
      </c>
      <c r="B4060" t="s">
        <v>26</v>
      </c>
      <c r="C4060" t="s">
        <v>640</v>
      </c>
      <c r="D4060" t="s">
        <v>117</v>
      </c>
      <c r="E4060">
        <v>1</v>
      </c>
      <c r="F4060" s="12">
        <v>31.999991999999999</v>
      </c>
      <c r="G4060" s="12">
        <v>1.0666663999999999</v>
      </c>
      <c r="H4060" s="12">
        <v>0.26669999999999999</v>
      </c>
      <c r="I4060" s="12">
        <v>0.26669999999999999</v>
      </c>
      <c r="J4060">
        <v>8</v>
      </c>
      <c r="K4060">
        <v>23</v>
      </c>
      <c r="L4060" s="12">
        <v>0</v>
      </c>
      <c r="M4060" t="s">
        <v>641</v>
      </c>
    </row>
    <row r="4061" spans="1:13" x14ac:dyDescent="0.3">
      <c r="A4061" t="s">
        <v>5</v>
      </c>
      <c r="B4061" t="s">
        <v>26</v>
      </c>
      <c r="C4061" t="s">
        <v>642</v>
      </c>
      <c r="D4061" t="s">
        <v>117</v>
      </c>
      <c r="E4061">
        <v>1</v>
      </c>
      <c r="F4061" s="12">
        <v>3.0057142799999998</v>
      </c>
      <c r="G4061" s="12">
        <v>0.100190476</v>
      </c>
      <c r="H4061" s="12">
        <v>8.8200000000000001E-2</v>
      </c>
      <c r="I4061" s="12">
        <v>8.8200000000000001E-2</v>
      </c>
      <c r="J4061">
        <v>5</v>
      </c>
      <c r="K4061">
        <v>32</v>
      </c>
      <c r="L4061" s="12">
        <v>0</v>
      </c>
      <c r="M4061" t="s">
        <v>641</v>
      </c>
    </row>
    <row r="4062" spans="1:13" x14ac:dyDescent="0.3">
      <c r="A4062" t="s">
        <v>5</v>
      </c>
      <c r="B4062" t="s">
        <v>26</v>
      </c>
      <c r="C4062" t="s">
        <v>644</v>
      </c>
      <c r="D4062" t="s">
        <v>117</v>
      </c>
      <c r="E4062">
        <v>1</v>
      </c>
      <c r="F4062" s="12">
        <v>132</v>
      </c>
      <c r="G4062" s="12">
        <v>4.4000000000000004</v>
      </c>
      <c r="H4062" s="12">
        <v>0.36670000000000003</v>
      </c>
      <c r="I4062" s="12">
        <v>0</v>
      </c>
      <c r="J4062">
        <v>22</v>
      </c>
      <c r="K4062">
        <v>32</v>
      </c>
      <c r="L4062" s="12">
        <v>0.36670000000000003</v>
      </c>
      <c r="M4062" t="s">
        <v>641</v>
      </c>
    </row>
    <row r="4063" spans="1:13" x14ac:dyDescent="0.3">
      <c r="A4063" t="s">
        <v>5</v>
      </c>
      <c r="B4063" t="s">
        <v>26</v>
      </c>
      <c r="C4063" t="s">
        <v>646</v>
      </c>
      <c r="D4063" t="s">
        <v>117</v>
      </c>
      <c r="E4063">
        <v>1</v>
      </c>
      <c r="F4063" s="12">
        <v>19.8</v>
      </c>
      <c r="G4063" s="12">
        <v>0.66</v>
      </c>
      <c r="H4063" s="12">
        <v>0.29170000000000001</v>
      </c>
      <c r="I4063" s="12">
        <v>0</v>
      </c>
      <c r="J4063">
        <v>6</v>
      </c>
      <c r="K4063">
        <v>23</v>
      </c>
      <c r="L4063" s="12">
        <v>0.29170000000000001</v>
      </c>
      <c r="M4063" t="s">
        <v>641</v>
      </c>
    </row>
    <row r="4064" spans="1:13" x14ac:dyDescent="0.3">
      <c r="A4064" t="s">
        <v>5</v>
      </c>
      <c r="B4064" t="s">
        <v>26</v>
      </c>
      <c r="C4064" t="s">
        <v>647</v>
      </c>
      <c r="D4064" t="s">
        <v>117</v>
      </c>
      <c r="E4064">
        <v>4</v>
      </c>
      <c r="F4064" s="12">
        <v>447</v>
      </c>
      <c r="G4064" s="12">
        <v>14.9</v>
      </c>
      <c r="H4064" s="12">
        <v>0.8</v>
      </c>
      <c r="I4064" s="12">
        <v>0.4</v>
      </c>
      <c r="J4064">
        <v>149</v>
      </c>
      <c r="K4064">
        <v>188</v>
      </c>
      <c r="L4064" s="12">
        <v>0.4</v>
      </c>
      <c r="M4064" t="s">
        <v>641</v>
      </c>
    </row>
    <row r="4065" spans="1:13" x14ac:dyDescent="0.3">
      <c r="A4065" t="s">
        <v>5</v>
      </c>
      <c r="B4065" t="s">
        <v>26</v>
      </c>
      <c r="C4065" t="s">
        <v>648</v>
      </c>
      <c r="D4065" t="s">
        <v>117</v>
      </c>
      <c r="E4065">
        <v>2</v>
      </c>
      <c r="F4065" s="12">
        <v>213</v>
      </c>
      <c r="G4065" s="12">
        <v>7.1</v>
      </c>
      <c r="H4065" s="12">
        <v>0.4</v>
      </c>
      <c r="I4065" s="12">
        <v>0.4</v>
      </c>
      <c r="J4065">
        <v>71</v>
      </c>
      <c r="K4065">
        <v>100</v>
      </c>
      <c r="L4065" s="12">
        <v>0</v>
      </c>
      <c r="M4065" t="s">
        <v>641</v>
      </c>
    </row>
    <row r="4066" spans="1:13" x14ac:dyDescent="0.3">
      <c r="A4066" t="s">
        <v>5</v>
      </c>
      <c r="B4066" t="s">
        <v>26</v>
      </c>
      <c r="C4066" t="s">
        <v>649</v>
      </c>
      <c r="D4066" t="s">
        <v>117</v>
      </c>
      <c r="E4066">
        <v>4</v>
      </c>
      <c r="F4066" s="12">
        <v>383.99999999999994</v>
      </c>
      <c r="G4066" s="12">
        <v>12.799999999999999</v>
      </c>
      <c r="H4066" s="12">
        <v>0.8</v>
      </c>
      <c r="I4066" s="12">
        <v>0.8</v>
      </c>
      <c r="J4066">
        <v>128</v>
      </c>
      <c r="K4066">
        <v>194</v>
      </c>
      <c r="L4066" s="12">
        <v>0</v>
      </c>
      <c r="M4066" t="s">
        <v>641</v>
      </c>
    </row>
    <row r="4067" spans="1:13" x14ac:dyDescent="0.3">
      <c r="A4067" t="s">
        <v>5</v>
      </c>
      <c r="B4067" t="s">
        <v>26</v>
      </c>
      <c r="C4067" t="s">
        <v>650</v>
      </c>
      <c r="D4067" t="s">
        <v>117</v>
      </c>
      <c r="E4067">
        <v>3</v>
      </c>
      <c r="F4067" s="12">
        <v>276</v>
      </c>
      <c r="G4067" s="12">
        <v>9.1999999999999993</v>
      </c>
      <c r="H4067" s="12">
        <v>0.60000000000000009</v>
      </c>
      <c r="I4067" s="12">
        <v>0.60000000000000009</v>
      </c>
      <c r="J4067">
        <v>92</v>
      </c>
      <c r="K4067">
        <v>150</v>
      </c>
      <c r="L4067" s="12">
        <v>0</v>
      </c>
      <c r="M4067" t="s">
        <v>641</v>
      </c>
    </row>
    <row r="4068" spans="1:13" x14ac:dyDescent="0.3">
      <c r="A4068" t="s">
        <v>5</v>
      </c>
      <c r="B4068" t="s">
        <v>26</v>
      </c>
      <c r="C4068" t="s">
        <v>652</v>
      </c>
      <c r="D4068" t="s">
        <v>117</v>
      </c>
      <c r="E4068">
        <v>1</v>
      </c>
      <c r="F4068" s="12">
        <v>1.9999980000000002</v>
      </c>
      <c r="G4068" s="12">
        <v>6.6666600000000006E-2</v>
      </c>
      <c r="H4068" s="12">
        <v>5.45E-2</v>
      </c>
      <c r="I4068" s="12">
        <v>5.45E-2</v>
      </c>
      <c r="J4068">
        <v>2</v>
      </c>
      <c r="K4068">
        <v>20</v>
      </c>
      <c r="L4068" s="12">
        <v>0</v>
      </c>
      <c r="M4068" t="s">
        <v>641</v>
      </c>
    </row>
    <row r="4069" spans="1:13" x14ac:dyDescent="0.3">
      <c r="A4069" t="s">
        <v>5</v>
      </c>
      <c r="B4069" t="s">
        <v>26</v>
      </c>
      <c r="C4069" t="s">
        <v>654</v>
      </c>
      <c r="D4069" t="s">
        <v>117</v>
      </c>
      <c r="E4069">
        <v>1</v>
      </c>
      <c r="F4069" s="12">
        <v>10.173333191999999</v>
      </c>
      <c r="G4069" s="12">
        <v>0.33911110639999997</v>
      </c>
      <c r="H4069" s="12">
        <v>0.17649999999999999</v>
      </c>
      <c r="I4069" s="12">
        <v>7.6499999999999999E-2</v>
      </c>
      <c r="J4069">
        <v>8</v>
      </c>
      <c r="K4069">
        <v>32</v>
      </c>
      <c r="L4069" s="12">
        <v>0.1</v>
      </c>
      <c r="M4069" t="s">
        <v>641</v>
      </c>
    </row>
    <row r="4070" spans="1:13" x14ac:dyDescent="0.3">
      <c r="A4070" t="s">
        <v>5</v>
      </c>
      <c r="B4070" t="s">
        <v>26</v>
      </c>
      <c r="C4070" t="s">
        <v>817</v>
      </c>
      <c r="D4070" t="s">
        <v>117</v>
      </c>
      <c r="E4070">
        <v>2</v>
      </c>
      <c r="F4070" s="12">
        <v>183</v>
      </c>
      <c r="G4070" s="12">
        <v>6.1</v>
      </c>
      <c r="H4070" s="12">
        <v>0.4</v>
      </c>
      <c r="I4070" s="12">
        <v>0.4</v>
      </c>
      <c r="J4070">
        <v>61</v>
      </c>
      <c r="K4070">
        <v>100</v>
      </c>
      <c r="L4070" s="12">
        <v>0</v>
      </c>
      <c r="M4070" t="s">
        <v>641</v>
      </c>
    </row>
    <row r="4071" spans="1:13" x14ac:dyDescent="0.3">
      <c r="A4071" t="s">
        <v>5</v>
      </c>
      <c r="B4071" t="s">
        <v>26</v>
      </c>
      <c r="C4071" t="s">
        <v>656</v>
      </c>
      <c r="D4071" t="s">
        <v>117</v>
      </c>
      <c r="E4071">
        <v>1</v>
      </c>
      <c r="F4071" s="12">
        <v>24</v>
      </c>
      <c r="G4071" s="12">
        <v>0.8</v>
      </c>
      <c r="H4071" s="12">
        <v>0.2</v>
      </c>
      <c r="I4071" s="12">
        <v>0.2</v>
      </c>
      <c r="J4071">
        <v>8</v>
      </c>
      <c r="K4071">
        <v>23</v>
      </c>
      <c r="L4071" s="12">
        <v>0</v>
      </c>
      <c r="M4071" t="s">
        <v>641</v>
      </c>
    </row>
    <row r="4072" spans="1:13" x14ac:dyDescent="0.3">
      <c r="A4072" t="s">
        <v>5</v>
      </c>
      <c r="B4072" t="s">
        <v>26</v>
      </c>
      <c r="C4072" t="s">
        <v>657</v>
      </c>
      <c r="D4072" t="s">
        <v>117</v>
      </c>
      <c r="E4072">
        <v>1</v>
      </c>
      <c r="F4072" s="12">
        <v>6</v>
      </c>
      <c r="G4072" s="12">
        <v>0.2</v>
      </c>
      <c r="H4072" s="12">
        <v>0.2</v>
      </c>
      <c r="I4072" s="12">
        <v>0.2</v>
      </c>
      <c r="J4072">
        <v>2</v>
      </c>
      <c r="K4072">
        <v>23</v>
      </c>
      <c r="L4072" s="12">
        <v>0</v>
      </c>
      <c r="M4072" t="s">
        <v>641</v>
      </c>
    </row>
    <row r="4073" spans="1:13" x14ac:dyDescent="0.3">
      <c r="A4073" t="s">
        <v>5</v>
      </c>
      <c r="B4073" t="s">
        <v>26</v>
      </c>
      <c r="C4073" t="s">
        <v>658</v>
      </c>
      <c r="D4073" t="s">
        <v>117</v>
      </c>
      <c r="E4073">
        <v>1</v>
      </c>
      <c r="F4073" s="12">
        <v>9</v>
      </c>
      <c r="G4073" s="12">
        <v>0.3</v>
      </c>
      <c r="H4073" s="12">
        <v>0.29170000000000001</v>
      </c>
      <c r="I4073" s="12">
        <v>0</v>
      </c>
      <c r="J4073">
        <v>3</v>
      </c>
      <c r="K4073">
        <v>40</v>
      </c>
      <c r="L4073" s="12">
        <v>0.29170000000000001</v>
      </c>
      <c r="M4073" t="s">
        <v>641</v>
      </c>
    </row>
    <row r="4074" spans="1:13" x14ac:dyDescent="0.3">
      <c r="A4074" t="s">
        <v>5</v>
      </c>
      <c r="B4074" t="s">
        <v>27</v>
      </c>
      <c r="C4074" t="s">
        <v>663</v>
      </c>
      <c r="D4074" t="s">
        <v>117</v>
      </c>
      <c r="E4074">
        <v>1</v>
      </c>
      <c r="F4074" s="12">
        <v>116.09997299999999</v>
      </c>
      <c r="G4074" s="12">
        <v>3.8699990999999998</v>
      </c>
      <c r="H4074" s="12">
        <v>0.26669999999999999</v>
      </c>
      <c r="I4074" s="12">
        <v>0</v>
      </c>
      <c r="J4074">
        <v>27</v>
      </c>
      <c r="K4074">
        <v>35</v>
      </c>
      <c r="L4074" s="12">
        <v>0.26669999999999999</v>
      </c>
      <c r="M4074" t="s">
        <v>664</v>
      </c>
    </row>
    <row r="4075" spans="1:13" x14ac:dyDescent="0.3">
      <c r="A4075" t="s">
        <v>5</v>
      </c>
      <c r="B4075" t="s">
        <v>27</v>
      </c>
      <c r="C4075" t="s">
        <v>665</v>
      </c>
      <c r="D4075" t="s">
        <v>117</v>
      </c>
      <c r="E4075">
        <v>1</v>
      </c>
      <c r="F4075" s="12">
        <v>59.999984999999995</v>
      </c>
      <c r="G4075" s="12">
        <v>1.9999994999999999</v>
      </c>
      <c r="H4075" s="12">
        <v>0.26669999999999999</v>
      </c>
      <c r="I4075" s="12">
        <v>0</v>
      </c>
      <c r="J4075">
        <v>15</v>
      </c>
      <c r="K4075">
        <v>30</v>
      </c>
      <c r="L4075" s="12">
        <v>0.26669999999999999</v>
      </c>
      <c r="M4075" t="s">
        <v>664</v>
      </c>
    </row>
    <row r="4076" spans="1:13" x14ac:dyDescent="0.3">
      <c r="A4076" t="s">
        <v>5</v>
      </c>
      <c r="B4076" t="s">
        <v>27</v>
      </c>
      <c r="C4076" t="s">
        <v>666</v>
      </c>
      <c r="D4076" t="s">
        <v>117</v>
      </c>
      <c r="E4076">
        <v>1</v>
      </c>
      <c r="F4076" s="12">
        <v>51.999986999999997</v>
      </c>
      <c r="G4076" s="12">
        <v>1.7333329</v>
      </c>
      <c r="H4076" s="12">
        <v>0.26669999999999999</v>
      </c>
      <c r="I4076" s="12">
        <v>0</v>
      </c>
      <c r="J4076">
        <v>13</v>
      </c>
      <c r="K4076">
        <v>30</v>
      </c>
      <c r="L4076" s="12">
        <v>0.26669999999999999</v>
      </c>
      <c r="M4076" t="s">
        <v>664</v>
      </c>
    </row>
    <row r="4077" spans="1:13" x14ac:dyDescent="0.3">
      <c r="A4077" t="s">
        <v>36</v>
      </c>
      <c r="B4077" t="s">
        <v>39</v>
      </c>
      <c r="C4077" t="s">
        <v>667</v>
      </c>
      <c r="D4077" t="s">
        <v>117</v>
      </c>
      <c r="E4077">
        <v>2</v>
      </c>
      <c r="F4077" s="12">
        <v>183</v>
      </c>
      <c r="G4077" s="12">
        <v>6.1</v>
      </c>
      <c r="H4077" s="12">
        <v>0.4</v>
      </c>
      <c r="I4077" s="12">
        <v>0.4</v>
      </c>
      <c r="J4077">
        <v>61</v>
      </c>
      <c r="K4077">
        <v>100</v>
      </c>
      <c r="L4077" s="12">
        <v>0</v>
      </c>
      <c r="M4077" t="s">
        <v>668</v>
      </c>
    </row>
    <row r="4078" spans="1:13" x14ac:dyDescent="0.3">
      <c r="A4078" t="s">
        <v>36</v>
      </c>
      <c r="B4078" t="s">
        <v>39</v>
      </c>
      <c r="C4078" t="s">
        <v>669</v>
      </c>
      <c r="D4078" t="s">
        <v>117</v>
      </c>
      <c r="E4078">
        <v>1</v>
      </c>
      <c r="F4078" s="12">
        <v>102</v>
      </c>
      <c r="G4078" s="12">
        <v>3.4</v>
      </c>
      <c r="H4078" s="12">
        <v>0.2</v>
      </c>
      <c r="I4078" s="12">
        <v>0.2</v>
      </c>
      <c r="J4078">
        <v>34</v>
      </c>
      <c r="K4078">
        <v>50</v>
      </c>
      <c r="L4078" s="12">
        <v>0</v>
      </c>
      <c r="M4078" t="s">
        <v>668</v>
      </c>
    </row>
    <row r="4079" spans="1:13" x14ac:dyDescent="0.3">
      <c r="A4079" t="s">
        <v>63</v>
      </c>
      <c r="B4079" t="s">
        <v>71</v>
      </c>
      <c r="C4079" t="s">
        <v>670</v>
      </c>
      <c r="D4079" t="s">
        <v>117</v>
      </c>
      <c r="E4079">
        <v>2</v>
      </c>
      <c r="F4079" s="12">
        <v>267</v>
      </c>
      <c r="G4079" s="12">
        <v>8.9</v>
      </c>
      <c r="H4079" s="12">
        <v>0.4</v>
      </c>
      <c r="I4079" s="12">
        <v>0.4</v>
      </c>
      <c r="J4079">
        <v>89</v>
      </c>
      <c r="K4079">
        <v>100</v>
      </c>
      <c r="L4079" s="12">
        <v>0</v>
      </c>
      <c r="M4079" t="s">
        <v>671</v>
      </c>
    </row>
    <row r="4080" spans="1:13" x14ac:dyDescent="0.3">
      <c r="A4080" t="s">
        <v>63</v>
      </c>
      <c r="B4080" t="s">
        <v>71</v>
      </c>
      <c r="C4080" t="s">
        <v>672</v>
      </c>
      <c r="D4080" t="s">
        <v>117</v>
      </c>
      <c r="E4080">
        <v>1</v>
      </c>
      <c r="F4080" s="12">
        <v>93</v>
      </c>
      <c r="G4080" s="12">
        <v>3.1</v>
      </c>
      <c r="H4080" s="12">
        <v>0.17649999999999999</v>
      </c>
      <c r="I4080" s="12">
        <v>0.17649999999999999</v>
      </c>
      <c r="J4080">
        <v>31</v>
      </c>
      <c r="K4080">
        <v>35</v>
      </c>
      <c r="L4080" s="12">
        <v>0</v>
      </c>
      <c r="M4080" t="s">
        <v>671</v>
      </c>
    </row>
    <row r="4081" spans="1:13" x14ac:dyDescent="0.3">
      <c r="A4081" t="s">
        <v>40</v>
      </c>
      <c r="B4081" t="s">
        <v>53</v>
      </c>
      <c r="C4081" t="s">
        <v>675</v>
      </c>
      <c r="D4081" t="s">
        <v>117</v>
      </c>
      <c r="E4081">
        <v>1</v>
      </c>
      <c r="F4081" s="12">
        <v>46.765050000000002</v>
      </c>
      <c r="G4081" s="12">
        <v>1.558835</v>
      </c>
      <c r="H4081" s="12">
        <v>0.1</v>
      </c>
      <c r="I4081" s="12">
        <v>0.1</v>
      </c>
      <c r="J4081">
        <v>31</v>
      </c>
      <c r="K4081">
        <v>36</v>
      </c>
      <c r="L4081" s="12">
        <v>0</v>
      </c>
      <c r="M4081" t="s">
        <v>674</v>
      </c>
    </row>
    <row r="4082" spans="1:13" x14ac:dyDescent="0.3">
      <c r="A4082" t="s">
        <v>40</v>
      </c>
      <c r="B4082" t="s">
        <v>53</v>
      </c>
      <c r="C4082" t="s">
        <v>676</v>
      </c>
      <c r="D4082" t="s">
        <v>117</v>
      </c>
      <c r="E4082">
        <v>1</v>
      </c>
      <c r="F4082" s="12">
        <v>33.596268000000002</v>
      </c>
      <c r="G4082" s="12">
        <v>1.1198756000000001</v>
      </c>
      <c r="H4082" s="12">
        <v>0.30980000000000002</v>
      </c>
      <c r="I4082" s="12">
        <v>0.30980000000000002</v>
      </c>
      <c r="J4082">
        <v>16</v>
      </c>
      <c r="K4082">
        <v>24</v>
      </c>
      <c r="L4082" s="12">
        <v>0</v>
      </c>
      <c r="M4082" t="s">
        <v>674</v>
      </c>
    </row>
    <row r="4083" spans="1:13" x14ac:dyDescent="0.3">
      <c r="A4083" t="s">
        <v>40</v>
      </c>
      <c r="B4083" t="s">
        <v>53</v>
      </c>
      <c r="C4083" t="s">
        <v>680</v>
      </c>
      <c r="D4083" t="s">
        <v>117</v>
      </c>
      <c r="E4083">
        <v>1</v>
      </c>
      <c r="F4083" s="12">
        <v>119.99995199999999</v>
      </c>
      <c r="G4083" s="12">
        <v>3.9999984</v>
      </c>
      <c r="H4083" s="12">
        <v>0.30980000000000002</v>
      </c>
      <c r="I4083" s="12">
        <v>0</v>
      </c>
      <c r="J4083">
        <v>24</v>
      </c>
      <c r="K4083">
        <v>24</v>
      </c>
      <c r="L4083" s="12">
        <v>0.30980000000000002</v>
      </c>
      <c r="M4083" t="s">
        <v>674</v>
      </c>
    </row>
    <row r="4084" spans="1:13" x14ac:dyDescent="0.3">
      <c r="A4084" t="s">
        <v>40</v>
      </c>
      <c r="B4084" t="s">
        <v>53</v>
      </c>
      <c r="C4084" t="s">
        <v>681</v>
      </c>
      <c r="D4084" t="s">
        <v>117</v>
      </c>
      <c r="E4084">
        <v>1</v>
      </c>
      <c r="F4084" s="12">
        <v>46.626361992</v>
      </c>
      <c r="G4084" s="12">
        <v>1.5542120664000001</v>
      </c>
      <c r="H4084" s="12">
        <v>0.30980000000000002</v>
      </c>
      <c r="I4084" s="12">
        <v>0.30980000000000002</v>
      </c>
      <c r="J4084">
        <v>24</v>
      </c>
      <c r="K4084">
        <v>24</v>
      </c>
      <c r="L4084" s="12">
        <v>0</v>
      </c>
      <c r="M4084" t="s">
        <v>674</v>
      </c>
    </row>
    <row r="4085" spans="1:13" x14ac:dyDescent="0.3">
      <c r="A4085" t="s">
        <v>40</v>
      </c>
      <c r="B4085" t="s">
        <v>53</v>
      </c>
      <c r="C4085" t="s">
        <v>682</v>
      </c>
      <c r="D4085" t="s">
        <v>117</v>
      </c>
      <c r="E4085">
        <v>1</v>
      </c>
      <c r="F4085" s="12">
        <v>45.497756106000004</v>
      </c>
      <c r="G4085" s="12">
        <v>1.5165918702000001</v>
      </c>
      <c r="H4085" s="12">
        <v>0.30980000000000002</v>
      </c>
      <c r="I4085" s="12">
        <v>0</v>
      </c>
      <c r="J4085">
        <v>22</v>
      </c>
      <c r="K4085">
        <v>24</v>
      </c>
      <c r="L4085" s="12">
        <v>0.30980000000000002</v>
      </c>
      <c r="M4085" t="s">
        <v>674</v>
      </c>
    </row>
    <row r="4086" spans="1:13" x14ac:dyDescent="0.3">
      <c r="A4086" t="s">
        <v>40</v>
      </c>
      <c r="B4086" t="s">
        <v>53</v>
      </c>
      <c r="C4086" t="s">
        <v>683</v>
      </c>
      <c r="D4086" t="s">
        <v>117</v>
      </c>
      <c r="E4086">
        <v>1</v>
      </c>
      <c r="F4086" s="12">
        <v>56.707179542999995</v>
      </c>
      <c r="G4086" s="12">
        <v>1.8902393180999999</v>
      </c>
      <c r="H4086" s="12">
        <v>0.30980000000000002</v>
      </c>
      <c r="I4086" s="12">
        <v>0.30980000000000002</v>
      </c>
      <c r="J4086">
        <v>21</v>
      </c>
      <c r="K4086">
        <v>24</v>
      </c>
      <c r="L4086" s="12">
        <v>0</v>
      </c>
      <c r="M4086" t="s">
        <v>674</v>
      </c>
    </row>
    <row r="4087" spans="1:13" x14ac:dyDescent="0.3">
      <c r="A4087" t="s">
        <v>40</v>
      </c>
      <c r="B4087" t="s">
        <v>53</v>
      </c>
      <c r="C4087" t="s">
        <v>684</v>
      </c>
      <c r="D4087" t="s">
        <v>117</v>
      </c>
      <c r="E4087">
        <v>1</v>
      </c>
      <c r="F4087" s="12">
        <v>30</v>
      </c>
      <c r="G4087" s="12">
        <v>1</v>
      </c>
      <c r="H4087" s="12">
        <v>0.2</v>
      </c>
      <c r="I4087" s="12">
        <v>0.2</v>
      </c>
      <c r="J4087">
        <v>10</v>
      </c>
      <c r="K4087">
        <v>32</v>
      </c>
      <c r="L4087" s="12">
        <v>0</v>
      </c>
      <c r="M4087" t="s">
        <v>674</v>
      </c>
    </row>
    <row r="4088" spans="1:13" x14ac:dyDescent="0.3">
      <c r="A4088" t="s">
        <v>40</v>
      </c>
      <c r="B4088" t="s">
        <v>53</v>
      </c>
      <c r="C4088" t="s">
        <v>689</v>
      </c>
      <c r="D4088" t="s">
        <v>117</v>
      </c>
      <c r="E4088">
        <v>1</v>
      </c>
      <c r="F4088" s="12">
        <v>51</v>
      </c>
      <c r="G4088" s="12">
        <v>1.7</v>
      </c>
      <c r="H4088" s="12">
        <v>0.2</v>
      </c>
      <c r="I4088" s="12">
        <v>0</v>
      </c>
      <c r="J4088">
        <v>17</v>
      </c>
      <c r="K4088">
        <v>32</v>
      </c>
      <c r="L4088" s="12">
        <v>0.2</v>
      </c>
      <c r="M4088" t="s">
        <v>674</v>
      </c>
    </row>
    <row r="4089" spans="1:13" x14ac:dyDescent="0.3">
      <c r="A4089" t="s">
        <v>40</v>
      </c>
      <c r="B4089" t="s">
        <v>53</v>
      </c>
      <c r="C4089" t="s">
        <v>692</v>
      </c>
      <c r="D4089" t="s">
        <v>117</v>
      </c>
      <c r="E4089">
        <v>1</v>
      </c>
      <c r="F4089" s="12">
        <v>53.856793080000003</v>
      </c>
      <c r="G4089" s="12">
        <v>1.7952264360000001</v>
      </c>
      <c r="H4089" s="12">
        <v>0.30980000000000002</v>
      </c>
      <c r="I4089" s="12">
        <v>0.30980000000000002</v>
      </c>
      <c r="J4089">
        <v>20</v>
      </c>
      <c r="K4089">
        <v>24</v>
      </c>
      <c r="L4089" s="12">
        <v>0</v>
      </c>
      <c r="M4089" t="s">
        <v>674</v>
      </c>
    </row>
    <row r="4090" spans="1:13" x14ac:dyDescent="0.3">
      <c r="A4090" t="s">
        <v>40</v>
      </c>
      <c r="B4090" t="s">
        <v>53</v>
      </c>
      <c r="C4090" t="s">
        <v>698</v>
      </c>
      <c r="D4090" t="s">
        <v>117</v>
      </c>
      <c r="E4090">
        <v>1</v>
      </c>
      <c r="F4090" s="12">
        <v>47.999988000000002</v>
      </c>
      <c r="G4090" s="12">
        <v>1.5999996000000001</v>
      </c>
      <c r="H4090" s="12">
        <v>0.2432</v>
      </c>
      <c r="I4090" s="12">
        <v>0.2432</v>
      </c>
      <c r="J4090">
        <v>12</v>
      </c>
      <c r="K4090">
        <v>24</v>
      </c>
      <c r="L4090" s="12">
        <v>0</v>
      </c>
      <c r="M4090" t="s">
        <v>674</v>
      </c>
    </row>
    <row r="4091" spans="1:13" x14ac:dyDescent="0.3">
      <c r="A4091" t="s">
        <v>40</v>
      </c>
      <c r="B4091" t="s">
        <v>53</v>
      </c>
      <c r="C4091" t="s">
        <v>706</v>
      </c>
      <c r="D4091" t="s">
        <v>117</v>
      </c>
      <c r="E4091">
        <v>1</v>
      </c>
      <c r="F4091" s="12">
        <v>5.999994</v>
      </c>
      <c r="G4091" s="12">
        <v>0.19999980000000001</v>
      </c>
      <c r="H4091" s="12">
        <v>7.6300000000000007E-2</v>
      </c>
      <c r="I4091" s="12">
        <v>7.6300000000000007E-2</v>
      </c>
      <c r="J4091">
        <v>6</v>
      </c>
      <c r="K4091">
        <v>20</v>
      </c>
      <c r="L4091" s="12">
        <v>0</v>
      </c>
      <c r="M4091" t="s">
        <v>674</v>
      </c>
    </row>
    <row r="4092" spans="1:13" x14ac:dyDescent="0.3">
      <c r="A4092" t="s">
        <v>40</v>
      </c>
      <c r="B4092" t="s">
        <v>54</v>
      </c>
      <c r="C4092" t="s">
        <v>707</v>
      </c>
      <c r="D4092" t="s">
        <v>117</v>
      </c>
      <c r="E4092">
        <v>1</v>
      </c>
      <c r="F4092" s="12">
        <v>90</v>
      </c>
      <c r="G4092" s="12">
        <v>3</v>
      </c>
      <c r="H4092" s="12">
        <v>0.2</v>
      </c>
      <c r="I4092" s="12">
        <v>0.2</v>
      </c>
      <c r="J4092">
        <v>30</v>
      </c>
      <c r="K4092">
        <v>40</v>
      </c>
      <c r="L4092" s="12">
        <v>0</v>
      </c>
      <c r="M4092" t="s">
        <v>708</v>
      </c>
    </row>
    <row r="4093" spans="1:13" x14ac:dyDescent="0.3">
      <c r="A4093" t="s">
        <v>40</v>
      </c>
      <c r="B4093" t="s">
        <v>54</v>
      </c>
      <c r="C4093" t="s">
        <v>709</v>
      </c>
      <c r="D4093" t="s">
        <v>117</v>
      </c>
      <c r="E4093">
        <v>1</v>
      </c>
      <c r="F4093" s="12">
        <v>99</v>
      </c>
      <c r="G4093" s="12">
        <v>3.3</v>
      </c>
      <c r="H4093" s="12">
        <v>0.2</v>
      </c>
      <c r="I4093" s="12">
        <v>0.2</v>
      </c>
      <c r="J4093">
        <v>33</v>
      </c>
      <c r="K4093">
        <v>40</v>
      </c>
      <c r="L4093" s="12">
        <v>0</v>
      </c>
      <c r="M4093" t="s">
        <v>708</v>
      </c>
    </row>
    <row r="4094" spans="1:13" x14ac:dyDescent="0.3">
      <c r="A4094" t="s">
        <v>40</v>
      </c>
      <c r="B4094" t="s">
        <v>54</v>
      </c>
      <c r="C4094" t="s">
        <v>711</v>
      </c>
      <c r="D4094" t="s">
        <v>117</v>
      </c>
      <c r="E4094">
        <v>1</v>
      </c>
      <c r="F4094" s="12">
        <v>47.999952</v>
      </c>
      <c r="G4094" s="12">
        <v>1.5999984</v>
      </c>
      <c r="H4094" s="12">
        <v>6.6699999999999995E-2</v>
      </c>
      <c r="I4094" s="12">
        <v>6.6699999999999995E-2</v>
      </c>
      <c r="J4094">
        <v>48</v>
      </c>
      <c r="K4094">
        <v>50</v>
      </c>
      <c r="L4094" s="12">
        <v>0</v>
      </c>
      <c r="M4094" t="s">
        <v>708</v>
      </c>
    </row>
    <row r="4095" spans="1:13" x14ac:dyDescent="0.3">
      <c r="A4095" t="s">
        <v>40</v>
      </c>
      <c r="B4095" t="s">
        <v>54</v>
      </c>
      <c r="C4095" t="s">
        <v>713</v>
      </c>
      <c r="D4095" t="s">
        <v>117</v>
      </c>
      <c r="E4095">
        <v>1</v>
      </c>
      <c r="F4095" s="12">
        <v>79.2</v>
      </c>
      <c r="G4095" s="12">
        <v>2.64</v>
      </c>
      <c r="H4095" s="12">
        <v>0.2</v>
      </c>
      <c r="I4095" s="12">
        <v>0.2</v>
      </c>
      <c r="J4095">
        <v>24</v>
      </c>
      <c r="K4095">
        <v>40</v>
      </c>
      <c r="L4095" s="12">
        <v>0</v>
      </c>
      <c r="M4095" t="s">
        <v>708</v>
      </c>
    </row>
    <row r="4096" spans="1:13" x14ac:dyDescent="0.3">
      <c r="A4096" t="s">
        <v>40</v>
      </c>
      <c r="B4096" t="s">
        <v>54</v>
      </c>
      <c r="C4096" t="s">
        <v>818</v>
      </c>
      <c r="D4096" t="s">
        <v>117</v>
      </c>
      <c r="E4096">
        <v>1</v>
      </c>
      <c r="F4096" s="12">
        <v>17.999981999999999</v>
      </c>
      <c r="G4096" s="12">
        <v>0.59999939999999996</v>
      </c>
      <c r="H4096" s="12">
        <v>6.6699999999999995E-2</v>
      </c>
      <c r="I4096" s="12">
        <v>6.6699999999999995E-2</v>
      </c>
      <c r="J4096">
        <v>18</v>
      </c>
      <c r="K4096">
        <v>50</v>
      </c>
      <c r="L4096" s="12">
        <v>0</v>
      </c>
      <c r="M4096" t="s">
        <v>708</v>
      </c>
    </row>
    <row r="4097" spans="1:13" x14ac:dyDescent="0.3">
      <c r="A4097" t="s">
        <v>40</v>
      </c>
      <c r="B4097" t="s">
        <v>54</v>
      </c>
      <c r="C4097" t="s">
        <v>718</v>
      </c>
      <c r="D4097" t="s">
        <v>117</v>
      </c>
      <c r="E4097">
        <v>1</v>
      </c>
      <c r="F4097" s="12">
        <v>20.999979</v>
      </c>
      <c r="G4097" s="12">
        <v>0.69999929999999999</v>
      </c>
      <c r="H4097" s="12">
        <v>6.6699999999999995E-2</v>
      </c>
      <c r="I4097" s="12">
        <v>6.6699999999999995E-2</v>
      </c>
      <c r="J4097">
        <v>21</v>
      </c>
      <c r="K4097">
        <v>50</v>
      </c>
      <c r="L4097" s="12">
        <v>0</v>
      </c>
      <c r="M4097" t="s">
        <v>708</v>
      </c>
    </row>
    <row r="4098" spans="1:13" x14ac:dyDescent="0.3">
      <c r="A4098" t="s">
        <v>40</v>
      </c>
      <c r="B4098" t="s">
        <v>54</v>
      </c>
      <c r="C4098" t="s">
        <v>719</v>
      </c>
      <c r="D4098" t="s">
        <v>117</v>
      </c>
      <c r="E4098">
        <v>1</v>
      </c>
      <c r="F4098" s="12">
        <v>22.999977000000001</v>
      </c>
      <c r="G4098" s="12">
        <v>0.76666590000000001</v>
      </c>
      <c r="H4098" s="12">
        <v>6.6699999999999995E-2</v>
      </c>
      <c r="I4098" s="12">
        <v>6.6699999999999995E-2</v>
      </c>
      <c r="J4098">
        <v>23</v>
      </c>
      <c r="K4098">
        <v>50</v>
      </c>
      <c r="L4098" s="12">
        <v>0</v>
      </c>
      <c r="M4098" t="s">
        <v>708</v>
      </c>
    </row>
    <row r="4099" spans="1:13" x14ac:dyDescent="0.3">
      <c r="A4099" t="s">
        <v>5</v>
      </c>
      <c r="B4099" t="s">
        <v>28</v>
      </c>
      <c r="C4099" t="s">
        <v>728</v>
      </c>
      <c r="D4099" t="s">
        <v>117</v>
      </c>
      <c r="E4099">
        <v>3</v>
      </c>
      <c r="F4099" s="12">
        <v>297</v>
      </c>
      <c r="G4099" s="12">
        <v>9.9</v>
      </c>
      <c r="H4099" s="12">
        <v>0.60000000000000009</v>
      </c>
      <c r="I4099" s="12">
        <v>0.2</v>
      </c>
      <c r="J4099">
        <v>99</v>
      </c>
      <c r="K4099">
        <v>120</v>
      </c>
      <c r="L4099" s="12">
        <v>0.4</v>
      </c>
      <c r="M4099" t="s">
        <v>729</v>
      </c>
    </row>
    <row r="4100" spans="1:13" x14ac:dyDescent="0.3">
      <c r="A4100" t="s">
        <v>5</v>
      </c>
      <c r="B4100" t="s">
        <v>28</v>
      </c>
      <c r="C4100" t="s">
        <v>730</v>
      </c>
      <c r="D4100" t="s">
        <v>117</v>
      </c>
      <c r="E4100">
        <v>2</v>
      </c>
      <c r="F4100" s="12">
        <v>225</v>
      </c>
      <c r="G4100" s="12">
        <v>7.5</v>
      </c>
      <c r="H4100" s="12">
        <v>0.4</v>
      </c>
      <c r="I4100" s="12">
        <v>0.4</v>
      </c>
      <c r="J4100">
        <v>75</v>
      </c>
      <c r="K4100">
        <v>85</v>
      </c>
      <c r="L4100" s="12">
        <v>0</v>
      </c>
      <c r="M4100" t="s">
        <v>729</v>
      </c>
    </row>
    <row r="4101" spans="1:13" x14ac:dyDescent="0.3">
      <c r="A4101" t="s">
        <v>5</v>
      </c>
      <c r="B4101" t="s">
        <v>28</v>
      </c>
      <c r="C4101" t="s">
        <v>731</v>
      </c>
      <c r="D4101" t="s">
        <v>117</v>
      </c>
      <c r="E4101">
        <v>1</v>
      </c>
      <c r="F4101" s="12">
        <v>96</v>
      </c>
      <c r="G4101" s="12">
        <v>3.2</v>
      </c>
      <c r="H4101" s="12">
        <v>0.2</v>
      </c>
      <c r="I4101" s="12">
        <v>0</v>
      </c>
      <c r="J4101">
        <v>32</v>
      </c>
      <c r="K4101">
        <v>35</v>
      </c>
      <c r="L4101" s="12">
        <v>0.2</v>
      </c>
      <c r="M4101" t="s">
        <v>729</v>
      </c>
    </row>
    <row r="4102" spans="1:13" x14ac:dyDescent="0.3">
      <c r="A4102" t="s">
        <v>5</v>
      </c>
      <c r="B4102" t="s">
        <v>28</v>
      </c>
      <c r="C4102" t="s">
        <v>732</v>
      </c>
      <c r="D4102" t="s">
        <v>117</v>
      </c>
      <c r="E4102">
        <v>1</v>
      </c>
      <c r="F4102" s="12">
        <v>99</v>
      </c>
      <c r="G4102" s="12">
        <v>3.3</v>
      </c>
      <c r="H4102" s="12">
        <v>0.2</v>
      </c>
      <c r="I4102" s="12">
        <v>0</v>
      </c>
      <c r="J4102">
        <v>33</v>
      </c>
      <c r="K4102">
        <v>35</v>
      </c>
      <c r="L4102" s="12">
        <v>0.2</v>
      </c>
      <c r="M4102" t="s">
        <v>729</v>
      </c>
    </row>
    <row r="4103" spans="1:13" x14ac:dyDescent="0.3">
      <c r="A4103" t="s">
        <v>63</v>
      </c>
      <c r="B4103" t="s">
        <v>72</v>
      </c>
      <c r="C4103" t="s">
        <v>735</v>
      </c>
      <c r="D4103" t="s">
        <v>117</v>
      </c>
      <c r="E4103">
        <v>3</v>
      </c>
      <c r="F4103" s="12">
        <v>906</v>
      </c>
      <c r="G4103" s="12">
        <v>30.2</v>
      </c>
      <c r="H4103" s="12">
        <v>1.1294999999999999</v>
      </c>
      <c r="I4103" s="12">
        <v>0.3765</v>
      </c>
      <c r="J4103">
        <v>151</v>
      </c>
      <c r="K4103">
        <v>150</v>
      </c>
      <c r="L4103" s="12">
        <v>0.753</v>
      </c>
      <c r="M4103" t="s">
        <v>734</v>
      </c>
    </row>
    <row r="4104" spans="1:13" x14ac:dyDescent="0.3">
      <c r="A4104" t="s">
        <v>63</v>
      </c>
      <c r="B4104" t="s">
        <v>72</v>
      </c>
      <c r="C4104" t="s">
        <v>736</v>
      </c>
      <c r="D4104" t="s">
        <v>117</v>
      </c>
      <c r="E4104">
        <v>2</v>
      </c>
      <c r="F4104" s="12">
        <v>377.99994600000002</v>
      </c>
      <c r="G4104" s="12">
        <v>12.5999982</v>
      </c>
      <c r="H4104" s="12">
        <v>0.88639999999999997</v>
      </c>
      <c r="I4104" s="12">
        <v>0.88639999999999997</v>
      </c>
      <c r="J4104">
        <v>54</v>
      </c>
      <c r="K4104">
        <v>64</v>
      </c>
      <c r="L4104" s="12">
        <v>0</v>
      </c>
      <c r="M4104" t="s">
        <v>734</v>
      </c>
    </row>
    <row r="4105" spans="1:13" x14ac:dyDescent="0.3">
      <c r="A4105" t="s">
        <v>63</v>
      </c>
      <c r="B4105" t="s">
        <v>72</v>
      </c>
      <c r="C4105" t="s">
        <v>737</v>
      </c>
      <c r="D4105" t="s">
        <v>117</v>
      </c>
      <c r="E4105">
        <v>2</v>
      </c>
      <c r="F4105" s="12">
        <v>307.999956</v>
      </c>
      <c r="G4105" s="12">
        <v>10.2666652</v>
      </c>
      <c r="H4105" s="12">
        <v>0.88639999999999997</v>
      </c>
      <c r="I4105" s="12">
        <v>0.59230000000000005</v>
      </c>
      <c r="J4105">
        <v>44</v>
      </c>
      <c r="K4105">
        <v>64</v>
      </c>
      <c r="L4105" s="12">
        <v>0.29409999999999997</v>
      </c>
      <c r="M4105" t="s">
        <v>734</v>
      </c>
    </row>
    <row r="4106" spans="1:13" x14ac:dyDescent="0.3">
      <c r="A4106" t="s">
        <v>63</v>
      </c>
      <c r="B4106" t="s">
        <v>72</v>
      </c>
      <c r="C4106" t="s">
        <v>738</v>
      </c>
      <c r="D4106" t="s">
        <v>117</v>
      </c>
      <c r="E4106">
        <v>1</v>
      </c>
      <c r="F4106" s="12">
        <v>286.99995899999999</v>
      </c>
      <c r="G4106" s="12">
        <v>9.5666653000000004</v>
      </c>
      <c r="H4106" s="12">
        <v>0.44319999999999998</v>
      </c>
      <c r="I4106" s="12">
        <v>0.44319999999999998</v>
      </c>
      <c r="J4106">
        <v>41</v>
      </c>
      <c r="K4106">
        <v>50</v>
      </c>
      <c r="L4106" s="12">
        <v>0</v>
      </c>
      <c r="M4106" t="s">
        <v>734</v>
      </c>
    </row>
    <row r="4107" spans="1:13" x14ac:dyDescent="0.3">
      <c r="A4107" t="s">
        <v>5</v>
      </c>
      <c r="B4107" t="s">
        <v>29</v>
      </c>
      <c r="C4107" t="s">
        <v>739</v>
      </c>
      <c r="D4107" t="s">
        <v>117</v>
      </c>
      <c r="E4107">
        <v>1</v>
      </c>
      <c r="F4107" s="12">
        <v>93</v>
      </c>
      <c r="G4107" s="12">
        <v>3.1</v>
      </c>
      <c r="H4107" s="12">
        <v>0.2</v>
      </c>
      <c r="I4107" s="12">
        <v>0.2</v>
      </c>
      <c r="J4107">
        <v>31</v>
      </c>
      <c r="K4107">
        <v>50</v>
      </c>
      <c r="L4107" s="12">
        <v>0</v>
      </c>
      <c r="M4107" t="s">
        <v>740</v>
      </c>
    </row>
    <row r="4108" spans="1:13" x14ac:dyDescent="0.3">
      <c r="A4108" t="s">
        <v>5</v>
      </c>
      <c r="B4108" t="s">
        <v>29</v>
      </c>
      <c r="C4108" t="s">
        <v>741</v>
      </c>
      <c r="D4108" t="s">
        <v>117</v>
      </c>
      <c r="E4108">
        <v>3</v>
      </c>
      <c r="F4108" s="12">
        <v>319.71428569499994</v>
      </c>
      <c r="G4108" s="12">
        <v>10.657142856499998</v>
      </c>
      <c r="H4108" s="12">
        <v>0.60000000000000009</v>
      </c>
      <c r="I4108" s="12">
        <v>0</v>
      </c>
      <c r="J4108">
        <v>149</v>
      </c>
      <c r="K4108">
        <v>155</v>
      </c>
      <c r="L4108" s="12">
        <v>0.60000000000000009</v>
      </c>
      <c r="M4108" t="s">
        <v>740</v>
      </c>
    </row>
    <row r="4109" spans="1:13" x14ac:dyDescent="0.3">
      <c r="A4109" t="s">
        <v>5</v>
      </c>
      <c r="B4109" t="s">
        <v>29</v>
      </c>
      <c r="C4109" t="s">
        <v>742</v>
      </c>
      <c r="D4109" t="s">
        <v>117</v>
      </c>
      <c r="E4109">
        <v>1</v>
      </c>
      <c r="F4109" s="12">
        <v>102</v>
      </c>
      <c r="G4109" s="12">
        <v>3.4</v>
      </c>
      <c r="H4109" s="12">
        <v>0.2</v>
      </c>
      <c r="I4109" s="12">
        <v>0</v>
      </c>
      <c r="J4109">
        <v>34</v>
      </c>
      <c r="K4109">
        <v>50</v>
      </c>
      <c r="L4109" s="12">
        <v>0.2</v>
      </c>
      <c r="M4109" t="s">
        <v>740</v>
      </c>
    </row>
    <row r="4110" spans="1:13" x14ac:dyDescent="0.3">
      <c r="A4110" t="s">
        <v>5</v>
      </c>
      <c r="B4110" t="s">
        <v>29</v>
      </c>
      <c r="C4110" t="s">
        <v>744</v>
      </c>
      <c r="D4110" t="s">
        <v>117</v>
      </c>
      <c r="E4110">
        <v>1</v>
      </c>
      <c r="F4110" s="12">
        <v>96</v>
      </c>
      <c r="G4110" s="12">
        <v>3.2</v>
      </c>
      <c r="H4110" s="12">
        <v>0.2</v>
      </c>
      <c r="I4110" s="12">
        <v>0</v>
      </c>
      <c r="J4110">
        <v>32</v>
      </c>
      <c r="K4110">
        <v>55</v>
      </c>
      <c r="L4110" s="12">
        <v>0.2</v>
      </c>
      <c r="M4110" t="s">
        <v>740</v>
      </c>
    </row>
    <row r="4111" spans="1:13" x14ac:dyDescent="0.3">
      <c r="A4111" t="s">
        <v>5</v>
      </c>
      <c r="B4111" t="s">
        <v>29</v>
      </c>
      <c r="C4111" t="s">
        <v>745</v>
      </c>
      <c r="D4111" t="s">
        <v>117</v>
      </c>
      <c r="E4111">
        <v>1</v>
      </c>
      <c r="F4111" s="12">
        <v>57</v>
      </c>
      <c r="G4111" s="12">
        <v>1.9</v>
      </c>
      <c r="H4111" s="12">
        <v>0.2</v>
      </c>
      <c r="I4111" s="12">
        <v>0.2</v>
      </c>
      <c r="J4111">
        <v>19</v>
      </c>
      <c r="K4111">
        <v>55</v>
      </c>
      <c r="L4111" s="12">
        <v>0</v>
      </c>
      <c r="M4111" t="s">
        <v>740</v>
      </c>
    </row>
    <row r="4112" spans="1:13" x14ac:dyDescent="0.3">
      <c r="A4112" t="s">
        <v>5</v>
      </c>
      <c r="B4112" t="s">
        <v>30</v>
      </c>
      <c r="C4112" t="s">
        <v>746</v>
      </c>
      <c r="D4112" t="s">
        <v>117</v>
      </c>
      <c r="E4112">
        <v>10</v>
      </c>
      <c r="F4112" s="12">
        <v>1063.55961</v>
      </c>
      <c r="G4112" s="12">
        <v>35.451987000000003</v>
      </c>
      <c r="H4112" s="12">
        <v>2</v>
      </c>
      <c r="I4112" s="12">
        <v>0.8</v>
      </c>
      <c r="J4112">
        <v>354</v>
      </c>
      <c r="K4112">
        <v>520</v>
      </c>
      <c r="L4112" s="12">
        <v>1.2</v>
      </c>
      <c r="M4112" t="s">
        <v>747</v>
      </c>
    </row>
    <row r="4113" spans="1:13" x14ac:dyDescent="0.3">
      <c r="A4113" t="s">
        <v>5</v>
      </c>
      <c r="B4113" t="s">
        <v>30</v>
      </c>
      <c r="C4113" t="s">
        <v>748</v>
      </c>
      <c r="D4113" t="s">
        <v>117</v>
      </c>
      <c r="E4113">
        <v>1</v>
      </c>
      <c r="F4113" s="12">
        <v>75</v>
      </c>
      <c r="G4113" s="12">
        <v>2.5</v>
      </c>
      <c r="H4113" s="12">
        <v>0.2</v>
      </c>
      <c r="I4113" s="12">
        <v>0</v>
      </c>
      <c r="J4113">
        <v>25</v>
      </c>
      <c r="K4113">
        <v>50</v>
      </c>
      <c r="L4113" s="12">
        <v>0.2</v>
      </c>
      <c r="M4113" t="s">
        <v>747</v>
      </c>
    </row>
    <row r="4114" spans="1:13" x14ac:dyDescent="0.3">
      <c r="A4114" t="s">
        <v>5</v>
      </c>
      <c r="B4114" t="s">
        <v>30</v>
      </c>
      <c r="C4114" t="s">
        <v>750</v>
      </c>
      <c r="D4114" t="s">
        <v>117</v>
      </c>
      <c r="E4114">
        <v>1</v>
      </c>
      <c r="F4114" s="12">
        <v>96</v>
      </c>
      <c r="G4114" s="12">
        <v>3.2</v>
      </c>
      <c r="H4114" s="12">
        <v>0.2</v>
      </c>
      <c r="I4114" s="12">
        <v>0</v>
      </c>
      <c r="J4114">
        <v>32</v>
      </c>
      <c r="K4114">
        <v>35</v>
      </c>
      <c r="L4114" s="12">
        <v>0.2</v>
      </c>
      <c r="M4114" t="s">
        <v>747</v>
      </c>
    </row>
    <row r="4115" spans="1:13" x14ac:dyDescent="0.3">
      <c r="A4115" t="s">
        <v>5</v>
      </c>
      <c r="B4115" t="s">
        <v>30</v>
      </c>
      <c r="C4115" t="s">
        <v>751</v>
      </c>
      <c r="D4115" t="s">
        <v>117</v>
      </c>
      <c r="E4115">
        <v>1</v>
      </c>
      <c r="F4115" s="12">
        <v>144</v>
      </c>
      <c r="G4115" s="12">
        <v>4.8</v>
      </c>
      <c r="H4115" s="12">
        <v>0.2</v>
      </c>
      <c r="I4115" s="12">
        <v>0</v>
      </c>
      <c r="J4115">
        <v>48</v>
      </c>
      <c r="K4115">
        <v>50</v>
      </c>
      <c r="L4115" s="12">
        <v>0.2</v>
      </c>
      <c r="M4115" t="s">
        <v>747</v>
      </c>
    </row>
    <row r="4116" spans="1:13" x14ac:dyDescent="0.3">
      <c r="A4116" t="s">
        <v>5</v>
      </c>
      <c r="B4116" t="s">
        <v>30</v>
      </c>
      <c r="C4116" t="s">
        <v>752</v>
      </c>
      <c r="D4116" t="s">
        <v>117</v>
      </c>
      <c r="E4116">
        <v>1</v>
      </c>
      <c r="F4116" s="12">
        <v>147</v>
      </c>
      <c r="G4116" s="12">
        <v>4.9000000000000004</v>
      </c>
      <c r="H4116" s="12">
        <v>0.2</v>
      </c>
      <c r="I4116" s="12">
        <v>0.2</v>
      </c>
      <c r="J4116">
        <v>49</v>
      </c>
      <c r="K4116">
        <v>50</v>
      </c>
      <c r="L4116" s="12">
        <v>0</v>
      </c>
      <c r="M4116" t="s">
        <v>747</v>
      </c>
    </row>
    <row r="4117" spans="1:13" x14ac:dyDescent="0.3">
      <c r="A4117" t="s">
        <v>5</v>
      </c>
      <c r="B4117" t="s">
        <v>30</v>
      </c>
      <c r="C4117" t="s">
        <v>753</v>
      </c>
      <c r="D4117" t="s">
        <v>117</v>
      </c>
      <c r="E4117">
        <v>1</v>
      </c>
      <c r="F4117" s="12">
        <v>132</v>
      </c>
      <c r="G4117" s="12">
        <v>4.4000000000000004</v>
      </c>
      <c r="H4117" s="12">
        <v>0.2</v>
      </c>
      <c r="I4117" s="12">
        <v>0.2</v>
      </c>
      <c r="J4117">
        <v>44</v>
      </c>
      <c r="K4117">
        <v>50</v>
      </c>
      <c r="L4117" s="12">
        <v>0</v>
      </c>
      <c r="M4117" t="s">
        <v>747</v>
      </c>
    </row>
    <row r="4118" spans="1:13" x14ac:dyDescent="0.3">
      <c r="A4118" t="s">
        <v>5</v>
      </c>
      <c r="B4118" t="s">
        <v>30</v>
      </c>
      <c r="C4118" t="s">
        <v>754</v>
      </c>
      <c r="D4118" t="s">
        <v>117</v>
      </c>
      <c r="E4118">
        <v>1</v>
      </c>
      <c r="F4118" s="12">
        <v>24.999974999999999</v>
      </c>
      <c r="G4118" s="12">
        <v>0.83333250000000003</v>
      </c>
      <c r="H4118" s="12">
        <v>6.6699999999999995E-2</v>
      </c>
      <c r="I4118" s="12">
        <v>6.6699999999999995E-2</v>
      </c>
      <c r="J4118">
        <v>25</v>
      </c>
      <c r="K4118">
        <v>35</v>
      </c>
      <c r="L4118" s="12">
        <v>0</v>
      </c>
      <c r="M4118" t="s">
        <v>747</v>
      </c>
    </row>
    <row r="4119" spans="1:13" x14ac:dyDescent="0.3">
      <c r="A4119" t="s">
        <v>5</v>
      </c>
      <c r="B4119" t="s">
        <v>30</v>
      </c>
      <c r="C4119" t="s">
        <v>755</v>
      </c>
      <c r="D4119" t="s">
        <v>117</v>
      </c>
      <c r="E4119">
        <v>1</v>
      </c>
      <c r="F4119" s="12">
        <v>118.8</v>
      </c>
      <c r="G4119" s="12">
        <v>3.96</v>
      </c>
      <c r="H4119" s="12">
        <v>0.2</v>
      </c>
      <c r="I4119" s="12">
        <v>0.2</v>
      </c>
      <c r="J4119">
        <v>36</v>
      </c>
      <c r="K4119">
        <v>35</v>
      </c>
      <c r="L4119" s="12">
        <v>0</v>
      </c>
      <c r="M4119" t="s">
        <v>747</v>
      </c>
    </row>
    <row r="4120" spans="1:13" x14ac:dyDescent="0.3">
      <c r="A4120" t="s">
        <v>5</v>
      </c>
      <c r="B4120" t="s">
        <v>30</v>
      </c>
      <c r="C4120" t="s">
        <v>756</v>
      </c>
      <c r="D4120" t="s">
        <v>117</v>
      </c>
      <c r="E4120">
        <v>1</v>
      </c>
      <c r="F4120" s="12">
        <v>96</v>
      </c>
      <c r="G4120" s="12">
        <v>3.2</v>
      </c>
      <c r="H4120" s="12">
        <v>0.2</v>
      </c>
      <c r="I4120" s="12">
        <v>0.2</v>
      </c>
      <c r="J4120">
        <v>32</v>
      </c>
      <c r="K4120">
        <v>50</v>
      </c>
      <c r="L4120" s="12">
        <v>0</v>
      </c>
      <c r="M4120" t="s">
        <v>747</v>
      </c>
    </row>
    <row r="4121" spans="1:13" x14ac:dyDescent="0.3">
      <c r="A4121" t="s">
        <v>5</v>
      </c>
      <c r="B4121" t="s">
        <v>30</v>
      </c>
      <c r="C4121" t="s">
        <v>757</v>
      </c>
      <c r="D4121" t="s">
        <v>117</v>
      </c>
      <c r="E4121">
        <v>1</v>
      </c>
      <c r="F4121" s="12">
        <v>104.99995800000001</v>
      </c>
      <c r="G4121" s="12">
        <v>3.4999986000000001</v>
      </c>
      <c r="H4121" s="12">
        <v>0.32150000000000001</v>
      </c>
      <c r="I4121" s="12">
        <v>8.8200000000000001E-2</v>
      </c>
      <c r="J4121">
        <v>21</v>
      </c>
      <c r="K4121">
        <v>25</v>
      </c>
      <c r="L4121" s="12">
        <v>0.23330000000000001</v>
      </c>
      <c r="M4121" t="s">
        <v>747</v>
      </c>
    </row>
    <row r="4122" spans="1:13" x14ac:dyDescent="0.3">
      <c r="A4122" t="s">
        <v>40</v>
      </c>
      <c r="B4122" t="s">
        <v>55</v>
      </c>
      <c r="C4122" t="s">
        <v>759</v>
      </c>
      <c r="D4122" t="s">
        <v>117</v>
      </c>
      <c r="E4122">
        <v>2</v>
      </c>
      <c r="F4122" s="12">
        <v>230.99999999999997</v>
      </c>
      <c r="G4122" s="12">
        <v>7.6999999999999993</v>
      </c>
      <c r="H4122" s="12">
        <v>0.4</v>
      </c>
      <c r="I4122" s="12">
        <v>0.4</v>
      </c>
      <c r="J4122">
        <v>77</v>
      </c>
      <c r="K4122">
        <v>100</v>
      </c>
      <c r="L4122" s="12">
        <v>0</v>
      </c>
      <c r="M4122" t="s">
        <v>760</v>
      </c>
    </row>
    <row r="4123" spans="1:13" x14ac:dyDescent="0.3">
      <c r="A4123" t="s">
        <v>40</v>
      </c>
      <c r="B4123" t="s">
        <v>55</v>
      </c>
      <c r="C4123" t="s">
        <v>761</v>
      </c>
      <c r="D4123" t="s">
        <v>117</v>
      </c>
      <c r="E4123">
        <v>1</v>
      </c>
      <c r="F4123" s="12">
        <v>135</v>
      </c>
      <c r="G4123" s="12">
        <v>4.5</v>
      </c>
      <c r="H4123" s="12">
        <v>0.2</v>
      </c>
      <c r="I4123" s="12">
        <v>0.2</v>
      </c>
      <c r="J4123">
        <v>45</v>
      </c>
      <c r="K4123">
        <v>50</v>
      </c>
      <c r="L4123" s="12">
        <v>0</v>
      </c>
      <c r="M4123" t="s">
        <v>760</v>
      </c>
    </row>
    <row r="4124" spans="1:13" x14ac:dyDescent="0.3">
      <c r="A4124" t="s">
        <v>40</v>
      </c>
      <c r="B4124" t="s">
        <v>55</v>
      </c>
      <c r="C4124" t="s">
        <v>762</v>
      </c>
      <c r="D4124" t="s">
        <v>117</v>
      </c>
      <c r="E4124">
        <v>1</v>
      </c>
      <c r="F4124" s="12">
        <v>108</v>
      </c>
      <c r="G4124" s="12">
        <v>3.6</v>
      </c>
      <c r="H4124" s="12">
        <v>0.2</v>
      </c>
      <c r="I4124" s="12">
        <v>0.2</v>
      </c>
      <c r="J4124">
        <v>36</v>
      </c>
      <c r="K4124">
        <v>50</v>
      </c>
      <c r="L4124" s="12">
        <v>0</v>
      </c>
      <c r="M4124" t="s">
        <v>760</v>
      </c>
    </row>
    <row r="4125" spans="1:13" x14ac:dyDescent="0.3">
      <c r="A4125" t="s">
        <v>40</v>
      </c>
      <c r="B4125" t="s">
        <v>55</v>
      </c>
      <c r="C4125" t="s">
        <v>764</v>
      </c>
      <c r="D4125" t="s">
        <v>117</v>
      </c>
      <c r="E4125">
        <v>1</v>
      </c>
      <c r="F4125" s="12">
        <v>122.99999999999999</v>
      </c>
      <c r="G4125" s="12">
        <v>4.0999999999999996</v>
      </c>
      <c r="H4125" s="12">
        <v>0.2</v>
      </c>
      <c r="I4125" s="12">
        <v>0.2</v>
      </c>
      <c r="J4125">
        <v>41</v>
      </c>
      <c r="K4125">
        <v>50</v>
      </c>
      <c r="L4125" s="12">
        <v>0</v>
      </c>
      <c r="M4125" t="s">
        <v>760</v>
      </c>
    </row>
    <row r="4126" spans="1:13" x14ac:dyDescent="0.3">
      <c r="A4126" t="s">
        <v>5</v>
      </c>
      <c r="B4126" t="s">
        <v>31</v>
      </c>
      <c r="C4126" t="s">
        <v>767</v>
      </c>
      <c r="D4126" t="s">
        <v>117</v>
      </c>
      <c r="E4126">
        <v>1</v>
      </c>
      <c r="F4126" s="12">
        <v>132</v>
      </c>
      <c r="G4126" s="12">
        <v>4.4000000000000004</v>
      </c>
      <c r="H4126" s="12">
        <v>0.2</v>
      </c>
      <c r="I4126" s="12">
        <v>0.2</v>
      </c>
      <c r="J4126">
        <v>44</v>
      </c>
      <c r="K4126">
        <v>50</v>
      </c>
      <c r="L4126" s="12">
        <v>0</v>
      </c>
      <c r="M4126" t="s">
        <v>768</v>
      </c>
    </row>
    <row r="4127" spans="1:13" x14ac:dyDescent="0.3">
      <c r="A4127" t="s">
        <v>63</v>
      </c>
      <c r="B4127" t="s">
        <v>73</v>
      </c>
      <c r="C4127" t="s">
        <v>771</v>
      </c>
      <c r="D4127" t="s">
        <v>117</v>
      </c>
      <c r="E4127">
        <v>1</v>
      </c>
      <c r="F4127" s="12">
        <v>75</v>
      </c>
      <c r="G4127" s="12">
        <v>2.5</v>
      </c>
      <c r="H4127" s="12">
        <v>0.2</v>
      </c>
      <c r="I4127" s="12">
        <v>0.2</v>
      </c>
      <c r="J4127">
        <v>25</v>
      </c>
      <c r="K4127">
        <v>24</v>
      </c>
      <c r="L4127" s="12">
        <v>0</v>
      </c>
      <c r="M4127" t="s">
        <v>772</v>
      </c>
    </row>
    <row r="4128" spans="1:13" x14ac:dyDescent="0.3">
      <c r="A4128" t="s">
        <v>5</v>
      </c>
      <c r="B4128" t="s">
        <v>33</v>
      </c>
      <c r="C4128" t="s">
        <v>775</v>
      </c>
      <c r="D4128" t="s">
        <v>117</v>
      </c>
      <c r="E4128">
        <v>6</v>
      </c>
      <c r="F4128" s="12">
        <v>546</v>
      </c>
      <c r="G4128" s="12">
        <v>18.2</v>
      </c>
      <c r="H4128" s="12">
        <v>1.2</v>
      </c>
      <c r="I4128" s="12">
        <v>1.2</v>
      </c>
      <c r="J4128">
        <v>182</v>
      </c>
      <c r="K4128">
        <v>300</v>
      </c>
      <c r="L4128" s="12">
        <v>0</v>
      </c>
      <c r="M4128" t="s">
        <v>774</v>
      </c>
    </row>
    <row r="4129" spans="1:13" x14ac:dyDescent="0.3">
      <c r="A4129" t="s">
        <v>5</v>
      </c>
      <c r="B4129" t="s">
        <v>33</v>
      </c>
      <c r="C4129" t="s">
        <v>776</v>
      </c>
      <c r="D4129" t="s">
        <v>117</v>
      </c>
      <c r="E4129">
        <v>1</v>
      </c>
      <c r="F4129" s="12">
        <v>75</v>
      </c>
      <c r="G4129" s="12">
        <v>2.5</v>
      </c>
      <c r="H4129" s="12">
        <v>0.2</v>
      </c>
      <c r="I4129" s="12">
        <v>0.2</v>
      </c>
      <c r="J4129">
        <v>25</v>
      </c>
      <c r="K4129">
        <v>50</v>
      </c>
      <c r="L4129" s="12">
        <v>0</v>
      </c>
      <c r="M4129" t="s">
        <v>774</v>
      </c>
    </row>
    <row r="4130" spans="1:13" x14ac:dyDescent="0.3">
      <c r="A4130" t="s">
        <v>5</v>
      </c>
      <c r="B4130" t="s">
        <v>33</v>
      </c>
      <c r="C4130" t="s">
        <v>777</v>
      </c>
      <c r="D4130" t="s">
        <v>117</v>
      </c>
      <c r="E4130">
        <v>1</v>
      </c>
      <c r="F4130" s="12">
        <v>42</v>
      </c>
      <c r="G4130" s="12">
        <v>1.4</v>
      </c>
      <c r="H4130" s="12">
        <v>0.2</v>
      </c>
      <c r="I4130" s="12">
        <v>0</v>
      </c>
      <c r="J4130">
        <v>14</v>
      </c>
      <c r="K4130">
        <v>50</v>
      </c>
      <c r="L4130" s="12">
        <v>0.2</v>
      </c>
      <c r="M4130" t="s">
        <v>774</v>
      </c>
    </row>
    <row r="4131" spans="1:13" x14ac:dyDescent="0.3">
      <c r="A4131" t="s">
        <v>5</v>
      </c>
      <c r="B4131" t="s">
        <v>34</v>
      </c>
      <c r="C4131" t="s">
        <v>779</v>
      </c>
      <c r="D4131" t="s">
        <v>117</v>
      </c>
      <c r="E4131">
        <v>6</v>
      </c>
      <c r="F4131" s="12">
        <v>784.999686</v>
      </c>
      <c r="G4131" s="12">
        <v>26.166656199999998</v>
      </c>
      <c r="H4131" s="12">
        <v>1.9998</v>
      </c>
      <c r="I4131" s="12">
        <v>1.3331999999999999</v>
      </c>
      <c r="J4131">
        <v>157</v>
      </c>
      <c r="K4131">
        <v>180</v>
      </c>
      <c r="L4131" s="12">
        <v>0.66659999999999997</v>
      </c>
      <c r="M4131" t="s">
        <v>780</v>
      </c>
    </row>
    <row r="4132" spans="1:13" x14ac:dyDescent="0.3">
      <c r="A4132" t="s">
        <v>5</v>
      </c>
      <c r="B4132" t="s">
        <v>34</v>
      </c>
      <c r="C4132" t="s">
        <v>781</v>
      </c>
      <c r="D4132" t="s">
        <v>117</v>
      </c>
      <c r="E4132">
        <v>2</v>
      </c>
      <c r="F4132" s="12">
        <v>264.99989399999998</v>
      </c>
      <c r="G4132" s="12">
        <v>8.8333297999999996</v>
      </c>
      <c r="H4132" s="12">
        <v>0.66659999999999997</v>
      </c>
      <c r="I4132" s="12">
        <v>0.66659999999999997</v>
      </c>
      <c r="J4132">
        <v>53</v>
      </c>
      <c r="K4132">
        <v>60</v>
      </c>
      <c r="L4132" s="12">
        <v>0</v>
      </c>
      <c r="M4132" t="s">
        <v>780</v>
      </c>
    </row>
    <row r="4133" spans="1:13" x14ac:dyDescent="0.3">
      <c r="A4133" t="s">
        <v>5</v>
      </c>
      <c r="B4133" t="s">
        <v>34</v>
      </c>
      <c r="C4133" t="s">
        <v>782</v>
      </c>
      <c r="D4133" t="s">
        <v>117</v>
      </c>
      <c r="E4133">
        <v>1</v>
      </c>
      <c r="F4133" s="12">
        <v>49.999980000000001</v>
      </c>
      <c r="G4133" s="12">
        <v>1.666666</v>
      </c>
      <c r="H4133" s="12">
        <v>0.33329999999999999</v>
      </c>
      <c r="I4133" s="12">
        <v>0.33329999999999999</v>
      </c>
      <c r="J4133">
        <v>10</v>
      </c>
      <c r="K4133">
        <v>30</v>
      </c>
      <c r="L4133" s="12">
        <v>0</v>
      </c>
      <c r="M4133" t="s">
        <v>780</v>
      </c>
    </row>
    <row r="4134" spans="1:13" x14ac:dyDescent="0.3">
      <c r="A4134" t="s">
        <v>5</v>
      </c>
      <c r="B4134" t="s">
        <v>34</v>
      </c>
      <c r="C4134" t="s">
        <v>783</v>
      </c>
      <c r="D4134" t="s">
        <v>117</v>
      </c>
      <c r="E4134">
        <v>1</v>
      </c>
      <c r="F4134" s="12">
        <v>64.999974000000009</v>
      </c>
      <c r="G4134" s="12">
        <v>2.1666658000000001</v>
      </c>
      <c r="H4134" s="12">
        <v>0.33329999999999999</v>
      </c>
      <c r="I4134" s="12">
        <v>0.33329999999999999</v>
      </c>
      <c r="J4134">
        <v>13</v>
      </c>
      <c r="K4134">
        <v>25</v>
      </c>
      <c r="L4134" s="12">
        <v>0</v>
      </c>
      <c r="M4134" t="s">
        <v>780</v>
      </c>
    </row>
    <row r="4135" spans="1:13" x14ac:dyDescent="0.3">
      <c r="A4135" t="s">
        <v>5</v>
      </c>
      <c r="B4135" t="s">
        <v>34</v>
      </c>
      <c r="C4135" t="s">
        <v>784</v>
      </c>
      <c r="D4135" t="s">
        <v>117</v>
      </c>
      <c r="E4135">
        <v>1</v>
      </c>
      <c r="F4135" s="12">
        <v>42</v>
      </c>
      <c r="G4135" s="12">
        <v>1.4</v>
      </c>
      <c r="H4135" s="12">
        <v>0.2</v>
      </c>
      <c r="I4135" s="12">
        <v>0.2</v>
      </c>
      <c r="J4135">
        <v>14</v>
      </c>
      <c r="K4135">
        <v>20</v>
      </c>
      <c r="L4135" s="12">
        <v>0</v>
      </c>
      <c r="M4135" t="s">
        <v>780</v>
      </c>
    </row>
    <row r="4136" spans="1:13" x14ac:dyDescent="0.3">
      <c r="A4136" t="s">
        <v>40</v>
      </c>
      <c r="B4136" t="s">
        <v>56</v>
      </c>
      <c r="C4136" t="s">
        <v>785</v>
      </c>
      <c r="D4136" t="s">
        <v>117</v>
      </c>
      <c r="E4136">
        <v>1</v>
      </c>
      <c r="F4136" s="12">
        <v>92.4</v>
      </c>
      <c r="G4136" s="12">
        <v>3.08</v>
      </c>
      <c r="H4136" s="12">
        <v>0.48620000000000002</v>
      </c>
      <c r="I4136" s="12">
        <v>0.48620000000000002</v>
      </c>
      <c r="J4136">
        <v>11</v>
      </c>
      <c r="K4136">
        <v>12</v>
      </c>
      <c r="L4136" s="12">
        <v>0</v>
      </c>
      <c r="M4136" t="s">
        <v>786</v>
      </c>
    </row>
    <row r="4137" spans="1:13" x14ac:dyDescent="0.3">
      <c r="A4137" t="s">
        <v>40</v>
      </c>
      <c r="B4137" t="s">
        <v>56</v>
      </c>
      <c r="C4137" t="s">
        <v>787</v>
      </c>
      <c r="D4137" t="s">
        <v>117</v>
      </c>
      <c r="E4137">
        <v>1</v>
      </c>
      <c r="F4137" s="12">
        <v>15</v>
      </c>
      <c r="G4137" s="12">
        <v>0.5</v>
      </c>
      <c r="H4137" s="12">
        <v>0.2</v>
      </c>
      <c r="I4137" s="12">
        <v>0.2</v>
      </c>
      <c r="J4137">
        <v>5</v>
      </c>
      <c r="K4137">
        <v>50</v>
      </c>
      <c r="L4137" s="12">
        <v>0</v>
      </c>
      <c r="M4137" t="s">
        <v>786</v>
      </c>
    </row>
    <row r="4138" spans="1:13" x14ac:dyDescent="0.3">
      <c r="A4138" t="s">
        <v>40</v>
      </c>
      <c r="B4138" t="s">
        <v>56</v>
      </c>
      <c r="C4138" t="s">
        <v>788</v>
      </c>
      <c r="D4138" t="s">
        <v>117</v>
      </c>
      <c r="E4138">
        <v>1</v>
      </c>
      <c r="F4138" s="12">
        <v>36</v>
      </c>
      <c r="G4138" s="12">
        <v>1.2</v>
      </c>
      <c r="H4138" s="12">
        <v>0.3765</v>
      </c>
      <c r="I4138" s="12">
        <v>0.3765</v>
      </c>
      <c r="J4138">
        <v>6</v>
      </c>
      <c r="K4138">
        <v>49</v>
      </c>
      <c r="L4138" s="12">
        <v>0</v>
      </c>
      <c r="M4138" t="s">
        <v>786</v>
      </c>
    </row>
    <row r="4139" spans="1:13" x14ac:dyDescent="0.3">
      <c r="A4139" t="s">
        <v>5</v>
      </c>
      <c r="B4139" t="s">
        <v>32</v>
      </c>
      <c r="C4139" t="s">
        <v>789</v>
      </c>
      <c r="D4139" t="s">
        <v>117</v>
      </c>
      <c r="E4139">
        <v>2</v>
      </c>
      <c r="F4139" s="12">
        <v>267</v>
      </c>
      <c r="G4139" s="12">
        <v>8.9</v>
      </c>
      <c r="H4139" s="12">
        <v>0.4</v>
      </c>
      <c r="I4139" s="12">
        <v>0.4</v>
      </c>
      <c r="J4139">
        <v>89</v>
      </c>
      <c r="K4139">
        <v>100</v>
      </c>
      <c r="L4139" s="12">
        <v>0</v>
      </c>
      <c r="M4139" t="s">
        <v>790</v>
      </c>
    </row>
    <row r="4140" spans="1:13" x14ac:dyDescent="0.3">
      <c r="A4140" t="s">
        <v>5</v>
      </c>
      <c r="B4140" t="s">
        <v>32</v>
      </c>
      <c r="C4140" t="s">
        <v>791</v>
      </c>
      <c r="D4140" t="s">
        <v>117</v>
      </c>
      <c r="E4140">
        <v>2</v>
      </c>
      <c r="F4140" s="12">
        <v>243</v>
      </c>
      <c r="G4140" s="12">
        <v>8.1</v>
      </c>
      <c r="H4140" s="12">
        <v>0.4</v>
      </c>
      <c r="I4140" s="12">
        <v>0.4</v>
      </c>
      <c r="J4140">
        <v>81</v>
      </c>
      <c r="K4140">
        <v>100</v>
      </c>
      <c r="L4140" s="12">
        <v>0</v>
      </c>
      <c r="M4140" t="s">
        <v>790</v>
      </c>
    </row>
    <row r="4141" spans="1:13" x14ac:dyDescent="0.3">
      <c r="A4141" t="s">
        <v>5</v>
      </c>
      <c r="B4141" t="s">
        <v>35</v>
      </c>
      <c r="C4141" t="s">
        <v>792</v>
      </c>
      <c r="D4141" t="s">
        <v>117</v>
      </c>
      <c r="E4141">
        <v>1</v>
      </c>
      <c r="F4141" s="12">
        <v>39</v>
      </c>
      <c r="G4141" s="12">
        <v>1.3</v>
      </c>
      <c r="H4141" s="12">
        <v>0.2</v>
      </c>
      <c r="I4141" s="12">
        <v>0.2</v>
      </c>
      <c r="J4141">
        <v>13</v>
      </c>
      <c r="K4141">
        <v>44</v>
      </c>
      <c r="L4141" s="12">
        <v>0</v>
      </c>
      <c r="M4141" t="s">
        <v>793</v>
      </c>
    </row>
    <row r="4142" spans="1:13" x14ac:dyDescent="0.3">
      <c r="A4142" t="s">
        <v>57</v>
      </c>
      <c r="B4142" t="s">
        <v>59</v>
      </c>
      <c r="C4142" t="s">
        <v>794</v>
      </c>
      <c r="D4142" t="s">
        <v>117</v>
      </c>
      <c r="E4142">
        <v>8</v>
      </c>
      <c r="F4142" s="12">
        <v>334.99995899999999</v>
      </c>
      <c r="G4142" s="12">
        <v>11.1666653</v>
      </c>
      <c r="H4142" s="12">
        <v>1.3298000000000001</v>
      </c>
      <c r="I4142" s="12">
        <v>1.3298000000000001</v>
      </c>
      <c r="J4142">
        <v>124</v>
      </c>
      <c r="K4142">
        <v>160</v>
      </c>
      <c r="L4142" s="12">
        <v>0</v>
      </c>
      <c r="M4142" t="s">
        <v>795</v>
      </c>
    </row>
    <row r="4143" spans="1:13" x14ac:dyDescent="0.3">
      <c r="A4143" t="s">
        <v>40</v>
      </c>
      <c r="B4143" t="s">
        <v>113</v>
      </c>
      <c r="C4143" t="s">
        <v>290</v>
      </c>
      <c r="D4143" t="s">
        <v>117</v>
      </c>
      <c r="E4143">
        <v>5</v>
      </c>
      <c r="F4143" s="12">
        <v>803.99979900000017</v>
      </c>
      <c r="G4143" s="12">
        <v>26.799993300000004</v>
      </c>
      <c r="H4143" s="12">
        <v>1.3334999999999999</v>
      </c>
      <c r="I4143" s="12">
        <v>1.0668</v>
      </c>
      <c r="J4143">
        <v>201</v>
      </c>
      <c r="K4143">
        <v>250</v>
      </c>
      <c r="L4143" s="12">
        <v>0.26669999999999999</v>
      </c>
      <c r="M4143" t="s">
        <v>283</v>
      </c>
    </row>
    <row r="4144" spans="1:13" x14ac:dyDescent="0.3">
      <c r="A4144" t="s">
        <v>40</v>
      </c>
      <c r="B4144" t="s">
        <v>113</v>
      </c>
      <c r="C4144" t="s">
        <v>291</v>
      </c>
      <c r="D4144" t="s">
        <v>117</v>
      </c>
      <c r="E4144">
        <v>5</v>
      </c>
      <c r="F4144" s="12">
        <v>723.99981900000012</v>
      </c>
      <c r="G4144" s="12">
        <v>24.133327300000005</v>
      </c>
      <c r="H4144" s="12">
        <v>1.3334999999999999</v>
      </c>
      <c r="I4144" s="12">
        <v>0.53339999999999999</v>
      </c>
      <c r="J4144">
        <v>181</v>
      </c>
      <c r="K4144">
        <v>250</v>
      </c>
      <c r="L4144" s="12">
        <v>0.80010000000000003</v>
      </c>
      <c r="M4144" t="s">
        <v>283</v>
      </c>
    </row>
    <row r="4145" spans="1:13" x14ac:dyDescent="0.3">
      <c r="A4145" t="s">
        <v>40</v>
      </c>
      <c r="B4145" t="s">
        <v>113</v>
      </c>
      <c r="C4145" t="s">
        <v>293</v>
      </c>
      <c r="D4145" t="s">
        <v>117</v>
      </c>
      <c r="E4145">
        <v>1</v>
      </c>
      <c r="F4145" s="12">
        <v>78</v>
      </c>
      <c r="G4145" s="12">
        <v>2.6</v>
      </c>
      <c r="H4145" s="12">
        <v>0.2</v>
      </c>
      <c r="I4145" s="12">
        <v>0.2</v>
      </c>
      <c r="J4145">
        <v>26</v>
      </c>
      <c r="K4145">
        <v>50</v>
      </c>
      <c r="L4145" s="12">
        <v>0</v>
      </c>
      <c r="M4145" t="s">
        <v>283</v>
      </c>
    </row>
    <row r="4146" spans="1:13" x14ac:dyDescent="0.3">
      <c r="A4146" t="s">
        <v>40</v>
      </c>
      <c r="B4146" t="s">
        <v>113</v>
      </c>
      <c r="C4146" t="s">
        <v>301</v>
      </c>
      <c r="D4146" t="s">
        <v>117</v>
      </c>
      <c r="E4146">
        <v>1</v>
      </c>
      <c r="F4146" s="12">
        <v>54</v>
      </c>
      <c r="G4146" s="12">
        <v>1.8</v>
      </c>
      <c r="H4146" s="12">
        <v>0</v>
      </c>
      <c r="I4146" s="12">
        <v>0</v>
      </c>
      <c r="J4146">
        <v>18</v>
      </c>
      <c r="K4146">
        <v>50</v>
      </c>
      <c r="L4146" s="12">
        <v>0</v>
      </c>
      <c r="M4146" t="s">
        <v>283</v>
      </c>
    </row>
    <row r="4147" spans="1:13" x14ac:dyDescent="0.3">
      <c r="A4147" t="s">
        <v>40</v>
      </c>
      <c r="B4147" t="s">
        <v>113</v>
      </c>
      <c r="C4147" t="s">
        <v>302</v>
      </c>
      <c r="D4147" t="s">
        <v>117</v>
      </c>
      <c r="E4147">
        <v>1</v>
      </c>
      <c r="F4147" s="12">
        <v>47.999952</v>
      </c>
      <c r="G4147" s="12">
        <v>1.5999984</v>
      </c>
      <c r="H4147" s="12">
        <v>0.1333</v>
      </c>
      <c r="I4147" s="12">
        <v>0.1333</v>
      </c>
      <c r="J4147">
        <v>24</v>
      </c>
      <c r="K4147">
        <v>50</v>
      </c>
      <c r="L4147" s="12">
        <v>0</v>
      </c>
      <c r="M4147" t="s">
        <v>283</v>
      </c>
    </row>
    <row r="4148" spans="1:13" x14ac:dyDescent="0.3">
      <c r="A4148" t="s">
        <v>40</v>
      </c>
      <c r="B4148" t="s">
        <v>119</v>
      </c>
      <c r="C4148" t="s">
        <v>284</v>
      </c>
      <c r="D4148" t="s">
        <v>117</v>
      </c>
      <c r="E4148">
        <v>1</v>
      </c>
      <c r="F4148" s="12">
        <v>138</v>
      </c>
      <c r="G4148" s="12">
        <v>4.5999999999999996</v>
      </c>
      <c r="H4148" s="12">
        <v>0.2</v>
      </c>
      <c r="I4148" s="12">
        <v>0.2</v>
      </c>
      <c r="J4148">
        <v>46</v>
      </c>
      <c r="K4148">
        <v>50</v>
      </c>
      <c r="L4148" s="12">
        <v>0</v>
      </c>
      <c r="M4148" t="s">
        <v>285</v>
      </c>
    </row>
    <row r="4149" spans="1:13" x14ac:dyDescent="0.3">
      <c r="A4149" t="s">
        <v>40</v>
      </c>
      <c r="B4149" t="s">
        <v>119</v>
      </c>
      <c r="C4149" t="s">
        <v>286</v>
      </c>
      <c r="D4149" t="s">
        <v>117</v>
      </c>
      <c r="E4149">
        <v>1</v>
      </c>
      <c r="F4149" s="12">
        <v>122.10000000000001</v>
      </c>
      <c r="G4149" s="12">
        <v>4.07</v>
      </c>
      <c r="H4149" s="12">
        <v>0.2</v>
      </c>
      <c r="I4149" s="12">
        <v>0.2</v>
      </c>
      <c r="J4149">
        <v>37</v>
      </c>
      <c r="K4149">
        <v>40</v>
      </c>
      <c r="L4149" s="12">
        <v>0</v>
      </c>
      <c r="M4149" t="s">
        <v>285</v>
      </c>
    </row>
    <row r="4150" spans="1:13" x14ac:dyDescent="0.3">
      <c r="A4150" t="s">
        <v>40</v>
      </c>
      <c r="B4150" t="s">
        <v>119</v>
      </c>
      <c r="C4150" t="s">
        <v>287</v>
      </c>
      <c r="D4150" t="s">
        <v>117</v>
      </c>
      <c r="E4150">
        <v>1</v>
      </c>
      <c r="F4150" s="12">
        <v>43.999955999999997</v>
      </c>
      <c r="G4150" s="12">
        <v>1.4666652</v>
      </c>
      <c r="H4150" s="12">
        <v>0.1333</v>
      </c>
      <c r="I4150" s="12">
        <v>0.1333</v>
      </c>
      <c r="J4150">
        <v>22</v>
      </c>
      <c r="K4150">
        <v>50</v>
      </c>
      <c r="L4150" s="12">
        <v>0</v>
      </c>
      <c r="M4150" t="s">
        <v>285</v>
      </c>
    </row>
    <row r="4151" spans="1:13" x14ac:dyDescent="0.3">
      <c r="A4151" t="s">
        <v>40</v>
      </c>
      <c r="B4151" t="s">
        <v>119</v>
      </c>
      <c r="C4151" t="s">
        <v>289</v>
      </c>
      <c r="D4151" t="s">
        <v>117</v>
      </c>
      <c r="E4151">
        <v>2</v>
      </c>
      <c r="F4151" s="12">
        <v>192</v>
      </c>
      <c r="G4151" s="12">
        <v>6.4</v>
      </c>
      <c r="H4151" s="12">
        <v>0.4</v>
      </c>
      <c r="I4151" s="12">
        <v>0.4</v>
      </c>
      <c r="J4151">
        <v>64</v>
      </c>
      <c r="K4151">
        <v>100</v>
      </c>
      <c r="L4151" s="12">
        <v>0</v>
      </c>
      <c r="M4151" t="s">
        <v>285</v>
      </c>
    </row>
    <row r="4152" spans="1:13" x14ac:dyDescent="0.3">
      <c r="A4152" t="s">
        <v>40</v>
      </c>
      <c r="B4152" t="s">
        <v>119</v>
      </c>
      <c r="C4152" t="s">
        <v>294</v>
      </c>
      <c r="D4152" t="s">
        <v>117</v>
      </c>
      <c r="E4152">
        <v>4</v>
      </c>
      <c r="F4152" s="12">
        <v>519</v>
      </c>
      <c r="G4152" s="12">
        <v>17.3</v>
      </c>
      <c r="H4152" s="12">
        <v>0.8</v>
      </c>
      <c r="I4152" s="12">
        <v>0.8</v>
      </c>
      <c r="J4152">
        <v>173</v>
      </c>
      <c r="K4152">
        <v>190</v>
      </c>
      <c r="L4152" s="12">
        <v>0</v>
      </c>
      <c r="M4152" t="s">
        <v>285</v>
      </c>
    </row>
    <row r="4153" spans="1:13" x14ac:dyDescent="0.3">
      <c r="A4153" t="s">
        <v>40</v>
      </c>
      <c r="B4153" t="s">
        <v>119</v>
      </c>
      <c r="C4153" t="s">
        <v>295</v>
      </c>
      <c r="D4153" t="s">
        <v>117</v>
      </c>
      <c r="E4153">
        <v>5</v>
      </c>
      <c r="F4153" s="12">
        <v>497.99999999999994</v>
      </c>
      <c r="G4153" s="12">
        <v>16.599999999999998</v>
      </c>
      <c r="H4153" s="12">
        <v>1.25</v>
      </c>
      <c r="I4153" s="12">
        <v>0.25</v>
      </c>
      <c r="J4153">
        <v>166</v>
      </c>
      <c r="K4153">
        <v>175</v>
      </c>
      <c r="L4153" s="12">
        <v>1</v>
      </c>
      <c r="M4153" t="s">
        <v>285</v>
      </c>
    </row>
    <row r="4154" spans="1:13" x14ac:dyDescent="0.3">
      <c r="A4154" t="s">
        <v>40</v>
      </c>
      <c r="B4154" t="s">
        <v>119</v>
      </c>
      <c r="C4154" t="s">
        <v>299</v>
      </c>
      <c r="D4154" t="s">
        <v>117</v>
      </c>
      <c r="E4154">
        <v>2</v>
      </c>
      <c r="F4154" s="12">
        <v>237</v>
      </c>
      <c r="G4154" s="12">
        <v>7.9</v>
      </c>
      <c r="H4154" s="12">
        <v>0.4</v>
      </c>
      <c r="I4154" s="12">
        <v>0.4</v>
      </c>
      <c r="J4154">
        <v>79</v>
      </c>
      <c r="K4154">
        <v>100</v>
      </c>
      <c r="L4154" s="12">
        <v>0</v>
      </c>
      <c r="M4154" t="s">
        <v>285</v>
      </c>
    </row>
    <row r="4155" spans="1:13" x14ac:dyDescent="0.3">
      <c r="A4155" t="s">
        <v>40</v>
      </c>
      <c r="B4155" t="s">
        <v>119</v>
      </c>
      <c r="C4155" t="s">
        <v>301</v>
      </c>
      <c r="D4155" t="s">
        <v>117</v>
      </c>
      <c r="E4155">
        <v>1</v>
      </c>
      <c r="F4155" s="12">
        <v>54</v>
      </c>
      <c r="G4155" s="12">
        <v>1.8</v>
      </c>
      <c r="H4155" s="12">
        <v>0</v>
      </c>
      <c r="I4155" s="12">
        <v>0</v>
      </c>
      <c r="J4155">
        <v>18</v>
      </c>
      <c r="K4155">
        <v>50</v>
      </c>
      <c r="L4155" s="12">
        <v>0</v>
      </c>
      <c r="M4155" t="s">
        <v>285</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3:N630"/>
  <sheetViews>
    <sheetView workbookViewId="0">
      <selection activeCell="K50" sqref="A3:N630"/>
    </sheetView>
  </sheetViews>
  <sheetFormatPr defaultRowHeight="14.4" x14ac:dyDescent="0.3"/>
  <cols>
    <col min="1" max="1" width="12.5546875" customWidth="1"/>
    <col min="2" max="3" width="7.5546875" customWidth="1"/>
    <col min="4" max="4" width="11.21875" customWidth="1"/>
    <col min="5" max="5" width="34.5546875" customWidth="1"/>
    <col min="6" max="6" width="14.5546875" customWidth="1"/>
    <col min="7" max="7" width="19.5546875" customWidth="1"/>
    <col min="8" max="8" width="12" customWidth="1"/>
    <col min="9" max="9" width="12.5546875" customWidth="1"/>
    <col min="10" max="10" width="27.5546875" customWidth="1"/>
    <col min="11" max="11" width="24.5546875" customWidth="1"/>
    <col min="12" max="12" width="16.77734375" customWidth="1"/>
    <col min="13" max="13" width="14.77734375" customWidth="1"/>
    <col min="14" max="14" width="27.77734375" customWidth="1"/>
    <col min="15" max="61" width="4.5546875" customWidth="1"/>
    <col min="62" max="482" width="5.5546875" customWidth="1"/>
    <col min="483" max="1301" width="6.5546875" customWidth="1"/>
    <col min="1302" max="1427" width="7.5546875" customWidth="1"/>
    <col min="1428" max="1428" width="10.77734375" customWidth="1"/>
    <col min="1429" max="1430" width="7.5546875" customWidth="1"/>
    <col min="1431" max="1431" width="6.6640625" customWidth="1"/>
    <col min="1432" max="1434" width="5.5546875" customWidth="1"/>
    <col min="1435" max="1482" width="6.5546875" customWidth="1"/>
    <col min="1483" max="1497" width="7.5546875" customWidth="1"/>
    <col min="1498" max="1498" width="6.6640625" customWidth="1"/>
    <col min="1499" max="1526" width="6.5546875" customWidth="1"/>
    <col min="1527" max="1540" width="7.5546875" customWidth="1"/>
    <col min="1541" max="1541" width="6.6640625" customWidth="1"/>
    <col min="1542" max="1570" width="6.5546875" customWidth="1"/>
    <col min="1571" max="1583" width="7.5546875" customWidth="1"/>
    <col min="1584" max="1584" width="6.6640625" customWidth="1"/>
    <col min="1585" max="1604" width="6.5546875" customWidth="1"/>
    <col min="1605" max="1618" width="7.5546875" customWidth="1"/>
    <col min="1619" max="1619" width="6.6640625" customWidth="1"/>
    <col min="1620" max="1639" width="6.5546875" customWidth="1"/>
    <col min="1640" max="1656" width="7.5546875" customWidth="1"/>
    <col min="1657" max="1657" width="7.6640625" customWidth="1"/>
    <col min="1658" max="1661" width="6.5546875" customWidth="1"/>
    <col min="1662" max="1673" width="7.5546875" customWidth="1"/>
    <col min="1674" max="1674" width="7.6640625" customWidth="1"/>
    <col min="1675" max="1677" width="6.5546875" customWidth="1"/>
    <col min="1678" max="1679" width="7.5546875" customWidth="1"/>
    <col min="1680" max="1680" width="7.6640625" customWidth="1"/>
    <col min="1681" max="1686" width="7.5546875" customWidth="1"/>
    <col min="1687" max="1687" width="7.6640625" customWidth="1"/>
    <col min="1688" max="1688" width="6.5546875" customWidth="1"/>
    <col min="1689" max="1690" width="7.5546875" customWidth="1"/>
    <col min="1691" max="1691" width="7.6640625" customWidth="1"/>
    <col min="1692" max="1696" width="7.5546875" customWidth="1"/>
    <col min="1697" max="1697" width="7.6640625" customWidth="1"/>
    <col min="1698" max="1702" width="7.5546875" customWidth="1"/>
    <col min="1703" max="1703" width="7.6640625" customWidth="1"/>
    <col min="1704" max="1705" width="7.5546875" customWidth="1"/>
    <col min="1706" max="1706" width="7.6640625" customWidth="1"/>
    <col min="1707" max="1710" width="7.5546875" customWidth="1"/>
    <col min="1711" max="1711" width="7.6640625" customWidth="1"/>
    <col min="1712" max="1715" width="7.5546875" customWidth="1"/>
    <col min="1716" max="1716" width="7.6640625" customWidth="1"/>
    <col min="1717" max="1719" width="7.5546875" customWidth="1"/>
    <col min="1720" max="1720" width="7.6640625" customWidth="1"/>
    <col min="1721" max="1723" width="7.5546875" customWidth="1"/>
    <col min="1724" max="1724" width="7.6640625" customWidth="1"/>
    <col min="1725" max="1726" width="7.5546875" customWidth="1"/>
    <col min="1727" max="1727" width="7.6640625" customWidth="1"/>
    <col min="1728" max="1728" width="7.5546875" customWidth="1"/>
    <col min="1729" max="1729" width="7.6640625" customWidth="1"/>
    <col min="1730" max="1730" width="7.5546875" customWidth="1"/>
    <col min="1731" max="1731" width="7.6640625" customWidth="1"/>
    <col min="1732" max="1732" width="7.5546875" customWidth="1"/>
    <col min="1733" max="1733" width="7.6640625" customWidth="1"/>
    <col min="1734" max="1734" width="10.77734375" bestFit="1" customWidth="1"/>
  </cols>
  <sheetData>
    <row r="3" spans="1:14" x14ac:dyDescent="0.3">
      <c r="A3" s="9" t="s">
        <v>87</v>
      </c>
      <c r="B3" s="9" t="s">
        <v>134</v>
      </c>
      <c r="C3" s="9" t="s">
        <v>75</v>
      </c>
      <c r="D3" t="s">
        <v>820</v>
      </c>
      <c r="E3" t="s">
        <v>827</v>
      </c>
      <c r="F3" t="s">
        <v>824</v>
      </c>
      <c r="G3" t="s">
        <v>821</v>
      </c>
      <c r="H3" t="s">
        <v>94</v>
      </c>
      <c r="I3" t="s">
        <v>91</v>
      </c>
      <c r="J3" t="s">
        <v>825</v>
      </c>
      <c r="K3" t="s">
        <v>826</v>
      </c>
      <c r="L3" t="s">
        <v>822</v>
      </c>
      <c r="M3" t="s">
        <v>823</v>
      </c>
      <c r="N3" t="s">
        <v>819</v>
      </c>
    </row>
    <row r="4" spans="1:14" x14ac:dyDescent="0.3">
      <c r="A4" t="s">
        <v>5</v>
      </c>
      <c r="B4" t="s">
        <v>136</v>
      </c>
      <c r="C4" t="s">
        <v>7</v>
      </c>
      <c r="D4" s="10">
        <v>0.4</v>
      </c>
      <c r="E4" s="1">
        <v>0</v>
      </c>
      <c r="F4" s="10">
        <v>0</v>
      </c>
      <c r="G4" s="10">
        <v>0.4</v>
      </c>
      <c r="H4" s="10">
        <v>10</v>
      </c>
      <c r="I4" s="10">
        <v>300</v>
      </c>
      <c r="J4" s="12">
        <v>750</v>
      </c>
      <c r="K4" s="1">
        <v>1</v>
      </c>
      <c r="L4" s="10">
        <v>100</v>
      </c>
      <c r="M4" s="10">
        <v>100</v>
      </c>
      <c r="N4" s="10">
        <v>2</v>
      </c>
    </row>
    <row r="5" spans="1:14" x14ac:dyDescent="0.3">
      <c r="A5" t="s">
        <v>5</v>
      </c>
      <c r="B5" t="s">
        <v>136</v>
      </c>
      <c r="C5" t="s">
        <v>9</v>
      </c>
      <c r="D5" s="10">
        <v>0.60000000000000009</v>
      </c>
      <c r="E5" s="1">
        <v>0</v>
      </c>
      <c r="F5" s="10">
        <v>0</v>
      </c>
      <c r="G5" s="10">
        <v>0.60000000000000009</v>
      </c>
      <c r="H5" s="10">
        <v>10.8</v>
      </c>
      <c r="I5" s="10">
        <v>324</v>
      </c>
      <c r="J5" s="12">
        <v>539.99999999999989</v>
      </c>
      <c r="K5" s="1">
        <v>0.8</v>
      </c>
      <c r="L5" s="10">
        <v>108</v>
      </c>
      <c r="M5" s="10">
        <v>135</v>
      </c>
      <c r="N5" s="10">
        <v>3</v>
      </c>
    </row>
    <row r="6" spans="1:14" x14ac:dyDescent="0.3">
      <c r="A6" t="s">
        <v>5</v>
      </c>
      <c r="B6" t="s">
        <v>136</v>
      </c>
      <c r="C6" t="s">
        <v>8</v>
      </c>
      <c r="D6" s="10">
        <v>0.60000000000000009</v>
      </c>
      <c r="E6" s="1">
        <v>0</v>
      </c>
      <c r="F6" s="10">
        <v>0</v>
      </c>
      <c r="G6" s="10">
        <v>0.60000000000000009</v>
      </c>
      <c r="H6" s="10">
        <v>8.8000000000000007</v>
      </c>
      <c r="I6" s="10">
        <v>264</v>
      </c>
      <c r="J6" s="12">
        <v>439.99999999999994</v>
      </c>
      <c r="K6" s="1">
        <v>0.73333333333333328</v>
      </c>
      <c r="L6" s="10">
        <v>88</v>
      </c>
      <c r="M6" s="10">
        <v>120</v>
      </c>
      <c r="N6" s="10">
        <v>3</v>
      </c>
    </row>
    <row r="7" spans="1:14" x14ac:dyDescent="0.3">
      <c r="A7" t="s">
        <v>5</v>
      </c>
      <c r="B7" t="s">
        <v>136</v>
      </c>
      <c r="C7" t="s">
        <v>11</v>
      </c>
      <c r="D7" s="10">
        <v>0.60000000000000009</v>
      </c>
      <c r="E7" s="1">
        <v>0</v>
      </c>
      <c r="F7" s="10">
        <v>0</v>
      </c>
      <c r="G7" s="10">
        <v>0.60000000000000009</v>
      </c>
      <c r="H7" s="10">
        <v>9.6</v>
      </c>
      <c r="I7" s="10">
        <v>288</v>
      </c>
      <c r="J7" s="12">
        <v>479.99999999999994</v>
      </c>
      <c r="K7" s="1">
        <v>0.64</v>
      </c>
      <c r="L7" s="10">
        <v>96</v>
      </c>
      <c r="M7" s="10">
        <v>150</v>
      </c>
      <c r="N7" s="10">
        <v>3</v>
      </c>
    </row>
    <row r="8" spans="1:14" x14ac:dyDescent="0.3">
      <c r="A8" t="s">
        <v>5</v>
      </c>
      <c r="B8" t="s">
        <v>136</v>
      </c>
      <c r="C8" t="s">
        <v>10</v>
      </c>
      <c r="D8" s="10">
        <v>0.60000000000000009</v>
      </c>
      <c r="E8" s="1">
        <v>0</v>
      </c>
      <c r="F8" s="10">
        <v>0</v>
      </c>
      <c r="G8" s="10">
        <v>0.60000000000000009</v>
      </c>
      <c r="H8" s="10">
        <v>8</v>
      </c>
      <c r="I8" s="10">
        <v>240</v>
      </c>
      <c r="J8" s="12">
        <v>399.99999999999994</v>
      </c>
      <c r="K8" s="1">
        <v>0.66666666666666663</v>
      </c>
      <c r="L8" s="10">
        <v>80</v>
      </c>
      <c r="M8" s="10">
        <v>120</v>
      </c>
      <c r="N8" s="10">
        <v>3</v>
      </c>
    </row>
    <row r="9" spans="1:14" x14ac:dyDescent="0.3">
      <c r="A9" t="s">
        <v>5</v>
      </c>
      <c r="B9" t="s">
        <v>136</v>
      </c>
      <c r="C9" t="s">
        <v>13</v>
      </c>
      <c r="D9" s="10">
        <v>0.60000000000000009</v>
      </c>
      <c r="E9" s="1">
        <v>0</v>
      </c>
      <c r="F9" s="10">
        <v>0</v>
      </c>
      <c r="G9" s="10">
        <v>0.60000000000000009</v>
      </c>
      <c r="H9" s="10">
        <v>8.81</v>
      </c>
      <c r="I9" s="10">
        <v>264.39999999999998</v>
      </c>
      <c r="J9" s="12">
        <v>440.66666666666657</v>
      </c>
      <c r="K9" s="1">
        <v>0.57333333333333336</v>
      </c>
      <c r="L9" s="10">
        <v>86</v>
      </c>
      <c r="M9" s="10">
        <v>150</v>
      </c>
      <c r="N9" s="10">
        <v>3</v>
      </c>
    </row>
    <row r="10" spans="1:14" x14ac:dyDescent="0.3">
      <c r="A10" t="s">
        <v>5</v>
      </c>
      <c r="B10" t="s">
        <v>136</v>
      </c>
      <c r="C10" t="s">
        <v>12</v>
      </c>
      <c r="D10" s="10">
        <v>0.60000000000000009</v>
      </c>
      <c r="E10" s="1">
        <v>0</v>
      </c>
      <c r="F10" s="10">
        <v>0</v>
      </c>
      <c r="G10" s="10">
        <v>0.60000000000000009</v>
      </c>
      <c r="H10" s="10">
        <v>6.5</v>
      </c>
      <c r="I10" s="10">
        <v>195</v>
      </c>
      <c r="J10" s="12">
        <v>324.99999999999994</v>
      </c>
      <c r="K10" s="1">
        <v>0.43333333333333335</v>
      </c>
      <c r="L10" s="10">
        <v>65</v>
      </c>
      <c r="M10" s="10">
        <v>150</v>
      </c>
      <c r="N10" s="10">
        <v>3</v>
      </c>
    </row>
    <row r="11" spans="1:14" x14ac:dyDescent="0.3">
      <c r="A11" t="s">
        <v>5</v>
      </c>
      <c r="B11" t="s">
        <v>136</v>
      </c>
      <c r="C11" t="s">
        <v>15</v>
      </c>
      <c r="D11" s="10">
        <v>0.71</v>
      </c>
      <c r="E11" s="1">
        <v>0</v>
      </c>
      <c r="F11" s="10">
        <v>0</v>
      </c>
      <c r="G11" s="10">
        <v>0.71</v>
      </c>
      <c r="H11" s="10">
        <v>7.1999999999999993</v>
      </c>
      <c r="I11" s="10">
        <v>216</v>
      </c>
      <c r="J11" s="12">
        <v>304.22535211267609</v>
      </c>
      <c r="K11" s="1">
        <v>0.53913043478260869</v>
      </c>
      <c r="L11" s="10">
        <v>62</v>
      </c>
      <c r="M11" s="10">
        <v>115</v>
      </c>
      <c r="N11" s="10">
        <v>3</v>
      </c>
    </row>
    <row r="12" spans="1:14" x14ac:dyDescent="0.3">
      <c r="A12" t="s">
        <v>5</v>
      </c>
      <c r="B12" t="s">
        <v>136</v>
      </c>
      <c r="C12" t="s">
        <v>14</v>
      </c>
      <c r="D12" s="10">
        <v>0.4</v>
      </c>
      <c r="E12" s="1">
        <v>0</v>
      </c>
      <c r="F12" s="10">
        <v>0</v>
      </c>
      <c r="G12" s="10">
        <v>0.4</v>
      </c>
      <c r="H12" s="10">
        <v>6</v>
      </c>
      <c r="I12" s="10">
        <v>180</v>
      </c>
      <c r="J12" s="12">
        <v>450</v>
      </c>
      <c r="K12" s="1">
        <v>0.77922077922077926</v>
      </c>
      <c r="L12" s="10">
        <v>60</v>
      </c>
      <c r="M12" s="10">
        <v>77</v>
      </c>
      <c r="N12" s="10">
        <v>2</v>
      </c>
    </row>
    <row r="13" spans="1:14" x14ac:dyDescent="0.3">
      <c r="A13" t="s">
        <v>5</v>
      </c>
      <c r="B13" t="s">
        <v>136</v>
      </c>
      <c r="C13" t="s">
        <v>116</v>
      </c>
      <c r="D13" s="10">
        <v>0.4</v>
      </c>
      <c r="E13" s="1">
        <v>0</v>
      </c>
      <c r="F13" s="10">
        <v>0</v>
      </c>
      <c r="G13" s="10">
        <v>0.4</v>
      </c>
      <c r="H13" s="10">
        <v>7.8</v>
      </c>
      <c r="I13" s="10">
        <v>234</v>
      </c>
      <c r="J13" s="12">
        <v>585</v>
      </c>
      <c r="K13" s="1">
        <v>0.91764705882352937</v>
      </c>
      <c r="L13" s="10">
        <v>78</v>
      </c>
      <c r="M13" s="10">
        <v>85</v>
      </c>
      <c r="N13" s="10">
        <v>2</v>
      </c>
    </row>
    <row r="14" spans="1:14" x14ac:dyDescent="0.3">
      <c r="A14" t="s">
        <v>5</v>
      </c>
      <c r="B14" t="s">
        <v>136</v>
      </c>
      <c r="C14" t="s">
        <v>114</v>
      </c>
      <c r="D14" s="10">
        <v>0.4</v>
      </c>
      <c r="E14" s="1">
        <v>0</v>
      </c>
      <c r="F14" s="10">
        <v>0</v>
      </c>
      <c r="G14" s="10">
        <v>0.4</v>
      </c>
      <c r="H14" s="10">
        <v>5</v>
      </c>
      <c r="I14" s="10">
        <v>150</v>
      </c>
      <c r="J14" s="12">
        <v>375</v>
      </c>
      <c r="K14" s="1">
        <v>0.66666666666666663</v>
      </c>
      <c r="L14" s="10">
        <v>50</v>
      </c>
      <c r="M14" s="10">
        <v>75</v>
      </c>
      <c r="N14" s="10">
        <v>2</v>
      </c>
    </row>
    <row r="15" spans="1:14" x14ac:dyDescent="0.3">
      <c r="A15" t="s">
        <v>5</v>
      </c>
      <c r="B15" t="s">
        <v>136</v>
      </c>
      <c r="C15" t="s">
        <v>117</v>
      </c>
      <c r="D15" s="10">
        <v>0.4</v>
      </c>
      <c r="E15" s="1">
        <v>0</v>
      </c>
      <c r="F15" s="10">
        <v>0</v>
      </c>
      <c r="G15" s="10">
        <v>0.4</v>
      </c>
      <c r="H15" s="10">
        <v>5</v>
      </c>
      <c r="I15" s="10">
        <v>150</v>
      </c>
      <c r="J15" s="12">
        <v>375</v>
      </c>
      <c r="K15" s="1">
        <v>0.5</v>
      </c>
      <c r="L15" s="10">
        <v>50</v>
      </c>
      <c r="M15" s="10">
        <v>100</v>
      </c>
      <c r="N15" s="10">
        <v>2</v>
      </c>
    </row>
    <row r="16" spans="1:14" x14ac:dyDescent="0.3">
      <c r="A16" t="s">
        <v>5</v>
      </c>
      <c r="B16" t="s">
        <v>141</v>
      </c>
      <c r="C16" t="s">
        <v>7</v>
      </c>
      <c r="D16" s="10">
        <v>0.33</v>
      </c>
      <c r="E16" s="1">
        <v>0</v>
      </c>
      <c r="F16" s="10">
        <v>0</v>
      </c>
      <c r="G16" s="10">
        <v>0.33</v>
      </c>
      <c r="H16" s="10">
        <v>4.83</v>
      </c>
      <c r="I16" s="10">
        <v>145</v>
      </c>
      <c r="J16" s="12">
        <v>439.39393939393938</v>
      </c>
      <c r="K16" s="1">
        <v>0.96666666666666667</v>
      </c>
      <c r="L16" s="10">
        <v>29</v>
      </c>
      <c r="M16" s="10">
        <v>30</v>
      </c>
      <c r="N16" s="10">
        <v>1</v>
      </c>
    </row>
    <row r="17" spans="1:14" x14ac:dyDescent="0.3">
      <c r="A17" t="s">
        <v>5</v>
      </c>
      <c r="B17" t="s">
        <v>141</v>
      </c>
      <c r="C17" t="s">
        <v>9</v>
      </c>
      <c r="D17" s="10">
        <v>0.33</v>
      </c>
      <c r="E17" s="1">
        <v>0</v>
      </c>
      <c r="F17" s="10">
        <v>0</v>
      </c>
      <c r="G17" s="10">
        <v>0.33</v>
      </c>
      <c r="H17" s="10">
        <v>1.83</v>
      </c>
      <c r="I17" s="10">
        <v>55</v>
      </c>
      <c r="J17" s="12">
        <v>166.66666666666666</v>
      </c>
      <c r="K17" s="1">
        <v>0.36666666666666664</v>
      </c>
      <c r="L17" s="10">
        <v>11</v>
      </c>
      <c r="M17" s="10">
        <v>30</v>
      </c>
      <c r="N17" s="10">
        <v>1</v>
      </c>
    </row>
    <row r="18" spans="1:14" x14ac:dyDescent="0.3">
      <c r="A18" t="s">
        <v>5</v>
      </c>
      <c r="B18" t="s">
        <v>141</v>
      </c>
      <c r="C18" t="s">
        <v>8</v>
      </c>
      <c r="D18" s="10">
        <v>0.33</v>
      </c>
      <c r="E18" s="1">
        <v>0</v>
      </c>
      <c r="F18" s="10">
        <v>0</v>
      </c>
      <c r="G18" s="10">
        <v>0.33</v>
      </c>
      <c r="H18" s="10">
        <v>4</v>
      </c>
      <c r="I18" s="10">
        <v>120</v>
      </c>
      <c r="J18" s="12">
        <v>363.63636363636363</v>
      </c>
      <c r="K18" s="1">
        <v>0.8</v>
      </c>
      <c r="L18" s="10">
        <v>24</v>
      </c>
      <c r="M18" s="10">
        <v>30</v>
      </c>
      <c r="N18" s="10">
        <v>1</v>
      </c>
    </row>
    <row r="19" spans="1:14" x14ac:dyDescent="0.3">
      <c r="A19" t="s">
        <v>5</v>
      </c>
      <c r="B19" t="s">
        <v>141</v>
      </c>
      <c r="C19" t="s">
        <v>11</v>
      </c>
      <c r="D19" s="10">
        <v>0.33</v>
      </c>
      <c r="E19" s="1">
        <v>0</v>
      </c>
      <c r="F19" s="10">
        <v>0</v>
      </c>
      <c r="G19" s="10">
        <v>0.33</v>
      </c>
      <c r="H19" s="10">
        <v>4</v>
      </c>
      <c r="I19" s="10">
        <v>120</v>
      </c>
      <c r="J19" s="12">
        <v>363.63636363636363</v>
      </c>
      <c r="K19" s="1">
        <v>0.8</v>
      </c>
      <c r="L19" s="10">
        <v>24</v>
      </c>
      <c r="M19" s="10">
        <v>30</v>
      </c>
      <c r="N19" s="10">
        <v>1</v>
      </c>
    </row>
    <row r="20" spans="1:14" x14ac:dyDescent="0.3">
      <c r="A20" t="s">
        <v>5</v>
      </c>
      <c r="B20" t="s">
        <v>141</v>
      </c>
      <c r="C20" t="s">
        <v>10</v>
      </c>
      <c r="D20" s="10">
        <v>0.33</v>
      </c>
      <c r="E20" s="1">
        <v>0</v>
      </c>
      <c r="F20" s="10">
        <v>0</v>
      </c>
      <c r="G20" s="10">
        <v>0.33</v>
      </c>
      <c r="H20" s="10">
        <v>4.67</v>
      </c>
      <c r="I20" s="10">
        <v>140</v>
      </c>
      <c r="J20" s="12">
        <v>424.24242424242425</v>
      </c>
      <c r="K20" s="1">
        <v>0.93333333333333335</v>
      </c>
      <c r="L20" s="10">
        <v>28</v>
      </c>
      <c r="M20" s="10">
        <v>30</v>
      </c>
      <c r="N20" s="10">
        <v>1</v>
      </c>
    </row>
    <row r="21" spans="1:14" x14ac:dyDescent="0.3">
      <c r="A21" t="s">
        <v>5</v>
      </c>
      <c r="B21" t="s">
        <v>141</v>
      </c>
      <c r="C21" t="s">
        <v>13</v>
      </c>
      <c r="D21" s="10">
        <v>0.33</v>
      </c>
      <c r="E21" s="1">
        <v>0</v>
      </c>
      <c r="F21" s="10">
        <v>0</v>
      </c>
      <c r="G21" s="10">
        <v>0.33</v>
      </c>
      <c r="H21" s="10">
        <v>1.83</v>
      </c>
      <c r="I21" s="10">
        <v>55</v>
      </c>
      <c r="J21" s="12">
        <v>166.66666666666666</v>
      </c>
      <c r="K21" s="1">
        <v>0.36666666666666664</v>
      </c>
      <c r="L21" s="10">
        <v>11</v>
      </c>
      <c r="M21" s="10">
        <v>30</v>
      </c>
      <c r="N21" s="10">
        <v>1</v>
      </c>
    </row>
    <row r="22" spans="1:14" x14ac:dyDescent="0.3">
      <c r="A22" t="s">
        <v>5</v>
      </c>
      <c r="B22" t="s">
        <v>141</v>
      </c>
      <c r="C22" t="s">
        <v>12</v>
      </c>
      <c r="D22" s="10">
        <v>0.33</v>
      </c>
      <c r="E22" s="1">
        <v>0</v>
      </c>
      <c r="F22" s="10">
        <v>0</v>
      </c>
      <c r="G22" s="10">
        <v>0.33</v>
      </c>
      <c r="H22" s="10">
        <v>3</v>
      </c>
      <c r="I22" s="10">
        <v>90</v>
      </c>
      <c r="J22" s="12">
        <v>272.72727272727269</v>
      </c>
      <c r="K22" s="1">
        <v>0.6</v>
      </c>
      <c r="L22" s="10">
        <v>18</v>
      </c>
      <c r="M22" s="10">
        <v>30</v>
      </c>
      <c r="N22" s="10">
        <v>1</v>
      </c>
    </row>
    <row r="23" spans="1:14" x14ac:dyDescent="0.3">
      <c r="A23" t="s">
        <v>5</v>
      </c>
      <c r="B23" t="s">
        <v>141</v>
      </c>
      <c r="C23" t="s">
        <v>15</v>
      </c>
      <c r="D23" s="10">
        <v>0.33</v>
      </c>
      <c r="E23" s="1">
        <v>0</v>
      </c>
      <c r="F23" s="10">
        <v>0</v>
      </c>
      <c r="G23" s="10">
        <v>0.33</v>
      </c>
      <c r="H23" s="10">
        <v>3.17</v>
      </c>
      <c r="I23" s="10">
        <v>95</v>
      </c>
      <c r="J23" s="12">
        <v>287.87878787878788</v>
      </c>
      <c r="K23" s="1">
        <v>0.42222222222222222</v>
      </c>
      <c r="L23" s="10">
        <v>19</v>
      </c>
      <c r="M23" s="10">
        <v>45</v>
      </c>
      <c r="N23" s="10">
        <v>1</v>
      </c>
    </row>
    <row r="24" spans="1:14" x14ac:dyDescent="0.3">
      <c r="A24" t="s">
        <v>5</v>
      </c>
      <c r="B24" t="s">
        <v>141</v>
      </c>
      <c r="C24" t="s">
        <v>14</v>
      </c>
      <c r="D24" s="10">
        <v>0.33</v>
      </c>
      <c r="E24" s="1">
        <v>0</v>
      </c>
      <c r="F24" s="10">
        <v>0</v>
      </c>
      <c r="G24" s="10">
        <v>0.33</v>
      </c>
      <c r="H24" s="10">
        <v>7.5</v>
      </c>
      <c r="I24" s="10">
        <v>225</v>
      </c>
      <c r="J24" s="12">
        <v>681.81818181818176</v>
      </c>
      <c r="K24" s="1">
        <v>1</v>
      </c>
      <c r="L24" s="10">
        <v>45</v>
      </c>
      <c r="M24" s="10">
        <v>45</v>
      </c>
      <c r="N24" s="10">
        <v>1</v>
      </c>
    </row>
    <row r="25" spans="1:14" x14ac:dyDescent="0.3">
      <c r="A25" t="s">
        <v>5</v>
      </c>
      <c r="B25" t="s">
        <v>141</v>
      </c>
      <c r="C25" t="s">
        <v>114</v>
      </c>
      <c r="D25" s="10">
        <v>0.33</v>
      </c>
      <c r="E25" s="1">
        <v>0</v>
      </c>
      <c r="F25" s="10">
        <v>0</v>
      </c>
      <c r="G25" s="10">
        <v>0.33</v>
      </c>
      <c r="H25" s="10">
        <v>4.17</v>
      </c>
      <c r="I25" s="10">
        <v>125</v>
      </c>
      <c r="J25" s="12">
        <v>378.78787878787875</v>
      </c>
      <c r="K25" s="1">
        <v>0.83333333333333337</v>
      </c>
      <c r="L25" s="10">
        <v>25</v>
      </c>
      <c r="M25" s="10">
        <v>30</v>
      </c>
      <c r="N25" s="10">
        <v>1</v>
      </c>
    </row>
    <row r="26" spans="1:14" x14ac:dyDescent="0.3">
      <c r="A26" t="s">
        <v>5</v>
      </c>
      <c r="B26" t="s">
        <v>145</v>
      </c>
      <c r="C26" t="s">
        <v>7</v>
      </c>
      <c r="D26" s="10">
        <v>4.2700000000000005</v>
      </c>
      <c r="E26" s="1">
        <v>0</v>
      </c>
      <c r="F26" s="10">
        <v>0</v>
      </c>
      <c r="G26" s="10">
        <v>4.2700000000000005</v>
      </c>
      <c r="H26" s="10">
        <v>63.54</v>
      </c>
      <c r="I26" s="10">
        <v>1906.3</v>
      </c>
      <c r="J26" s="12">
        <v>446.44028103044491</v>
      </c>
      <c r="K26" s="1">
        <v>1.0177215189873419</v>
      </c>
      <c r="L26" s="10">
        <v>402</v>
      </c>
      <c r="M26" s="10">
        <v>395</v>
      </c>
      <c r="N26" s="10">
        <v>14</v>
      </c>
    </row>
    <row r="27" spans="1:14" x14ac:dyDescent="0.3">
      <c r="A27" t="s">
        <v>5</v>
      </c>
      <c r="B27" t="s">
        <v>145</v>
      </c>
      <c r="C27" t="s">
        <v>9</v>
      </c>
      <c r="D27" s="10">
        <v>5.1400000000000006</v>
      </c>
      <c r="E27" s="1">
        <v>0</v>
      </c>
      <c r="F27" s="10">
        <v>0</v>
      </c>
      <c r="G27" s="10">
        <v>5.1400000000000006</v>
      </c>
      <c r="H27" s="10">
        <v>75.31</v>
      </c>
      <c r="I27" s="10">
        <v>2259.6</v>
      </c>
      <c r="J27" s="12">
        <v>439.61089494163417</v>
      </c>
      <c r="K27" s="1">
        <v>0.99793814432989691</v>
      </c>
      <c r="L27" s="10">
        <v>484</v>
      </c>
      <c r="M27" s="10">
        <v>485</v>
      </c>
      <c r="N27" s="10">
        <v>17</v>
      </c>
    </row>
    <row r="28" spans="1:14" x14ac:dyDescent="0.3">
      <c r="A28" t="s">
        <v>5</v>
      </c>
      <c r="B28" t="s">
        <v>145</v>
      </c>
      <c r="C28" t="s">
        <v>8</v>
      </c>
      <c r="D28" s="10">
        <v>4.9300000000000006</v>
      </c>
      <c r="E28" s="1">
        <v>0</v>
      </c>
      <c r="F28" s="10">
        <v>0</v>
      </c>
      <c r="G28" s="10">
        <v>4.9300000000000006</v>
      </c>
      <c r="H28" s="10">
        <v>71.099999999999994</v>
      </c>
      <c r="I28" s="10">
        <v>2132.8000000000002</v>
      </c>
      <c r="J28" s="12">
        <v>432.61663286004057</v>
      </c>
      <c r="K28" s="1">
        <v>0.98681318681318686</v>
      </c>
      <c r="L28" s="10">
        <v>449</v>
      </c>
      <c r="M28" s="10">
        <v>455</v>
      </c>
      <c r="N28" s="10">
        <v>16</v>
      </c>
    </row>
    <row r="29" spans="1:14" x14ac:dyDescent="0.3">
      <c r="A29" t="s">
        <v>5</v>
      </c>
      <c r="B29" t="s">
        <v>145</v>
      </c>
      <c r="C29" t="s">
        <v>11</v>
      </c>
      <c r="D29" s="10">
        <v>6.08</v>
      </c>
      <c r="E29" s="1">
        <v>0.21875</v>
      </c>
      <c r="F29" s="10">
        <v>1.33</v>
      </c>
      <c r="G29" s="10">
        <v>4.75</v>
      </c>
      <c r="H29" s="10">
        <v>84.850000000000009</v>
      </c>
      <c r="I29" s="10">
        <v>2545.6</v>
      </c>
      <c r="J29" s="12">
        <v>418.68421052631578</v>
      </c>
      <c r="K29" s="1">
        <v>0.91961414790996787</v>
      </c>
      <c r="L29" s="10">
        <v>572</v>
      </c>
      <c r="M29" s="10">
        <v>622</v>
      </c>
      <c r="N29" s="10">
        <v>21</v>
      </c>
    </row>
    <row r="30" spans="1:14" x14ac:dyDescent="0.3">
      <c r="A30" t="s">
        <v>5</v>
      </c>
      <c r="B30" t="s">
        <v>145</v>
      </c>
      <c r="C30" t="s">
        <v>10</v>
      </c>
      <c r="D30" s="10">
        <v>5.2700000000000005</v>
      </c>
      <c r="E30" s="1">
        <v>0.25426944971537002</v>
      </c>
      <c r="F30" s="10">
        <v>1.34</v>
      </c>
      <c r="G30" s="10">
        <v>3.9300000000000006</v>
      </c>
      <c r="H30" s="10">
        <v>75.100000000000009</v>
      </c>
      <c r="I30" s="10">
        <v>2252.7399999999998</v>
      </c>
      <c r="J30" s="12">
        <v>427.46489563567354</v>
      </c>
      <c r="K30" s="1">
        <v>0.95247524752475243</v>
      </c>
      <c r="L30" s="10">
        <v>481</v>
      </c>
      <c r="M30" s="10">
        <v>505</v>
      </c>
      <c r="N30" s="10">
        <v>17</v>
      </c>
    </row>
    <row r="31" spans="1:14" x14ac:dyDescent="0.3">
      <c r="A31" t="s">
        <v>5</v>
      </c>
      <c r="B31" t="s">
        <v>145</v>
      </c>
      <c r="C31" t="s">
        <v>13</v>
      </c>
      <c r="D31" s="10">
        <v>7.1400000000000006</v>
      </c>
      <c r="E31" s="1">
        <v>0.1876750700280112</v>
      </c>
      <c r="F31" s="10">
        <v>1.34</v>
      </c>
      <c r="G31" s="10">
        <v>5.8000000000000007</v>
      </c>
      <c r="H31" s="10">
        <v>90.220000000000013</v>
      </c>
      <c r="I31" s="10">
        <v>2706.2</v>
      </c>
      <c r="J31" s="12">
        <v>379.01960784313718</v>
      </c>
      <c r="K31" s="1">
        <v>0.79269882659713164</v>
      </c>
      <c r="L31" s="10">
        <v>608</v>
      </c>
      <c r="M31" s="10">
        <v>767</v>
      </c>
      <c r="N31" s="10">
        <v>25</v>
      </c>
    </row>
    <row r="32" spans="1:14" x14ac:dyDescent="0.3">
      <c r="A32" t="s">
        <v>5</v>
      </c>
      <c r="B32" t="s">
        <v>145</v>
      </c>
      <c r="C32" t="s">
        <v>12</v>
      </c>
      <c r="D32" s="10">
        <v>7.2799999999999994</v>
      </c>
      <c r="E32" s="1">
        <v>0.18406593406593411</v>
      </c>
      <c r="F32" s="10">
        <v>1.34</v>
      </c>
      <c r="G32" s="10">
        <v>5.9399999999999995</v>
      </c>
      <c r="H32" s="10">
        <v>89.48</v>
      </c>
      <c r="I32" s="10">
        <v>2684.0999999999995</v>
      </c>
      <c r="J32" s="12">
        <v>368.69505494505489</v>
      </c>
      <c r="K32" s="1">
        <v>0.79921259842519687</v>
      </c>
      <c r="L32" s="10">
        <v>609</v>
      </c>
      <c r="M32" s="10">
        <v>762</v>
      </c>
      <c r="N32" s="10">
        <v>25</v>
      </c>
    </row>
    <row r="33" spans="1:14" x14ac:dyDescent="0.3">
      <c r="A33" t="s">
        <v>5</v>
      </c>
      <c r="B33" t="s">
        <v>145</v>
      </c>
      <c r="C33" t="s">
        <v>15</v>
      </c>
      <c r="D33" s="10">
        <v>6.7900000000000009</v>
      </c>
      <c r="E33" s="1">
        <v>0.14727540500736375</v>
      </c>
      <c r="F33" s="10">
        <v>1</v>
      </c>
      <c r="G33" s="10">
        <v>5.7900000000000009</v>
      </c>
      <c r="H33" s="10">
        <v>98.95</v>
      </c>
      <c r="I33" s="10">
        <v>2968.7</v>
      </c>
      <c r="J33" s="12">
        <v>437.21649484536073</v>
      </c>
      <c r="K33" s="1">
        <v>0.92602739726027394</v>
      </c>
      <c r="L33" s="10">
        <v>676</v>
      </c>
      <c r="M33" s="10">
        <v>730</v>
      </c>
      <c r="N33" s="10">
        <v>24</v>
      </c>
    </row>
    <row r="34" spans="1:14" x14ac:dyDescent="0.3">
      <c r="A34" t="s">
        <v>5</v>
      </c>
      <c r="B34" t="s">
        <v>145</v>
      </c>
      <c r="C34" t="s">
        <v>14</v>
      </c>
      <c r="D34" s="10">
        <v>7.4700000000000006</v>
      </c>
      <c r="E34" s="1">
        <v>0.17804551539491298</v>
      </c>
      <c r="F34" s="10">
        <v>1.33</v>
      </c>
      <c r="G34" s="10">
        <v>6.1300000000000008</v>
      </c>
      <c r="H34" s="10">
        <v>103.21000000000001</v>
      </c>
      <c r="I34" s="10">
        <v>3096.4</v>
      </c>
      <c r="J34" s="12">
        <v>414.51137884872821</v>
      </c>
      <c r="K34" s="1">
        <v>0.85852478839177748</v>
      </c>
      <c r="L34" s="10">
        <v>710</v>
      </c>
      <c r="M34" s="10">
        <v>827</v>
      </c>
      <c r="N34" s="10">
        <v>26</v>
      </c>
    </row>
    <row r="35" spans="1:14" x14ac:dyDescent="0.3">
      <c r="A35" t="s">
        <v>5</v>
      </c>
      <c r="B35" t="s">
        <v>145</v>
      </c>
      <c r="C35" t="s">
        <v>116</v>
      </c>
      <c r="D35" s="10">
        <v>6.7995000000000019</v>
      </c>
      <c r="E35" s="1">
        <v>0.15654092212662693</v>
      </c>
      <c r="F35" s="10">
        <v>1.0644</v>
      </c>
      <c r="G35" s="10">
        <v>5.735100000000001</v>
      </c>
      <c r="H35" s="10">
        <v>100.4333036</v>
      </c>
      <c r="I35" s="10">
        <v>3012.999108</v>
      </c>
      <c r="J35" s="12">
        <v>443.12068652106763</v>
      </c>
      <c r="K35" s="1">
        <v>0.94899328859060406</v>
      </c>
      <c r="L35" s="10">
        <v>707</v>
      </c>
      <c r="M35" s="10">
        <v>745</v>
      </c>
      <c r="N35" s="10">
        <v>24</v>
      </c>
    </row>
    <row r="36" spans="1:14" x14ac:dyDescent="0.3">
      <c r="A36" t="s">
        <v>5</v>
      </c>
      <c r="B36" t="s">
        <v>145</v>
      </c>
      <c r="C36" t="s">
        <v>114</v>
      </c>
      <c r="D36" s="10">
        <v>7.5200000000000005</v>
      </c>
      <c r="E36" s="1">
        <v>0.17686170212765959</v>
      </c>
      <c r="F36" s="10">
        <v>1.33</v>
      </c>
      <c r="G36" s="10">
        <v>6.2</v>
      </c>
      <c r="H36" s="10">
        <v>103.92999999999999</v>
      </c>
      <c r="I36" s="10">
        <v>3117.8</v>
      </c>
      <c r="J36" s="12">
        <v>414.60106382978722</v>
      </c>
      <c r="K36" s="1">
        <v>0.89124999999999999</v>
      </c>
      <c r="L36" s="10">
        <v>713</v>
      </c>
      <c r="M36" s="10">
        <v>800</v>
      </c>
      <c r="N36" s="10">
        <v>27</v>
      </c>
    </row>
    <row r="37" spans="1:14" x14ac:dyDescent="0.3">
      <c r="A37" t="s">
        <v>5</v>
      </c>
      <c r="B37" t="s">
        <v>145</v>
      </c>
      <c r="C37" t="s">
        <v>117</v>
      </c>
      <c r="D37" s="10">
        <v>7.5327999999999999</v>
      </c>
      <c r="E37" s="1">
        <v>0.13273948598130841</v>
      </c>
      <c r="F37" s="10">
        <v>0.99990000000000001</v>
      </c>
      <c r="G37" s="10">
        <v>6.5329000000000015</v>
      </c>
      <c r="H37" s="10">
        <v>114.86663379999999</v>
      </c>
      <c r="I37" s="10">
        <v>3445.9990140000004</v>
      </c>
      <c r="J37" s="12">
        <v>457.46588439889558</v>
      </c>
      <c r="K37" s="1">
        <v>1.0061349693251533</v>
      </c>
      <c r="L37" s="10">
        <v>820</v>
      </c>
      <c r="M37" s="10">
        <v>815</v>
      </c>
      <c r="N37" s="10">
        <v>27</v>
      </c>
    </row>
    <row r="38" spans="1:14" x14ac:dyDescent="0.3">
      <c r="A38" t="s">
        <v>5</v>
      </c>
      <c r="B38" t="s">
        <v>156</v>
      </c>
      <c r="C38" t="s">
        <v>7</v>
      </c>
      <c r="D38" s="10">
        <v>5.2500000000000009</v>
      </c>
      <c r="E38" s="1">
        <v>0.31428571428571428</v>
      </c>
      <c r="F38" s="10">
        <v>1.6500000000000001</v>
      </c>
      <c r="G38" s="10">
        <v>3.5900000000000007</v>
      </c>
      <c r="H38" s="10">
        <v>80.72</v>
      </c>
      <c r="I38" s="10">
        <v>2421.6</v>
      </c>
      <c r="J38" s="12">
        <v>461.25714285714275</v>
      </c>
      <c r="K38" s="1">
        <v>0.8220689655172414</v>
      </c>
      <c r="L38" s="10">
        <v>596</v>
      </c>
      <c r="M38" s="10">
        <v>725</v>
      </c>
      <c r="N38" s="10">
        <v>19</v>
      </c>
    </row>
    <row r="39" spans="1:14" x14ac:dyDescent="0.3">
      <c r="A39" t="s">
        <v>5</v>
      </c>
      <c r="B39" t="s">
        <v>156</v>
      </c>
      <c r="C39" t="s">
        <v>9</v>
      </c>
      <c r="D39" s="10">
        <v>5.65</v>
      </c>
      <c r="E39" s="1">
        <v>0.14690265486725665</v>
      </c>
      <c r="F39" s="10">
        <v>0.83000000000000007</v>
      </c>
      <c r="G39" s="10">
        <v>4.82</v>
      </c>
      <c r="H39" s="10">
        <v>81.830000000000013</v>
      </c>
      <c r="I39" s="10">
        <v>2454.9</v>
      </c>
      <c r="J39" s="12">
        <v>434.49557522123894</v>
      </c>
      <c r="K39" s="1">
        <v>0.78761061946902655</v>
      </c>
      <c r="L39" s="10">
        <v>623</v>
      </c>
      <c r="M39" s="10">
        <v>791</v>
      </c>
      <c r="N39" s="10">
        <v>20</v>
      </c>
    </row>
    <row r="40" spans="1:14" x14ac:dyDescent="0.3">
      <c r="A40" t="s">
        <v>5</v>
      </c>
      <c r="B40" t="s">
        <v>156</v>
      </c>
      <c r="C40" t="s">
        <v>8</v>
      </c>
      <c r="D40" s="10">
        <v>6.0500000000000007</v>
      </c>
      <c r="E40" s="1">
        <v>0.27272727272727271</v>
      </c>
      <c r="F40" s="10">
        <v>1.6500000000000001</v>
      </c>
      <c r="G40" s="10">
        <v>4.4000000000000004</v>
      </c>
      <c r="H40" s="10">
        <v>89.96</v>
      </c>
      <c r="I40" s="10">
        <v>2698.84</v>
      </c>
      <c r="J40" s="12">
        <v>446.08925619834707</v>
      </c>
      <c r="K40" s="1">
        <v>0.81264367816091954</v>
      </c>
      <c r="L40" s="10">
        <v>707</v>
      </c>
      <c r="M40" s="10">
        <v>870</v>
      </c>
      <c r="N40" s="10">
        <v>22</v>
      </c>
    </row>
    <row r="41" spans="1:14" x14ac:dyDescent="0.3">
      <c r="A41" t="s">
        <v>5</v>
      </c>
      <c r="B41" t="s">
        <v>156</v>
      </c>
      <c r="C41" t="s">
        <v>11</v>
      </c>
      <c r="D41" s="10">
        <v>5.8500000000000005</v>
      </c>
      <c r="E41" s="1">
        <v>7.8632478632478631E-2</v>
      </c>
      <c r="F41" s="10">
        <v>0.46</v>
      </c>
      <c r="G41" s="10">
        <v>5.3800000000000008</v>
      </c>
      <c r="H41" s="10">
        <v>83.41</v>
      </c>
      <c r="I41" s="10">
        <v>2502.3000000000002</v>
      </c>
      <c r="J41" s="12">
        <v>427.74358974358972</v>
      </c>
      <c r="K41" s="1">
        <v>0.80336351875808543</v>
      </c>
      <c r="L41" s="10">
        <v>621</v>
      </c>
      <c r="M41" s="10">
        <v>773</v>
      </c>
      <c r="N41" s="10">
        <v>21</v>
      </c>
    </row>
    <row r="42" spans="1:14" x14ac:dyDescent="0.3">
      <c r="A42" t="s">
        <v>5</v>
      </c>
      <c r="B42" t="s">
        <v>156</v>
      </c>
      <c r="C42" t="s">
        <v>10</v>
      </c>
      <c r="D42" s="10">
        <v>5.1800000000000006</v>
      </c>
      <c r="E42" s="1">
        <v>0.16023166023166022</v>
      </c>
      <c r="F42" s="10">
        <v>0.83000000000000007</v>
      </c>
      <c r="G42" s="10">
        <v>4.3600000000000003</v>
      </c>
      <c r="H42" s="10">
        <v>80.08</v>
      </c>
      <c r="I42" s="10">
        <v>2402.33</v>
      </c>
      <c r="J42" s="12">
        <v>463.7702702702702</v>
      </c>
      <c r="K42" s="1">
        <v>0.7599517490952955</v>
      </c>
      <c r="L42" s="10">
        <v>630</v>
      </c>
      <c r="M42" s="10">
        <v>829</v>
      </c>
      <c r="N42" s="10">
        <v>21</v>
      </c>
    </row>
    <row r="43" spans="1:14" x14ac:dyDescent="0.3">
      <c r="A43" t="s">
        <v>5</v>
      </c>
      <c r="B43" t="s">
        <v>156</v>
      </c>
      <c r="C43" t="s">
        <v>13</v>
      </c>
      <c r="D43" s="10">
        <v>5.4500000000000011</v>
      </c>
      <c r="E43" s="1">
        <v>0.15229357798165136</v>
      </c>
      <c r="F43" s="10">
        <v>0.83000000000000007</v>
      </c>
      <c r="G43" s="10">
        <v>4.6300000000000008</v>
      </c>
      <c r="H43" s="10">
        <v>82.440000000000012</v>
      </c>
      <c r="I43" s="10">
        <v>2473.2000000000003</v>
      </c>
      <c r="J43" s="12">
        <v>453.79816513761466</v>
      </c>
      <c r="K43" s="1">
        <v>0.82234185733512788</v>
      </c>
      <c r="L43" s="10">
        <v>611</v>
      </c>
      <c r="M43" s="10">
        <v>743</v>
      </c>
      <c r="N43" s="10">
        <v>20</v>
      </c>
    </row>
    <row r="44" spans="1:14" x14ac:dyDescent="0.3">
      <c r="A44" t="s">
        <v>5</v>
      </c>
      <c r="B44" t="s">
        <v>156</v>
      </c>
      <c r="C44" t="s">
        <v>12</v>
      </c>
      <c r="D44" s="10">
        <v>5.5900000000000007</v>
      </c>
      <c r="E44" s="1">
        <v>0.11985688729874776</v>
      </c>
      <c r="F44" s="10">
        <v>0.67</v>
      </c>
      <c r="G44" s="10">
        <v>4.9300000000000006</v>
      </c>
      <c r="H44" s="10">
        <v>88.169999999999987</v>
      </c>
      <c r="I44" s="10">
        <v>2645.1</v>
      </c>
      <c r="J44" s="12">
        <v>473.18425760286215</v>
      </c>
      <c r="K44" s="1">
        <v>0.797085201793722</v>
      </c>
      <c r="L44" s="10">
        <v>711</v>
      </c>
      <c r="M44" s="10">
        <v>892</v>
      </c>
      <c r="N44" s="10">
        <v>22</v>
      </c>
    </row>
    <row r="45" spans="1:14" x14ac:dyDescent="0.3">
      <c r="A45" t="s">
        <v>5</v>
      </c>
      <c r="B45" t="s">
        <v>156</v>
      </c>
      <c r="C45" t="s">
        <v>15</v>
      </c>
      <c r="D45" s="10">
        <v>5.330000000000001</v>
      </c>
      <c r="E45" s="1">
        <v>0.13883677298311442</v>
      </c>
      <c r="F45" s="10">
        <v>0.74</v>
      </c>
      <c r="G45" s="10">
        <v>4.5900000000000007</v>
      </c>
      <c r="H45" s="10">
        <v>82.100000000000009</v>
      </c>
      <c r="I45" s="10">
        <v>2463</v>
      </c>
      <c r="J45" s="12">
        <v>462.10131332082545</v>
      </c>
      <c r="K45" s="1">
        <v>0.86062246278755072</v>
      </c>
      <c r="L45" s="10">
        <v>636</v>
      </c>
      <c r="M45" s="10">
        <v>739</v>
      </c>
      <c r="N45" s="10">
        <v>19</v>
      </c>
    </row>
    <row r="46" spans="1:14" x14ac:dyDescent="0.3">
      <c r="A46" t="s">
        <v>5</v>
      </c>
      <c r="B46" t="s">
        <v>156</v>
      </c>
      <c r="C46" t="s">
        <v>14</v>
      </c>
      <c r="D46" s="10">
        <v>6.3200000000000012</v>
      </c>
      <c r="E46" s="1">
        <v>0.10601265822784808</v>
      </c>
      <c r="F46" s="10">
        <v>0.67</v>
      </c>
      <c r="G46" s="10">
        <v>5.65</v>
      </c>
      <c r="H46" s="10">
        <v>95.330000000000013</v>
      </c>
      <c r="I46" s="10">
        <v>2859.9</v>
      </c>
      <c r="J46" s="12">
        <v>452.51582278481004</v>
      </c>
      <c r="K46" s="1">
        <v>0.79474216380182006</v>
      </c>
      <c r="L46" s="10">
        <v>786</v>
      </c>
      <c r="M46" s="10">
        <v>989</v>
      </c>
      <c r="N46" s="10">
        <v>25</v>
      </c>
    </row>
    <row r="47" spans="1:14" x14ac:dyDescent="0.3">
      <c r="A47" t="s">
        <v>5</v>
      </c>
      <c r="B47" t="s">
        <v>156</v>
      </c>
      <c r="C47" t="s">
        <v>116</v>
      </c>
      <c r="D47" s="10">
        <v>4.7487999999999992</v>
      </c>
      <c r="E47" s="1">
        <v>0</v>
      </c>
      <c r="F47" s="10">
        <v>0</v>
      </c>
      <c r="G47" s="10">
        <v>4.7487999999999992</v>
      </c>
      <c r="H47" s="10">
        <v>68.06</v>
      </c>
      <c r="I47" s="10">
        <v>2041.8</v>
      </c>
      <c r="J47" s="12">
        <v>429.9612533692723</v>
      </c>
      <c r="K47" s="1">
        <v>0.79468242245199405</v>
      </c>
      <c r="L47" s="10">
        <v>538</v>
      </c>
      <c r="M47" s="10">
        <v>677</v>
      </c>
      <c r="N47" s="10">
        <v>17</v>
      </c>
    </row>
    <row r="48" spans="1:14" x14ac:dyDescent="0.3">
      <c r="A48" t="s">
        <v>5</v>
      </c>
      <c r="B48" t="s">
        <v>156</v>
      </c>
      <c r="C48" t="s">
        <v>114</v>
      </c>
      <c r="D48" s="10">
        <v>5.7900000000000009</v>
      </c>
      <c r="E48" s="1">
        <v>0</v>
      </c>
      <c r="F48" s="10">
        <v>0</v>
      </c>
      <c r="G48" s="10">
        <v>5.7900000000000009</v>
      </c>
      <c r="H48" s="10">
        <v>90.38</v>
      </c>
      <c r="I48" s="10">
        <v>2711.4</v>
      </c>
      <c r="J48" s="12">
        <v>468.29015544041442</v>
      </c>
      <c r="K48" s="1">
        <v>0.78978978978978975</v>
      </c>
      <c r="L48" s="10">
        <v>789</v>
      </c>
      <c r="M48" s="10">
        <v>999</v>
      </c>
      <c r="N48" s="10">
        <v>23</v>
      </c>
    </row>
    <row r="49" spans="1:14" x14ac:dyDescent="0.3">
      <c r="A49" t="s">
        <v>5</v>
      </c>
      <c r="B49" t="s">
        <v>156</v>
      </c>
      <c r="C49" t="s">
        <v>117</v>
      </c>
      <c r="D49" s="10">
        <v>4.9801999999999991</v>
      </c>
      <c r="E49" s="1">
        <v>0</v>
      </c>
      <c r="F49" s="10">
        <v>0</v>
      </c>
      <c r="G49" s="10">
        <v>4.9801999999999991</v>
      </c>
      <c r="H49" s="10">
        <v>64.699999999999989</v>
      </c>
      <c r="I49" s="10">
        <v>1941</v>
      </c>
      <c r="J49" s="12">
        <v>389.74338379984749</v>
      </c>
      <c r="K49" s="1">
        <v>0.71225806451612905</v>
      </c>
      <c r="L49" s="10">
        <v>552</v>
      </c>
      <c r="M49" s="10">
        <v>775</v>
      </c>
      <c r="N49" s="10">
        <v>19</v>
      </c>
    </row>
    <row r="50" spans="1:14" x14ac:dyDescent="0.3">
      <c r="A50" t="s">
        <v>5</v>
      </c>
      <c r="B50" t="s">
        <v>172</v>
      </c>
      <c r="C50" t="s">
        <v>7</v>
      </c>
      <c r="D50" s="10">
        <v>3.27</v>
      </c>
      <c r="E50" s="1">
        <v>0.327217125382263</v>
      </c>
      <c r="F50" s="10">
        <v>1.07</v>
      </c>
      <c r="G50" s="10">
        <v>2.1999999999999997</v>
      </c>
      <c r="H50" s="10">
        <v>32.96</v>
      </c>
      <c r="I50" s="10">
        <v>988.82</v>
      </c>
      <c r="J50" s="12">
        <v>302.39143730886849</v>
      </c>
      <c r="K50" s="1">
        <v>0.90559440559440563</v>
      </c>
      <c r="L50" s="10">
        <v>259</v>
      </c>
      <c r="M50" s="10">
        <v>286</v>
      </c>
      <c r="N50" s="10">
        <v>13</v>
      </c>
    </row>
    <row r="51" spans="1:14" x14ac:dyDescent="0.3">
      <c r="A51" t="s">
        <v>5</v>
      </c>
      <c r="B51" t="s">
        <v>172</v>
      </c>
      <c r="C51" t="s">
        <v>9</v>
      </c>
      <c r="D51" s="10">
        <v>3.3400000000000003</v>
      </c>
      <c r="E51" s="1">
        <v>0.32035928143712572</v>
      </c>
      <c r="F51" s="10">
        <v>1.07</v>
      </c>
      <c r="G51" s="10">
        <v>2.2800000000000002</v>
      </c>
      <c r="H51" s="10">
        <v>34.519999999999996</v>
      </c>
      <c r="I51" s="10">
        <v>1035.3899999999999</v>
      </c>
      <c r="J51" s="12">
        <v>309.99700598802389</v>
      </c>
      <c r="K51" s="1">
        <v>0.75204359673024523</v>
      </c>
      <c r="L51" s="10">
        <v>276</v>
      </c>
      <c r="M51" s="10">
        <v>367</v>
      </c>
      <c r="N51" s="10">
        <v>14</v>
      </c>
    </row>
    <row r="52" spans="1:14" x14ac:dyDescent="0.3">
      <c r="A52" t="s">
        <v>5</v>
      </c>
      <c r="B52" t="s">
        <v>172</v>
      </c>
      <c r="C52" t="s">
        <v>8</v>
      </c>
      <c r="D52" s="10">
        <v>3.8099999999999996</v>
      </c>
      <c r="E52" s="1">
        <v>0.2808398950131234</v>
      </c>
      <c r="F52" s="10">
        <v>1.07</v>
      </c>
      <c r="G52" s="10">
        <v>2.7399999999999998</v>
      </c>
      <c r="H52" s="10">
        <v>38.030000000000008</v>
      </c>
      <c r="I52" s="10">
        <v>1140.54</v>
      </c>
      <c r="J52" s="12">
        <v>299.35433070866145</v>
      </c>
      <c r="K52" s="1">
        <v>0.8666666666666667</v>
      </c>
      <c r="L52" s="10">
        <v>312</v>
      </c>
      <c r="M52" s="10">
        <v>360</v>
      </c>
      <c r="N52" s="10">
        <v>16</v>
      </c>
    </row>
    <row r="53" spans="1:14" x14ac:dyDescent="0.3">
      <c r="A53" t="s">
        <v>5</v>
      </c>
      <c r="B53" t="s">
        <v>172</v>
      </c>
      <c r="C53" t="s">
        <v>11</v>
      </c>
      <c r="D53" s="10">
        <v>2.5500000000000003</v>
      </c>
      <c r="E53" s="1">
        <v>0.41960784313725491</v>
      </c>
      <c r="F53" s="10">
        <v>1.07</v>
      </c>
      <c r="G53" s="10">
        <v>1.4800000000000002</v>
      </c>
      <c r="H53" s="10">
        <v>24.589999999999996</v>
      </c>
      <c r="I53" s="10">
        <v>737.67</v>
      </c>
      <c r="J53" s="12">
        <v>289.28235294117644</v>
      </c>
      <c r="K53" s="1">
        <v>0.6430769230769231</v>
      </c>
      <c r="L53" s="10">
        <v>209</v>
      </c>
      <c r="M53" s="10">
        <v>325</v>
      </c>
      <c r="N53" s="10">
        <v>11</v>
      </c>
    </row>
    <row r="54" spans="1:14" x14ac:dyDescent="0.3">
      <c r="A54" t="s">
        <v>5</v>
      </c>
      <c r="B54" t="s">
        <v>172</v>
      </c>
      <c r="C54" t="s">
        <v>10</v>
      </c>
      <c r="D54" s="10">
        <v>2.94</v>
      </c>
      <c r="E54" s="1">
        <v>0.36394557823129253</v>
      </c>
      <c r="F54" s="10">
        <v>1.07</v>
      </c>
      <c r="G54" s="10">
        <v>1.87</v>
      </c>
      <c r="H54" s="10">
        <v>31.139999999999997</v>
      </c>
      <c r="I54" s="10">
        <v>934.13</v>
      </c>
      <c r="J54" s="12">
        <v>317.73129251700681</v>
      </c>
      <c r="K54" s="1">
        <v>0.72112676056338032</v>
      </c>
      <c r="L54" s="10">
        <v>256</v>
      </c>
      <c r="M54" s="10">
        <v>355</v>
      </c>
      <c r="N54" s="10">
        <v>12</v>
      </c>
    </row>
    <row r="55" spans="1:14" x14ac:dyDescent="0.3">
      <c r="A55" t="s">
        <v>5</v>
      </c>
      <c r="B55" t="s">
        <v>172</v>
      </c>
      <c r="C55" t="s">
        <v>13</v>
      </c>
      <c r="D55" s="10">
        <v>2.41</v>
      </c>
      <c r="E55" s="1">
        <v>0.33195020746887965</v>
      </c>
      <c r="F55" s="10">
        <v>0.8</v>
      </c>
      <c r="G55" s="10">
        <v>1.6</v>
      </c>
      <c r="H55" s="10">
        <v>27.29</v>
      </c>
      <c r="I55" s="10">
        <v>818.71</v>
      </c>
      <c r="J55" s="12">
        <v>339.71369294605807</v>
      </c>
      <c r="K55" s="1">
        <v>0.73703703703703705</v>
      </c>
      <c r="L55" s="10">
        <v>199</v>
      </c>
      <c r="M55" s="10">
        <v>270</v>
      </c>
      <c r="N55" s="10">
        <v>9</v>
      </c>
    </row>
    <row r="56" spans="1:14" x14ac:dyDescent="0.3">
      <c r="A56" t="s">
        <v>5</v>
      </c>
      <c r="B56" t="s">
        <v>172</v>
      </c>
      <c r="C56" t="s">
        <v>12</v>
      </c>
      <c r="D56" s="10">
        <v>2.74</v>
      </c>
      <c r="E56" s="1">
        <v>0.39051094890510946</v>
      </c>
      <c r="F56" s="10">
        <v>1.07</v>
      </c>
      <c r="G56" s="10">
        <v>1.6800000000000002</v>
      </c>
      <c r="H56" s="10">
        <v>29.67</v>
      </c>
      <c r="I56" s="10">
        <v>890.22</v>
      </c>
      <c r="J56" s="12">
        <v>324.89781021897807</v>
      </c>
      <c r="K56" s="1">
        <v>0.676056338028169</v>
      </c>
      <c r="L56" s="10">
        <v>240</v>
      </c>
      <c r="M56" s="10">
        <v>355</v>
      </c>
      <c r="N56" s="10">
        <v>12</v>
      </c>
    </row>
    <row r="57" spans="1:14" x14ac:dyDescent="0.3">
      <c r="A57" t="s">
        <v>5</v>
      </c>
      <c r="B57" t="s">
        <v>172</v>
      </c>
      <c r="C57" t="s">
        <v>15</v>
      </c>
      <c r="D57" s="10">
        <v>2.14</v>
      </c>
      <c r="E57" s="1">
        <v>0.5</v>
      </c>
      <c r="F57" s="10">
        <v>1.07</v>
      </c>
      <c r="G57" s="10">
        <v>1.07</v>
      </c>
      <c r="H57" s="10">
        <v>25.89</v>
      </c>
      <c r="I57" s="10">
        <v>776.77</v>
      </c>
      <c r="J57" s="12">
        <v>362.97663551401865</v>
      </c>
      <c r="K57" s="1">
        <v>0.8</v>
      </c>
      <c r="L57" s="10">
        <v>192</v>
      </c>
      <c r="M57" s="10">
        <v>240</v>
      </c>
      <c r="N57" s="10">
        <v>8</v>
      </c>
    </row>
    <row r="58" spans="1:14" x14ac:dyDescent="0.3">
      <c r="A58" t="s">
        <v>5</v>
      </c>
      <c r="B58" t="s">
        <v>172</v>
      </c>
      <c r="C58" t="s">
        <v>14</v>
      </c>
      <c r="D58" s="10">
        <v>2.21</v>
      </c>
      <c r="E58" s="1">
        <v>0.45248868778280543</v>
      </c>
      <c r="F58" s="10">
        <v>1</v>
      </c>
      <c r="G58" s="10">
        <v>1.2100000000000002</v>
      </c>
      <c r="H58" s="10">
        <v>23.27</v>
      </c>
      <c r="I58" s="10">
        <v>698.11</v>
      </c>
      <c r="J58" s="12">
        <v>315.88687782805431</v>
      </c>
      <c r="K58" s="1">
        <v>0.69491525423728817</v>
      </c>
      <c r="L58" s="10">
        <v>205</v>
      </c>
      <c r="M58" s="10">
        <v>295</v>
      </c>
      <c r="N58" s="10">
        <v>10</v>
      </c>
    </row>
    <row r="59" spans="1:14" x14ac:dyDescent="0.3">
      <c r="A59" t="s">
        <v>5</v>
      </c>
      <c r="B59" t="s">
        <v>172</v>
      </c>
      <c r="C59" t="s">
        <v>116</v>
      </c>
      <c r="D59" s="10">
        <v>1.8668999999999998</v>
      </c>
      <c r="E59" s="1">
        <v>0.57142857142857151</v>
      </c>
      <c r="F59" s="10">
        <v>1.0668</v>
      </c>
      <c r="G59" s="10">
        <v>0.80010000000000003</v>
      </c>
      <c r="H59" s="10">
        <v>24.533327199999999</v>
      </c>
      <c r="I59" s="10">
        <v>735.99981600000001</v>
      </c>
      <c r="J59" s="12">
        <v>394.23633617226426</v>
      </c>
      <c r="K59" s="1">
        <v>0.87619047619047619</v>
      </c>
      <c r="L59" s="10">
        <v>184</v>
      </c>
      <c r="M59" s="10">
        <v>210</v>
      </c>
      <c r="N59" s="10">
        <v>7</v>
      </c>
    </row>
    <row r="60" spans="1:14" x14ac:dyDescent="0.3">
      <c r="A60" t="s">
        <v>5</v>
      </c>
      <c r="B60" t="s">
        <v>172</v>
      </c>
      <c r="C60" t="s">
        <v>114</v>
      </c>
      <c r="D60" s="10">
        <v>2.8700000000000006</v>
      </c>
      <c r="E60" s="1">
        <v>0.1777003484320557</v>
      </c>
      <c r="F60" s="10">
        <v>0.51</v>
      </c>
      <c r="G60" s="10">
        <v>2.3600000000000003</v>
      </c>
      <c r="H60" s="10">
        <v>25.04</v>
      </c>
      <c r="I60" s="10">
        <v>750.97</v>
      </c>
      <c r="J60" s="12">
        <v>261.66202090592333</v>
      </c>
      <c r="K60" s="1">
        <v>0.58769230769230774</v>
      </c>
      <c r="L60" s="10">
        <v>191</v>
      </c>
      <c r="M60" s="10">
        <v>325</v>
      </c>
      <c r="N60" s="10">
        <v>11</v>
      </c>
    </row>
    <row r="61" spans="1:14" x14ac:dyDescent="0.3">
      <c r="A61" t="s">
        <v>5</v>
      </c>
      <c r="B61" t="s">
        <v>172</v>
      </c>
      <c r="C61" t="s">
        <v>117</v>
      </c>
      <c r="D61" s="10">
        <v>2.9337000000000004</v>
      </c>
      <c r="E61" s="1">
        <v>6.8173296519753207E-2</v>
      </c>
      <c r="F61" s="10">
        <v>0.2</v>
      </c>
      <c r="G61" s="10">
        <v>2.7337000000000002</v>
      </c>
      <c r="H61" s="10">
        <v>30.833325500000001</v>
      </c>
      <c r="I61" s="10">
        <v>924.99976500000014</v>
      </c>
      <c r="J61" s="12">
        <v>315.30141630023519</v>
      </c>
      <c r="K61" s="1">
        <v>0.70389610389610391</v>
      </c>
      <c r="L61" s="10">
        <v>271</v>
      </c>
      <c r="M61" s="10">
        <v>385</v>
      </c>
      <c r="N61" s="10">
        <v>13</v>
      </c>
    </row>
    <row r="62" spans="1:14" x14ac:dyDescent="0.3">
      <c r="A62" t="s">
        <v>5</v>
      </c>
      <c r="B62" t="s">
        <v>384</v>
      </c>
      <c r="C62" t="s">
        <v>7</v>
      </c>
      <c r="D62" s="10">
        <v>4.4000000000000004</v>
      </c>
      <c r="E62" s="1">
        <v>0.5</v>
      </c>
      <c r="F62" s="10">
        <v>2.2000000000000002</v>
      </c>
      <c r="G62" s="10">
        <v>2.2000000000000002</v>
      </c>
      <c r="H62" s="10">
        <v>65.899999999999991</v>
      </c>
      <c r="I62" s="10">
        <v>1977.1</v>
      </c>
      <c r="J62" s="12">
        <v>449.34090909090901</v>
      </c>
      <c r="K62" s="1">
        <v>0.98636363636363633</v>
      </c>
      <c r="L62" s="10">
        <v>651</v>
      </c>
      <c r="M62" s="10">
        <v>660</v>
      </c>
      <c r="N62" s="10">
        <v>22</v>
      </c>
    </row>
    <row r="63" spans="1:14" x14ac:dyDescent="0.3">
      <c r="A63" t="s">
        <v>5</v>
      </c>
      <c r="B63" t="s">
        <v>384</v>
      </c>
      <c r="C63" t="s">
        <v>9</v>
      </c>
      <c r="D63" s="10">
        <v>4.4000000000000004</v>
      </c>
      <c r="E63" s="1">
        <v>0.40909090909090906</v>
      </c>
      <c r="F63" s="10">
        <v>1.8</v>
      </c>
      <c r="G63" s="10">
        <v>2.6000000000000005</v>
      </c>
      <c r="H63" s="10">
        <v>64.569999999999993</v>
      </c>
      <c r="I63" s="10">
        <v>1937.2</v>
      </c>
      <c r="J63" s="12">
        <v>440.27272727272725</v>
      </c>
      <c r="K63" s="1">
        <v>0.97272727272727277</v>
      </c>
      <c r="L63" s="10">
        <v>642</v>
      </c>
      <c r="M63" s="10">
        <v>660</v>
      </c>
      <c r="N63" s="10">
        <v>22</v>
      </c>
    </row>
    <row r="64" spans="1:14" x14ac:dyDescent="0.3">
      <c r="A64" t="s">
        <v>5</v>
      </c>
      <c r="B64" t="s">
        <v>384</v>
      </c>
      <c r="C64" t="s">
        <v>8</v>
      </c>
      <c r="D64" s="10">
        <v>6.4000000000000012</v>
      </c>
      <c r="E64" s="1">
        <v>0.34375000000000006</v>
      </c>
      <c r="F64" s="10">
        <v>2.2000000000000006</v>
      </c>
      <c r="G64" s="10">
        <v>4.2</v>
      </c>
      <c r="H64" s="10">
        <v>83.580000000000013</v>
      </c>
      <c r="I64" s="10">
        <v>2507.2999999999997</v>
      </c>
      <c r="J64" s="12">
        <v>391.76562499999989</v>
      </c>
      <c r="K64" s="1">
        <v>0.86145833333333333</v>
      </c>
      <c r="L64" s="10">
        <v>827</v>
      </c>
      <c r="M64" s="10">
        <v>960</v>
      </c>
      <c r="N64" s="10">
        <v>32</v>
      </c>
    </row>
    <row r="65" spans="1:14" x14ac:dyDescent="0.3">
      <c r="A65" t="s">
        <v>5</v>
      </c>
      <c r="B65" t="s">
        <v>384</v>
      </c>
      <c r="C65" t="s">
        <v>11</v>
      </c>
      <c r="D65" s="10">
        <v>4.4000000000000004</v>
      </c>
      <c r="E65" s="1">
        <v>0.22727272727272727</v>
      </c>
      <c r="F65" s="10">
        <v>1</v>
      </c>
      <c r="G65" s="10">
        <v>3.4000000000000004</v>
      </c>
      <c r="H65" s="10">
        <v>61.26</v>
      </c>
      <c r="I65" s="10">
        <v>1837.67</v>
      </c>
      <c r="J65" s="12">
        <v>417.6522727272727</v>
      </c>
      <c r="K65" s="1">
        <v>0.93538461538461537</v>
      </c>
      <c r="L65" s="10">
        <v>608</v>
      </c>
      <c r="M65" s="10">
        <v>650</v>
      </c>
      <c r="N65" s="10">
        <v>22</v>
      </c>
    </row>
    <row r="66" spans="1:14" x14ac:dyDescent="0.3">
      <c r="A66" t="s">
        <v>5</v>
      </c>
      <c r="B66" t="s">
        <v>384</v>
      </c>
      <c r="C66" t="s">
        <v>10</v>
      </c>
      <c r="D66" s="10">
        <v>5.2000000000000011</v>
      </c>
      <c r="E66" s="1">
        <v>0.19230769230769226</v>
      </c>
      <c r="F66" s="10">
        <v>1</v>
      </c>
      <c r="G66" s="10">
        <v>4.2</v>
      </c>
      <c r="H66" s="10">
        <v>74.600000000000009</v>
      </c>
      <c r="I66" s="10">
        <v>2237.9399999999996</v>
      </c>
      <c r="J66" s="12">
        <v>430.37307692307678</v>
      </c>
      <c r="K66" s="1">
        <v>0.86754176610978517</v>
      </c>
      <c r="L66" s="10">
        <v>727</v>
      </c>
      <c r="M66" s="10">
        <v>838</v>
      </c>
      <c r="N66" s="10">
        <v>27</v>
      </c>
    </row>
    <row r="67" spans="1:14" x14ac:dyDescent="0.3">
      <c r="A67" t="s">
        <v>5</v>
      </c>
      <c r="B67" t="s">
        <v>384</v>
      </c>
      <c r="C67" t="s">
        <v>13</v>
      </c>
      <c r="D67" s="10">
        <v>3.8000000000000007</v>
      </c>
      <c r="E67" s="1">
        <v>0.48421052631578937</v>
      </c>
      <c r="F67" s="10">
        <v>1.8399999999999999</v>
      </c>
      <c r="G67" s="10">
        <v>1.96</v>
      </c>
      <c r="H67" s="10">
        <v>64.78</v>
      </c>
      <c r="I67" s="10">
        <v>1943.2300000000002</v>
      </c>
      <c r="J67" s="12">
        <v>511.37631578947367</v>
      </c>
      <c r="K67" s="1">
        <v>0.99523809523809526</v>
      </c>
      <c r="L67" s="10">
        <v>627</v>
      </c>
      <c r="M67" s="10">
        <v>630</v>
      </c>
      <c r="N67" s="10">
        <v>21</v>
      </c>
    </row>
    <row r="68" spans="1:14" x14ac:dyDescent="0.3">
      <c r="A68" t="s">
        <v>5</v>
      </c>
      <c r="B68" t="s">
        <v>384</v>
      </c>
      <c r="C68" t="s">
        <v>12</v>
      </c>
      <c r="D68" s="10">
        <v>5.8000000000000016</v>
      </c>
      <c r="E68" s="1">
        <v>0.13793103448275859</v>
      </c>
      <c r="F68" s="10">
        <v>0.8</v>
      </c>
      <c r="G68" s="10">
        <v>5.0000000000000009</v>
      </c>
      <c r="H68" s="10">
        <v>75.599999999999994</v>
      </c>
      <c r="I68" s="10">
        <v>2267.88</v>
      </c>
      <c r="J68" s="12">
        <v>391.01379310344817</v>
      </c>
      <c r="K68" s="1">
        <v>0.85977011494252875</v>
      </c>
      <c r="L68" s="10">
        <v>748</v>
      </c>
      <c r="M68" s="10">
        <v>870</v>
      </c>
      <c r="N68" s="10">
        <v>29</v>
      </c>
    </row>
    <row r="69" spans="1:14" x14ac:dyDescent="0.3">
      <c r="A69" t="s">
        <v>5</v>
      </c>
      <c r="B69" t="s">
        <v>384</v>
      </c>
      <c r="C69" t="s">
        <v>15</v>
      </c>
      <c r="D69" s="10">
        <v>3.8000000000000007</v>
      </c>
      <c r="E69" s="1">
        <v>0.26315789473684204</v>
      </c>
      <c r="F69" s="10">
        <v>1</v>
      </c>
      <c r="G69" s="10">
        <v>2.8000000000000003</v>
      </c>
      <c r="H69" s="10">
        <v>55.150000000000006</v>
      </c>
      <c r="I69" s="10">
        <v>1654.39</v>
      </c>
      <c r="J69" s="12">
        <v>435.36578947368417</v>
      </c>
      <c r="K69" s="1">
        <v>0.9508771929824561</v>
      </c>
      <c r="L69" s="10">
        <v>542</v>
      </c>
      <c r="M69" s="10">
        <v>570</v>
      </c>
      <c r="N69" s="10">
        <v>19</v>
      </c>
    </row>
    <row r="70" spans="1:14" x14ac:dyDescent="0.3">
      <c r="A70" t="s">
        <v>5</v>
      </c>
      <c r="B70" t="s">
        <v>384</v>
      </c>
      <c r="C70" t="s">
        <v>14</v>
      </c>
      <c r="D70" s="10">
        <v>5.0000000000000009</v>
      </c>
      <c r="E70" s="1">
        <v>0.29799999999999988</v>
      </c>
      <c r="F70" s="10">
        <v>1.4899999999999998</v>
      </c>
      <c r="G70" s="10">
        <v>3.5100000000000002</v>
      </c>
      <c r="H70" s="10">
        <v>68</v>
      </c>
      <c r="I70" s="10">
        <v>2039.87</v>
      </c>
      <c r="J70" s="12">
        <v>407.97399999999993</v>
      </c>
      <c r="K70" s="1">
        <v>0.85659898477157359</v>
      </c>
      <c r="L70" s="10">
        <v>675</v>
      </c>
      <c r="M70" s="10">
        <v>788</v>
      </c>
      <c r="N70" s="10">
        <v>26</v>
      </c>
    </row>
    <row r="71" spans="1:14" x14ac:dyDescent="0.3">
      <c r="A71" t="s">
        <v>5</v>
      </c>
      <c r="B71" t="s">
        <v>384</v>
      </c>
      <c r="C71" t="s">
        <v>116</v>
      </c>
      <c r="D71" s="10">
        <v>3.4000000000000004</v>
      </c>
      <c r="E71" s="1">
        <v>0.47058823529411764</v>
      </c>
      <c r="F71" s="10">
        <v>1.6</v>
      </c>
      <c r="G71" s="10">
        <v>1.8</v>
      </c>
      <c r="H71" s="10">
        <v>53.02</v>
      </c>
      <c r="I71" s="10">
        <v>1590.6000000000001</v>
      </c>
      <c r="J71" s="12">
        <v>467.8235294117647</v>
      </c>
      <c r="K71" s="1">
        <v>0.97222222222222221</v>
      </c>
      <c r="L71" s="10">
        <v>525</v>
      </c>
      <c r="M71" s="10">
        <v>540</v>
      </c>
      <c r="N71" s="10">
        <v>18</v>
      </c>
    </row>
    <row r="72" spans="1:14" x14ac:dyDescent="0.3">
      <c r="A72" t="s">
        <v>5</v>
      </c>
      <c r="B72" t="s">
        <v>384</v>
      </c>
      <c r="C72" t="s">
        <v>114</v>
      </c>
      <c r="D72" s="10">
        <v>4.8000000000000007</v>
      </c>
      <c r="E72" s="1">
        <v>0.37499999999999994</v>
      </c>
      <c r="F72" s="10">
        <v>1.8</v>
      </c>
      <c r="G72" s="10">
        <v>3</v>
      </c>
      <c r="H72" s="10">
        <v>69.040000000000006</v>
      </c>
      <c r="I72" s="10">
        <v>2071.36</v>
      </c>
      <c r="J72" s="12">
        <v>431.5333333333333</v>
      </c>
      <c r="K72" s="1">
        <v>0.91333333333333333</v>
      </c>
      <c r="L72" s="10">
        <v>685</v>
      </c>
      <c r="M72" s="10">
        <v>750</v>
      </c>
      <c r="N72" s="10">
        <v>25</v>
      </c>
    </row>
    <row r="73" spans="1:14" x14ac:dyDescent="0.3">
      <c r="A73" t="s">
        <v>5</v>
      </c>
      <c r="B73" t="s">
        <v>384</v>
      </c>
      <c r="C73" t="s">
        <v>117</v>
      </c>
      <c r="D73" s="10">
        <v>4.1999999999999993</v>
      </c>
      <c r="E73" s="1">
        <v>0.38095238095238099</v>
      </c>
      <c r="F73" s="10">
        <v>1.5999999999999999</v>
      </c>
      <c r="G73" s="10">
        <v>2.6</v>
      </c>
      <c r="H73" s="10">
        <v>62.045878999999999</v>
      </c>
      <c r="I73" s="10">
        <v>1861.3763699999997</v>
      </c>
      <c r="J73" s="12">
        <v>443.18484999999998</v>
      </c>
      <c r="K73" s="1">
        <v>0.93333333333333335</v>
      </c>
      <c r="L73" s="10">
        <v>616</v>
      </c>
      <c r="M73" s="10">
        <v>660</v>
      </c>
      <c r="N73" s="10">
        <v>22</v>
      </c>
    </row>
    <row r="74" spans="1:14" x14ac:dyDescent="0.3">
      <c r="A74" t="s">
        <v>5</v>
      </c>
      <c r="B74" t="s">
        <v>452</v>
      </c>
      <c r="C74" t="s">
        <v>7</v>
      </c>
      <c r="D74" s="10">
        <v>17.2</v>
      </c>
      <c r="E74" s="1">
        <v>0.33372093023255817</v>
      </c>
      <c r="F74" s="10">
        <v>5.74</v>
      </c>
      <c r="G74" s="10">
        <v>11.469999999999999</v>
      </c>
      <c r="H74" s="10">
        <v>248.35000000000002</v>
      </c>
      <c r="I74" s="10">
        <v>7450.68</v>
      </c>
      <c r="J74" s="12">
        <v>433.17906976744189</v>
      </c>
      <c r="K74" s="1">
        <v>0.89689195855944748</v>
      </c>
      <c r="L74" s="10">
        <v>1818</v>
      </c>
      <c r="M74" s="10">
        <v>2027</v>
      </c>
      <c r="N74" s="10">
        <v>57</v>
      </c>
    </row>
    <row r="75" spans="1:14" x14ac:dyDescent="0.3">
      <c r="A75" t="s">
        <v>5</v>
      </c>
      <c r="B75" t="s">
        <v>452</v>
      </c>
      <c r="C75" t="s">
        <v>9</v>
      </c>
      <c r="D75" s="10">
        <v>17.28</v>
      </c>
      <c r="E75" s="1">
        <v>0.3107638888888889</v>
      </c>
      <c r="F75" s="10">
        <v>5.37</v>
      </c>
      <c r="G75" s="10">
        <v>11.900000000000002</v>
      </c>
      <c r="H75" s="10">
        <v>239.45000000000002</v>
      </c>
      <c r="I75" s="10">
        <v>7183.19</v>
      </c>
      <c r="J75" s="12">
        <v>415.6938657407407</v>
      </c>
      <c r="K75" s="1">
        <v>0.87231968810916183</v>
      </c>
      <c r="L75" s="10">
        <v>1790</v>
      </c>
      <c r="M75" s="10">
        <v>2052</v>
      </c>
      <c r="N75" s="10">
        <v>58</v>
      </c>
    </row>
    <row r="76" spans="1:14" x14ac:dyDescent="0.3">
      <c r="A76" t="s">
        <v>5</v>
      </c>
      <c r="B76" t="s">
        <v>452</v>
      </c>
      <c r="C76" t="s">
        <v>8</v>
      </c>
      <c r="D76" s="10">
        <v>17.38</v>
      </c>
      <c r="E76" s="1">
        <v>0.39010356731875717</v>
      </c>
      <c r="F76" s="10">
        <v>6.7799999999999994</v>
      </c>
      <c r="G76" s="10">
        <v>10.599999999999998</v>
      </c>
      <c r="H76" s="10">
        <v>215.24</v>
      </c>
      <c r="I76" s="10">
        <v>6456.98</v>
      </c>
      <c r="J76" s="12">
        <v>371.51783659378594</v>
      </c>
      <c r="K76" s="1">
        <v>0.81516095534787125</v>
      </c>
      <c r="L76" s="10">
        <v>1570</v>
      </c>
      <c r="M76" s="10">
        <v>1926</v>
      </c>
      <c r="N76" s="10">
        <v>55</v>
      </c>
    </row>
    <row r="77" spans="1:14" x14ac:dyDescent="0.3">
      <c r="A77" t="s">
        <v>5</v>
      </c>
      <c r="B77" t="s">
        <v>452</v>
      </c>
      <c r="C77" t="s">
        <v>11</v>
      </c>
      <c r="D77" s="10">
        <v>14.53</v>
      </c>
      <c r="E77" s="1">
        <v>0.2615278733654508</v>
      </c>
      <c r="F77" s="10">
        <v>3.8</v>
      </c>
      <c r="G77" s="10">
        <v>10.73</v>
      </c>
      <c r="H77" s="10">
        <v>200.98000000000005</v>
      </c>
      <c r="I77" s="10">
        <v>6029.52</v>
      </c>
      <c r="J77" s="12">
        <v>414.97040605643502</v>
      </c>
      <c r="K77" s="1">
        <v>0.84081632653061222</v>
      </c>
      <c r="L77" s="10">
        <v>1648</v>
      </c>
      <c r="M77" s="10">
        <v>1960</v>
      </c>
      <c r="N77" s="10">
        <v>55</v>
      </c>
    </row>
    <row r="78" spans="1:14" x14ac:dyDescent="0.3">
      <c r="A78" t="s">
        <v>5</v>
      </c>
      <c r="B78" t="s">
        <v>452</v>
      </c>
      <c r="C78" t="s">
        <v>10</v>
      </c>
      <c r="D78" s="10">
        <v>17.149999999999999</v>
      </c>
      <c r="E78" s="1">
        <v>0.31311953352769684</v>
      </c>
      <c r="F78" s="10">
        <v>5.37</v>
      </c>
      <c r="G78" s="10">
        <v>11.780000000000001</v>
      </c>
      <c r="H78" s="10">
        <v>208.21</v>
      </c>
      <c r="I78" s="10">
        <v>6246.35</v>
      </c>
      <c r="J78" s="12">
        <v>364.2186588921283</v>
      </c>
      <c r="K78" s="1">
        <v>0.79735280693747146</v>
      </c>
      <c r="L78" s="10">
        <v>1747</v>
      </c>
      <c r="M78" s="10">
        <v>2191</v>
      </c>
      <c r="N78" s="10">
        <v>62</v>
      </c>
    </row>
    <row r="79" spans="1:14" x14ac:dyDescent="0.3">
      <c r="A79" t="s">
        <v>5</v>
      </c>
      <c r="B79" t="s">
        <v>452</v>
      </c>
      <c r="C79" t="s">
        <v>13</v>
      </c>
      <c r="D79" s="10">
        <v>12.33</v>
      </c>
      <c r="E79" s="1">
        <v>0.31954582319545821</v>
      </c>
      <c r="F79" s="10">
        <v>3.94</v>
      </c>
      <c r="G79" s="10">
        <v>8.4</v>
      </c>
      <c r="H79" s="10">
        <v>178.63</v>
      </c>
      <c r="I79" s="10">
        <v>5358.9800000000005</v>
      </c>
      <c r="J79" s="12">
        <v>434.62935928629361</v>
      </c>
      <c r="K79" s="1">
        <v>0.90541344437834625</v>
      </c>
      <c r="L79" s="10">
        <v>1522</v>
      </c>
      <c r="M79" s="10">
        <v>1681</v>
      </c>
      <c r="N79" s="10">
        <v>48</v>
      </c>
    </row>
    <row r="80" spans="1:14" x14ac:dyDescent="0.3">
      <c r="A80" t="s">
        <v>5</v>
      </c>
      <c r="B80" t="s">
        <v>452</v>
      </c>
      <c r="C80" t="s">
        <v>12</v>
      </c>
      <c r="D80" s="10">
        <v>13.77</v>
      </c>
      <c r="E80" s="1">
        <v>0.32679738562091504</v>
      </c>
      <c r="F80" s="10">
        <v>4.5</v>
      </c>
      <c r="G80" s="10">
        <v>9.27</v>
      </c>
      <c r="H80" s="10">
        <v>173.42</v>
      </c>
      <c r="I80" s="10">
        <v>5202.66</v>
      </c>
      <c r="J80" s="12">
        <v>377.82570806100216</v>
      </c>
      <c r="K80" s="1">
        <v>0.79721448467966571</v>
      </c>
      <c r="L80" s="10">
        <v>1431</v>
      </c>
      <c r="M80" s="10">
        <v>1795</v>
      </c>
      <c r="N80" s="10">
        <v>51</v>
      </c>
    </row>
    <row r="81" spans="1:14" x14ac:dyDescent="0.3">
      <c r="A81" t="s">
        <v>5</v>
      </c>
      <c r="B81" t="s">
        <v>452</v>
      </c>
      <c r="C81" t="s">
        <v>15</v>
      </c>
      <c r="D81" s="10">
        <v>12.7</v>
      </c>
      <c r="E81" s="1">
        <v>0.46456692913385833</v>
      </c>
      <c r="F81" s="10">
        <v>5.9</v>
      </c>
      <c r="G81" s="10">
        <v>6.8000000000000007</v>
      </c>
      <c r="H81" s="10">
        <v>179.03</v>
      </c>
      <c r="I81" s="10">
        <v>5371</v>
      </c>
      <c r="J81" s="12">
        <v>422.91338582677167</v>
      </c>
      <c r="K81" s="1">
        <v>0.88846982758620685</v>
      </c>
      <c r="L81" s="10">
        <v>1649</v>
      </c>
      <c r="M81" s="10">
        <v>1856</v>
      </c>
      <c r="N81" s="10">
        <v>53</v>
      </c>
    </row>
    <row r="82" spans="1:14" x14ac:dyDescent="0.3">
      <c r="A82" t="s">
        <v>5</v>
      </c>
      <c r="B82" t="s">
        <v>452</v>
      </c>
      <c r="C82" t="s">
        <v>14</v>
      </c>
      <c r="D82" s="10">
        <v>12.869999999999997</v>
      </c>
      <c r="E82" s="1">
        <v>0.39937839937839953</v>
      </c>
      <c r="F82" s="10">
        <v>5.1400000000000006</v>
      </c>
      <c r="G82" s="10">
        <v>7.73</v>
      </c>
      <c r="H82" s="10">
        <v>163.67000000000002</v>
      </c>
      <c r="I82" s="10">
        <v>4910</v>
      </c>
      <c r="J82" s="12">
        <v>381.50738150738158</v>
      </c>
      <c r="K82" s="1">
        <v>0.81782729805013932</v>
      </c>
      <c r="L82" s="10">
        <v>1468</v>
      </c>
      <c r="M82" s="10">
        <v>1795</v>
      </c>
      <c r="N82" s="10">
        <v>51</v>
      </c>
    </row>
    <row r="83" spans="1:14" x14ac:dyDescent="0.3">
      <c r="A83" t="s">
        <v>5</v>
      </c>
      <c r="B83" t="s">
        <v>452</v>
      </c>
      <c r="C83" t="s">
        <v>116</v>
      </c>
      <c r="D83" s="10">
        <v>12.700399999999997</v>
      </c>
      <c r="E83" s="1">
        <v>0.53543195489905837</v>
      </c>
      <c r="F83" s="10">
        <v>6.8001999999999994</v>
      </c>
      <c r="G83" s="10">
        <v>5.9001999999999999</v>
      </c>
      <c r="H83" s="10">
        <v>180.43328679500001</v>
      </c>
      <c r="I83" s="10">
        <v>5412.9986038500001</v>
      </c>
      <c r="J83" s="12">
        <v>426.20693866728618</v>
      </c>
      <c r="K83" s="1">
        <v>0.87968337730870716</v>
      </c>
      <c r="L83" s="10">
        <v>1667</v>
      </c>
      <c r="M83" s="10">
        <v>1895</v>
      </c>
      <c r="N83" s="10">
        <v>53</v>
      </c>
    </row>
    <row r="84" spans="1:14" x14ac:dyDescent="0.3">
      <c r="A84" t="s">
        <v>5</v>
      </c>
      <c r="B84" t="s">
        <v>452</v>
      </c>
      <c r="C84" t="s">
        <v>114</v>
      </c>
      <c r="D84" s="10">
        <v>11.249999999999998</v>
      </c>
      <c r="E84" s="1">
        <v>0.39555555555555566</v>
      </c>
      <c r="F84" s="10">
        <v>4.45</v>
      </c>
      <c r="G84" s="10">
        <v>6.8000000000000007</v>
      </c>
      <c r="H84" s="10">
        <v>145.48000000000002</v>
      </c>
      <c r="I84" s="10">
        <v>4364.45</v>
      </c>
      <c r="J84" s="12">
        <v>387.95111111111117</v>
      </c>
      <c r="K84" s="1">
        <v>0.82160493827160497</v>
      </c>
      <c r="L84" s="10">
        <v>1331</v>
      </c>
      <c r="M84" s="10">
        <v>1620</v>
      </c>
      <c r="N84" s="10">
        <v>46</v>
      </c>
    </row>
    <row r="85" spans="1:14" x14ac:dyDescent="0.3">
      <c r="A85" t="s">
        <v>5</v>
      </c>
      <c r="B85" t="s">
        <v>452</v>
      </c>
      <c r="C85" t="s">
        <v>117</v>
      </c>
      <c r="D85" s="10">
        <v>11.183599999999997</v>
      </c>
      <c r="E85" s="1">
        <v>0.53800207446618276</v>
      </c>
      <c r="F85" s="10">
        <v>6.0167999999999999</v>
      </c>
      <c r="G85" s="10">
        <v>5.1668000000000003</v>
      </c>
      <c r="H85" s="10">
        <v>139.63040884470001</v>
      </c>
      <c r="I85" s="10">
        <v>4188.9122653409995</v>
      </c>
      <c r="J85" s="12">
        <v>374.55848432892816</v>
      </c>
      <c r="K85" s="1">
        <v>0.794044665012407</v>
      </c>
      <c r="L85" s="10">
        <v>1280</v>
      </c>
      <c r="M85" s="10">
        <v>1612</v>
      </c>
      <c r="N85" s="10">
        <v>45</v>
      </c>
    </row>
    <row r="86" spans="1:14" x14ac:dyDescent="0.3">
      <c r="A86" t="s">
        <v>5</v>
      </c>
      <c r="B86" t="s">
        <v>519</v>
      </c>
      <c r="C86" t="s">
        <v>7</v>
      </c>
      <c r="D86" s="10">
        <v>16.510000000000002</v>
      </c>
      <c r="E86" s="1">
        <v>0.11629315566323439</v>
      </c>
      <c r="F86" s="10">
        <v>1.92</v>
      </c>
      <c r="G86" s="10">
        <v>14.56</v>
      </c>
      <c r="H86" s="10">
        <v>214.65999999999994</v>
      </c>
      <c r="I86" s="10">
        <v>6439.7000000000007</v>
      </c>
      <c r="J86" s="12">
        <v>390.04845548152633</v>
      </c>
      <c r="K86" s="1">
        <v>1.0652542372881355</v>
      </c>
      <c r="L86" s="10">
        <v>1257</v>
      </c>
      <c r="M86" s="10">
        <v>1180</v>
      </c>
      <c r="N86" s="10">
        <v>48</v>
      </c>
    </row>
    <row r="87" spans="1:14" x14ac:dyDescent="0.3">
      <c r="A87" t="s">
        <v>5</v>
      </c>
      <c r="B87" t="s">
        <v>519</v>
      </c>
      <c r="C87" t="s">
        <v>9</v>
      </c>
      <c r="D87" s="10">
        <v>20.589999999999996</v>
      </c>
      <c r="E87" s="1">
        <v>0.16464303059737739</v>
      </c>
      <c r="F87" s="10">
        <v>3.39</v>
      </c>
      <c r="G87" s="10">
        <v>17.179999999999996</v>
      </c>
      <c r="H87" s="10">
        <v>244.07999999999996</v>
      </c>
      <c r="I87" s="10">
        <v>7322.4</v>
      </c>
      <c r="J87" s="12">
        <v>355.62894609033515</v>
      </c>
      <c r="K87" s="1">
        <v>0.94729729729729728</v>
      </c>
      <c r="L87" s="10">
        <v>1402</v>
      </c>
      <c r="M87" s="10">
        <v>1480</v>
      </c>
      <c r="N87" s="10">
        <v>60</v>
      </c>
    </row>
    <row r="88" spans="1:14" x14ac:dyDescent="0.3">
      <c r="A88" t="s">
        <v>5</v>
      </c>
      <c r="B88" t="s">
        <v>519</v>
      </c>
      <c r="C88" t="s">
        <v>8</v>
      </c>
      <c r="D88" s="10">
        <v>18.540000000000003</v>
      </c>
      <c r="E88" s="1">
        <v>0.19363538295577129</v>
      </c>
      <c r="F88" s="10">
        <v>3.5900000000000003</v>
      </c>
      <c r="G88" s="10">
        <v>14.94</v>
      </c>
      <c r="H88" s="10">
        <v>233.30000000000004</v>
      </c>
      <c r="I88" s="10">
        <v>6999</v>
      </c>
      <c r="J88" s="12">
        <v>377.50809061488667</v>
      </c>
      <c r="K88" s="1">
        <v>1.0198624904507256</v>
      </c>
      <c r="L88" s="10">
        <v>1335</v>
      </c>
      <c r="M88" s="10">
        <v>1309</v>
      </c>
      <c r="N88" s="10">
        <v>53</v>
      </c>
    </row>
    <row r="89" spans="1:14" x14ac:dyDescent="0.3">
      <c r="A89" t="s">
        <v>5</v>
      </c>
      <c r="B89" t="s">
        <v>519</v>
      </c>
      <c r="C89" t="s">
        <v>11</v>
      </c>
      <c r="D89" s="10">
        <v>21.92</v>
      </c>
      <c r="E89" s="1">
        <v>0.1541970802919708</v>
      </c>
      <c r="F89" s="10">
        <v>3.38</v>
      </c>
      <c r="G89" s="10">
        <v>18.529999999999998</v>
      </c>
      <c r="H89" s="10">
        <v>211.32999999999998</v>
      </c>
      <c r="I89" s="10">
        <v>6340</v>
      </c>
      <c r="J89" s="12">
        <v>289.23357664233572</v>
      </c>
      <c r="K89" s="1">
        <v>0.79870967741935484</v>
      </c>
      <c r="L89" s="10">
        <v>1238</v>
      </c>
      <c r="M89" s="10">
        <v>1550</v>
      </c>
      <c r="N89" s="10">
        <v>62</v>
      </c>
    </row>
    <row r="90" spans="1:14" x14ac:dyDescent="0.3">
      <c r="A90" t="s">
        <v>5</v>
      </c>
      <c r="B90" t="s">
        <v>519</v>
      </c>
      <c r="C90" t="s">
        <v>10</v>
      </c>
      <c r="D90" s="10">
        <v>22.110000000000003</v>
      </c>
      <c r="E90" s="1">
        <v>0.16101311623699682</v>
      </c>
      <c r="F90" s="10">
        <v>3.56</v>
      </c>
      <c r="G90" s="10">
        <v>18.54</v>
      </c>
      <c r="H90" s="10">
        <v>243.59999999999997</v>
      </c>
      <c r="I90" s="10">
        <v>7308</v>
      </c>
      <c r="J90" s="12">
        <v>330.52917232021707</v>
      </c>
      <c r="K90" s="1">
        <v>0.90717029449423814</v>
      </c>
      <c r="L90" s="10">
        <v>1417</v>
      </c>
      <c r="M90" s="10">
        <v>1562</v>
      </c>
      <c r="N90" s="10">
        <v>63</v>
      </c>
    </row>
    <row r="91" spans="1:14" x14ac:dyDescent="0.3">
      <c r="A91" t="s">
        <v>5</v>
      </c>
      <c r="B91" t="s">
        <v>519</v>
      </c>
      <c r="C91" t="s">
        <v>13</v>
      </c>
      <c r="D91" s="10">
        <v>18.699999999999996</v>
      </c>
      <c r="E91" s="1">
        <v>0.10427807486631019</v>
      </c>
      <c r="F91" s="10">
        <v>1.9500000000000002</v>
      </c>
      <c r="G91" s="10">
        <v>16.75</v>
      </c>
      <c r="H91" s="10">
        <v>178.34</v>
      </c>
      <c r="I91" s="10">
        <v>5349.97</v>
      </c>
      <c r="J91" s="12">
        <v>286.0946524064172</v>
      </c>
      <c r="K91" s="1">
        <v>0.78491065519523495</v>
      </c>
      <c r="L91" s="10">
        <v>1186</v>
      </c>
      <c r="M91" s="10">
        <v>1511</v>
      </c>
      <c r="N91" s="10">
        <v>61</v>
      </c>
    </row>
    <row r="92" spans="1:14" x14ac:dyDescent="0.3">
      <c r="A92" t="s">
        <v>5</v>
      </c>
      <c r="B92" t="s">
        <v>519</v>
      </c>
      <c r="C92" t="s">
        <v>12</v>
      </c>
      <c r="D92" s="10">
        <v>21.549999999999997</v>
      </c>
      <c r="E92" s="1">
        <v>0.13317865429234341</v>
      </c>
      <c r="F92" s="10">
        <v>2.87</v>
      </c>
      <c r="G92" s="10">
        <v>18.679999999999996</v>
      </c>
      <c r="H92" s="10">
        <v>202.57000000000002</v>
      </c>
      <c r="I92" s="10">
        <v>6077</v>
      </c>
      <c r="J92" s="12">
        <v>281.99535962877036</v>
      </c>
      <c r="K92" s="1">
        <v>0.79743589743589749</v>
      </c>
      <c r="L92" s="10">
        <v>1244</v>
      </c>
      <c r="M92" s="10">
        <v>1560</v>
      </c>
      <c r="N92" s="10">
        <v>63</v>
      </c>
    </row>
    <row r="93" spans="1:14" x14ac:dyDescent="0.3">
      <c r="A93" t="s">
        <v>5</v>
      </c>
      <c r="B93" t="s">
        <v>519</v>
      </c>
      <c r="C93" t="s">
        <v>15</v>
      </c>
      <c r="D93" s="10">
        <v>14.350000000000001</v>
      </c>
      <c r="E93" s="1">
        <v>0.27526132404181181</v>
      </c>
      <c r="F93" s="10">
        <v>3.95</v>
      </c>
      <c r="G93" s="10">
        <v>10.4</v>
      </c>
      <c r="H93" s="10">
        <v>127.61</v>
      </c>
      <c r="I93" s="10">
        <v>3828.29</v>
      </c>
      <c r="J93" s="12">
        <v>266.77979094076653</v>
      </c>
      <c r="K93" s="1">
        <v>0.74740484429065746</v>
      </c>
      <c r="L93" s="10">
        <v>864</v>
      </c>
      <c r="M93" s="10">
        <v>1156</v>
      </c>
      <c r="N93" s="10">
        <v>46</v>
      </c>
    </row>
    <row r="94" spans="1:14" x14ac:dyDescent="0.3">
      <c r="A94" t="s">
        <v>5</v>
      </c>
      <c r="B94" t="s">
        <v>519</v>
      </c>
      <c r="C94" t="s">
        <v>14</v>
      </c>
      <c r="D94" s="10">
        <v>14.45</v>
      </c>
      <c r="E94" s="1">
        <v>0.14878892733564014</v>
      </c>
      <c r="F94" s="10">
        <v>2.15</v>
      </c>
      <c r="G94" s="10">
        <v>12.3</v>
      </c>
      <c r="H94" s="10">
        <v>130.87999999999997</v>
      </c>
      <c r="I94" s="10">
        <v>3926.41</v>
      </c>
      <c r="J94" s="12">
        <v>271.72387543252597</v>
      </c>
      <c r="K94" s="1">
        <v>0.75062972292191432</v>
      </c>
      <c r="L94" s="10">
        <v>894</v>
      </c>
      <c r="M94" s="10">
        <v>1191</v>
      </c>
      <c r="N94" s="10">
        <v>48</v>
      </c>
    </row>
    <row r="95" spans="1:14" x14ac:dyDescent="0.3">
      <c r="A95" t="s">
        <v>5</v>
      </c>
      <c r="B95" t="s">
        <v>519</v>
      </c>
      <c r="C95" t="s">
        <v>116</v>
      </c>
      <c r="D95" s="10">
        <v>10.15</v>
      </c>
      <c r="E95" s="1">
        <v>0.18226600985221675</v>
      </c>
      <c r="F95" s="10">
        <v>1.85</v>
      </c>
      <c r="G95" s="10">
        <v>8.2999999999999989</v>
      </c>
      <c r="H95" s="10">
        <v>80.165084500000006</v>
      </c>
      <c r="I95" s="10">
        <v>2404.9525350000004</v>
      </c>
      <c r="J95" s="12">
        <v>236.94113645320201</v>
      </c>
      <c r="K95" s="1">
        <v>0.65333333333333332</v>
      </c>
      <c r="L95" s="10">
        <v>539</v>
      </c>
      <c r="M95" s="10">
        <v>825</v>
      </c>
      <c r="N95" s="10">
        <v>33</v>
      </c>
    </row>
    <row r="96" spans="1:14" x14ac:dyDescent="0.3">
      <c r="A96" t="s">
        <v>5</v>
      </c>
      <c r="B96" t="s">
        <v>519</v>
      </c>
      <c r="C96" t="s">
        <v>114</v>
      </c>
      <c r="D96" s="10">
        <v>14.509999999999998</v>
      </c>
      <c r="E96" s="1">
        <v>0.23432115782219162</v>
      </c>
      <c r="F96" s="10">
        <v>3.4</v>
      </c>
      <c r="G96" s="10">
        <v>11.11</v>
      </c>
      <c r="H96" s="10">
        <v>128.93</v>
      </c>
      <c r="I96" s="10">
        <v>3868.0199999999995</v>
      </c>
      <c r="J96" s="12">
        <v>266.57615437629221</v>
      </c>
      <c r="K96" s="1">
        <v>0.74592274678111592</v>
      </c>
      <c r="L96" s="10">
        <v>869</v>
      </c>
      <c r="M96" s="10">
        <v>1165</v>
      </c>
      <c r="N96" s="10">
        <v>47</v>
      </c>
    </row>
    <row r="97" spans="1:14" x14ac:dyDescent="0.3">
      <c r="A97" t="s">
        <v>5</v>
      </c>
      <c r="B97" t="s">
        <v>519</v>
      </c>
      <c r="C97" t="s">
        <v>117</v>
      </c>
      <c r="D97" s="10">
        <v>11.849999999999998</v>
      </c>
      <c r="E97" s="1">
        <v>0.22784810126582283</v>
      </c>
      <c r="F97" s="10">
        <v>2.7</v>
      </c>
      <c r="G97" s="10">
        <v>9.1499999999999986</v>
      </c>
      <c r="H97" s="10">
        <v>77.49351999999999</v>
      </c>
      <c r="I97" s="10">
        <v>2324.8056000000001</v>
      </c>
      <c r="J97" s="12">
        <v>196.18612658227852</v>
      </c>
      <c r="K97" s="1">
        <v>0.76023391812865493</v>
      </c>
      <c r="L97" s="10">
        <v>520</v>
      </c>
      <c r="M97" s="10">
        <v>684</v>
      </c>
      <c r="N97" s="10">
        <v>38</v>
      </c>
    </row>
    <row r="98" spans="1:14" x14ac:dyDescent="0.3">
      <c r="A98" t="s">
        <v>5</v>
      </c>
      <c r="B98" t="s">
        <v>553</v>
      </c>
      <c r="C98" t="s">
        <v>7</v>
      </c>
      <c r="D98" s="10">
        <v>0.33</v>
      </c>
      <c r="E98" s="1">
        <v>0</v>
      </c>
      <c r="F98" s="10">
        <v>0</v>
      </c>
      <c r="G98" s="10">
        <v>0.33</v>
      </c>
      <c r="H98" s="10">
        <v>4.17</v>
      </c>
      <c r="I98" s="10">
        <v>125</v>
      </c>
      <c r="J98" s="12">
        <v>378.78787878787875</v>
      </c>
      <c r="K98" s="1">
        <v>0.83333333333333337</v>
      </c>
      <c r="L98" s="10">
        <v>25</v>
      </c>
      <c r="M98" s="10">
        <v>30</v>
      </c>
      <c r="N98" s="10">
        <v>1</v>
      </c>
    </row>
    <row r="99" spans="1:14" x14ac:dyDescent="0.3">
      <c r="A99" t="s">
        <v>5</v>
      </c>
      <c r="B99" t="s">
        <v>553</v>
      </c>
      <c r="C99" t="s">
        <v>9</v>
      </c>
      <c r="D99" s="10">
        <v>1</v>
      </c>
      <c r="E99" s="1">
        <v>0</v>
      </c>
      <c r="F99" s="10">
        <v>0</v>
      </c>
      <c r="G99" s="10">
        <v>1</v>
      </c>
      <c r="H99" s="10">
        <v>8.49</v>
      </c>
      <c r="I99" s="10">
        <v>254.81</v>
      </c>
      <c r="J99" s="12">
        <v>254.81</v>
      </c>
      <c r="K99" s="1">
        <v>0.64444444444444449</v>
      </c>
      <c r="L99" s="10">
        <v>58</v>
      </c>
      <c r="M99" s="10">
        <v>90</v>
      </c>
      <c r="N99" s="10">
        <v>3</v>
      </c>
    </row>
    <row r="100" spans="1:14" x14ac:dyDescent="0.3">
      <c r="A100" t="s">
        <v>5</v>
      </c>
      <c r="B100" t="s">
        <v>553</v>
      </c>
      <c r="C100" t="s">
        <v>8</v>
      </c>
      <c r="D100" s="10">
        <v>0.66</v>
      </c>
      <c r="E100" s="1">
        <v>0</v>
      </c>
      <c r="F100" s="10">
        <v>0</v>
      </c>
      <c r="G100" s="10">
        <v>0.66</v>
      </c>
      <c r="H100" s="10">
        <v>5.5</v>
      </c>
      <c r="I100" s="10">
        <v>165</v>
      </c>
      <c r="J100" s="12">
        <v>250</v>
      </c>
      <c r="K100" s="1">
        <v>0.55000000000000004</v>
      </c>
      <c r="L100" s="10">
        <v>33</v>
      </c>
      <c r="M100" s="10">
        <v>60</v>
      </c>
      <c r="N100" s="10">
        <v>2</v>
      </c>
    </row>
    <row r="101" spans="1:14" x14ac:dyDescent="0.3">
      <c r="A101" t="s">
        <v>5</v>
      </c>
      <c r="B101" t="s">
        <v>553</v>
      </c>
      <c r="C101" t="s">
        <v>11</v>
      </c>
      <c r="D101" s="10">
        <v>0.33</v>
      </c>
      <c r="E101" s="1">
        <v>0</v>
      </c>
      <c r="F101" s="10">
        <v>0</v>
      </c>
      <c r="G101" s="10">
        <v>0.33</v>
      </c>
      <c r="H101" s="10">
        <v>4.33</v>
      </c>
      <c r="I101" s="10">
        <v>130</v>
      </c>
      <c r="J101" s="12">
        <v>393.93939393939394</v>
      </c>
      <c r="K101" s="1">
        <v>0.8666666666666667</v>
      </c>
      <c r="L101" s="10">
        <v>26</v>
      </c>
      <c r="M101" s="10">
        <v>30</v>
      </c>
      <c r="N101" s="10">
        <v>1</v>
      </c>
    </row>
    <row r="102" spans="1:14" x14ac:dyDescent="0.3">
      <c r="A102" t="s">
        <v>5</v>
      </c>
      <c r="B102" t="s">
        <v>553</v>
      </c>
      <c r="C102" t="s">
        <v>10</v>
      </c>
      <c r="D102" s="10">
        <v>0.66</v>
      </c>
      <c r="E102" s="1">
        <v>0</v>
      </c>
      <c r="F102" s="10">
        <v>0</v>
      </c>
      <c r="G102" s="10">
        <v>0.66</v>
      </c>
      <c r="H102" s="10">
        <v>3.5</v>
      </c>
      <c r="I102" s="10">
        <v>105</v>
      </c>
      <c r="J102" s="12">
        <v>159.09090909090909</v>
      </c>
      <c r="K102" s="1">
        <v>0.35</v>
      </c>
      <c r="L102" s="10">
        <v>21</v>
      </c>
      <c r="M102" s="10">
        <v>60</v>
      </c>
      <c r="N102" s="10">
        <v>2</v>
      </c>
    </row>
    <row r="103" spans="1:14" x14ac:dyDescent="0.3">
      <c r="A103" t="s">
        <v>5</v>
      </c>
      <c r="B103" t="s">
        <v>553</v>
      </c>
      <c r="C103" t="s">
        <v>12</v>
      </c>
      <c r="D103" s="10">
        <v>0.33</v>
      </c>
      <c r="E103" s="1">
        <v>0</v>
      </c>
      <c r="F103" s="10">
        <v>0</v>
      </c>
      <c r="G103" s="10">
        <v>0.33</v>
      </c>
      <c r="H103" s="10">
        <v>2.33</v>
      </c>
      <c r="I103" s="10">
        <v>70</v>
      </c>
      <c r="J103" s="12">
        <v>212.12121212121212</v>
      </c>
      <c r="K103" s="1">
        <v>0.46666666666666667</v>
      </c>
      <c r="L103" s="10">
        <v>14</v>
      </c>
      <c r="M103" s="10">
        <v>30</v>
      </c>
      <c r="N103" s="10">
        <v>1</v>
      </c>
    </row>
    <row r="104" spans="1:14" x14ac:dyDescent="0.3">
      <c r="A104" t="s">
        <v>5</v>
      </c>
      <c r="B104" t="s">
        <v>590</v>
      </c>
      <c r="C104" t="s">
        <v>7</v>
      </c>
      <c r="D104" s="10">
        <v>4.4000000000000004</v>
      </c>
      <c r="E104" s="1">
        <v>9.0909090909090912E-2</v>
      </c>
      <c r="F104" s="10">
        <v>0.4</v>
      </c>
      <c r="G104" s="10">
        <v>4</v>
      </c>
      <c r="H104" s="10">
        <v>77.31</v>
      </c>
      <c r="I104" s="10">
        <v>2319.36</v>
      </c>
      <c r="J104" s="12">
        <v>527.12727272727273</v>
      </c>
      <c r="K104" s="1">
        <v>0.74903100775193798</v>
      </c>
      <c r="L104" s="10">
        <v>773</v>
      </c>
      <c r="M104" s="10">
        <v>1032</v>
      </c>
      <c r="N104" s="10">
        <v>21</v>
      </c>
    </row>
    <row r="105" spans="1:14" x14ac:dyDescent="0.3">
      <c r="A105" t="s">
        <v>5</v>
      </c>
      <c r="B105" t="s">
        <v>590</v>
      </c>
      <c r="C105" t="s">
        <v>9</v>
      </c>
      <c r="D105" s="10">
        <v>4.3999999999999995</v>
      </c>
      <c r="E105" s="1">
        <v>0.27272727272727276</v>
      </c>
      <c r="F105" s="10">
        <v>1.2</v>
      </c>
      <c r="G105" s="10">
        <v>3.2</v>
      </c>
      <c r="H105" s="10">
        <v>81.400000000000006</v>
      </c>
      <c r="I105" s="10">
        <v>2442.04</v>
      </c>
      <c r="J105" s="12">
        <v>555.00909090909101</v>
      </c>
      <c r="K105" s="1">
        <v>0.68866328257191201</v>
      </c>
      <c r="L105" s="10">
        <v>814</v>
      </c>
      <c r="M105" s="10">
        <v>1182</v>
      </c>
      <c r="N105" s="10">
        <v>22</v>
      </c>
    </row>
    <row r="106" spans="1:14" x14ac:dyDescent="0.3">
      <c r="A106" t="s">
        <v>5</v>
      </c>
      <c r="B106" t="s">
        <v>590</v>
      </c>
      <c r="C106" t="s">
        <v>8</v>
      </c>
      <c r="D106" s="10">
        <v>5.2</v>
      </c>
      <c r="E106" s="1">
        <v>0.26923076923076922</v>
      </c>
      <c r="F106" s="10">
        <v>1.4</v>
      </c>
      <c r="G106" s="10">
        <v>3.8000000000000003</v>
      </c>
      <c r="H106" s="10">
        <v>93.39</v>
      </c>
      <c r="I106" s="10">
        <v>2801.96</v>
      </c>
      <c r="J106" s="12">
        <v>538.8384615384615</v>
      </c>
      <c r="K106" s="1">
        <v>0.69804216867469882</v>
      </c>
      <c r="L106" s="10">
        <v>927</v>
      </c>
      <c r="M106" s="10">
        <v>1328</v>
      </c>
      <c r="N106" s="10">
        <v>26</v>
      </c>
    </row>
    <row r="107" spans="1:14" x14ac:dyDescent="0.3">
      <c r="A107" t="s">
        <v>5</v>
      </c>
      <c r="B107" t="s">
        <v>590</v>
      </c>
      <c r="C107" t="s">
        <v>11</v>
      </c>
      <c r="D107" s="10">
        <v>4.6000000000000005</v>
      </c>
      <c r="E107" s="1">
        <v>0.21739130434782605</v>
      </c>
      <c r="F107" s="10">
        <v>1</v>
      </c>
      <c r="G107" s="10">
        <v>3.6000000000000005</v>
      </c>
      <c r="H107" s="10">
        <v>73.48</v>
      </c>
      <c r="I107" s="10">
        <v>2204.5100000000002</v>
      </c>
      <c r="J107" s="12">
        <v>479.24130434782609</v>
      </c>
      <c r="K107" s="1">
        <v>0.69478672985781986</v>
      </c>
      <c r="L107" s="10">
        <v>733</v>
      </c>
      <c r="M107" s="10">
        <v>1055</v>
      </c>
      <c r="N107" s="10">
        <v>22</v>
      </c>
    </row>
    <row r="108" spans="1:14" x14ac:dyDescent="0.3">
      <c r="A108" t="s">
        <v>5</v>
      </c>
      <c r="B108" t="s">
        <v>590</v>
      </c>
      <c r="C108" t="s">
        <v>10</v>
      </c>
      <c r="D108" s="10">
        <v>5</v>
      </c>
      <c r="E108" s="1">
        <v>0.32</v>
      </c>
      <c r="F108" s="10">
        <v>1.6</v>
      </c>
      <c r="G108" s="10">
        <v>3.4000000000000004</v>
      </c>
      <c r="H108" s="10">
        <v>82.36999999999999</v>
      </c>
      <c r="I108" s="10">
        <v>2471.0500000000002</v>
      </c>
      <c r="J108" s="12">
        <v>494.21000000000004</v>
      </c>
      <c r="K108" s="1">
        <v>0.68355481727574752</v>
      </c>
      <c r="L108" s="10">
        <v>823</v>
      </c>
      <c r="M108" s="10">
        <v>1204</v>
      </c>
      <c r="N108" s="10">
        <v>25</v>
      </c>
    </row>
    <row r="109" spans="1:14" x14ac:dyDescent="0.3">
      <c r="A109" t="s">
        <v>5</v>
      </c>
      <c r="B109" t="s">
        <v>590</v>
      </c>
      <c r="C109" t="s">
        <v>13</v>
      </c>
      <c r="D109" s="10">
        <v>3.8000000000000007</v>
      </c>
      <c r="E109" s="1">
        <v>0.26315789473684204</v>
      </c>
      <c r="F109" s="10">
        <v>1</v>
      </c>
      <c r="G109" s="10">
        <v>2.8000000000000007</v>
      </c>
      <c r="H109" s="10">
        <v>64.48</v>
      </c>
      <c r="I109" s="10">
        <v>1934.6</v>
      </c>
      <c r="J109" s="12">
        <v>509.10526315789463</v>
      </c>
      <c r="K109" s="1">
        <v>0.67918454935622319</v>
      </c>
      <c r="L109" s="10">
        <v>633</v>
      </c>
      <c r="M109" s="10">
        <v>932</v>
      </c>
      <c r="N109" s="10">
        <v>19</v>
      </c>
    </row>
    <row r="110" spans="1:14" x14ac:dyDescent="0.3">
      <c r="A110" t="s">
        <v>5</v>
      </c>
      <c r="B110" t="s">
        <v>590</v>
      </c>
      <c r="C110" t="s">
        <v>12</v>
      </c>
      <c r="D110" s="10">
        <v>5.2000000000000011</v>
      </c>
      <c r="E110" s="1">
        <v>0.10769230769230768</v>
      </c>
      <c r="F110" s="10">
        <v>0.56000000000000005</v>
      </c>
      <c r="G110" s="10">
        <v>4.6400000000000006</v>
      </c>
      <c r="H110" s="10">
        <v>76.090000000000018</v>
      </c>
      <c r="I110" s="10">
        <v>2282.69</v>
      </c>
      <c r="J110" s="12">
        <v>438.97884615384606</v>
      </c>
      <c r="K110" s="1">
        <v>0.63598326359832635</v>
      </c>
      <c r="L110" s="10">
        <v>760</v>
      </c>
      <c r="M110" s="10">
        <v>1195</v>
      </c>
      <c r="N110" s="10">
        <v>26</v>
      </c>
    </row>
    <row r="111" spans="1:14" x14ac:dyDescent="0.3">
      <c r="A111" t="s">
        <v>5</v>
      </c>
      <c r="B111" t="s">
        <v>590</v>
      </c>
      <c r="C111" t="s">
        <v>15</v>
      </c>
      <c r="D111" s="10">
        <v>3.8000000000000007</v>
      </c>
      <c r="E111" s="1">
        <v>5.2631578947368411E-2</v>
      </c>
      <c r="F111" s="10">
        <v>0.2</v>
      </c>
      <c r="G111" s="10">
        <v>3.6000000000000005</v>
      </c>
      <c r="H111" s="10">
        <v>57.41</v>
      </c>
      <c r="I111" s="10">
        <v>1722.3</v>
      </c>
      <c r="J111" s="12">
        <v>453.23684210526307</v>
      </c>
      <c r="K111" s="1">
        <v>0.67933491686460812</v>
      </c>
      <c r="L111" s="10">
        <v>572</v>
      </c>
      <c r="M111" s="10">
        <v>842</v>
      </c>
      <c r="N111" s="10">
        <v>19</v>
      </c>
    </row>
    <row r="112" spans="1:14" x14ac:dyDescent="0.3">
      <c r="A112" t="s">
        <v>5</v>
      </c>
      <c r="B112" t="s">
        <v>590</v>
      </c>
      <c r="C112" t="s">
        <v>14</v>
      </c>
      <c r="D112" s="10">
        <v>4.4000000000000012</v>
      </c>
      <c r="E112" s="1">
        <v>0.27272727272727265</v>
      </c>
      <c r="F112" s="10">
        <v>1.2</v>
      </c>
      <c r="G112" s="10">
        <v>3.2</v>
      </c>
      <c r="H112" s="10">
        <v>68.939999999999984</v>
      </c>
      <c r="I112" s="10">
        <v>2068.2599999999998</v>
      </c>
      <c r="J112" s="12">
        <v>470.05909090909074</v>
      </c>
      <c r="K112" s="1">
        <v>0.67843137254901964</v>
      </c>
      <c r="L112" s="10">
        <v>692</v>
      </c>
      <c r="M112" s="10">
        <v>1020</v>
      </c>
      <c r="N112" s="10">
        <v>22</v>
      </c>
    </row>
    <row r="113" spans="1:14" x14ac:dyDescent="0.3">
      <c r="A113" t="s">
        <v>5</v>
      </c>
      <c r="B113" t="s">
        <v>590</v>
      </c>
      <c r="C113" t="s">
        <v>116</v>
      </c>
      <c r="D113" s="10">
        <v>4.2000000000000011</v>
      </c>
      <c r="E113" s="1">
        <v>0.38095238095238082</v>
      </c>
      <c r="F113" s="10">
        <v>1.5999999999999999</v>
      </c>
      <c r="G113" s="10">
        <v>2.6000000000000005</v>
      </c>
      <c r="H113" s="10">
        <v>79.22999999999999</v>
      </c>
      <c r="I113" s="10">
        <v>2376.9</v>
      </c>
      <c r="J113" s="12">
        <v>565.92857142857133</v>
      </c>
      <c r="K113" s="1">
        <v>0.80101522842639594</v>
      </c>
      <c r="L113" s="10">
        <v>789</v>
      </c>
      <c r="M113" s="10">
        <v>985</v>
      </c>
      <c r="N113" s="10">
        <v>21</v>
      </c>
    </row>
    <row r="114" spans="1:14" x14ac:dyDescent="0.3">
      <c r="A114" t="s">
        <v>5</v>
      </c>
      <c r="B114" t="s">
        <v>590</v>
      </c>
      <c r="C114" t="s">
        <v>114</v>
      </c>
      <c r="D114" s="10">
        <v>4.8000000000000007</v>
      </c>
      <c r="E114" s="1">
        <v>0.24999999999999994</v>
      </c>
      <c r="F114" s="10">
        <v>1.2</v>
      </c>
      <c r="G114" s="10">
        <v>3.6000000000000005</v>
      </c>
      <c r="H114" s="10">
        <v>71.72999999999999</v>
      </c>
      <c r="I114" s="10">
        <v>2151.6800000000003</v>
      </c>
      <c r="J114" s="12">
        <v>448.26666666666665</v>
      </c>
      <c r="K114" s="1">
        <v>0.6584022038567493</v>
      </c>
      <c r="L114" s="10">
        <v>717</v>
      </c>
      <c r="M114" s="10">
        <v>1089</v>
      </c>
      <c r="N114" s="10">
        <v>24</v>
      </c>
    </row>
    <row r="115" spans="1:14" x14ac:dyDescent="0.3">
      <c r="A115" t="s">
        <v>5</v>
      </c>
      <c r="B115" t="s">
        <v>590</v>
      </c>
      <c r="C115" t="s">
        <v>117</v>
      </c>
      <c r="D115" s="10">
        <v>4.8</v>
      </c>
      <c r="E115" s="1">
        <v>0.20833333333333334</v>
      </c>
      <c r="F115" s="10">
        <v>1</v>
      </c>
      <c r="G115" s="10">
        <v>3.8000000000000003</v>
      </c>
      <c r="H115" s="10">
        <v>77.399999999999991</v>
      </c>
      <c r="I115" s="10">
        <v>2322</v>
      </c>
      <c r="J115" s="12">
        <v>483.75</v>
      </c>
      <c r="K115" s="1">
        <v>0.68073878627968343</v>
      </c>
      <c r="L115" s="10">
        <v>774</v>
      </c>
      <c r="M115" s="10">
        <v>1137</v>
      </c>
      <c r="N115" s="10">
        <v>24</v>
      </c>
    </row>
    <row r="116" spans="1:14" x14ac:dyDescent="0.3">
      <c r="A116" t="s">
        <v>5</v>
      </c>
      <c r="B116" t="s">
        <v>607</v>
      </c>
      <c r="C116" t="s">
        <v>7</v>
      </c>
      <c r="D116" s="10">
        <v>1</v>
      </c>
      <c r="E116" s="1">
        <v>0.6</v>
      </c>
      <c r="F116" s="10">
        <v>0.6</v>
      </c>
      <c r="G116" s="10">
        <v>0.4</v>
      </c>
      <c r="H116" s="10">
        <v>14.8</v>
      </c>
      <c r="I116" s="10">
        <v>444</v>
      </c>
      <c r="J116" s="12">
        <v>444</v>
      </c>
      <c r="K116" s="1">
        <v>0.77486910994764402</v>
      </c>
      <c r="L116" s="10">
        <v>148</v>
      </c>
      <c r="M116" s="10">
        <v>191</v>
      </c>
      <c r="N116" s="10">
        <v>5</v>
      </c>
    </row>
    <row r="117" spans="1:14" x14ac:dyDescent="0.3">
      <c r="A117" t="s">
        <v>5</v>
      </c>
      <c r="B117" t="s">
        <v>607</v>
      </c>
      <c r="C117" t="s">
        <v>9</v>
      </c>
      <c r="D117" s="10">
        <v>1.4</v>
      </c>
      <c r="E117" s="1">
        <v>0.28571428571428575</v>
      </c>
      <c r="F117" s="10">
        <v>0.4</v>
      </c>
      <c r="G117" s="10">
        <v>1</v>
      </c>
      <c r="H117" s="10">
        <v>20.32</v>
      </c>
      <c r="I117" s="10">
        <v>609.6</v>
      </c>
      <c r="J117" s="12">
        <v>435.42857142857144</v>
      </c>
      <c r="K117" s="1">
        <v>0.70526315789473681</v>
      </c>
      <c r="L117" s="10">
        <v>201</v>
      </c>
      <c r="M117" s="10">
        <v>285</v>
      </c>
      <c r="N117" s="10">
        <v>7</v>
      </c>
    </row>
    <row r="118" spans="1:14" x14ac:dyDescent="0.3">
      <c r="A118" t="s">
        <v>5</v>
      </c>
      <c r="B118" t="s">
        <v>607</v>
      </c>
      <c r="C118" t="s">
        <v>8</v>
      </c>
      <c r="D118" s="10">
        <v>1.2000000000000002</v>
      </c>
      <c r="E118" s="1">
        <v>0.49999999999999989</v>
      </c>
      <c r="F118" s="10">
        <v>0.6</v>
      </c>
      <c r="G118" s="10">
        <v>0.60000000000000009</v>
      </c>
      <c r="H118" s="10">
        <v>15.65</v>
      </c>
      <c r="I118" s="10">
        <v>469.5</v>
      </c>
      <c r="J118" s="12">
        <v>391.24999999999994</v>
      </c>
      <c r="K118" s="1">
        <v>0.64583333333333337</v>
      </c>
      <c r="L118" s="10">
        <v>155</v>
      </c>
      <c r="M118" s="10">
        <v>240</v>
      </c>
      <c r="N118" s="10">
        <v>6</v>
      </c>
    </row>
    <row r="119" spans="1:14" x14ac:dyDescent="0.3">
      <c r="A119" t="s">
        <v>5</v>
      </c>
      <c r="B119" t="s">
        <v>607</v>
      </c>
      <c r="C119" t="s">
        <v>11</v>
      </c>
      <c r="D119" s="10">
        <v>1</v>
      </c>
      <c r="E119" s="1">
        <v>0.2</v>
      </c>
      <c r="F119" s="10">
        <v>0.2</v>
      </c>
      <c r="G119" s="10">
        <v>0.8</v>
      </c>
      <c r="H119" s="10">
        <v>14.06</v>
      </c>
      <c r="I119" s="10">
        <v>421.8</v>
      </c>
      <c r="J119" s="12">
        <v>421.8</v>
      </c>
      <c r="K119" s="1">
        <v>0.67317073170731712</v>
      </c>
      <c r="L119" s="10">
        <v>138</v>
      </c>
      <c r="M119" s="10">
        <v>205</v>
      </c>
      <c r="N119" s="10">
        <v>5</v>
      </c>
    </row>
    <row r="120" spans="1:14" x14ac:dyDescent="0.3">
      <c r="A120" t="s">
        <v>5</v>
      </c>
      <c r="B120" t="s">
        <v>607</v>
      </c>
      <c r="C120" t="s">
        <v>10</v>
      </c>
      <c r="D120" s="10">
        <v>1.6</v>
      </c>
      <c r="E120" s="1">
        <v>0.125</v>
      </c>
      <c r="F120" s="10">
        <v>0.2</v>
      </c>
      <c r="G120" s="10">
        <v>1.4</v>
      </c>
      <c r="H120" s="10">
        <v>21.1</v>
      </c>
      <c r="I120" s="10">
        <v>633.09</v>
      </c>
      <c r="J120" s="12">
        <v>395.68124999999998</v>
      </c>
      <c r="K120" s="1">
        <v>0.56910569105691056</v>
      </c>
      <c r="L120" s="10">
        <v>210</v>
      </c>
      <c r="M120" s="10">
        <v>369</v>
      </c>
      <c r="N120" s="10">
        <v>9</v>
      </c>
    </row>
    <row r="121" spans="1:14" x14ac:dyDescent="0.3">
      <c r="A121" t="s">
        <v>5</v>
      </c>
      <c r="B121" t="s">
        <v>607</v>
      </c>
      <c r="C121" t="s">
        <v>13</v>
      </c>
      <c r="D121" s="10">
        <v>0.8</v>
      </c>
      <c r="E121" s="1">
        <v>0.25</v>
      </c>
      <c r="F121" s="10">
        <v>0.2</v>
      </c>
      <c r="G121" s="10">
        <v>0.60000000000000009</v>
      </c>
      <c r="H121" s="10">
        <v>13.23</v>
      </c>
      <c r="I121" s="10">
        <v>396.8</v>
      </c>
      <c r="J121" s="12">
        <v>496</v>
      </c>
      <c r="K121" s="1">
        <v>0.90714285714285714</v>
      </c>
      <c r="L121" s="10">
        <v>127</v>
      </c>
      <c r="M121" s="10">
        <v>140</v>
      </c>
      <c r="N121" s="10">
        <v>4</v>
      </c>
    </row>
    <row r="122" spans="1:14" x14ac:dyDescent="0.3">
      <c r="A122" t="s">
        <v>5</v>
      </c>
      <c r="B122" t="s">
        <v>607</v>
      </c>
      <c r="C122" t="s">
        <v>12</v>
      </c>
      <c r="D122" s="10">
        <v>1.6</v>
      </c>
      <c r="E122" s="1">
        <v>0.25</v>
      </c>
      <c r="F122" s="10">
        <v>0.4</v>
      </c>
      <c r="G122" s="10">
        <v>1.2000000000000002</v>
      </c>
      <c r="H122" s="10">
        <v>20.28</v>
      </c>
      <c r="I122" s="10">
        <v>608.4</v>
      </c>
      <c r="J122" s="12">
        <v>380.24999999999994</v>
      </c>
      <c r="K122" s="1">
        <v>0.63009404388714729</v>
      </c>
      <c r="L122" s="10">
        <v>201</v>
      </c>
      <c r="M122" s="10">
        <v>319</v>
      </c>
      <c r="N122" s="10">
        <v>8</v>
      </c>
    </row>
    <row r="123" spans="1:14" x14ac:dyDescent="0.3">
      <c r="A123" t="s">
        <v>5</v>
      </c>
      <c r="B123" t="s">
        <v>607</v>
      </c>
      <c r="C123" t="s">
        <v>15</v>
      </c>
      <c r="D123" s="10">
        <v>1.2000000000000002</v>
      </c>
      <c r="E123" s="1">
        <v>0.16666666666666666</v>
      </c>
      <c r="F123" s="10">
        <v>0.2</v>
      </c>
      <c r="G123" s="10">
        <v>1</v>
      </c>
      <c r="H123" s="10">
        <v>18.399999999999999</v>
      </c>
      <c r="I123" s="10">
        <v>552</v>
      </c>
      <c r="J123" s="12">
        <v>459.99999999999994</v>
      </c>
      <c r="K123" s="1">
        <v>0.78297872340425534</v>
      </c>
      <c r="L123" s="10">
        <v>184</v>
      </c>
      <c r="M123" s="10">
        <v>235</v>
      </c>
      <c r="N123" s="10">
        <v>6</v>
      </c>
    </row>
    <row r="124" spans="1:14" x14ac:dyDescent="0.3">
      <c r="A124" t="s">
        <v>5</v>
      </c>
      <c r="B124" t="s">
        <v>607</v>
      </c>
      <c r="C124" t="s">
        <v>14</v>
      </c>
      <c r="D124" s="10">
        <v>1</v>
      </c>
      <c r="E124" s="1">
        <v>0</v>
      </c>
      <c r="F124" s="10">
        <v>0</v>
      </c>
      <c r="G124" s="10">
        <v>1</v>
      </c>
      <c r="H124" s="10">
        <v>16</v>
      </c>
      <c r="I124" s="10">
        <v>480</v>
      </c>
      <c r="J124" s="12">
        <v>480</v>
      </c>
      <c r="K124" s="1">
        <v>0.78048780487804881</v>
      </c>
      <c r="L124" s="10">
        <v>160</v>
      </c>
      <c r="M124" s="10">
        <v>205</v>
      </c>
      <c r="N124" s="10">
        <v>5</v>
      </c>
    </row>
    <row r="125" spans="1:14" x14ac:dyDescent="0.3">
      <c r="A125" t="s">
        <v>5</v>
      </c>
      <c r="B125" t="s">
        <v>607</v>
      </c>
      <c r="C125" t="s">
        <v>116</v>
      </c>
      <c r="D125" s="10">
        <v>0.8</v>
      </c>
      <c r="E125" s="1">
        <v>0.25</v>
      </c>
      <c r="F125" s="10">
        <v>0.2</v>
      </c>
      <c r="G125" s="10">
        <v>0.60000000000000009</v>
      </c>
      <c r="H125" s="10">
        <v>13.7</v>
      </c>
      <c r="I125" s="10">
        <v>411</v>
      </c>
      <c r="J125" s="12">
        <v>513.75</v>
      </c>
      <c r="K125" s="1">
        <v>0.80588235294117649</v>
      </c>
      <c r="L125" s="10">
        <v>137</v>
      </c>
      <c r="M125" s="10">
        <v>170</v>
      </c>
      <c r="N125" s="10">
        <v>4</v>
      </c>
    </row>
    <row r="126" spans="1:14" x14ac:dyDescent="0.3">
      <c r="A126" t="s">
        <v>5</v>
      </c>
      <c r="B126" t="s">
        <v>607</v>
      </c>
      <c r="C126" t="s">
        <v>114</v>
      </c>
      <c r="D126" s="10">
        <v>1.2000000000000002</v>
      </c>
      <c r="E126" s="1">
        <v>0.16666666666666666</v>
      </c>
      <c r="F126" s="10">
        <v>0.2</v>
      </c>
      <c r="G126" s="10">
        <v>1</v>
      </c>
      <c r="H126" s="10">
        <v>17.3</v>
      </c>
      <c r="I126" s="10">
        <v>519</v>
      </c>
      <c r="J126" s="12">
        <v>432.49999999999994</v>
      </c>
      <c r="K126" s="1">
        <v>0.70612244897959187</v>
      </c>
      <c r="L126" s="10">
        <v>173</v>
      </c>
      <c r="M126" s="10">
        <v>245</v>
      </c>
      <c r="N126" s="10">
        <v>6</v>
      </c>
    </row>
    <row r="127" spans="1:14" x14ac:dyDescent="0.3">
      <c r="A127" t="s">
        <v>5</v>
      </c>
      <c r="B127" t="s">
        <v>607</v>
      </c>
      <c r="C127" t="s">
        <v>117</v>
      </c>
      <c r="D127" s="10">
        <v>0.60000000000000009</v>
      </c>
      <c r="E127" s="1">
        <v>0</v>
      </c>
      <c r="F127" s="10">
        <v>0</v>
      </c>
      <c r="G127" s="10">
        <v>0.60000000000000009</v>
      </c>
      <c r="H127" s="10">
        <v>10.9</v>
      </c>
      <c r="I127" s="10">
        <v>327</v>
      </c>
      <c r="J127" s="12">
        <v>544.99999999999989</v>
      </c>
      <c r="K127" s="1">
        <v>0.72666666666666668</v>
      </c>
      <c r="L127" s="10">
        <v>109</v>
      </c>
      <c r="M127" s="10">
        <v>150</v>
      </c>
      <c r="N127" s="10">
        <v>3</v>
      </c>
    </row>
    <row r="128" spans="1:14" x14ac:dyDescent="0.3">
      <c r="A128" t="s">
        <v>5</v>
      </c>
      <c r="B128" t="s">
        <v>641</v>
      </c>
      <c r="C128" t="s">
        <v>7</v>
      </c>
      <c r="D128" s="10">
        <v>4.4799999999999995</v>
      </c>
      <c r="E128" s="1">
        <v>0.21205357142857145</v>
      </c>
      <c r="F128" s="10">
        <v>0.95000000000000007</v>
      </c>
      <c r="G128" s="10">
        <v>3.5300000000000002</v>
      </c>
      <c r="H128" s="10">
        <v>50.620000000000005</v>
      </c>
      <c r="I128" s="10">
        <v>1518.6</v>
      </c>
      <c r="J128" s="12">
        <v>338.97321428571428</v>
      </c>
      <c r="K128" s="1">
        <v>0.5720930232558139</v>
      </c>
      <c r="L128" s="10">
        <v>492</v>
      </c>
      <c r="M128" s="10">
        <v>860</v>
      </c>
      <c r="N128" s="10">
        <v>22</v>
      </c>
    </row>
    <row r="129" spans="1:14" x14ac:dyDescent="0.3">
      <c r="A129" t="s">
        <v>5</v>
      </c>
      <c r="B129" t="s">
        <v>641</v>
      </c>
      <c r="C129" t="s">
        <v>9</v>
      </c>
      <c r="D129" s="10">
        <v>5.32</v>
      </c>
      <c r="E129" s="1">
        <v>0.32142857142857145</v>
      </c>
      <c r="F129" s="10">
        <v>1.7100000000000002</v>
      </c>
      <c r="G129" s="10">
        <v>3.61</v>
      </c>
      <c r="H129" s="10">
        <v>62.559999999999995</v>
      </c>
      <c r="I129" s="10">
        <v>1876.6599999999999</v>
      </c>
      <c r="J129" s="12">
        <v>352.75563909774434</v>
      </c>
      <c r="K129" s="1">
        <v>0.5449438202247191</v>
      </c>
      <c r="L129" s="10">
        <v>582</v>
      </c>
      <c r="M129" s="10">
        <v>1068</v>
      </c>
      <c r="N129" s="10">
        <v>26</v>
      </c>
    </row>
    <row r="130" spans="1:14" x14ac:dyDescent="0.3">
      <c r="A130" t="s">
        <v>5</v>
      </c>
      <c r="B130" t="s">
        <v>641</v>
      </c>
      <c r="C130" t="s">
        <v>8</v>
      </c>
      <c r="D130" s="10">
        <v>4.96</v>
      </c>
      <c r="E130" s="1">
        <v>0.15120967741935484</v>
      </c>
      <c r="F130" s="10">
        <v>0.75</v>
      </c>
      <c r="G130" s="10">
        <v>4.2099999999999991</v>
      </c>
      <c r="H130" s="10">
        <v>52.510000000000005</v>
      </c>
      <c r="I130" s="10">
        <v>1575.6000000000001</v>
      </c>
      <c r="J130" s="12">
        <v>317.66129032258067</v>
      </c>
      <c r="K130" s="1">
        <v>0.55119825708060999</v>
      </c>
      <c r="L130" s="10">
        <v>506</v>
      </c>
      <c r="M130" s="10">
        <v>918</v>
      </c>
      <c r="N130" s="10">
        <v>23</v>
      </c>
    </row>
    <row r="131" spans="1:14" x14ac:dyDescent="0.3">
      <c r="A131" t="s">
        <v>5</v>
      </c>
      <c r="B131" t="s">
        <v>641</v>
      </c>
      <c r="C131" t="s">
        <v>11</v>
      </c>
      <c r="D131" s="10">
        <v>5.3100000000000005</v>
      </c>
      <c r="E131" s="1">
        <v>0.32203389830508478</v>
      </c>
      <c r="F131" s="10">
        <v>1.7100000000000002</v>
      </c>
      <c r="G131" s="10">
        <v>3.5999999999999996</v>
      </c>
      <c r="H131" s="10">
        <v>67.83</v>
      </c>
      <c r="I131" s="10">
        <v>2035.05</v>
      </c>
      <c r="J131" s="12">
        <v>383.24858757062145</v>
      </c>
      <c r="K131" s="1">
        <v>0.59132007233273054</v>
      </c>
      <c r="L131" s="10">
        <v>654</v>
      </c>
      <c r="M131" s="10">
        <v>1106</v>
      </c>
      <c r="N131" s="10">
        <v>27</v>
      </c>
    </row>
    <row r="132" spans="1:14" x14ac:dyDescent="0.3">
      <c r="A132" t="s">
        <v>5</v>
      </c>
      <c r="B132" t="s">
        <v>641</v>
      </c>
      <c r="C132" t="s">
        <v>10</v>
      </c>
      <c r="D132" s="10">
        <v>5.0100000000000007</v>
      </c>
      <c r="E132" s="1">
        <v>0.28542914171656686</v>
      </c>
      <c r="F132" s="10">
        <v>1.4300000000000002</v>
      </c>
      <c r="G132" s="10">
        <v>3.58</v>
      </c>
      <c r="H132" s="10">
        <v>60.469999999999992</v>
      </c>
      <c r="I132" s="10">
        <v>1813.86</v>
      </c>
      <c r="J132" s="12">
        <v>362.04790419161668</v>
      </c>
      <c r="K132" s="1">
        <v>0.55885167464114838</v>
      </c>
      <c r="L132" s="10">
        <v>584</v>
      </c>
      <c r="M132" s="10">
        <v>1045</v>
      </c>
      <c r="N132" s="10">
        <v>25</v>
      </c>
    </row>
    <row r="133" spans="1:14" x14ac:dyDescent="0.3">
      <c r="A133" t="s">
        <v>5</v>
      </c>
      <c r="B133" t="s">
        <v>641</v>
      </c>
      <c r="C133" t="s">
        <v>13</v>
      </c>
      <c r="D133" s="10">
        <v>5.53</v>
      </c>
      <c r="E133" s="1">
        <v>0.2603978300180832</v>
      </c>
      <c r="F133" s="10">
        <v>1.4400000000000002</v>
      </c>
      <c r="G133" s="10">
        <v>4.09</v>
      </c>
      <c r="H133" s="10">
        <v>66.309999999999988</v>
      </c>
      <c r="I133" s="10">
        <v>1989.3400000000001</v>
      </c>
      <c r="J133" s="12">
        <v>359.73598553345391</v>
      </c>
      <c r="K133" s="1">
        <v>0.5847688123300091</v>
      </c>
      <c r="L133" s="10">
        <v>645</v>
      </c>
      <c r="M133" s="10">
        <v>1103</v>
      </c>
      <c r="N133" s="10">
        <v>27</v>
      </c>
    </row>
    <row r="134" spans="1:14" x14ac:dyDescent="0.3">
      <c r="A134" t="s">
        <v>5</v>
      </c>
      <c r="B134" t="s">
        <v>641</v>
      </c>
      <c r="C134" t="s">
        <v>12</v>
      </c>
      <c r="D134" s="10">
        <v>5.4700000000000006</v>
      </c>
      <c r="E134" s="1">
        <v>0.2815356489945155</v>
      </c>
      <c r="F134" s="10">
        <v>1.5399999999999998</v>
      </c>
      <c r="G134" s="10">
        <v>3.93</v>
      </c>
      <c r="H134" s="10">
        <v>64.08</v>
      </c>
      <c r="I134" s="10">
        <v>1922.23</v>
      </c>
      <c r="J134" s="12">
        <v>351.41316270566722</v>
      </c>
      <c r="K134" s="1">
        <v>0.58656575212866602</v>
      </c>
      <c r="L134" s="10">
        <v>620</v>
      </c>
      <c r="M134" s="10">
        <v>1057</v>
      </c>
      <c r="N134" s="10">
        <v>26</v>
      </c>
    </row>
    <row r="135" spans="1:14" x14ac:dyDescent="0.3">
      <c r="A135" t="s">
        <v>5</v>
      </c>
      <c r="B135" t="s">
        <v>641</v>
      </c>
      <c r="C135" t="s">
        <v>15</v>
      </c>
      <c r="D135" s="10">
        <v>5.64</v>
      </c>
      <c r="E135" s="1">
        <v>0.3067375886524823</v>
      </c>
      <c r="F135" s="10">
        <v>1.7300000000000002</v>
      </c>
      <c r="G135" s="10">
        <v>3.9100000000000006</v>
      </c>
      <c r="H135" s="10">
        <v>68.579999999999984</v>
      </c>
      <c r="I135" s="10">
        <v>2057.7600000000002</v>
      </c>
      <c r="J135" s="12">
        <v>364.85106382978728</v>
      </c>
      <c r="K135" s="1">
        <v>0.62641509433962261</v>
      </c>
      <c r="L135" s="10">
        <v>664</v>
      </c>
      <c r="M135" s="10">
        <v>1060</v>
      </c>
      <c r="N135" s="10">
        <v>27</v>
      </c>
    </row>
    <row r="136" spans="1:14" x14ac:dyDescent="0.3">
      <c r="A136" t="s">
        <v>5</v>
      </c>
      <c r="B136" t="s">
        <v>641</v>
      </c>
      <c r="C136" t="s">
        <v>14</v>
      </c>
      <c r="D136" s="10">
        <v>4.42</v>
      </c>
      <c r="E136" s="1">
        <v>0.3190045248868778</v>
      </c>
      <c r="F136" s="10">
        <v>1.41</v>
      </c>
      <c r="G136" s="10">
        <v>3.0100000000000002</v>
      </c>
      <c r="H136" s="10">
        <v>55.419999999999987</v>
      </c>
      <c r="I136" s="10">
        <v>1662.55</v>
      </c>
      <c r="J136" s="12">
        <v>376.1425339366516</v>
      </c>
      <c r="K136" s="1">
        <v>0.59170305676855894</v>
      </c>
      <c r="L136" s="10">
        <v>542</v>
      </c>
      <c r="M136" s="10">
        <v>916</v>
      </c>
      <c r="N136" s="10">
        <v>22</v>
      </c>
    </row>
    <row r="137" spans="1:14" x14ac:dyDescent="0.3">
      <c r="A137" t="s">
        <v>5</v>
      </c>
      <c r="B137" t="s">
        <v>641</v>
      </c>
      <c r="C137" t="s">
        <v>116</v>
      </c>
      <c r="D137" s="10">
        <v>4.7558000000000007</v>
      </c>
      <c r="E137" s="1">
        <v>0.28563017788805251</v>
      </c>
      <c r="F137" s="10">
        <v>1.3584000000000003</v>
      </c>
      <c r="G137" s="10">
        <v>3.3973999999999998</v>
      </c>
      <c r="H137" s="10">
        <v>51.975237161499997</v>
      </c>
      <c r="I137" s="10">
        <v>1559.2571148449999</v>
      </c>
      <c r="J137" s="12">
        <v>327.86431617078085</v>
      </c>
      <c r="K137" s="1">
        <v>0.5193482688391039</v>
      </c>
      <c r="L137" s="10">
        <v>510</v>
      </c>
      <c r="M137" s="10">
        <v>982</v>
      </c>
      <c r="N137" s="10">
        <v>25</v>
      </c>
    </row>
    <row r="138" spans="1:14" x14ac:dyDescent="0.3">
      <c r="A138" t="s">
        <v>5</v>
      </c>
      <c r="B138" t="s">
        <v>641</v>
      </c>
      <c r="C138" t="s">
        <v>114</v>
      </c>
      <c r="D138" s="10">
        <v>4.92</v>
      </c>
      <c r="E138" s="1">
        <v>0.33333333333333337</v>
      </c>
      <c r="F138" s="10">
        <v>1.6400000000000001</v>
      </c>
      <c r="G138" s="10">
        <v>3.28</v>
      </c>
      <c r="H138" s="10">
        <v>65.09</v>
      </c>
      <c r="I138" s="10">
        <v>1952.78</v>
      </c>
      <c r="J138" s="12">
        <v>396.90650406504068</v>
      </c>
      <c r="K138" s="1">
        <v>0.63800000000000001</v>
      </c>
      <c r="L138" s="10">
        <v>638</v>
      </c>
      <c r="M138" s="10">
        <v>1000</v>
      </c>
      <c r="N138" s="10">
        <v>25</v>
      </c>
    </row>
    <row r="139" spans="1:14" x14ac:dyDescent="0.3">
      <c r="A139" t="s">
        <v>5</v>
      </c>
      <c r="B139" t="s">
        <v>641</v>
      </c>
      <c r="C139" t="s">
        <v>117</v>
      </c>
      <c r="D139" s="10">
        <v>4.9359999999999999</v>
      </c>
      <c r="E139" s="1">
        <v>0.29378038897893038</v>
      </c>
      <c r="F139" s="10">
        <v>1.4501000000000004</v>
      </c>
      <c r="G139" s="10">
        <v>3.4859</v>
      </c>
      <c r="H139" s="10">
        <v>58.032634582399993</v>
      </c>
      <c r="I139" s="10">
        <v>1740.9790374719998</v>
      </c>
      <c r="J139" s="12">
        <v>352.71050191896268</v>
      </c>
      <c r="K139" s="1">
        <v>0.57653061224489799</v>
      </c>
      <c r="L139" s="10">
        <v>565</v>
      </c>
      <c r="M139" s="10">
        <v>980</v>
      </c>
      <c r="N139" s="10">
        <v>24</v>
      </c>
    </row>
    <row r="140" spans="1:14" x14ac:dyDescent="0.3">
      <c r="A140" t="s">
        <v>5</v>
      </c>
      <c r="B140" t="s">
        <v>664</v>
      </c>
      <c r="C140" t="s">
        <v>7</v>
      </c>
      <c r="D140" s="10">
        <v>0.33</v>
      </c>
      <c r="E140" s="1">
        <v>0</v>
      </c>
      <c r="F140" s="10">
        <v>0</v>
      </c>
      <c r="G140" s="10">
        <v>0.33</v>
      </c>
      <c r="H140" s="10">
        <v>5.26</v>
      </c>
      <c r="I140" s="10">
        <v>157.83000000000001</v>
      </c>
      <c r="J140" s="12">
        <v>478.27272727272731</v>
      </c>
      <c r="K140" s="1">
        <v>1.0333333333333334</v>
      </c>
      <c r="L140" s="10">
        <v>31</v>
      </c>
      <c r="M140" s="10">
        <v>30</v>
      </c>
      <c r="N140" s="10">
        <v>1</v>
      </c>
    </row>
    <row r="141" spans="1:14" x14ac:dyDescent="0.3">
      <c r="A141" t="s">
        <v>5</v>
      </c>
      <c r="B141" t="s">
        <v>664</v>
      </c>
      <c r="C141" t="s">
        <v>9</v>
      </c>
      <c r="D141" s="10">
        <v>0.54</v>
      </c>
      <c r="E141" s="1">
        <v>0</v>
      </c>
      <c r="F141" s="10">
        <v>0</v>
      </c>
      <c r="G141" s="10">
        <v>0.54</v>
      </c>
      <c r="H141" s="10">
        <v>5.4399999999999995</v>
      </c>
      <c r="I141" s="10">
        <v>163.19999999999999</v>
      </c>
      <c r="J141" s="12">
        <v>302.22222222222217</v>
      </c>
      <c r="K141" s="1">
        <v>0.78333333333333333</v>
      </c>
      <c r="L141" s="10">
        <v>47</v>
      </c>
      <c r="M141" s="10">
        <v>60</v>
      </c>
      <c r="N141" s="10">
        <v>2</v>
      </c>
    </row>
    <row r="142" spans="1:14" x14ac:dyDescent="0.3">
      <c r="A142" t="s">
        <v>5</v>
      </c>
      <c r="B142" t="s">
        <v>664</v>
      </c>
      <c r="C142" t="s">
        <v>8</v>
      </c>
      <c r="D142" s="10">
        <v>0.33</v>
      </c>
      <c r="E142" s="1">
        <v>0</v>
      </c>
      <c r="F142" s="10">
        <v>0</v>
      </c>
      <c r="G142" s="10">
        <v>0.33</v>
      </c>
      <c r="H142" s="10">
        <v>2.5</v>
      </c>
      <c r="I142" s="10">
        <v>75</v>
      </c>
      <c r="J142" s="12">
        <v>227.27272727272725</v>
      </c>
      <c r="K142" s="1">
        <v>0.5</v>
      </c>
      <c r="L142" s="10">
        <v>15</v>
      </c>
      <c r="M142" s="10">
        <v>30</v>
      </c>
      <c r="N142" s="10">
        <v>1</v>
      </c>
    </row>
    <row r="143" spans="1:14" x14ac:dyDescent="0.3">
      <c r="A143" t="s">
        <v>5</v>
      </c>
      <c r="B143" t="s">
        <v>664</v>
      </c>
      <c r="C143" t="s">
        <v>11</v>
      </c>
      <c r="D143" s="10">
        <v>0.27</v>
      </c>
      <c r="E143" s="1">
        <v>0</v>
      </c>
      <c r="F143" s="10">
        <v>0</v>
      </c>
      <c r="G143" s="10">
        <v>0.27</v>
      </c>
      <c r="H143" s="10">
        <v>4.49</v>
      </c>
      <c r="I143" s="10">
        <v>134.65</v>
      </c>
      <c r="J143" s="12">
        <v>498.7037037037037</v>
      </c>
      <c r="K143" s="1">
        <v>0.55000000000000004</v>
      </c>
      <c r="L143" s="10">
        <v>33</v>
      </c>
      <c r="M143" s="10">
        <v>60</v>
      </c>
      <c r="N143" s="10">
        <v>2</v>
      </c>
    </row>
    <row r="144" spans="1:14" x14ac:dyDescent="0.3">
      <c r="A144" t="s">
        <v>5</v>
      </c>
      <c r="B144" t="s">
        <v>664</v>
      </c>
      <c r="C144" t="s">
        <v>10</v>
      </c>
      <c r="D144" s="10">
        <v>0.54</v>
      </c>
      <c r="E144" s="1">
        <v>0</v>
      </c>
      <c r="F144" s="10">
        <v>0</v>
      </c>
      <c r="G144" s="10">
        <v>0.54</v>
      </c>
      <c r="H144" s="10">
        <v>5.07</v>
      </c>
      <c r="I144" s="10">
        <v>152</v>
      </c>
      <c r="J144" s="12">
        <v>281.48148148148147</v>
      </c>
      <c r="K144" s="1">
        <v>0.54285714285714282</v>
      </c>
      <c r="L144" s="10">
        <v>38</v>
      </c>
      <c r="M144" s="10">
        <v>70</v>
      </c>
      <c r="N144" s="10">
        <v>2</v>
      </c>
    </row>
    <row r="145" spans="1:14" x14ac:dyDescent="0.3">
      <c r="A145" t="s">
        <v>5</v>
      </c>
      <c r="B145" t="s">
        <v>664</v>
      </c>
      <c r="C145" t="s">
        <v>13</v>
      </c>
      <c r="D145" s="10">
        <v>0.54</v>
      </c>
      <c r="E145" s="1">
        <v>0</v>
      </c>
      <c r="F145" s="10">
        <v>0</v>
      </c>
      <c r="G145" s="10">
        <v>0.54</v>
      </c>
      <c r="H145" s="10">
        <v>6.46</v>
      </c>
      <c r="I145" s="10">
        <v>194</v>
      </c>
      <c r="J145" s="12">
        <v>359.25925925925924</v>
      </c>
      <c r="K145" s="1">
        <v>0.73333333333333328</v>
      </c>
      <c r="L145" s="10">
        <v>44</v>
      </c>
      <c r="M145" s="10">
        <v>60</v>
      </c>
      <c r="N145" s="10">
        <v>2</v>
      </c>
    </row>
    <row r="146" spans="1:14" x14ac:dyDescent="0.3">
      <c r="A146" t="s">
        <v>5</v>
      </c>
      <c r="B146" t="s">
        <v>664</v>
      </c>
      <c r="C146" t="s">
        <v>12</v>
      </c>
      <c r="D146" s="10">
        <v>0.54</v>
      </c>
      <c r="E146" s="1">
        <v>0</v>
      </c>
      <c r="F146" s="10">
        <v>0</v>
      </c>
      <c r="G146" s="10">
        <v>0.54</v>
      </c>
      <c r="H146" s="10">
        <v>5.6</v>
      </c>
      <c r="I146" s="10">
        <v>168</v>
      </c>
      <c r="J146" s="12">
        <v>311.11111111111109</v>
      </c>
      <c r="K146" s="1">
        <v>0.64615384615384619</v>
      </c>
      <c r="L146" s="10">
        <v>42</v>
      </c>
      <c r="M146" s="10">
        <v>65</v>
      </c>
      <c r="N146" s="10">
        <v>2</v>
      </c>
    </row>
    <row r="147" spans="1:14" x14ac:dyDescent="0.3">
      <c r="A147" t="s">
        <v>5</v>
      </c>
      <c r="B147" t="s">
        <v>664</v>
      </c>
      <c r="C147" t="s">
        <v>15</v>
      </c>
      <c r="D147" s="10">
        <v>0.81</v>
      </c>
      <c r="E147" s="1">
        <v>1</v>
      </c>
      <c r="F147" s="10">
        <v>0.81</v>
      </c>
      <c r="G147" s="10">
        <v>0</v>
      </c>
      <c r="H147" s="10">
        <v>5.97</v>
      </c>
      <c r="I147" s="10">
        <v>178.89999999999998</v>
      </c>
      <c r="J147" s="12">
        <v>220.86419753086415</v>
      </c>
      <c r="K147" s="1">
        <v>0.4777777777777778</v>
      </c>
      <c r="L147" s="10">
        <v>43</v>
      </c>
      <c r="M147" s="10">
        <v>90</v>
      </c>
      <c r="N147" s="10">
        <v>3</v>
      </c>
    </row>
    <row r="148" spans="1:14" x14ac:dyDescent="0.3">
      <c r="A148" t="s">
        <v>5</v>
      </c>
      <c r="B148" t="s">
        <v>664</v>
      </c>
      <c r="C148" t="s">
        <v>14</v>
      </c>
      <c r="D148" s="10">
        <v>0.54</v>
      </c>
      <c r="E148" s="1">
        <v>0</v>
      </c>
      <c r="F148" s="10">
        <v>0</v>
      </c>
      <c r="G148" s="10">
        <v>0.54</v>
      </c>
      <c r="H148" s="10">
        <v>5.07</v>
      </c>
      <c r="I148" s="10">
        <v>152</v>
      </c>
      <c r="J148" s="12">
        <v>281.48148148148147</v>
      </c>
      <c r="K148" s="1">
        <v>0.58461538461538465</v>
      </c>
      <c r="L148" s="10">
        <v>38</v>
      </c>
      <c r="M148" s="10">
        <v>65</v>
      </c>
      <c r="N148" s="10">
        <v>2</v>
      </c>
    </row>
    <row r="149" spans="1:14" x14ac:dyDescent="0.3">
      <c r="A149" t="s">
        <v>5</v>
      </c>
      <c r="B149" t="s">
        <v>664</v>
      </c>
      <c r="C149" t="s">
        <v>116</v>
      </c>
      <c r="D149" s="10">
        <v>0.53339999999999999</v>
      </c>
      <c r="E149" s="1">
        <v>1</v>
      </c>
      <c r="F149" s="10">
        <v>0.53339999999999999</v>
      </c>
      <c r="G149" s="10">
        <v>0</v>
      </c>
      <c r="H149" s="10">
        <v>6.1333317999999997</v>
      </c>
      <c r="I149" s="10">
        <v>183.999954</v>
      </c>
      <c r="J149" s="12">
        <v>344.95679415073118</v>
      </c>
      <c r="K149" s="1">
        <v>0.76666666666666672</v>
      </c>
      <c r="L149" s="10">
        <v>46</v>
      </c>
      <c r="M149" s="10">
        <v>60</v>
      </c>
      <c r="N149" s="10">
        <v>2</v>
      </c>
    </row>
    <row r="150" spans="1:14" x14ac:dyDescent="0.3">
      <c r="A150" t="s">
        <v>5</v>
      </c>
      <c r="B150" t="s">
        <v>664</v>
      </c>
      <c r="C150" t="s">
        <v>114</v>
      </c>
      <c r="D150" s="10">
        <v>0.81</v>
      </c>
      <c r="E150" s="1">
        <v>1</v>
      </c>
      <c r="F150" s="10">
        <v>0.81</v>
      </c>
      <c r="G150" s="10">
        <v>0</v>
      </c>
      <c r="H150" s="10">
        <v>4.58</v>
      </c>
      <c r="I150" s="10">
        <v>137.4</v>
      </c>
      <c r="J150" s="12">
        <v>169.62962962962962</v>
      </c>
      <c r="K150" s="1">
        <v>0.3473684210526316</v>
      </c>
      <c r="L150" s="10">
        <v>33</v>
      </c>
      <c r="M150" s="10">
        <v>95</v>
      </c>
      <c r="N150" s="10">
        <v>3</v>
      </c>
    </row>
    <row r="151" spans="1:14" x14ac:dyDescent="0.3">
      <c r="A151" t="s">
        <v>5</v>
      </c>
      <c r="B151" t="s">
        <v>664</v>
      </c>
      <c r="C151" t="s">
        <v>117</v>
      </c>
      <c r="D151" s="10">
        <v>0.80010000000000003</v>
      </c>
      <c r="E151" s="1">
        <v>1</v>
      </c>
      <c r="F151" s="10">
        <v>0.80010000000000003</v>
      </c>
      <c r="G151" s="10">
        <v>0</v>
      </c>
      <c r="H151" s="10">
        <v>7.6033314999999995</v>
      </c>
      <c r="I151" s="10">
        <v>228.09994499999999</v>
      </c>
      <c r="J151" s="12">
        <v>285.08929508811394</v>
      </c>
      <c r="K151" s="1">
        <v>0.57894736842105265</v>
      </c>
      <c r="L151" s="10">
        <v>55</v>
      </c>
      <c r="M151" s="10">
        <v>95</v>
      </c>
      <c r="N151" s="10">
        <v>3</v>
      </c>
    </row>
    <row r="152" spans="1:14" x14ac:dyDescent="0.3">
      <c r="A152" t="s">
        <v>5</v>
      </c>
      <c r="B152" t="s">
        <v>729</v>
      </c>
      <c r="C152" t="s">
        <v>7</v>
      </c>
      <c r="D152" s="10">
        <v>1.4</v>
      </c>
      <c r="E152" s="1">
        <v>0.57142857142857151</v>
      </c>
      <c r="F152" s="10">
        <v>0.8</v>
      </c>
      <c r="G152" s="10">
        <v>0.60000000000000009</v>
      </c>
      <c r="H152" s="10">
        <v>27.71</v>
      </c>
      <c r="I152" s="10">
        <v>831.3</v>
      </c>
      <c r="J152" s="12">
        <v>593.78571428571433</v>
      </c>
      <c r="K152" s="1">
        <v>0.77464788732394363</v>
      </c>
      <c r="L152" s="10">
        <v>275</v>
      </c>
      <c r="M152" s="10">
        <v>355</v>
      </c>
      <c r="N152" s="10">
        <v>7</v>
      </c>
    </row>
    <row r="153" spans="1:14" x14ac:dyDescent="0.3">
      <c r="A153" t="s">
        <v>5</v>
      </c>
      <c r="B153" t="s">
        <v>729</v>
      </c>
      <c r="C153" t="s">
        <v>9</v>
      </c>
      <c r="D153" s="10">
        <v>1.6</v>
      </c>
      <c r="E153" s="1">
        <v>0.5</v>
      </c>
      <c r="F153" s="10">
        <v>0.8</v>
      </c>
      <c r="G153" s="10">
        <v>0.8</v>
      </c>
      <c r="H153" s="10">
        <v>28.300000000000004</v>
      </c>
      <c r="I153" s="10">
        <v>849</v>
      </c>
      <c r="J153" s="12">
        <v>530.625</v>
      </c>
      <c r="K153" s="1">
        <v>0.74473684210526314</v>
      </c>
      <c r="L153" s="10">
        <v>283</v>
      </c>
      <c r="M153" s="10">
        <v>380</v>
      </c>
      <c r="N153" s="10">
        <v>8</v>
      </c>
    </row>
    <row r="154" spans="1:14" x14ac:dyDescent="0.3">
      <c r="A154" t="s">
        <v>5</v>
      </c>
      <c r="B154" t="s">
        <v>729</v>
      </c>
      <c r="C154" t="s">
        <v>8</v>
      </c>
      <c r="D154" s="10">
        <v>1.8</v>
      </c>
      <c r="E154" s="1">
        <v>0.44444444444444448</v>
      </c>
      <c r="F154" s="10">
        <v>0.8</v>
      </c>
      <c r="G154" s="10">
        <v>1</v>
      </c>
      <c r="H154" s="10">
        <v>30.200000000000003</v>
      </c>
      <c r="I154" s="10">
        <v>906</v>
      </c>
      <c r="J154" s="12">
        <v>503.33333333333331</v>
      </c>
      <c r="K154" s="1">
        <v>0.71563981042654023</v>
      </c>
      <c r="L154" s="10">
        <v>302</v>
      </c>
      <c r="M154" s="10">
        <v>422</v>
      </c>
      <c r="N154" s="10">
        <v>9</v>
      </c>
    </row>
    <row r="155" spans="1:14" x14ac:dyDescent="0.3">
      <c r="A155" t="s">
        <v>5</v>
      </c>
      <c r="B155" t="s">
        <v>729</v>
      </c>
      <c r="C155" t="s">
        <v>11</v>
      </c>
      <c r="D155" s="10">
        <v>1.9999999999999998</v>
      </c>
      <c r="E155" s="1">
        <v>0.40000000000000008</v>
      </c>
      <c r="F155" s="10">
        <v>0.8</v>
      </c>
      <c r="G155" s="10">
        <v>1.2</v>
      </c>
      <c r="H155" s="10">
        <v>26.200000000000003</v>
      </c>
      <c r="I155" s="10">
        <v>786</v>
      </c>
      <c r="J155" s="12">
        <v>393.00000000000006</v>
      </c>
      <c r="K155" s="1">
        <v>0.67179487179487174</v>
      </c>
      <c r="L155" s="10">
        <v>262</v>
      </c>
      <c r="M155" s="10">
        <v>390</v>
      </c>
      <c r="N155" s="10">
        <v>9</v>
      </c>
    </row>
    <row r="156" spans="1:14" x14ac:dyDescent="0.3">
      <c r="A156" t="s">
        <v>5</v>
      </c>
      <c r="B156" t="s">
        <v>729</v>
      </c>
      <c r="C156" t="s">
        <v>10</v>
      </c>
      <c r="D156" s="10">
        <v>1.8</v>
      </c>
      <c r="E156" s="1">
        <v>0.44444444444444448</v>
      </c>
      <c r="F156" s="10">
        <v>0.8</v>
      </c>
      <c r="G156" s="10">
        <v>1</v>
      </c>
      <c r="H156" s="10">
        <v>28.6</v>
      </c>
      <c r="I156" s="10">
        <v>858</v>
      </c>
      <c r="J156" s="12">
        <v>476.66666666666663</v>
      </c>
      <c r="K156" s="1">
        <v>0.61111111111111116</v>
      </c>
      <c r="L156" s="10">
        <v>286</v>
      </c>
      <c r="M156" s="10">
        <v>468</v>
      </c>
      <c r="N156" s="10">
        <v>11</v>
      </c>
    </row>
    <row r="157" spans="1:14" x14ac:dyDescent="0.3">
      <c r="A157" t="s">
        <v>5</v>
      </c>
      <c r="B157" t="s">
        <v>729</v>
      </c>
      <c r="C157" t="s">
        <v>13</v>
      </c>
      <c r="D157" s="10">
        <v>1.4000000000000001</v>
      </c>
      <c r="E157" s="1">
        <v>0.5714285714285714</v>
      </c>
      <c r="F157" s="10">
        <v>0.8</v>
      </c>
      <c r="G157" s="10">
        <v>0.60000000000000009</v>
      </c>
      <c r="H157" s="10">
        <v>26.029999999999998</v>
      </c>
      <c r="I157" s="10">
        <v>780.8</v>
      </c>
      <c r="J157" s="12">
        <v>557.71428571428567</v>
      </c>
      <c r="K157" s="1">
        <v>0.8896551724137931</v>
      </c>
      <c r="L157" s="10">
        <v>258</v>
      </c>
      <c r="M157" s="10">
        <v>290</v>
      </c>
      <c r="N157" s="10">
        <v>7</v>
      </c>
    </row>
    <row r="158" spans="1:14" x14ac:dyDescent="0.3">
      <c r="A158" t="s">
        <v>5</v>
      </c>
      <c r="B158" t="s">
        <v>729</v>
      </c>
      <c r="C158" t="s">
        <v>12</v>
      </c>
      <c r="D158" s="10">
        <v>2.0000000000000004</v>
      </c>
      <c r="E158" s="1">
        <v>0.39999999999999991</v>
      </c>
      <c r="F158" s="10">
        <v>0.8</v>
      </c>
      <c r="G158" s="10">
        <v>1.2</v>
      </c>
      <c r="H158" s="10">
        <v>27.5</v>
      </c>
      <c r="I158" s="10">
        <v>825</v>
      </c>
      <c r="J158" s="12">
        <v>412.49999999999989</v>
      </c>
      <c r="K158" s="1">
        <v>0.65947242206235013</v>
      </c>
      <c r="L158" s="10">
        <v>275</v>
      </c>
      <c r="M158" s="10">
        <v>417</v>
      </c>
      <c r="N158" s="10">
        <v>10</v>
      </c>
    </row>
    <row r="159" spans="1:14" x14ac:dyDescent="0.3">
      <c r="A159" t="s">
        <v>5</v>
      </c>
      <c r="B159" t="s">
        <v>729</v>
      </c>
      <c r="C159" t="s">
        <v>15</v>
      </c>
      <c r="D159" s="10">
        <v>1.2</v>
      </c>
      <c r="E159" s="1">
        <v>0.50000000000000011</v>
      </c>
      <c r="F159" s="10">
        <v>0.60000000000000009</v>
      </c>
      <c r="G159" s="10">
        <v>0.60000000000000009</v>
      </c>
      <c r="H159" s="10">
        <v>24.599999999999998</v>
      </c>
      <c r="I159" s="10">
        <v>738</v>
      </c>
      <c r="J159" s="12">
        <v>615</v>
      </c>
      <c r="K159" s="1">
        <v>0.86315789473684212</v>
      </c>
      <c r="L159" s="10">
        <v>246</v>
      </c>
      <c r="M159" s="10">
        <v>285</v>
      </c>
      <c r="N159" s="10">
        <v>6</v>
      </c>
    </row>
    <row r="160" spans="1:14" x14ac:dyDescent="0.3">
      <c r="A160" t="s">
        <v>5</v>
      </c>
      <c r="B160" t="s">
        <v>729</v>
      </c>
      <c r="C160" t="s">
        <v>14</v>
      </c>
      <c r="D160" s="10">
        <v>1.5999999999999999</v>
      </c>
      <c r="E160" s="1">
        <v>0.50000000000000011</v>
      </c>
      <c r="F160" s="10">
        <v>0.8</v>
      </c>
      <c r="G160" s="10">
        <v>0.8</v>
      </c>
      <c r="H160" s="10">
        <v>30.400000000000002</v>
      </c>
      <c r="I160" s="10">
        <v>912</v>
      </c>
      <c r="J160" s="12">
        <v>570</v>
      </c>
      <c r="K160" s="1">
        <v>0.83977900552486184</v>
      </c>
      <c r="L160" s="10">
        <v>304</v>
      </c>
      <c r="M160" s="10">
        <v>362</v>
      </c>
      <c r="N160" s="10">
        <v>8</v>
      </c>
    </row>
    <row r="161" spans="1:14" x14ac:dyDescent="0.3">
      <c r="A161" t="s">
        <v>5</v>
      </c>
      <c r="B161" t="s">
        <v>729</v>
      </c>
      <c r="C161" t="s">
        <v>116</v>
      </c>
      <c r="D161" s="10">
        <v>1.4</v>
      </c>
      <c r="E161" s="1">
        <v>0.7142857142857143</v>
      </c>
      <c r="F161" s="10">
        <v>1</v>
      </c>
      <c r="G161" s="10">
        <v>0.4</v>
      </c>
      <c r="H161" s="10">
        <v>25.6</v>
      </c>
      <c r="I161" s="10">
        <v>768</v>
      </c>
      <c r="J161" s="12">
        <v>548.57142857142856</v>
      </c>
      <c r="K161" s="1">
        <v>0.76417910447761195</v>
      </c>
      <c r="L161" s="10">
        <v>256</v>
      </c>
      <c r="M161" s="10">
        <v>335</v>
      </c>
      <c r="N161" s="10">
        <v>7</v>
      </c>
    </row>
    <row r="162" spans="1:14" x14ac:dyDescent="0.3">
      <c r="A162" t="s">
        <v>5</v>
      </c>
      <c r="B162" t="s">
        <v>729</v>
      </c>
      <c r="C162" t="s">
        <v>114</v>
      </c>
      <c r="D162" s="10">
        <v>1.4</v>
      </c>
      <c r="E162" s="1">
        <v>0.7142857142857143</v>
      </c>
      <c r="F162" s="10">
        <v>1</v>
      </c>
      <c r="G162" s="10">
        <v>0.4</v>
      </c>
      <c r="H162" s="10">
        <v>24.5</v>
      </c>
      <c r="I162" s="10">
        <v>735</v>
      </c>
      <c r="J162" s="12">
        <v>525</v>
      </c>
      <c r="K162" s="1">
        <v>0.80327868852459017</v>
      </c>
      <c r="L162" s="10">
        <v>245</v>
      </c>
      <c r="M162" s="10">
        <v>305</v>
      </c>
      <c r="N162" s="10">
        <v>7</v>
      </c>
    </row>
    <row r="163" spans="1:14" x14ac:dyDescent="0.3">
      <c r="A163" t="s">
        <v>5</v>
      </c>
      <c r="B163" t="s">
        <v>729</v>
      </c>
      <c r="C163" t="s">
        <v>117</v>
      </c>
      <c r="D163" s="10">
        <v>1.4</v>
      </c>
      <c r="E163" s="1">
        <v>0.57142857142857151</v>
      </c>
      <c r="F163" s="10">
        <v>0.8</v>
      </c>
      <c r="G163" s="10">
        <v>0.60000000000000009</v>
      </c>
      <c r="H163" s="10">
        <v>23.9</v>
      </c>
      <c r="I163" s="10">
        <v>717</v>
      </c>
      <c r="J163" s="12">
        <v>512.14285714285722</v>
      </c>
      <c r="K163" s="1">
        <v>0.86909090909090914</v>
      </c>
      <c r="L163" s="10">
        <v>239</v>
      </c>
      <c r="M163" s="10">
        <v>275</v>
      </c>
      <c r="N163" s="10">
        <v>7</v>
      </c>
    </row>
    <row r="164" spans="1:14" x14ac:dyDescent="0.3">
      <c r="A164" t="s">
        <v>5</v>
      </c>
      <c r="B164" t="s">
        <v>740</v>
      </c>
      <c r="C164" t="s">
        <v>7</v>
      </c>
      <c r="D164" s="10">
        <v>0.8</v>
      </c>
      <c r="E164" s="1">
        <v>0</v>
      </c>
      <c r="F164" s="10">
        <v>0</v>
      </c>
      <c r="G164" s="10">
        <v>0.8</v>
      </c>
      <c r="H164" s="10">
        <v>12.399999999999999</v>
      </c>
      <c r="I164" s="10">
        <v>372</v>
      </c>
      <c r="J164" s="12">
        <v>465</v>
      </c>
      <c r="K164" s="1">
        <v>0.8</v>
      </c>
      <c r="L164" s="10">
        <v>124</v>
      </c>
      <c r="M164" s="10">
        <v>155</v>
      </c>
      <c r="N164" s="10">
        <v>4</v>
      </c>
    </row>
    <row r="165" spans="1:14" x14ac:dyDescent="0.3">
      <c r="A165" t="s">
        <v>5</v>
      </c>
      <c r="B165" t="s">
        <v>740</v>
      </c>
      <c r="C165" t="s">
        <v>9</v>
      </c>
      <c r="D165" s="10">
        <v>1</v>
      </c>
      <c r="E165" s="1">
        <v>0</v>
      </c>
      <c r="F165" s="10">
        <v>0</v>
      </c>
      <c r="G165" s="10">
        <v>1</v>
      </c>
      <c r="H165" s="10">
        <v>14.1</v>
      </c>
      <c r="I165" s="10">
        <v>423</v>
      </c>
      <c r="J165" s="12">
        <v>423</v>
      </c>
      <c r="K165" s="1">
        <v>0.62389380530973448</v>
      </c>
      <c r="L165" s="10">
        <v>141</v>
      </c>
      <c r="M165" s="10">
        <v>226</v>
      </c>
      <c r="N165" s="10">
        <v>5</v>
      </c>
    </row>
    <row r="166" spans="1:14" x14ac:dyDescent="0.3">
      <c r="A166" t="s">
        <v>5</v>
      </c>
      <c r="B166" t="s">
        <v>740</v>
      </c>
      <c r="C166" t="s">
        <v>8</v>
      </c>
      <c r="D166" s="10">
        <v>1</v>
      </c>
      <c r="E166" s="1">
        <v>0</v>
      </c>
      <c r="F166" s="10">
        <v>0</v>
      </c>
      <c r="G166" s="10">
        <v>1</v>
      </c>
      <c r="H166" s="10">
        <v>14.35</v>
      </c>
      <c r="I166" s="10">
        <v>430.4</v>
      </c>
      <c r="J166" s="12">
        <v>430.4</v>
      </c>
      <c r="K166" s="1">
        <v>0.63274336283185839</v>
      </c>
      <c r="L166" s="10">
        <v>143</v>
      </c>
      <c r="M166" s="10">
        <v>226</v>
      </c>
      <c r="N166" s="10">
        <v>5</v>
      </c>
    </row>
    <row r="167" spans="1:14" x14ac:dyDescent="0.3">
      <c r="A167" t="s">
        <v>5</v>
      </c>
      <c r="B167" t="s">
        <v>740</v>
      </c>
      <c r="C167" t="s">
        <v>11</v>
      </c>
      <c r="D167" s="10">
        <v>1.2</v>
      </c>
      <c r="E167" s="1">
        <v>0</v>
      </c>
      <c r="F167" s="10">
        <v>0</v>
      </c>
      <c r="G167" s="10">
        <v>1.2</v>
      </c>
      <c r="H167" s="10">
        <v>18.920000000000002</v>
      </c>
      <c r="I167" s="10">
        <v>567.6</v>
      </c>
      <c r="J167" s="12">
        <v>473.00000000000006</v>
      </c>
      <c r="K167" s="1">
        <v>0.73913043478260865</v>
      </c>
      <c r="L167" s="10">
        <v>187</v>
      </c>
      <c r="M167" s="10">
        <v>253</v>
      </c>
      <c r="N167" s="10">
        <v>6</v>
      </c>
    </row>
    <row r="168" spans="1:14" x14ac:dyDescent="0.3">
      <c r="A168" t="s">
        <v>5</v>
      </c>
      <c r="B168" t="s">
        <v>740</v>
      </c>
      <c r="C168" t="s">
        <v>10</v>
      </c>
      <c r="D168" s="10">
        <v>1.4000000000000001</v>
      </c>
      <c r="E168" s="1">
        <v>0</v>
      </c>
      <c r="F168" s="10">
        <v>0</v>
      </c>
      <c r="G168" s="10">
        <v>1.4000000000000001</v>
      </c>
      <c r="H168" s="10">
        <v>21.39</v>
      </c>
      <c r="I168" s="10">
        <v>641.92000000000007</v>
      </c>
      <c r="J168" s="12">
        <v>458.51428571428573</v>
      </c>
      <c r="K168" s="1">
        <v>0.64564564564564564</v>
      </c>
      <c r="L168" s="10">
        <v>215</v>
      </c>
      <c r="M168" s="10">
        <v>333</v>
      </c>
      <c r="N168" s="10">
        <v>7</v>
      </c>
    </row>
    <row r="169" spans="1:14" x14ac:dyDescent="0.3">
      <c r="A169" t="s">
        <v>5</v>
      </c>
      <c r="B169" t="s">
        <v>740</v>
      </c>
      <c r="C169" t="s">
        <v>13</v>
      </c>
      <c r="D169" s="10">
        <v>1.2</v>
      </c>
      <c r="E169" s="1">
        <v>0</v>
      </c>
      <c r="F169" s="10">
        <v>0</v>
      </c>
      <c r="G169" s="10">
        <v>1.2</v>
      </c>
      <c r="H169" s="10">
        <v>20.099999999999998</v>
      </c>
      <c r="I169" s="10">
        <v>603.19999999999993</v>
      </c>
      <c r="J169" s="12">
        <v>502.66666666666663</v>
      </c>
      <c r="K169" s="1">
        <v>0.72014925373134331</v>
      </c>
      <c r="L169" s="10">
        <v>193</v>
      </c>
      <c r="M169" s="10">
        <v>268</v>
      </c>
      <c r="N169" s="10">
        <v>6</v>
      </c>
    </row>
    <row r="170" spans="1:14" x14ac:dyDescent="0.3">
      <c r="A170" t="s">
        <v>5</v>
      </c>
      <c r="B170" t="s">
        <v>740</v>
      </c>
      <c r="C170" t="s">
        <v>12</v>
      </c>
      <c r="D170" s="10">
        <v>1.4000000000000001</v>
      </c>
      <c r="E170" s="1">
        <v>0</v>
      </c>
      <c r="F170" s="10">
        <v>0</v>
      </c>
      <c r="G170" s="10">
        <v>1.4000000000000001</v>
      </c>
      <c r="H170" s="10">
        <v>18.79</v>
      </c>
      <c r="I170" s="10">
        <v>563.92999999999995</v>
      </c>
      <c r="J170" s="12">
        <v>402.80714285714276</v>
      </c>
      <c r="K170" s="1">
        <v>0.6143790849673203</v>
      </c>
      <c r="L170" s="10">
        <v>188</v>
      </c>
      <c r="M170" s="10">
        <v>306</v>
      </c>
      <c r="N170" s="10">
        <v>7</v>
      </c>
    </row>
    <row r="171" spans="1:14" x14ac:dyDescent="0.3">
      <c r="A171" t="s">
        <v>5</v>
      </c>
      <c r="B171" t="s">
        <v>740</v>
      </c>
      <c r="C171" t="s">
        <v>15</v>
      </c>
      <c r="D171" s="10">
        <v>1.4</v>
      </c>
      <c r="E171" s="1">
        <v>0.7142857142857143</v>
      </c>
      <c r="F171" s="10">
        <v>1</v>
      </c>
      <c r="G171" s="10">
        <v>0.4</v>
      </c>
      <c r="H171" s="10">
        <v>20.100000000000001</v>
      </c>
      <c r="I171" s="10">
        <v>603</v>
      </c>
      <c r="J171" s="12">
        <v>430.71428571428572</v>
      </c>
      <c r="K171" s="1">
        <v>0.55524861878453036</v>
      </c>
      <c r="L171" s="10">
        <v>201</v>
      </c>
      <c r="M171" s="10">
        <v>362</v>
      </c>
      <c r="N171" s="10">
        <v>7</v>
      </c>
    </row>
    <row r="172" spans="1:14" x14ac:dyDescent="0.3">
      <c r="A172" t="s">
        <v>5</v>
      </c>
      <c r="B172" t="s">
        <v>740</v>
      </c>
      <c r="C172" t="s">
        <v>14</v>
      </c>
      <c r="D172" s="10">
        <v>1.4000000000000001</v>
      </c>
      <c r="E172" s="1">
        <v>0.71428571428571419</v>
      </c>
      <c r="F172" s="10">
        <v>1</v>
      </c>
      <c r="G172" s="10">
        <v>0.4</v>
      </c>
      <c r="H172" s="10">
        <v>11.73</v>
      </c>
      <c r="I172" s="10">
        <v>351.84</v>
      </c>
      <c r="J172" s="12">
        <v>251.31428571428566</v>
      </c>
      <c r="K172" s="1">
        <v>0.40136054421768708</v>
      </c>
      <c r="L172" s="10">
        <v>118</v>
      </c>
      <c r="M172" s="10">
        <v>294</v>
      </c>
      <c r="N172" s="10">
        <v>7</v>
      </c>
    </row>
    <row r="173" spans="1:14" x14ac:dyDescent="0.3">
      <c r="A173" t="s">
        <v>5</v>
      </c>
      <c r="B173" t="s">
        <v>740</v>
      </c>
      <c r="C173" t="s">
        <v>116</v>
      </c>
      <c r="D173" s="10">
        <v>1.2</v>
      </c>
      <c r="E173" s="1">
        <v>0.83333333333333337</v>
      </c>
      <c r="F173" s="10">
        <v>1</v>
      </c>
      <c r="G173" s="10">
        <v>0.2</v>
      </c>
      <c r="H173" s="10">
        <v>27.9</v>
      </c>
      <c r="I173" s="10">
        <v>836.99999999999989</v>
      </c>
      <c r="J173" s="12">
        <v>697.49999999999989</v>
      </c>
      <c r="K173" s="1">
        <v>0.93</v>
      </c>
      <c r="L173" s="10">
        <v>279</v>
      </c>
      <c r="M173" s="10">
        <v>300</v>
      </c>
      <c r="N173" s="10">
        <v>6</v>
      </c>
    </row>
    <row r="174" spans="1:14" x14ac:dyDescent="0.3">
      <c r="A174" t="s">
        <v>5</v>
      </c>
      <c r="B174" t="s">
        <v>740</v>
      </c>
      <c r="C174" t="s">
        <v>114</v>
      </c>
      <c r="D174" s="10">
        <v>1.8</v>
      </c>
      <c r="E174" s="1">
        <v>0.55555555555555558</v>
      </c>
      <c r="F174" s="10">
        <v>1</v>
      </c>
      <c r="G174" s="10">
        <v>0.8</v>
      </c>
      <c r="H174" s="10">
        <v>20.799999999999997</v>
      </c>
      <c r="I174" s="10">
        <v>624</v>
      </c>
      <c r="J174" s="12">
        <v>346.66666666666669</v>
      </c>
      <c r="K174" s="1">
        <v>0.51105651105651106</v>
      </c>
      <c r="L174" s="10">
        <v>208</v>
      </c>
      <c r="M174" s="10">
        <v>407</v>
      </c>
      <c r="N174" s="10">
        <v>9</v>
      </c>
    </row>
    <row r="175" spans="1:14" x14ac:dyDescent="0.3">
      <c r="A175" t="s">
        <v>5</v>
      </c>
      <c r="B175" t="s">
        <v>740</v>
      </c>
      <c r="C175" t="s">
        <v>117</v>
      </c>
      <c r="D175" s="10">
        <v>1.4</v>
      </c>
      <c r="E175" s="1">
        <v>0.7142857142857143</v>
      </c>
      <c r="F175" s="10">
        <v>1</v>
      </c>
      <c r="G175" s="10">
        <v>0.4</v>
      </c>
      <c r="H175" s="10">
        <v>22.257142856499996</v>
      </c>
      <c r="I175" s="10">
        <v>667.71428569499994</v>
      </c>
      <c r="J175" s="12">
        <v>476.93877549642855</v>
      </c>
      <c r="K175" s="1">
        <v>0.72602739726027399</v>
      </c>
      <c r="L175" s="10">
        <v>265</v>
      </c>
      <c r="M175" s="10">
        <v>365</v>
      </c>
      <c r="N175" s="10">
        <v>7</v>
      </c>
    </row>
    <row r="176" spans="1:14" x14ac:dyDescent="0.3">
      <c r="A176" t="s">
        <v>5</v>
      </c>
      <c r="B176" t="s">
        <v>747</v>
      </c>
      <c r="C176" t="s">
        <v>7</v>
      </c>
      <c r="D176" s="10">
        <v>3.4800000000000004</v>
      </c>
      <c r="E176" s="1">
        <v>0.31034482758620691</v>
      </c>
      <c r="F176" s="10">
        <v>1.08</v>
      </c>
      <c r="G176" s="10">
        <v>2.4000000000000004</v>
      </c>
      <c r="H176" s="10">
        <v>75.8</v>
      </c>
      <c r="I176" s="10">
        <v>2274.1</v>
      </c>
      <c r="J176" s="12">
        <v>653.47701149425279</v>
      </c>
      <c r="K176" s="1">
        <v>0.85215366705471474</v>
      </c>
      <c r="L176" s="10">
        <v>732</v>
      </c>
      <c r="M176" s="10">
        <v>859</v>
      </c>
      <c r="N176" s="10">
        <v>17</v>
      </c>
    </row>
    <row r="177" spans="1:14" x14ac:dyDescent="0.3">
      <c r="A177" t="s">
        <v>5</v>
      </c>
      <c r="B177" t="s">
        <v>747</v>
      </c>
      <c r="C177" t="s">
        <v>9</v>
      </c>
      <c r="D177" s="10">
        <v>3.7100000000000004</v>
      </c>
      <c r="E177" s="1">
        <v>0.13746630727762801</v>
      </c>
      <c r="F177" s="10">
        <v>0.51</v>
      </c>
      <c r="G177" s="10">
        <v>3.2</v>
      </c>
      <c r="H177" s="10">
        <v>67.680000000000007</v>
      </c>
      <c r="I177" s="10">
        <v>2030.4</v>
      </c>
      <c r="J177" s="12">
        <v>547.27762803234498</v>
      </c>
      <c r="K177" s="1">
        <v>0.7419724770642202</v>
      </c>
      <c r="L177" s="10">
        <v>647</v>
      </c>
      <c r="M177" s="10">
        <v>872</v>
      </c>
      <c r="N177" s="10">
        <v>18</v>
      </c>
    </row>
    <row r="178" spans="1:14" x14ac:dyDescent="0.3">
      <c r="A178" t="s">
        <v>5</v>
      </c>
      <c r="B178" t="s">
        <v>747</v>
      </c>
      <c r="C178" t="s">
        <v>8</v>
      </c>
      <c r="D178" s="10">
        <v>4.2800000000000011</v>
      </c>
      <c r="E178" s="1">
        <v>0.23364485981308405</v>
      </c>
      <c r="F178" s="10">
        <v>1</v>
      </c>
      <c r="G178" s="10">
        <v>3.2800000000000011</v>
      </c>
      <c r="H178" s="10">
        <v>66.649999999999991</v>
      </c>
      <c r="I178" s="10">
        <v>1999.66</v>
      </c>
      <c r="J178" s="12">
        <v>467.21028037383167</v>
      </c>
      <c r="K178" s="1">
        <v>0.64568527918781726</v>
      </c>
      <c r="L178" s="10">
        <v>636</v>
      </c>
      <c r="M178" s="10">
        <v>985</v>
      </c>
      <c r="N178" s="10">
        <v>21</v>
      </c>
    </row>
    <row r="179" spans="1:14" x14ac:dyDescent="0.3">
      <c r="A179" t="s">
        <v>5</v>
      </c>
      <c r="B179" t="s">
        <v>747</v>
      </c>
      <c r="C179" t="s">
        <v>11</v>
      </c>
      <c r="D179" s="10">
        <v>3.3100000000000005</v>
      </c>
      <c r="E179" s="1">
        <v>0.33534743202416917</v>
      </c>
      <c r="F179" s="10">
        <v>1.1100000000000001</v>
      </c>
      <c r="G179" s="10">
        <v>2.2000000000000002</v>
      </c>
      <c r="H179" s="10">
        <v>62.35</v>
      </c>
      <c r="I179" s="10">
        <v>1870.61</v>
      </c>
      <c r="J179" s="12">
        <v>565.13897280966751</v>
      </c>
      <c r="K179" s="1">
        <v>0.81830790568654643</v>
      </c>
      <c r="L179" s="10">
        <v>590</v>
      </c>
      <c r="M179" s="10">
        <v>721</v>
      </c>
      <c r="N179" s="10">
        <v>16</v>
      </c>
    </row>
    <row r="180" spans="1:14" x14ac:dyDescent="0.3">
      <c r="A180" t="s">
        <v>5</v>
      </c>
      <c r="B180" t="s">
        <v>747</v>
      </c>
      <c r="C180" t="s">
        <v>10</v>
      </c>
      <c r="D180" s="10">
        <v>4.5100000000000007</v>
      </c>
      <c r="E180" s="1">
        <v>0.2217294900221729</v>
      </c>
      <c r="F180" s="10">
        <v>1</v>
      </c>
      <c r="G180" s="10">
        <v>3.5100000000000007</v>
      </c>
      <c r="H180" s="10">
        <v>76.350000000000009</v>
      </c>
      <c r="I180" s="10">
        <v>2290.4899999999998</v>
      </c>
      <c r="J180" s="12">
        <v>507.86917960088681</v>
      </c>
      <c r="K180" s="1">
        <v>0.73673469387755097</v>
      </c>
      <c r="L180" s="10">
        <v>722</v>
      </c>
      <c r="M180" s="10">
        <v>980</v>
      </c>
      <c r="N180" s="10">
        <v>22</v>
      </c>
    </row>
    <row r="181" spans="1:14" x14ac:dyDescent="0.3">
      <c r="A181" t="s">
        <v>5</v>
      </c>
      <c r="B181" t="s">
        <v>747</v>
      </c>
      <c r="C181" t="s">
        <v>13</v>
      </c>
      <c r="D181" s="10">
        <v>2.91</v>
      </c>
      <c r="E181" s="1">
        <v>0.3814432989690722</v>
      </c>
      <c r="F181" s="10">
        <v>1.1100000000000001</v>
      </c>
      <c r="G181" s="10">
        <v>1.7999999999999998</v>
      </c>
      <c r="H181" s="10">
        <v>64.440000000000012</v>
      </c>
      <c r="I181" s="10">
        <v>1933.17</v>
      </c>
      <c r="J181" s="12">
        <v>664.31958762886597</v>
      </c>
      <c r="K181" s="1">
        <v>0.94090202177293936</v>
      </c>
      <c r="L181" s="10">
        <v>605</v>
      </c>
      <c r="M181" s="10">
        <v>643</v>
      </c>
      <c r="N181" s="10">
        <v>14</v>
      </c>
    </row>
    <row r="182" spans="1:14" x14ac:dyDescent="0.3">
      <c r="A182" t="s">
        <v>5</v>
      </c>
      <c r="B182" t="s">
        <v>747</v>
      </c>
      <c r="C182" t="s">
        <v>12</v>
      </c>
      <c r="D182" s="10">
        <v>3.9800000000000009</v>
      </c>
      <c r="E182" s="1">
        <v>0.24623115577889446</v>
      </c>
      <c r="F182" s="10">
        <v>0.9800000000000002</v>
      </c>
      <c r="G182" s="10">
        <v>3.0000000000000009</v>
      </c>
      <c r="H182" s="10">
        <v>69.050000000000011</v>
      </c>
      <c r="I182" s="10">
        <v>2071.5600000000004</v>
      </c>
      <c r="J182" s="12">
        <v>520.4924623115578</v>
      </c>
      <c r="K182" s="1">
        <v>0.74810810810810813</v>
      </c>
      <c r="L182" s="10">
        <v>692</v>
      </c>
      <c r="M182" s="10">
        <v>925</v>
      </c>
      <c r="N182" s="10">
        <v>20</v>
      </c>
    </row>
    <row r="183" spans="1:14" x14ac:dyDescent="0.3">
      <c r="A183" t="s">
        <v>5</v>
      </c>
      <c r="B183" t="s">
        <v>747</v>
      </c>
      <c r="C183" t="s">
        <v>15</v>
      </c>
      <c r="D183" s="10">
        <v>3.4400000000000004</v>
      </c>
      <c r="E183" s="1">
        <v>0.61627906976744173</v>
      </c>
      <c r="F183" s="10">
        <v>2.1199999999999997</v>
      </c>
      <c r="G183" s="10">
        <v>1.32</v>
      </c>
      <c r="H183" s="10">
        <v>65.56</v>
      </c>
      <c r="I183" s="10">
        <v>1967.05</v>
      </c>
      <c r="J183" s="12">
        <v>571.81686046511618</v>
      </c>
      <c r="K183" s="1">
        <v>0.78818998716302957</v>
      </c>
      <c r="L183" s="10">
        <v>614</v>
      </c>
      <c r="M183" s="10">
        <v>779</v>
      </c>
      <c r="N183" s="10">
        <v>16</v>
      </c>
    </row>
    <row r="184" spans="1:14" x14ac:dyDescent="0.3">
      <c r="A184" t="s">
        <v>5</v>
      </c>
      <c r="B184" t="s">
        <v>747</v>
      </c>
      <c r="C184" t="s">
        <v>14</v>
      </c>
      <c r="D184" s="10">
        <v>3.3800000000000008</v>
      </c>
      <c r="E184" s="1">
        <v>0.28994082840236679</v>
      </c>
      <c r="F184" s="10">
        <v>0.98</v>
      </c>
      <c r="G184" s="10">
        <v>2.4000000000000004</v>
      </c>
      <c r="H184" s="10">
        <v>61.640000000000008</v>
      </c>
      <c r="I184" s="10">
        <v>1849.1</v>
      </c>
      <c r="J184" s="12">
        <v>547.0710059171596</v>
      </c>
      <c r="K184" s="1">
        <v>0.82123655913978499</v>
      </c>
      <c r="L184" s="10">
        <v>611</v>
      </c>
      <c r="M184" s="10">
        <v>744</v>
      </c>
      <c r="N184" s="10">
        <v>17</v>
      </c>
    </row>
    <row r="185" spans="1:14" x14ac:dyDescent="0.3">
      <c r="A185" t="s">
        <v>5</v>
      </c>
      <c r="B185" t="s">
        <v>747</v>
      </c>
      <c r="C185" t="s">
        <v>116</v>
      </c>
      <c r="D185" s="10">
        <v>3.5882000000000001</v>
      </c>
      <c r="E185" s="1">
        <v>0.59124352042806982</v>
      </c>
      <c r="F185" s="10">
        <v>2.1215000000000002</v>
      </c>
      <c r="G185" s="10">
        <v>1.4666999999999999</v>
      </c>
      <c r="H185" s="10">
        <v>71.742073599999998</v>
      </c>
      <c r="I185" s="10">
        <v>2152.2622080000001</v>
      </c>
      <c r="J185" s="12">
        <v>599.81667911487659</v>
      </c>
      <c r="K185" s="1">
        <v>0.8087248322147651</v>
      </c>
      <c r="L185" s="10">
        <v>723</v>
      </c>
      <c r="M185" s="10">
        <v>894</v>
      </c>
      <c r="N185" s="10">
        <v>18</v>
      </c>
    </row>
    <row r="186" spans="1:14" x14ac:dyDescent="0.3">
      <c r="A186" t="s">
        <v>5</v>
      </c>
      <c r="B186" t="s">
        <v>747</v>
      </c>
      <c r="C186" t="s">
        <v>114</v>
      </c>
      <c r="D186" s="10">
        <v>4.3100000000000005</v>
      </c>
      <c r="E186" s="1">
        <v>0.49187935034802771</v>
      </c>
      <c r="F186" s="10">
        <v>2.1199999999999997</v>
      </c>
      <c r="G186" s="10">
        <v>2.19</v>
      </c>
      <c r="H186" s="10">
        <v>70.559999999999988</v>
      </c>
      <c r="I186" s="10">
        <v>2116.69</v>
      </c>
      <c r="J186" s="12">
        <v>491.11136890951269</v>
      </c>
      <c r="K186" s="1">
        <v>0.73497854077253222</v>
      </c>
      <c r="L186" s="10">
        <v>685</v>
      </c>
      <c r="M186" s="10">
        <v>932</v>
      </c>
      <c r="N186" s="10">
        <v>21</v>
      </c>
    </row>
    <row r="187" spans="1:14" x14ac:dyDescent="0.3">
      <c r="A187" t="s">
        <v>5</v>
      </c>
      <c r="B187" t="s">
        <v>747</v>
      </c>
      <c r="C187" t="s">
        <v>117</v>
      </c>
      <c r="D187" s="10">
        <v>3.7882000000000011</v>
      </c>
      <c r="E187" s="1">
        <v>0.53674568396599942</v>
      </c>
      <c r="F187" s="10">
        <v>2.0332999999999997</v>
      </c>
      <c r="G187" s="10">
        <v>1.7548999999999999</v>
      </c>
      <c r="H187" s="10">
        <v>66.745318100000006</v>
      </c>
      <c r="I187" s="10">
        <v>2002.359543</v>
      </c>
      <c r="J187" s="12">
        <v>528.57809592946501</v>
      </c>
      <c r="K187" s="1">
        <v>0.74</v>
      </c>
      <c r="L187" s="10">
        <v>666</v>
      </c>
      <c r="M187" s="10">
        <v>900</v>
      </c>
      <c r="N187" s="10">
        <v>19</v>
      </c>
    </row>
    <row r="188" spans="1:14" x14ac:dyDescent="0.3">
      <c r="A188" t="s">
        <v>5</v>
      </c>
      <c r="B188" t="s">
        <v>768</v>
      </c>
      <c r="C188" t="s">
        <v>7</v>
      </c>
      <c r="D188" s="10">
        <v>0.4</v>
      </c>
      <c r="E188" s="1">
        <v>0.5</v>
      </c>
      <c r="F188" s="10">
        <v>0.2</v>
      </c>
      <c r="G188" s="10">
        <v>0.2</v>
      </c>
      <c r="H188" s="10">
        <v>5.0999999999999996</v>
      </c>
      <c r="I188" s="10">
        <v>153</v>
      </c>
      <c r="J188" s="12">
        <v>382.5</v>
      </c>
      <c r="K188" s="1">
        <v>0.72857142857142854</v>
      </c>
      <c r="L188" s="10">
        <v>51</v>
      </c>
      <c r="M188" s="10">
        <v>70</v>
      </c>
      <c r="N188" s="10">
        <v>2</v>
      </c>
    </row>
    <row r="189" spans="1:14" x14ac:dyDescent="0.3">
      <c r="A189" t="s">
        <v>5</v>
      </c>
      <c r="B189" t="s">
        <v>768</v>
      </c>
      <c r="C189" t="s">
        <v>9</v>
      </c>
      <c r="D189" s="10">
        <v>0.4</v>
      </c>
      <c r="E189" s="1">
        <v>0.5</v>
      </c>
      <c r="F189" s="10">
        <v>0.2</v>
      </c>
      <c r="G189" s="10">
        <v>0.2</v>
      </c>
      <c r="H189" s="10">
        <v>4.2</v>
      </c>
      <c r="I189" s="10">
        <v>126</v>
      </c>
      <c r="J189" s="12">
        <v>315</v>
      </c>
      <c r="K189" s="1">
        <v>0.49411764705882355</v>
      </c>
      <c r="L189" s="10">
        <v>42</v>
      </c>
      <c r="M189" s="10">
        <v>85</v>
      </c>
      <c r="N189" s="10">
        <v>2</v>
      </c>
    </row>
    <row r="190" spans="1:14" x14ac:dyDescent="0.3">
      <c r="A190" t="s">
        <v>5</v>
      </c>
      <c r="B190" t="s">
        <v>768</v>
      </c>
      <c r="C190" t="s">
        <v>8</v>
      </c>
      <c r="D190" s="10">
        <v>0.60000000000000009</v>
      </c>
      <c r="E190" s="1">
        <v>0.66666666666666663</v>
      </c>
      <c r="F190" s="10">
        <v>0.4</v>
      </c>
      <c r="G190" s="10">
        <v>0.2</v>
      </c>
      <c r="H190" s="10">
        <v>6.3000000000000007</v>
      </c>
      <c r="I190" s="10">
        <v>189</v>
      </c>
      <c r="J190" s="12">
        <v>314.99999999999994</v>
      </c>
      <c r="K190" s="1">
        <v>0.52500000000000002</v>
      </c>
      <c r="L190" s="10">
        <v>63</v>
      </c>
      <c r="M190" s="10">
        <v>120</v>
      </c>
      <c r="N190" s="10">
        <v>3</v>
      </c>
    </row>
    <row r="191" spans="1:14" x14ac:dyDescent="0.3">
      <c r="A191" t="s">
        <v>5</v>
      </c>
      <c r="B191" t="s">
        <v>768</v>
      </c>
      <c r="C191" t="s">
        <v>11</v>
      </c>
      <c r="D191" s="10">
        <v>0.2</v>
      </c>
      <c r="E191" s="1">
        <v>0</v>
      </c>
      <c r="F191" s="10">
        <v>0</v>
      </c>
      <c r="G191" s="10">
        <v>0.2</v>
      </c>
      <c r="H191" s="10">
        <v>3.6</v>
      </c>
      <c r="I191" s="10">
        <v>108</v>
      </c>
      <c r="J191" s="12">
        <v>540</v>
      </c>
      <c r="K191" s="1">
        <v>0.72</v>
      </c>
      <c r="L191" s="10">
        <v>36</v>
      </c>
      <c r="M191" s="10">
        <v>50</v>
      </c>
      <c r="N191" s="10">
        <v>1</v>
      </c>
    </row>
    <row r="192" spans="1:14" x14ac:dyDescent="0.3">
      <c r="A192" t="s">
        <v>5</v>
      </c>
      <c r="B192" t="s">
        <v>768</v>
      </c>
      <c r="C192" t="s">
        <v>10</v>
      </c>
      <c r="D192" s="10">
        <v>0.4</v>
      </c>
      <c r="E192" s="1">
        <v>0</v>
      </c>
      <c r="F192" s="10">
        <v>0</v>
      </c>
      <c r="G192" s="10">
        <v>0.4</v>
      </c>
      <c r="H192" s="10">
        <v>8.4</v>
      </c>
      <c r="I192" s="10">
        <v>252</v>
      </c>
      <c r="J192" s="12">
        <v>630</v>
      </c>
      <c r="K192" s="1">
        <v>0.62222222222222223</v>
      </c>
      <c r="L192" s="10">
        <v>84</v>
      </c>
      <c r="M192" s="10">
        <v>135</v>
      </c>
      <c r="N192" s="10">
        <v>3</v>
      </c>
    </row>
    <row r="193" spans="1:14" x14ac:dyDescent="0.3">
      <c r="A193" t="s">
        <v>5</v>
      </c>
      <c r="B193" t="s">
        <v>768</v>
      </c>
      <c r="C193" t="s">
        <v>13</v>
      </c>
      <c r="D193" s="10">
        <v>0.60000000000000009</v>
      </c>
      <c r="E193" s="1">
        <v>0</v>
      </c>
      <c r="F193" s="10">
        <v>0</v>
      </c>
      <c r="G193" s="10">
        <v>0.60000000000000009</v>
      </c>
      <c r="H193" s="10">
        <v>8.48</v>
      </c>
      <c r="I193" s="10">
        <v>254.4</v>
      </c>
      <c r="J193" s="12">
        <v>423.99999999999994</v>
      </c>
      <c r="K193" s="1">
        <v>0.61481481481481481</v>
      </c>
      <c r="L193" s="10">
        <v>83</v>
      </c>
      <c r="M193" s="10">
        <v>135</v>
      </c>
      <c r="N193" s="10">
        <v>3</v>
      </c>
    </row>
    <row r="194" spans="1:14" x14ac:dyDescent="0.3">
      <c r="A194" t="s">
        <v>5</v>
      </c>
      <c r="B194" t="s">
        <v>768</v>
      </c>
      <c r="C194" t="s">
        <v>12</v>
      </c>
      <c r="D194" s="10">
        <v>0.60000000000000009</v>
      </c>
      <c r="E194" s="1">
        <v>0</v>
      </c>
      <c r="F194" s="10">
        <v>0</v>
      </c>
      <c r="G194" s="10">
        <v>0.60000000000000009</v>
      </c>
      <c r="H194" s="10">
        <v>6.1</v>
      </c>
      <c r="I194" s="10">
        <v>183</v>
      </c>
      <c r="J194" s="12">
        <v>304.99999999999994</v>
      </c>
      <c r="K194" s="1">
        <v>0.45185185185185184</v>
      </c>
      <c r="L194" s="10">
        <v>61</v>
      </c>
      <c r="M194" s="10">
        <v>135</v>
      </c>
      <c r="N194" s="10">
        <v>3</v>
      </c>
    </row>
    <row r="195" spans="1:14" x14ac:dyDescent="0.3">
      <c r="A195" t="s">
        <v>5</v>
      </c>
      <c r="B195" t="s">
        <v>768</v>
      </c>
      <c r="C195" t="s">
        <v>15</v>
      </c>
      <c r="D195" s="10">
        <v>0.4</v>
      </c>
      <c r="E195" s="1">
        <v>0</v>
      </c>
      <c r="F195" s="10">
        <v>0</v>
      </c>
      <c r="G195" s="10">
        <v>0.4</v>
      </c>
      <c r="H195" s="10">
        <v>3.8</v>
      </c>
      <c r="I195" s="10">
        <v>114</v>
      </c>
      <c r="J195" s="12">
        <v>285</v>
      </c>
      <c r="K195" s="1">
        <v>0.44705882352941179</v>
      </c>
      <c r="L195" s="10">
        <v>38</v>
      </c>
      <c r="M195" s="10">
        <v>85</v>
      </c>
      <c r="N195" s="10">
        <v>2</v>
      </c>
    </row>
    <row r="196" spans="1:14" x14ac:dyDescent="0.3">
      <c r="A196" t="s">
        <v>5</v>
      </c>
      <c r="B196" t="s">
        <v>768</v>
      </c>
      <c r="C196" t="s">
        <v>14</v>
      </c>
      <c r="D196" s="10">
        <v>0.4</v>
      </c>
      <c r="E196" s="1">
        <v>0</v>
      </c>
      <c r="F196" s="10">
        <v>0</v>
      </c>
      <c r="G196" s="10">
        <v>0.4</v>
      </c>
      <c r="H196" s="10">
        <v>4.4000000000000004</v>
      </c>
      <c r="I196" s="10">
        <v>132</v>
      </c>
      <c r="J196" s="12">
        <v>330</v>
      </c>
      <c r="K196" s="1">
        <v>0.44</v>
      </c>
      <c r="L196" s="10">
        <v>44</v>
      </c>
      <c r="M196" s="10">
        <v>100</v>
      </c>
      <c r="N196" s="10">
        <v>2</v>
      </c>
    </row>
    <row r="197" spans="1:14" x14ac:dyDescent="0.3">
      <c r="A197" t="s">
        <v>5</v>
      </c>
      <c r="B197" t="s">
        <v>768</v>
      </c>
      <c r="C197" t="s">
        <v>116</v>
      </c>
      <c r="D197" s="10">
        <v>0.2</v>
      </c>
      <c r="E197" s="1">
        <v>0</v>
      </c>
      <c r="F197" s="10">
        <v>0</v>
      </c>
      <c r="G197" s="10">
        <v>0.2</v>
      </c>
      <c r="H197" s="10">
        <v>4.9000000000000004</v>
      </c>
      <c r="I197" s="10">
        <v>147</v>
      </c>
      <c r="J197" s="12">
        <v>735</v>
      </c>
      <c r="K197" s="1">
        <v>0.83050847457627119</v>
      </c>
      <c r="L197" s="10">
        <v>49</v>
      </c>
      <c r="M197" s="10">
        <v>59</v>
      </c>
      <c r="N197" s="10">
        <v>1</v>
      </c>
    </row>
    <row r="198" spans="1:14" x14ac:dyDescent="0.3">
      <c r="A198" t="s">
        <v>5</v>
      </c>
      <c r="B198" t="s">
        <v>768</v>
      </c>
      <c r="C198" t="s">
        <v>114</v>
      </c>
      <c r="D198" s="10">
        <v>0.4</v>
      </c>
      <c r="E198" s="1">
        <v>0</v>
      </c>
      <c r="F198" s="10">
        <v>0</v>
      </c>
      <c r="G198" s="10">
        <v>0.4</v>
      </c>
      <c r="H198" s="10">
        <v>7.9</v>
      </c>
      <c r="I198" s="10">
        <v>237</v>
      </c>
      <c r="J198" s="12">
        <v>592.5</v>
      </c>
      <c r="K198" s="1">
        <v>0.79</v>
      </c>
      <c r="L198" s="10">
        <v>79</v>
      </c>
      <c r="M198" s="10">
        <v>100</v>
      </c>
      <c r="N198" s="10">
        <v>2</v>
      </c>
    </row>
    <row r="199" spans="1:14" x14ac:dyDescent="0.3">
      <c r="A199" t="s">
        <v>5</v>
      </c>
      <c r="B199" t="s">
        <v>768</v>
      </c>
      <c r="C199" t="s">
        <v>117</v>
      </c>
      <c r="D199" s="10">
        <v>0.2</v>
      </c>
      <c r="E199" s="1">
        <v>0</v>
      </c>
      <c r="F199" s="10">
        <v>0</v>
      </c>
      <c r="G199" s="10">
        <v>0.2</v>
      </c>
      <c r="H199" s="10">
        <v>4.4000000000000004</v>
      </c>
      <c r="I199" s="10">
        <v>132</v>
      </c>
      <c r="J199" s="12">
        <v>660</v>
      </c>
      <c r="K199" s="1">
        <v>0.88</v>
      </c>
      <c r="L199" s="10">
        <v>44</v>
      </c>
      <c r="M199" s="10">
        <v>50</v>
      </c>
      <c r="N199" s="10">
        <v>1</v>
      </c>
    </row>
    <row r="200" spans="1:14" x14ac:dyDescent="0.3">
      <c r="A200" t="s">
        <v>5</v>
      </c>
      <c r="B200" t="s">
        <v>774</v>
      </c>
      <c r="C200" t="s">
        <v>7</v>
      </c>
      <c r="D200" s="10">
        <v>2</v>
      </c>
      <c r="E200" s="1">
        <v>0.5</v>
      </c>
      <c r="F200" s="10">
        <v>1</v>
      </c>
      <c r="G200" s="10">
        <v>1</v>
      </c>
      <c r="H200" s="10">
        <v>40.129999999999995</v>
      </c>
      <c r="I200" s="10">
        <v>1203.9000000000001</v>
      </c>
      <c r="J200" s="12">
        <v>601.95000000000005</v>
      </c>
      <c r="K200" s="1">
        <v>0.81466395112016299</v>
      </c>
      <c r="L200" s="10">
        <v>400</v>
      </c>
      <c r="M200" s="10">
        <v>491</v>
      </c>
      <c r="N200" s="10">
        <v>10</v>
      </c>
    </row>
    <row r="201" spans="1:14" x14ac:dyDescent="0.3">
      <c r="A201" t="s">
        <v>5</v>
      </c>
      <c r="B201" t="s">
        <v>774</v>
      </c>
      <c r="C201" t="s">
        <v>9</v>
      </c>
      <c r="D201" s="10">
        <v>1.7999999999999998</v>
      </c>
      <c r="E201" s="1">
        <v>0.55555555555555558</v>
      </c>
      <c r="F201" s="10">
        <v>1</v>
      </c>
      <c r="G201" s="10">
        <v>0.8</v>
      </c>
      <c r="H201" s="10">
        <v>33.93</v>
      </c>
      <c r="I201" s="10">
        <v>1017.8</v>
      </c>
      <c r="J201" s="12">
        <v>565.44444444444446</v>
      </c>
      <c r="K201" s="1">
        <v>0.74279379157427938</v>
      </c>
      <c r="L201" s="10">
        <v>335</v>
      </c>
      <c r="M201" s="10">
        <v>451</v>
      </c>
      <c r="N201" s="10">
        <v>9</v>
      </c>
    </row>
    <row r="202" spans="1:14" x14ac:dyDescent="0.3">
      <c r="A202" t="s">
        <v>5</v>
      </c>
      <c r="B202" t="s">
        <v>774</v>
      </c>
      <c r="C202" t="s">
        <v>8</v>
      </c>
      <c r="D202" s="10">
        <v>2.4</v>
      </c>
      <c r="E202" s="1">
        <v>0</v>
      </c>
      <c r="F202" s="10">
        <v>0</v>
      </c>
      <c r="G202" s="10">
        <v>2.4</v>
      </c>
      <c r="H202" s="10">
        <v>40.049999999999997</v>
      </c>
      <c r="I202" s="10">
        <v>1201.44</v>
      </c>
      <c r="J202" s="12">
        <v>500.6</v>
      </c>
      <c r="K202" s="1">
        <v>0.64829821717990277</v>
      </c>
      <c r="L202" s="10">
        <v>400</v>
      </c>
      <c r="M202" s="10">
        <v>617</v>
      </c>
      <c r="N202" s="10">
        <v>12</v>
      </c>
    </row>
    <row r="203" spans="1:14" x14ac:dyDescent="0.3">
      <c r="A203" t="s">
        <v>5</v>
      </c>
      <c r="B203" t="s">
        <v>774</v>
      </c>
      <c r="C203" t="s">
        <v>11</v>
      </c>
      <c r="D203" s="10">
        <v>1.5999999999999999</v>
      </c>
      <c r="E203" s="1">
        <v>0.50000000000000011</v>
      </c>
      <c r="F203" s="10">
        <v>0.8</v>
      </c>
      <c r="G203" s="10">
        <v>0.8</v>
      </c>
      <c r="H203" s="10">
        <v>29.9</v>
      </c>
      <c r="I203" s="10">
        <v>897</v>
      </c>
      <c r="J203" s="12">
        <v>560.625</v>
      </c>
      <c r="K203" s="1">
        <v>0.79946524064171121</v>
      </c>
      <c r="L203" s="10">
        <v>299</v>
      </c>
      <c r="M203" s="10">
        <v>374</v>
      </c>
      <c r="N203" s="10">
        <v>8</v>
      </c>
    </row>
    <row r="204" spans="1:14" x14ac:dyDescent="0.3">
      <c r="A204" t="s">
        <v>5</v>
      </c>
      <c r="B204" t="s">
        <v>774</v>
      </c>
      <c r="C204" t="s">
        <v>10</v>
      </c>
      <c r="D204" s="10">
        <v>2.4</v>
      </c>
      <c r="E204" s="1">
        <v>0.41666666666666669</v>
      </c>
      <c r="F204" s="10">
        <v>1</v>
      </c>
      <c r="G204" s="10">
        <v>1.4000000000000001</v>
      </c>
      <c r="H204" s="10">
        <v>35.630000000000003</v>
      </c>
      <c r="I204" s="10">
        <v>1068.75</v>
      </c>
      <c r="J204" s="12">
        <v>445.3125</v>
      </c>
      <c r="K204" s="1">
        <v>0.63571428571428568</v>
      </c>
      <c r="L204" s="10">
        <v>356</v>
      </c>
      <c r="M204" s="10">
        <v>560</v>
      </c>
      <c r="N204" s="10">
        <v>12</v>
      </c>
    </row>
    <row r="205" spans="1:14" x14ac:dyDescent="0.3">
      <c r="A205" t="s">
        <v>5</v>
      </c>
      <c r="B205" t="s">
        <v>774</v>
      </c>
      <c r="C205" t="s">
        <v>13</v>
      </c>
      <c r="D205" s="10">
        <v>1.5999999999999999</v>
      </c>
      <c r="E205" s="1">
        <v>0.25000000000000006</v>
      </c>
      <c r="F205" s="10">
        <v>0.4</v>
      </c>
      <c r="G205" s="10">
        <v>1.2</v>
      </c>
      <c r="H205" s="10">
        <v>32.03</v>
      </c>
      <c r="I205" s="10">
        <v>960.8</v>
      </c>
      <c r="J205" s="12">
        <v>600.5</v>
      </c>
      <c r="K205" s="1">
        <v>0.78749999999999998</v>
      </c>
      <c r="L205" s="10">
        <v>315</v>
      </c>
      <c r="M205" s="10">
        <v>400</v>
      </c>
      <c r="N205" s="10">
        <v>8</v>
      </c>
    </row>
    <row r="206" spans="1:14" x14ac:dyDescent="0.3">
      <c r="A206" t="s">
        <v>5</v>
      </c>
      <c r="B206" t="s">
        <v>774</v>
      </c>
      <c r="C206" t="s">
        <v>12</v>
      </c>
      <c r="D206" s="10">
        <v>1.8</v>
      </c>
      <c r="E206" s="1">
        <v>0.55555555555555558</v>
      </c>
      <c r="F206" s="10">
        <v>1</v>
      </c>
      <c r="G206" s="10">
        <v>0.8</v>
      </c>
      <c r="H206" s="10">
        <v>26.81</v>
      </c>
      <c r="I206" s="10">
        <v>804.24</v>
      </c>
      <c r="J206" s="12">
        <v>446.8</v>
      </c>
      <c r="K206" s="1">
        <v>0.62910798122065725</v>
      </c>
      <c r="L206" s="10">
        <v>268</v>
      </c>
      <c r="M206" s="10">
        <v>426</v>
      </c>
      <c r="N206" s="10">
        <v>9</v>
      </c>
    </row>
    <row r="207" spans="1:14" x14ac:dyDescent="0.3">
      <c r="A207" t="s">
        <v>5</v>
      </c>
      <c r="B207" t="s">
        <v>774</v>
      </c>
      <c r="C207" t="s">
        <v>15</v>
      </c>
      <c r="D207" s="10">
        <v>1.7999999999999998</v>
      </c>
      <c r="E207" s="1">
        <v>0.33333333333333343</v>
      </c>
      <c r="F207" s="10">
        <v>0.60000000000000009</v>
      </c>
      <c r="G207" s="10">
        <v>1.2</v>
      </c>
      <c r="H207" s="10">
        <v>28.8</v>
      </c>
      <c r="I207" s="10">
        <v>864</v>
      </c>
      <c r="J207" s="12">
        <v>480.00000000000006</v>
      </c>
      <c r="K207" s="1">
        <v>0.73657289002557547</v>
      </c>
      <c r="L207" s="10">
        <v>288</v>
      </c>
      <c r="M207" s="10">
        <v>391</v>
      </c>
      <c r="N207" s="10">
        <v>9</v>
      </c>
    </row>
    <row r="208" spans="1:14" x14ac:dyDescent="0.3">
      <c r="A208" t="s">
        <v>5</v>
      </c>
      <c r="B208" t="s">
        <v>774</v>
      </c>
      <c r="C208" t="s">
        <v>14</v>
      </c>
      <c r="D208" s="10">
        <v>1.5999999999999999</v>
      </c>
      <c r="E208" s="1">
        <v>0.25000000000000006</v>
      </c>
      <c r="F208" s="10">
        <v>0.4</v>
      </c>
      <c r="G208" s="10">
        <v>1.2</v>
      </c>
      <c r="H208" s="10">
        <v>26.1</v>
      </c>
      <c r="I208" s="10">
        <v>783</v>
      </c>
      <c r="J208" s="12">
        <v>489.37500000000006</v>
      </c>
      <c r="K208" s="1">
        <v>0.71311475409836067</v>
      </c>
      <c r="L208" s="10">
        <v>261</v>
      </c>
      <c r="M208" s="10">
        <v>366</v>
      </c>
      <c r="N208" s="10">
        <v>8</v>
      </c>
    </row>
    <row r="209" spans="1:14" x14ac:dyDescent="0.3">
      <c r="A209" t="s">
        <v>5</v>
      </c>
      <c r="B209" t="s">
        <v>774</v>
      </c>
      <c r="C209" t="s">
        <v>116</v>
      </c>
      <c r="D209" s="10">
        <v>1.5999999999999999</v>
      </c>
      <c r="E209" s="1">
        <v>0.25000000000000006</v>
      </c>
      <c r="F209" s="10">
        <v>0.4</v>
      </c>
      <c r="G209" s="10">
        <v>1.2</v>
      </c>
      <c r="H209" s="10">
        <v>32.19</v>
      </c>
      <c r="I209" s="10">
        <v>965.7</v>
      </c>
      <c r="J209" s="12">
        <v>603.56250000000011</v>
      </c>
      <c r="K209" s="1">
        <v>0.7088888888888889</v>
      </c>
      <c r="L209" s="10">
        <v>319</v>
      </c>
      <c r="M209" s="10">
        <v>450</v>
      </c>
      <c r="N209" s="10">
        <v>9</v>
      </c>
    </row>
    <row r="210" spans="1:14" x14ac:dyDescent="0.3">
      <c r="A210" t="s">
        <v>5</v>
      </c>
      <c r="B210" t="s">
        <v>774</v>
      </c>
      <c r="C210" t="s">
        <v>114</v>
      </c>
      <c r="D210" s="10">
        <v>1.7999999999999998</v>
      </c>
      <c r="E210" s="1">
        <v>0.33333333333333343</v>
      </c>
      <c r="F210" s="10">
        <v>0.60000000000000009</v>
      </c>
      <c r="G210" s="10">
        <v>1.2</v>
      </c>
      <c r="H210" s="10">
        <v>27.200000000000003</v>
      </c>
      <c r="I210" s="10">
        <v>816</v>
      </c>
      <c r="J210" s="12">
        <v>453.33333333333337</v>
      </c>
      <c r="K210" s="1">
        <v>0.65700483091787443</v>
      </c>
      <c r="L210" s="10">
        <v>272</v>
      </c>
      <c r="M210" s="10">
        <v>414</v>
      </c>
      <c r="N210" s="10">
        <v>9</v>
      </c>
    </row>
    <row r="211" spans="1:14" x14ac:dyDescent="0.3">
      <c r="A211" t="s">
        <v>5</v>
      </c>
      <c r="B211" t="s">
        <v>774</v>
      </c>
      <c r="C211" t="s">
        <v>117</v>
      </c>
      <c r="D211" s="10">
        <v>1.5999999999999999</v>
      </c>
      <c r="E211" s="1">
        <v>0.12500000000000003</v>
      </c>
      <c r="F211" s="10">
        <v>0.2</v>
      </c>
      <c r="G211" s="10">
        <v>1.4</v>
      </c>
      <c r="H211" s="10">
        <v>22.099999999999998</v>
      </c>
      <c r="I211" s="10">
        <v>663</v>
      </c>
      <c r="J211" s="12">
        <v>414.37500000000006</v>
      </c>
      <c r="K211" s="1">
        <v>0.55249999999999999</v>
      </c>
      <c r="L211" s="10">
        <v>221</v>
      </c>
      <c r="M211" s="10">
        <v>400</v>
      </c>
      <c r="N211" s="10">
        <v>8</v>
      </c>
    </row>
    <row r="212" spans="1:14" x14ac:dyDescent="0.3">
      <c r="A212" t="s">
        <v>5</v>
      </c>
      <c r="B212" t="s">
        <v>780</v>
      </c>
      <c r="C212" t="s">
        <v>7</v>
      </c>
      <c r="D212" s="10">
        <v>3.8600000000000003</v>
      </c>
      <c r="E212" s="1">
        <v>0.17098445595854922</v>
      </c>
      <c r="F212" s="10">
        <v>0.66</v>
      </c>
      <c r="G212" s="10">
        <v>3.2</v>
      </c>
      <c r="H212" s="10">
        <v>45.99</v>
      </c>
      <c r="I212" s="10">
        <v>1379.6</v>
      </c>
      <c r="J212" s="12">
        <v>357.40932642487041</v>
      </c>
      <c r="K212" s="1">
        <v>0.8</v>
      </c>
      <c r="L212" s="10">
        <v>280</v>
      </c>
      <c r="M212" s="10">
        <v>350</v>
      </c>
      <c r="N212" s="10">
        <v>12</v>
      </c>
    </row>
    <row r="213" spans="1:14" x14ac:dyDescent="0.3">
      <c r="A213" t="s">
        <v>5</v>
      </c>
      <c r="B213" t="s">
        <v>780</v>
      </c>
      <c r="C213" t="s">
        <v>9</v>
      </c>
      <c r="D213" s="10">
        <v>3.87</v>
      </c>
      <c r="E213" s="1">
        <v>0.17054263565891473</v>
      </c>
      <c r="F213" s="10">
        <v>0.66</v>
      </c>
      <c r="G213" s="10">
        <v>3.2</v>
      </c>
      <c r="H213" s="10">
        <v>43.45</v>
      </c>
      <c r="I213" s="10">
        <v>1303.6300000000001</v>
      </c>
      <c r="J213" s="12">
        <v>336.85529715762277</v>
      </c>
      <c r="K213" s="1">
        <v>0.78</v>
      </c>
      <c r="L213" s="10">
        <v>273</v>
      </c>
      <c r="M213" s="10">
        <v>350</v>
      </c>
      <c r="N213" s="10">
        <v>12</v>
      </c>
    </row>
    <row r="214" spans="1:14" x14ac:dyDescent="0.3">
      <c r="A214" t="s">
        <v>5</v>
      </c>
      <c r="B214" t="s">
        <v>780</v>
      </c>
      <c r="C214" t="s">
        <v>8</v>
      </c>
      <c r="D214" s="10">
        <v>3.8600000000000003</v>
      </c>
      <c r="E214" s="1">
        <v>0</v>
      </c>
      <c r="F214" s="10">
        <v>0</v>
      </c>
      <c r="G214" s="10">
        <v>3.8600000000000003</v>
      </c>
      <c r="H214" s="10">
        <v>37.11</v>
      </c>
      <c r="I214" s="10">
        <v>1113.3</v>
      </c>
      <c r="J214" s="12">
        <v>288.41968911917093</v>
      </c>
      <c r="K214" s="1">
        <v>0.6463768115942029</v>
      </c>
      <c r="L214" s="10">
        <v>223</v>
      </c>
      <c r="M214" s="10">
        <v>345</v>
      </c>
      <c r="N214" s="10">
        <v>12</v>
      </c>
    </row>
    <row r="215" spans="1:14" x14ac:dyDescent="0.3">
      <c r="A215" t="s">
        <v>5</v>
      </c>
      <c r="B215" t="s">
        <v>780</v>
      </c>
      <c r="C215" t="s">
        <v>11</v>
      </c>
      <c r="D215" s="10">
        <v>3.8600000000000003</v>
      </c>
      <c r="E215" s="1">
        <v>0.43005181347150256</v>
      </c>
      <c r="F215" s="10">
        <v>1.6600000000000001</v>
      </c>
      <c r="G215" s="10">
        <v>2.2000000000000002</v>
      </c>
      <c r="H215" s="10">
        <v>39.01</v>
      </c>
      <c r="I215" s="10">
        <v>1170.4000000000001</v>
      </c>
      <c r="J215" s="12">
        <v>303.21243523316065</v>
      </c>
      <c r="K215" s="1">
        <v>0.67428571428571427</v>
      </c>
      <c r="L215" s="10">
        <v>236</v>
      </c>
      <c r="M215" s="10">
        <v>350</v>
      </c>
      <c r="N215" s="10">
        <v>12</v>
      </c>
    </row>
    <row r="216" spans="1:14" x14ac:dyDescent="0.3">
      <c r="A216" t="s">
        <v>5</v>
      </c>
      <c r="B216" t="s">
        <v>780</v>
      </c>
      <c r="C216" t="s">
        <v>10</v>
      </c>
      <c r="D216" s="10">
        <v>4.1900000000000004</v>
      </c>
      <c r="E216" s="1">
        <v>0.39856801909307871</v>
      </c>
      <c r="F216" s="10">
        <v>1.67</v>
      </c>
      <c r="G216" s="10">
        <v>2.5200000000000005</v>
      </c>
      <c r="H216" s="10">
        <v>40.880000000000003</v>
      </c>
      <c r="I216" s="10">
        <v>1226.4000000000001</v>
      </c>
      <c r="J216" s="12">
        <v>292.69689737470168</v>
      </c>
      <c r="K216" s="1">
        <v>0.66133333333333333</v>
      </c>
      <c r="L216" s="10">
        <v>248</v>
      </c>
      <c r="M216" s="10">
        <v>375</v>
      </c>
      <c r="N216" s="10">
        <v>13</v>
      </c>
    </row>
    <row r="217" spans="1:14" x14ac:dyDescent="0.3">
      <c r="A217" t="s">
        <v>5</v>
      </c>
      <c r="B217" t="s">
        <v>780</v>
      </c>
      <c r="C217" t="s">
        <v>13</v>
      </c>
      <c r="D217" s="10">
        <v>2.87</v>
      </c>
      <c r="E217" s="1">
        <v>0.22996515679442509</v>
      </c>
      <c r="F217" s="10">
        <v>0.66</v>
      </c>
      <c r="G217" s="10">
        <v>2.2000000000000002</v>
      </c>
      <c r="H217" s="10">
        <v>33.85</v>
      </c>
      <c r="I217" s="10">
        <v>1015.4</v>
      </c>
      <c r="J217" s="12">
        <v>353.79790940766549</v>
      </c>
      <c r="K217" s="1">
        <v>0.7846153846153846</v>
      </c>
      <c r="L217" s="10">
        <v>204</v>
      </c>
      <c r="M217" s="10">
        <v>260</v>
      </c>
      <c r="N217" s="10">
        <v>9</v>
      </c>
    </row>
    <row r="218" spans="1:14" x14ac:dyDescent="0.3">
      <c r="A218" t="s">
        <v>5</v>
      </c>
      <c r="B218" t="s">
        <v>780</v>
      </c>
      <c r="C218" t="s">
        <v>12</v>
      </c>
      <c r="D218" s="10">
        <v>3.8600000000000003</v>
      </c>
      <c r="E218" s="1">
        <v>0.51813471502590669</v>
      </c>
      <c r="F218" s="10">
        <v>2</v>
      </c>
      <c r="G218" s="10">
        <v>1.86</v>
      </c>
      <c r="H218" s="10">
        <v>37.709999999999994</v>
      </c>
      <c r="I218" s="10">
        <v>1131.5999999999999</v>
      </c>
      <c r="J218" s="12">
        <v>293.16062176165798</v>
      </c>
      <c r="K218" s="1">
        <v>0.65797101449275364</v>
      </c>
      <c r="L218" s="10">
        <v>227</v>
      </c>
      <c r="M218" s="10">
        <v>345</v>
      </c>
      <c r="N218" s="10">
        <v>12</v>
      </c>
    </row>
    <row r="219" spans="1:14" x14ac:dyDescent="0.3">
      <c r="A219" t="s">
        <v>5</v>
      </c>
      <c r="B219" t="s">
        <v>780</v>
      </c>
      <c r="C219" t="s">
        <v>15</v>
      </c>
      <c r="D219" s="10">
        <v>2.5300000000000002</v>
      </c>
      <c r="E219" s="1">
        <v>0.2608695652173913</v>
      </c>
      <c r="F219" s="10">
        <v>0.66</v>
      </c>
      <c r="G219" s="10">
        <v>1.86</v>
      </c>
      <c r="H219" s="10">
        <v>28.5</v>
      </c>
      <c r="I219" s="10">
        <v>855</v>
      </c>
      <c r="J219" s="12">
        <v>337.9446640316205</v>
      </c>
      <c r="K219" s="1">
        <v>0.76086956521739135</v>
      </c>
      <c r="L219" s="10">
        <v>175</v>
      </c>
      <c r="M219" s="10">
        <v>230</v>
      </c>
      <c r="N219" s="10">
        <v>8</v>
      </c>
    </row>
    <row r="220" spans="1:14" x14ac:dyDescent="0.3">
      <c r="A220" t="s">
        <v>5</v>
      </c>
      <c r="B220" t="s">
        <v>780</v>
      </c>
      <c r="C220" t="s">
        <v>14</v>
      </c>
      <c r="D220" s="10">
        <v>3.2</v>
      </c>
      <c r="E220" s="1">
        <v>0.20624999999999999</v>
      </c>
      <c r="F220" s="10">
        <v>0.66</v>
      </c>
      <c r="G220" s="10">
        <v>2.54</v>
      </c>
      <c r="H220" s="10">
        <v>31.7</v>
      </c>
      <c r="I220" s="10">
        <v>951</v>
      </c>
      <c r="J220" s="12">
        <v>297.1875</v>
      </c>
      <c r="K220" s="1">
        <v>0.68421052631578949</v>
      </c>
      <c r="L220" s="10">
        <v>195</v>
      </c>
      <c r="M220" s="10">
        <v>285</v>
      </c>
      <c r="N220" s="10">
        <v>10</v>
      </c>
    </row>
    <row r="221" spans="1:14" x14ac:dyDescent="0.3">
      <c r="A221" t="s">
        <v>5</v>
      </c>
      <c r="B221" t="s">
        <v>780</v>
      </c>
      <c r="C221" t="s">
        <v>116</v>
      </c>
      <c r="D221" s="10">
        <v>2.5331000000000001</v>
      </c>
      <c r="E221" s="1">
        <v>0.21053254905057042</v>
      </c>
      <c r="F221" s="10">
        <v>0.5333</v>
      </c>
      <c r="G221" s="10">
        <v>1.9997999999999998</v>
      </c>
      <c r="H221" s="10">
        <v>33.166653999999994</v>
      </c>
      <c r="I221" s="10">
        <v>994.99961999999994</v>
      </c>
      <c r="J221" s="12">
        <v>392.79918676720217</v>
      </c>
      <c r="K221" s="1">
        <v>0.89130434782608692</v>
      </c>
      <c r="L221" s="10">
        <v>205</v>
      </c>
      <c r="M221" s="10">
        <v>230</v>
      </c>
      <c r="N221" s="10">
        <v>8</v>
      </c>
    </row>
    <row r="222" spans="1:14" x14ac:dyDescent="0.3">
      <c r="A222" t="s">
        <v>5</v>
      </c>
      <c r="B222" t="s">
        <v>780</v>
      </c>
      <c r="C222" t="s">
        <v>114</v>
      </c>
      <c r="D222" s="10">
        <v>3.2</v>
      </c>
      <c r="E222" s="1">
        <v>0.20624999999999999</v>
      </c>
      <c r="F222" s="10">
        <v>0.66</v>
      </c>
      <c r="G222" s="10">
        <v>2.5300000000000002</v>
      </c>
      <c r="H222" s="10">
        <v>31.13</v>
      </c>
      <c r="I222" s="10">
        <v>934</v>
      </c>
      <c r="J222" s="12">
        <v>291.875</v>
      </c>
      <c r="K222" s="1">
        <v>0.6785714285714286</v>
      </c>
      <c r="L222" s="10">
        <v>190</v>
      </c>
      <c r="M222" s="10">
        <v>280</v>
      </c>
      <c r="N222" s="10">
        <v>10</v>
      </c>
    </row>
    <row r="223" spans="1:14" x14ac:dyDescent="0.3">
      <c r="A223" t="s">
        <v>5</v>
      </c>
      <c r="B223" t="s">
        <v>780</v>
      </c>
      <c r="C223" t="s">
        <v>117</v>
      </c>
      <c r="D223" s="10">
        <v>3.5329999999999999</v>
      </c>
      <c r="E223" s="1">
        <v>0.18867817718652702</v>
      </c>
      <c r="F223" s="10">
        <v>0.66659999999999997</v>
      </c>
      <c r="G223" s="10">
        <v>2.8664000000000001</v>
      </c>
      <c r="H223" s="10">
        <v>40.233317799999995</v>
      </c>
      <c r="I223" s="10">
        <v>1206.999534</v>
      </c>
      <c r="J223" s="12">
        <v>341.63587149731109</v>
      </c>
      <c r="K223" s="1">
        <v>0.78412698412698412</v>
      </c>
      <c r="L223" s="10">
        <v>247</v>
      </c>
      <c r="M223" s="10">
        <v>315</v>
      </c>
      <c r="N223" s="10">
        <v>11</v>
      </c>
    </row>
    <row r="224" spans="1:14" x14ac:dyDescent="0.3">
      <c r="A224" t="s">
        <v>5</v>
      </c>
      <c r="B224" t="s">
        <v>790</v>
      </c>
      <c r="C224" t="s">
        <v>7</v>
      </c>
      <c r="D224" s="10">
        <v>0.4</v>
      </c>
      <c r="E224" s="1">
        <v>0</v>
      </c>
      <c r="F224" s="10">
        <v>0</v>
      </c>
      <c r="G224" s="10">
        <v>0.4</v>
      </c>
      <c r="H224" s="10">
        <v>9.9</v>
      </c>
      <c r="I224" s="10">
        <v>297</v>
      </c>
      <c r="J224" s="12">
        <v>742.5</v>
      </c>
      <c r="K224" s="1">
        <v>0.99</v>
      </c>
      <c r="L224" s="10">
        <v>99</v>
      </c>
      <c r="M224" s="10">
        <v>100</v>
      </c>
      <c r="N224" s="10">
        <v>2</v>
      </c>
    </row>
    <row r="225" spans="1:14" x14ac:dyDescent="0.3">
      <c r="A225" t="s">
        <v>5</v>
      </c>
      <c r="B225" t="s">
        <v>790</v>
      </c>
      <c r="C225" t="s">
        <v>9</v>
      </c>
      <c r="D225" s="10">
        <v>0.4</v>
      </c>
      <c r="E225" s="1">
        <v>0</v>
      </c>
      <c r="F225" s="10">
        <v>0</v>
      </c>
      <c r="G225" s="10">
        <v>0.4</v>
      </c>
      <c r="H225" s="10">
        <v>11.1</v>
      </c>
      <c r="I225" s="10">
        <v>333</v>
      </c>
      <c r="J225" s="12">
        <v>832.5</v>
      </c>
      <c r="K225" s="1">
        <v>1.1100000000000001</v>
      </c>
      <c r="L225" s="10">
        <v>111</v>
      </c>
      <c r="M225" s="10">
        <v>100</v>
      </c>
      <c r="N225" s="10">
        <v>2</v>
      </c>
    </row>
    <row r="226" spans="1:14" x14ac:dyDescent="0.3">
      <c r="A226" t="s">
        <v>5</v>
      </c>
      <c r="B226" t="s">
        <v>790</v>
      </c>
      <c r="C226" t="s">
        <v>8</v>
      </c>
      <c r="D226" s="10">
        <v>0.60000000000000009</v>
      </c>
      <c r="E226" s="1">
        <v>0</v>
      </c>
      <c r="F226" s="10">
        <v>0</v>
      </c>
      <c r="G226" s="10">
        <v>0.60000000000000009</v>
      </c>
      <c r="H226" s="10">
        <v>12.81</v>
      </c>
      <c r="I226" s="10">
        <v>384.28999999999996</v>
      </c>
      <c r="J226" s="12">
        <v>640.48333333333312</v>
      </c>
      <c r="K226" s="1">
        <v>0.85906040268456374</v>
      </c>
      <c r="L226" s="10">
        <v>128</v>
      </c>
      <c r="M226" s="10">
        <v>149</v>
      </c>
      <c r="N226" s="10">
        <v>3</v>
      </c>
    </row>
    <row r="227" spans="1:14" x14ac:dyDescent="0.3">
      <c r="A227" t="s">
        <v>5</v>
      </c>
      <c r="B227" t="s">
        <v>790</v>
      </c>
      <c r="C227" t="s">
        <v>11</v>
      </c>
      <c r="D227" s="10">
        <v>0.60000000000000009</v>
      </c>
      <c r="E227" s="1">
        <v>0</v>
      </c>
      <c r="F227" s="10">
        <v>0</v>
      </c>
      <c r="G227" s="10">
        <v>0.60000000000000009</v>
      </c>
      <c r="H227" s="10">
        <v>10.600000000000001</v>
      </c>
      <c r="I227" s="10">
        <v>318</v>
      </c>
      <c r="J227" s="12">
        <v>529.99999999999989</v>
      </c>
      <c r="K227" s="1">
        <v>0.70666666666666667</v>
      </c>
      <c r="L227" s="10">
        <v>106</v>
      </c>
      <c r="M227" s="10">
        <v>150</v>
      </c>
      <c r="N227" s="10">
        <v>3</v>
      </c>
    </row>
    <row r="228" spans="1:14" x14ac:dyDescent="0.3">
      <c r="A228" t="s">
        <v>5</v>
      </c>
      <c r="B228" t="s">
        <v>790</v>
      </c>
      <c r="C228" t="s">
        <v>10</v>
      </c>
      <c r="D228" s="10">
        <v>0.4</v>
      </c>
      <c r="E228" s="1">
        <v>0</v>
      </c>
      <c r="F228" s="10">
        <v>0</v>
      </c>
      <c r="G228" s="10">
        <v>0.4</v>
      </c>
      <c r="H228" s="10">
        <v>10.4</v>
      </c>
      <c r="I228" s="10">
        <v>312</v>
      </c>
      <c r="J228" s="12">
        <v>780</v>
      </c>
      <c r="K228" s="1">
        <v>1.04</v>
      </c>
      <c r="L228" s="10">
        <v>104</v>
      </c>
      <c r="M228" s="10">
        <v>100</v>
      </c>
      <c r="N228" s="10">
        <v>2</v>
      </c>
    </row>
    <row r="229" spans="1:14" x14ac:dyDescent="0.3">
      <c r="A229" t="s">
        <v>5</v>
      </c>
      <c r="B229" t="s">
        <v>790</v>
      </c>
      <c r="C229" t="s">
        <v>13</v>
      </c>
      <c r="D229" s="10">
        <v>0.4</v>
      </c>
      <c r="E229" s="1">
        <v>0</v>
      </c>
      <c r="F229" s="10">
        <v>0</v>
      </c>
      <c r="G229" s="10">
        <v>0.4</v>
      </c>
      <c r="H229" s="10">
        <v>8.6</v>
      </c>
      <c r="I229" s="10">
        <v>258</v>
      </c>
      <c r="J229" s="12">
        <v>645</v>
      </c>
      <c r="K229" s="1">
        <v>0.93478260869565222</v>
      </c>
      <c r="L229" s="10">
        <v>86</v>
      </c>
      <c r="M229" s="10">
        <v>92</v>
      </c>
      <c r="N229" s="10">
        <v>2</v>
      </c>
    </row>
    <row r="230" spans="1:14" x14ac:dyDescent="0.3">
      <c r="A230" t="s">
        <v>5</v>
      </c>
      <c r="B230" t="s">
        <v>790</v>
      </c>
      <c r="C230" t="s">
        <v>12</v>
      </c>
      <c r="D230" s="10">
        <v>0.60000000000000009</v>
      </c>
      <c r="E230" s="1">
        <v>0</v>
      </c>
      <c r="F230" s="10">
        <v>0</v>
      </c>
      <c r="G230" s="10">
        <v>0.60000000000000009</v>
      </c>
      <c r="H230" s="10">
        <v>8.9</v>
      </c>
      <c r="I230" s="10">
        <v>267</v>
      </c>
      <c r="J230" s="12">
        <v>444.99999999999994</v>
      </c>
      <c r="K230" s="1">
        <v>0.62676056338028174</v>
      </c>
      <c r="L230" s="10">
        <v>89</v>
      </c>
      <c r="M230" s="10">
        <v>142</v>
      </c>
      <c r="N230" s="10">
        <v>3</v>
      </c>
    </row>
    <row r="231" spans="1:14" x14ac:dyDescent="0.3">
      <c r="A231" t="s">
        <v>5</v>
      </c>
      <c r="B231" t="s">
        <v>790</v>
      </c>
      <c r="C231" t="s">
        <v>15</v>
      </c>
      <c r="D231" s="10">
        <v>0.60000000000000009</v>
      </c>
      <c r="E231" s="1">
        <v>0</v>
      </c>
      <c r="F231" s="10">
        <v>0</v>
      </c>
      <c r="G231" s="10">
        <v>0.60000000000000009</v>
      </c>
      <c r="H231" s="10">
        <v>12.7</v>
      </c>
      <c r="I231" s="10">
        <v>381</v>
      </c>
      <c r="J231" s="12">
        <v>634.99999999999989</v>
      </c>
      <c r="K231" s="1">
        <v>0.78395061728395066</v>
      </c>
      <c r="L231" s="10">
        <v>127</v>
      </c>
      <c r="M231" s="10">
        <v>162</v>
      </c>
      <c r="N231" s="10">
        <v>3</v>
      </c>
    </row>
    <row r="232" spans="1:14" x14ac:dyDescent="0.3">
      <c r="A232" t="s">
        <v>5</v>
      </c>
      <c r="B232" t="s">
        <v>790</v>
      </c>
      <c r="C232" t="s">
        <v>14</v>
      </c>
      <c r="D232" s="10">
        <v>0.60000000000000009</v>
      </c>
      <c r="E232" s="1">
        <v>0</v>
      </c>
      <c r="F232" s="10">
        <v>0</v>
      </c>
      <c r="G232" s="10">
        <v>0.60000000000000009</v>
      </c>
      <c r="H232" s="10">
        <v>10.1</v>
      </c>
      <c r="I232" s="10">
        <v>303</v>
      </c>
      <c r="J232" s="12">
        <v>504.99999999999994</v>
      </c>
      <c r="K232" s="1">
        <v>0.72142857142857142</v>
      </c>
      <c r="L232" s="10">
        <v>101</v>
      </c>
      <c r="M232" s="10">
        <v>140</v>
      </c>
      <c r="N232" s="10">
        <v>3</v>
      </c>
    </row>
    <row r="233" spans="1:14" x14ac:dyDescent="0.3">
      <c r="A233" t="s">
        <v>5</v>
      </c>
      <c r="B233" t="s">
        <v>790</v>
      </c>
      <c r="C233" t="s">
        <v>116</v>
      </c>
      <c r="D233" s="10">
        <v>0.8</v>
      </c>
      <c r="E233" s="1">
        <v>0</v>
      </c>
      <c r="F233" s="10">
        <v>0</v>
      </c>
      <c r="G233" s="10">
        <v>0.8</v>
      </c>
      <c r="H233" s="10">
        <v>17.399999999999999</v>
      </c>
      <c r="I233" s="10">
        <v>522</v>
      </c>
      <c r="J233" s="12">
        <v>652.5</v>
      </c>
      <c r="K233" s="1">
        <v>0.87</v>
      </c>
      <c r="L233" s="10">
        <v>174</v>
      </c>
      <c r="M233" s="10">
        <v>200</v>
      </c>
      <c r="N233" s="10">
        <v>4</v>
      </c>
    </row>
    <row r="234" spans="1:14" x14ac:dyDescent="0.3">
      <c r="A234" t="s">
        <v>5</v>
      </c>
      <c r="B234" t="s">
        <v>790</v>
      </c>
      <c r="C234" t="s">
        <v>114</v>
      </c>
      <c r="D234" s="10">
        <v>0.60000000000000009</v>
      </c>
      <c r="E234" s="1">
        <v>0</v>
      </c>
      <c r="F234" s="10">
        <v>0</v>
      </c>
      <c r="G234" s="10">
        <v>0.60000000000000009</v>
      </c>
      <c r="H234" s="10">
        <v>11.5</v>
      </c>
      <c r="I234" s="10">
        <v>345</v>
      </c>
      <c r="J234" s="12">
        <v>574.99999999999989</v>
      </c>
      <c r="K234" s="1">
        <v>0.76666666666666672</v>
      </c>
      <c r="L234" s="10">
        <v>115</v>
      </c>
      <c r="M234" s="10">
        <v>150</v>
      </c>
      <c r="N234" s="10">
        <v>3</v>
      </c>
    </row>
    <row r="235" spans="1:14" x14ac:dyDescent="0.3">
      <c r="A235" t="s">
        <v>5</v>
      </c>
      <c r="B235" t="s">
        <v>790</v>
      </c>
      <c r="C235" t="s">
        <v>117</v>
      </c>
      <c r="D235" s="10">
        <v>0.8</v>
      </c>
      <c r="E235" s="1">
        <v>0</v>
      </c>
      <c r="F235" s="10">
        <v>0</v>
      </c>
      <c r="G235" s="10">
        <v>0.8</v>
      </c>
      <c r="H235" s="10">
        <v>17</v>
      </c>
      <c r="I235" s="10">
        <v>510</v>
      </c>
      <c r="J235" s="12">
        <v>637.5</v>
      </c>
      <c r="K235" s="1">
        <v>0.85</v>
      </c>
      <c r="L235" s="10">
        <v>170</v>
      </c>
      <c r="M235" s="10">
        <v>200</v>
      </c>
      <c r="N235" s="10">
        <v>4</v>
      </c>
    </row>
    <row r="236" spans="1:14" x14ac:dyDescent="0.3">
      <c r="A236" t="s">
        <v>5</v>
      </c>
      <c r="B236" t="s">
        <v>793</v>
      </c>
      <c r="C236" t="s">
        <v>7</v>
      </c>
      <c r="D236" s="10">
        <v>0.2</v>
      </c>
      <c r="E236" s="1">
        <v>0</v>
      </c>
      <c r="F236" s="10">
        <v>0</v>
      </c>
      <c r="G236" s="10">
        <v>0.2</v>
      </c>
      <c r="H236" s="10">
        <v>2.5</v>
      </c>
      <c r="I236" s="10">
        <v>75</v>
      </c>
      <c r="J236" s="12">
        <v>375</v>
      </c>
      <c r="K236" s="1">
        <v>0.56818181818181823</v>
      </c>
      <c r="L236" s="10">
        <v>25</v>
      </c>
      <c r="M236" s="10">
        <v>44</v>
      </c>
      <c r="N236" s="10">
        <v>1</v>
      </c>
    </row>
    <row r="237" spans="1:14" x14ac:dyDescent="0.3">
      <c r="A237" t="s">
        <v>5</v>
      </c>
      <c r="B237" t="s">
        <v>793</v>
      </c>
      <c r="C237" t="s">
        <v>9</v>
      </c>
      <c r="D237" s="10">
        <v>0.2</v>
      </c>
      <c r="E237" s="1">
        <v>0</v>
      </c>
      <c r="F237" s="10">
        <v>0</v>
      </c>
      <c r="G237" s="10">
        <v>0.2</v>
      </c>
      <c r="H237" s="10">
        <v>2</v>
      </c>
      <c r="I237" s="10">
        <v>60</v>
      </c>
      <c r="J237" s="12">
        <v>300</v>
      </c>
      <c r="K237" s="1">
        <v>0.45454545454545453</v>
      </c>
      <c r="L237" s="10">
        <v>20</v>
      </c>
      <c r="M237" s="10">
        <v>44</v>
      </c>
      <c r="N237" s="10">
        <v>1</v>
      </c>
    </row>
    <row r="238" spans="1:14" x14ac:dyDescent="0.3">
      <c r="A238" t="s">
        <v>5</v>
      </c>
      <c r="B238" t="s">
        <v>793</v>
      </c>
      <c r="C238" t="s">
        <v>8</v>
      </c>
      <c r="D238" s="10">
        <v>0.2</v>
      </c>
      <c r="E238" s="1">
        <v>0</v>
      </c>
      <c r="F238" s="10">
        <v>0</v>
      </c>
      <c r="G238" s="10">
        <v>0.2</v>
      </c>
      <c r="H238" s="10">
        <v>2</v>
      </c>
      <c r="I238" s="10">
        <v>60</v>
      </c>
      <c r="J238" s="12">
        <v>300</v>
      </c>
      <c r="K238" s="1">
        <v>0.45454545454545453</v>
      </c>
      <c r="L238" s="10">
        <v>20</v>
      </c>
      <c r="M238" s="10">
        <v>44</v>
      </c>
      <c r="N238" s="10">
        <v>1</v>
      </c>
    </row>
    <row r="239" spans="1:14" x14ac:dyDescent="0.3">
      <c r="A239" t="s">
        <v>5</v>
      </c>
      <c r="B239" t="s">
        <v>793</v>
      </c>
      <c r="C239" t="s">
        <v>11</v>
      </c>
      <c r="D239" s="10">
        <v>0.2</v>
      </c>
      <c r="E239" s="1">
        <v>0</v>
      </c>
      <c r="F239" s="10">
        <v>0</v>
      </c>
      <c r="G239" s="10">
        <v>0.2</v>
      </c>
      <c r="H239" s="10">
        <v>2.7</v>
      </c>
      <c r="I239" s="10">
        <v>81</v>
      </c>
      <c r="J239" s="12">
        <v>405</v>
      </c>
      <c r="K239" s="1">
        <v>0.61363636363636365</v>
      </c>
      <c r="L239" s="10">
        <v>27</v>
      </c>
      <c r="M239" s="10">
        <v>44</v>
      </c>
      <c r="N239" s="10">
        <v>1</v>
      </c>
    </row>
    <row r="240" spans="1:14" x14ac:dyDescent="0.3">
      <c r="A240" t="s">
        <v>5</v>
      </c>
      <c r="B240" t="s">
        <v>793</v>
      </c>
      <c r="C240" t="s">
        <v>10</v>
      </c>
      <c r="D240" s="10">
        <v>0.2</v>
      </c>
      <c r="E240" s="1">
        <v>0</v>
      </c>
      <c r="F240" s="10">
        <v>0</v>
      </c>
      <c r="G240" s="10">
        <v>0.2</v>
      </c>
      <c r="H240" s="10">
        <v>1.7</v>
      </c>
      <c r="I240" s="10">
        <v>51</v>
      </c>
      <c r="J240" s="12">
        <v>255</v>
      </c>
      <c r="K240" s="1">
        <v>0.38636363636363635</v>
      </c>
      <c r="L240" s="10">
        <v>17</v>
      </c>
      <c r="M240" s="10">
        <v>44</v>
      </c>
      <c r="N240" s="10">
        <v>1</v>
      </c>
    </row>
    <row r="241" spans="1:14" x14ac:dyDescent="0.3">
      <c r="A241" t="s">
        <v>5</v>
      </c>
      <c r="B241" t="s">
        <v>793</v>
      </c>
      <c r="C241" t="s">
        <v>13</v>
      </c>
      <c r="D241" s="10">
        <v>0.2</v>
      </c>
      <c r="E241" s="1">
        <v>0</v>
      </c>
      <c r="F241" s="10">
        <v>0</v>
      </c>
      <c r="G241" s="10">
        <v>0.2</v>
      </c>
      <c r="H241" s="10">
        <v>2.8</v>
      </c>
      <c r="I241" s="10">
        <v>84</v>
      </c>
      <c r="J241" s="12">
        <v>420</v>
      </c>
      <c r="K241" s="1">
        <v>0.63636363636363635</v>
      </c>
      <c r="L241" s="10">
        <v>28</v>
      </c>
      <c r="M241" s="10">
        <v>44</v>
      </c>
      <c r="N241" s="10">
        <v>1</v>
      </c>
    </row>
    <row r="242" spans="1:14" x14ac:dyDescent="0.3">
      <c r="A242" t="s">
        <v>5</v>
      </c>
      <c r="B242" t="s">
        <v>793</v>
      </c>
      <c r="C242" t="s">
        <v>12</v>
      </c>
      <c r="D242" s="10">
        <v>0.2</v>
      </c>
      <c r="E242" s="1">
        <v>0</v>
      </c>
      <c r="F242" s="10">
        <v>0</v>
      </c>
      <c r="G242" s="10">
        <v>0.2</v>
      </c>
      <c r="H242" s="10">
        <v>1.9</v>
      </c>
      <c r="I242" s="10">
        <v>57</v>
      </c>
      <c r="J242" s="12">
        <v>285</v>
      </c>
      <c r="K242" s="1">
        <v>0.43181818181818182</v>
      </c>
      <c r="L242" s="10">
        <v>19</v>
      </c>
      <c r="M242" s="10">
        <v>44</v>
      </c>
      <c r="N242" s="10">
        <v>1</v>
      </c>
    </row>
    <row r="243" spans="1:14" x14ac:dyDescent="0.3">
      <c r="A243" t="s">
        <v>5</v>
      </c>
      <c r="B243" t="s">
        <v>793</v>
      </c>
      <c r="C243" t="s">
        <v>14</v>
      </c>
      <c r="D243" s="10">
        <v>0.2</v>
      </c>
      <c r="E243" s="1">
        <v>0</v>
      </c>
      <c r="F243" s="10">
        <v>0</v>
      </c>
      <c r="G243" s="10">
        <v>0.2</v>
      </c>
      <c r="H243" s="10">
        <v>1.1000000000000001</v>
      </c>
      <c r="I243" s="10">
        <v>33</v>
      </c>
      <c r="J243" s="12">
        <v>165</v>
      </c>
      <c r="K243" s="1">
        <v>0.25</v>
      </c>
      <c r="L243" s="10">
        <v>11</v>
      </c>
      <c r="M243" s="10">
        <v>44</v>
      </c>
      <c r="N243" s="10">
        <v>1</v>
      </c>
    </row>
    <row r="244" spans="1:14" x14ac:dyDescent="0.3">
      <c r="A244" t="s">
        <v>5</v>
      </c>
      <c r="B244" t="s">
        <v>793</v>
      </c>
      <c r="C244" t="s">
        <v>116</v>
      </c>
      <c r="D244" s="10">
        <v>0.2</v>
      </c>
      <c r="E244" s="1">
        <v>0</v>
      </c>
      <c r="F244" s="10">
        <v>0</v>
      </c>
      <c r="G244" s="10">
        <v>0.2</v>
      </c>
      <c r="H244" s="10">
        <v>1.7</v>
      </c>
      <c r="I244" s="10">
        <v>51</v>
      </c>
      <c r="J244" s="12">
        <v>255</v>
      </c>
      <c r="K244" s="1">
        <v>0.38636363636363635</v>
      </c>
      <c r="L244" s="10">
        <v>17</v>
      </c>
      <c r="M244" s="10">
        <v>44</v>
      </c>
      <c r="N244" s="10">
        <v>1</v>
      </c>
    </row>
    <row r="245" spans="1:14" x14ac:dyDescent="0.3">
      <c r="A245" t="s">
        <v>5</v>
      </c>
      <c r="B245" t="s">
        <v>793</v>
      </c>
      <c r="C245" t="s">
        <v>114</v>
      </c>
      <c r="D245" s="10">
        <v>0.2</v>
      </c>
      <c r="E245" s="1">
        <v>0</v>
      </c>
      <c r="F245" s="10">
        <v>0</v>
      </c>
      <c r="G245" s="10">
        <v>0.2</v>
      </c>
      <c r="H245" s="10">
        <v>3</v>
      </c>
      <c r="I245" s="10">
        <v>90</v>
      </c>
      <c r="J245" s="12">
        <v>450</v>
      </c>
      <c r="K245" s="1">
        <v>0.68181818181818177</v>
      </c>
      <c r="L245" s="10">
        <v>30</v>
      </c>
      <c r="M245" s="10">
        <v>44</v>
      </c>
      <c r="N245" s="10">
        <v>1</v>
      </c>
    </row>
    <row r="246" spans="1:14" x14ac:dyDescent="0.3">
      <c r="A246" t="s">
        <v>5</v>
      </c>
      <c r="B246" t="s">
        <v>793</v>
      </c>
      <c r="C246" t="s">
        <v>117</v>
      </c>
      <c r="D246" s="10">
        <v>0.2</v>
      </c>
      <c r="E246" s="1">
        <v>0</v>
      </c>
      <c r="F246" s="10">
        <v>0</v>
      </c>
      <c r="G246" s="10">
        <v>0.2</v>
      </c>
      <c r="H246" s="10">
        <v>1.3</v>
      </c>
      <c r="I246" s="10">
        <v>39</v>
      </c>
      <c r="J246" s="12">
        <v>195</v>
      </c>
      <c r="K246" s="1">
        <v>0.29545454545454547</v>
      </c>
      <c r="L246" s="10">
        <v>13</v>
      </c>
      <c r="M246" s="10">
        <v>44</v>
      </c>
      <c r="N246" s="10">
        <v>1</v>
      </c>
    </row>
    <row r="247" spans="1:14" x14ac:dyDescent="0.3">
      <c r="A247" t="s">
        <v>36</v>
      </c>
      <c r="B247" t="s">
        <v>484</v>
      </c>
      <c r="C247" t="s">
        <v>7</v>
      </c>
      <c r="D247" s="10">
        <v>8.4600000000000009</v>
      </c>
      <c r="E247" s="1">
        <v>0.32033096926713939</v>
      </c>
      <c r="F247" s="10">
        <v>2.7099999999999995</v>
      </c>
      <c r="G247" s="10">
        <v>5.7700000000000014</v>
      </c>
      <c r="H247" s="10">
        <v>114.11</v>
      </c>
      <c r="I247" s="10">
        <v>3423</v>
      </c>
      <c r="J247" s="12">
        <v>404.60992907801415</v>
      </c>
      <c r="K247" s="1">
        <v>0.59576470588235297</v>
      </c>
      <c r="L247" s="10">
        <v>1266</v>
      </c>
      <c r="M247" s="10">
        <v>2125</v>
      </c>
      <c r="N247" s="10">
        <v>32</v>
      </c>
    </row>
    <row r="248" spans="1:14" x14ac:dyDescent="0.3">
      <c r="A248" t="s">
        <v>36</v>
      </c>
      <c r="B248" t="s">
        <v>484</v>
      </c>
      <c r="C248" t="s">
        <v>9</v>
      </c>
      <c r="D248" s="10">
        <v>7.9800000000000013</v>
      </c>
      <c r="E248" s="1">
        <v>0.47368421052631576</v>
      </c>
      <c r="F248" s="10">
        <v>3.7800000000000002</v>
      </c>
      <c r="G248" s="10">
        <v>4.2000000000000011</v>
      </c>
      <c r="H248" s="10">
        <v>105.13999999999999</v>
      </c>
      <c r="I248" s="10">
        <v>3154.0699999999997</v>
      </c>
      <c r="J248" s="12">
        <v>395.24686716791967</v>
      </c>
      <c r="K248" s="1">
        <v>0.57780695994747211</v>
      </c>
      <c r="L248" s="10">
        <v>880</v>
      </c>
      <c r="M248" s="10">
        <v>1523</v>
      </c>
      <c r="N248" s="10">
        <v>33</v>
      </c>
    </row>
    <row r="249" spans="1:14" x14ac:dyDescent="0.3">
      <c r="A249" t="s">
        <v>36</v>
      </c>
      <c r="B249" t="s">
        <v>484</v>
      </c>
      <c r="C249" t="s">
        <v>8</v>
      </c>
      <c r="D249" s="10">
        <v>7.8000000000000007</v>
      </c>
      <c r="E249" s="1">
        <v>0.46153846153846151</v>
      </c>
      <c r="F249" s="10">
        <v>3.6</v>
      </c>
      <c r="G249" s="10">
        <v>4.1900000000000013</v>
      </c>
      <c r="H249" s="10">
        <v>98.13000000000001</v>
      </c>
      <c r="I249" s="10">
        <v>2943.5400000000004</v>
      </c>
      <c r="J249" s="12">
        <v>377.37692307692311</v>
      </c>
      <c r="K249" s="1">
        <v>0.57746478873239437</v>
      </c>
      <c r="L249" s="10">
        <v>902</v>
      </c>
      <c r="M249" s="10">
        <v>1562</v>
      </c>
      <c r="N249" s="10">
        <v>34</v>
      </c>
    </row>
    <row r="250" spans="1:14" x14ac:dyDescent="0.3">
      <c r="A250" t="s">
        <v>36</v>
      </c>
      <c r="B250" t="s">
        <v>484</v>
      </c>
      <c r="C250" t="s">
        <v>11</v>
      </c>
      <c r="D250" s="10">
        <v>7.7</v>
      </c>
      <c r="E250" s="1">
        <v>0.33896103896103902</v>
      </c>
      <c r="F250" s="10">
        <v>2.6100000000000003</v>
      </c>
      <c r="G250" s="10">
        <v>5.1100000000000003</v>
      </c>
      <c r="H250" s="10">
        <v>85.22</v>
      </c>
      <c r="I250" s="10">
        <v>2556.37</v>
      </c>
      <c r="J250" s="12">
        <v>331.99610389610388</v>
      </c>
      <c r="K250" s="1">
        <v>0.47835656639765223</v>
      </c>
      <c r="L250" s="10">
        <v>652</v>
      </c>
      <c r="M250" s="10">
        <v>1363</v>
      </c>
      <c r="N250" s="10">
        <v>30</v>
      </c>
    </row>
    <row r="251" spans="1:14" x14ac:dyDescent="0.3">
      <c r="A251" t="s">
        <v>36</v>
      </c>
      <c r="B251" t="s">
        <v>484</v>
      </c>
      <c r="C251" t="s">
        <v>10</v>
      </c>
      <c r="D251" s="10">
        <v>7.6300000000000026</v>
      </c>
      <c r="E251" s="1">
        <v>0.52424639580602861</v>
      </c>
      <c r="F251" s="10">
        <v>4</v>
      </c>
      <c r="G251" s="10">
        <v>3.6399999999999997</v>
      </c>
      <c r="H251" s="10">
        <v>92.129999999999981</v>
      </c>
      <c r="I251" s="10">
        <v>2763.77</v>
      </c>
      <c r="J251" s="12">
        <v>362.22411533420694</v>
      </c>
      <c r="K251" s="1">
        <v>0.51966122202056864</v>
      </c>
      <c r="L251" s="10">
        <v>859</v>
      </c>
      <c r="M251" s="10">
        <v>1653</v>
      </c>
      <c r="N251" s="10">
        <v>36</v>
      </c>
    </row>
    <row r="252" spans="1:14" x14ac:dyDescent="0.3">
      <c r="A252" t="s">
        <v>36</v>
      </c>
      <c r="B252" t="s">
        <v>484</v>
      </c>
      <c r="C252" t="s">
        <v>13</v>
      </c>
      <c r="D252" s="10">
        <v>7.2600000000000016</v>
      </c>
      <c r="E252" s="1">
        <v>0.29614325068870517</v>
      </c>
      <c r="F252" s="10">
        <v>2.15</v>
      </c>
      <c r="G252" s="10">
        <v>5.120000000000001</v>
      </c>
      <c r="H252" s="10">
        <v>92.070000000000007</v>
      </c>
      <c r="I252" s="10">
        <v>2762.9</v>
      </c>
      <c r="J252" s="12">
        <v>380.56473829201093</v>
      </c>
      <c r="K252" s="1">
        <v>0.54169914263445051</v>
      </c>
      <c r="L252" s="10">
        <v>695</v>
      </c>
      <c r="M252" s="10">
        <v>1283</v>
      </c>
      <c r="N252" s="10">
        <v>30</v>
      </c>
    </row>
    <row r="253" spans="1:14" x14ac:dyDescent="0.3">
      <c r="A253" t="s">
        <v>36</v>
      </c>
      <c r="B253" t="s">
        <v>484</v>
      </c>
      <c r="C253" t="s">
        <v>12</v>
      </c>
      <c r="D253" s="10">
        <v>7.0100000000000007</v>
      </c>
      <c r="E253" s="1">
        <v>0.34950071326676174</v>
      </c>
      <c r="F253" s="10">
        <v>2.4500000000000002</v>
      </c>
      <c r="G253" s="10">
        <v>4.580000000000001</v>
      </c>
      <c r="H253" s="10">
        <v>84.15000000000002</v>
      </c>
      <c r="I253" s="10">
        <v>2524.17</v>
      </c>
      <c r="J253" s="12">
        <v>360.08131241084163</v>
      </c>
      <c r="K253" s="1">
        <v>0.49258760107816713</v>
      </c>
      <c r="L253" s="10">
        <v>731</v>
      </c>
      <c r="M253" s="10">
        <v>1484</v>
      </c>
      <c r="N253" s="10">
        <v>33</v>
      </c>
    </row>
    <row r="254" spans="1:14" x14ac:dyDescent="0.3">
      <c r="A254" t="s">
        <v>36</v>
      </c>
      <c r="B254" t="s">
        <v>484</v>
      </c>
      <c r="C254" t="s">
        <v>15</v>
      </c>
      <c r="D254" s="10">
        <v>8.56</v>
      </c>
      <c r="E254" s="1">
        <v>0.37967289719626168</v>
      </c>
      <c r="F254" s="10">
        <v>3.25</v>
      </c>
      <c r="G254" s="10">
        <v>5.3</v>
      </c>
      <c r="H254" s="10">
        <v>81.260000000000005</v>
      </c>
      <c r="I254" s="10">
        <v>2437.6999999999998</v>
      </c>
      <c r="J254" s="12">
        <v>284.77803738317755</v>
      </c>
      <c r="K254" s="1">
        <v>0.43745632424877706</v>
      </c>
      <c r="L254" s="10">
        <v>626</v>
      </c>
      <c r="M254" s="10">
        <v>1431</v>
      </c>
      <c r="N254" s="10">
        <v>34</v>
      </c>
    </row>
    <row r="255" spans="1:14" x14ac:dyDescent="0.3">
      <c r="A255" t="s">
        <v>36</v>
      </c>
      <c r="B255" t="s">
        <v>484</v>
      </c>
      <c r="C255" t="s">
        <v>14</v>
      </c>
      <c r="D255" s="10">
        <v>6.6300000000000017</v>
      </c>
      <c r="E255" s="1">
        <v>0.36048265460030166</v>
      </c>
      <c r="F255" s="10">
        <v>2.3900000000000006</v>
      </c>
      <c r="G255" s="10">
        <v>4.2400000000000011</v>
      </c>
      <c r="H255" s="10">
        <v>70.41</v>
      </c>
      <c r="I255" s="10">
        <v>2112.54</v>
      </c>
      <c r="J255" s="12">
        <v>318.63348416289585</v>
      </c>
      <c r="K255" s="1">
        <v>0.43792633015006821</v>
      </c>
      <c r="L255" s="10">
        <v>642</v>
      </c>
      <c r="M255" s="10">
        <v>1466</v>
      </c>
      <c r="N255" s="10">
        <v>34</v>
      </c>
    </row>
    <row r="256" spans="1:14" x14ac:dyDescent="0.3">
      <c r="A256" t="s">
        <v>36</v>
      </c>
      <c r="B256" t="s">
        <v>484</v>
      </c>
      <c r="C256" t="s">
        <v>116</v>
      </c>
      <c r="D256" s="10">
        <v>6.8795999999999999</v>
      </c>
      <c r="E256" s="1">
        <v>0.27418745275888129</v>
      </c>
      <c r="F256" s="10">
        <v>1.8862999999999999</v>
      </c>
      <c r="G256" s="10">
        <v>4.9933000000000005</v>
      </c>
      <c r="H256" s="10">
        <v>74.426267485000011</v>
      </c>
      <c r="I256" s="10">
        <v>2232.7880245499996</v>
      </c>
      <c r="J256" s="12">
        <v>324.5520124062445</v>
      </c>
      <c r="K256" s="1">
        <v>0.50483729111697451</v>
      </c>
      <c r="L256" s="10">
        <v>574</v>
      </c>
      <c r="M256" s="10">
        <v>1137</v>
      </c>
      <c r="N256" s="10">
        <v>27</v>
      </c>
    </row>
    <row r="257" spans="1:14" x14ac:dyDescent="0.3">
      <c r="A257" t="s">
        <v>36</v>
      </c>
      <c r="B257" t="s">
        <v>484</v>
      </c>
      <c r="C257" t="s">
        <v>114</v>
      </c>
      <c r="D257" s="10">
        <v>7.66</v>
      </c>
      <c r="E257" s="1">
        <v>0.40339425587467359</v>
      </c>
      <c r="F257" s="10">
        <v>3.09</v>
      </c>
      <c r="G257" s="10">
        <v>4.57</v>
      </c>
      <c r="H257" s="10">
        <v>71.290000000000006</v>
      </c>
      <c r="I257" s="10">
        <v>2138.63</v>
      </c>
      <c r="J257" s="12">
        <v>279.19451697127937</v>
      </c>
      <c r="K257" s="1">
        <v>0.45087483176312249</v>
      </c>
      <c r="L257" s="10">
        <v>670</v>
      </c>
      <c r="M257" s="10">
        <v>1486</v>
      </c>
      <c r="N257" s="10">
        <v>35</v>
      </c>
    </row>
    <row r="258" spans="1:14" x14ac:dyDescent="0.3">
      <c r="A258" t="s">
        <v>36</v>
      </c>
      <c r="B258" t="s">
        <v>484</v>
      </c>
      <c r="C258" t="s">
        <v>117</v>
      </c>
      <c r="D258" s="10">
        <v>8.5489000000000033</v>
      </c>
      <c r="E258" s="1">
        <v>0.35029068067236702</v>
      </c>
      <c r="F258" s="10">
        <v>2.9945999999999997</v>
      </c>
      <c r="G258" s="10">
        <v>5.5543000000000005</v>
      </c>
      <c r="H258" s="10">
        <v>81.98463837700001</v>
      </c>
      <c r="I258" s="10">
        <v>2459.5391513100003</v>
      </c>
      <c r="J258" s="12">
        <v>287.70241215945902</v>
      </c>
      <c r="K258" s="1">
        <v>0.46158854166666669</v>
      </c>
      <c r="L258" s="10">
        <v>709</v>
      </c>
      <c r="M258" s="10">
        <v>1536</v>
      </c>
      <c r="N258" s="10">
        <v>34</v>
      </c>
    </row>
    <row r="259" spans="1:14" x14ac:dyDescent="0.3">
      <c r="A259" t="s">
        <v>36</v>
      </c>
      <c r="B259" t="s">
        <v>580</v>
      </c>
      <c r="C259" t="s">
        <v>7</v>
      </c>
      <c r="D259" s="10">
        <v>2.6700000000000008</v>
      </c>
      <c r="E259" s="1">
        <v>0.41198501872659166</v>
      </c>
      <c r="F259" s="10">
        <v>1.1000000000000001</v>
      </c>
      <c r="G259" s="10">
        <v>1.57</v>
      </c>
      <c r="H259" s="10">
        <v>50.699999999999996</v>
      </c>
      <c r="I259" s="10">
        <v>1521.2399999999998</v>
      </c>
      <c r="J259" s="12">
        <v>569.75280898876383</v>
      </c>
      <c r="K259" s="1">
        <v>0.65239294710327456</v>
      </c>
      <c r="L259" s="10">
        <v>518</v>
      </c>
      <c r="M259" s="10">
        <v>794</v>
      </c>
      <c r="N259" s="10">
        <v>14</v>
      </c>
    </row>
    <row r="260" spans="1:14" x14ac:dyDescent="0.3">
      <c r="A260" t="s">
        <v>36</v>
      </c>
      <c r="B260" t="s">
        <v>580</v>
      </c>
      <c r="C260" t="s">
        <v>9</v>
      </c>
      <c r="D260" s="10">
        <v>3.6799999999999997</v>
      </c>
      <c r="E260" s="1">
        <v>0.45380434782608697</v>
      </c>
      <c r="F260" s="10">
        <v>1.67</v>
      </c>
      <c r="G260" s="10">
        <v>2.0099999999999998</v>
      </c>
      <c r="H260" s="10">
        <v>64.63</v>
      </c>
      <c r="I260" s="10">
        <v>1939.03</v>
      </c>
      <c r="J260" s="12">
        <v>526.9103260869565</v>
      </c>
      <c r="K260" s="1">
        <v>0.61079545454545459</v>
      </c>
      <c r="L260" s="10">
        <v>645</v>
      </c>
      <c r="M260" s="10">
        <v>1056</v>
      </c>
      <c r="N260" s="10">
        <v>19</v>
      </c>
    </row>
    <row r="261" spans="1:14" x14ac:dyDescent="0.3">
      <c r="A261" t="s">
        <v>36</v>
      </c>
      <c r="B261" t="s">
        <v>580</v>
      </c>
      <c r="C261" t="s">
        <v>8</v>
      </c>
      <c r="D261" s="10">
        <v>4.1500000000000004</v>
      </c>
      <c r="E261" s="1">
        <v>0.20963855421686747</v>
      </c>
      <c r="F261" s="10">
        <v>0.87000000000000011</v>
      </c>
      <c r="G261" s="10">
        <v>3.2800000000000002</v>
      </c>
      <c r="H261" s="10">
        <v>71.72999999999999</v>
      </c>
      <c r="I261" s="10">
        <v>2151.96</v>
      </c>
      <c r="J261" s="12">
        <v>518.54457831325294</v>
      </c>
      <c r="K261" s="1">
        <v>0.65257352941176472</v>
      </c>
      <c r="L261" s="10">
        <v>710</v>
      </c>
      <c r="M261" s="10">
        <v>1088</v>
      </c>
      <c r="N261" s="10">
        <v>21</v>
      </c>
    </row>
    <row r="262" spans="1:14" x14ac:dyDescent="0.3">
      <c r="A262" t="s">
        <v>36</v>
      </c>
      <c r="B262" t="s">
        <v>580</v>
      </c>
      <c r="C262" t="s">
        <v>11</v>
      </c>
      <c r="D262" s="10">
        <v>3.95</v>
      </c>
      <c r="E262" s="1">
        <v>0.2</v>
      </c>
      <c r="F262" s="10">
        <v>0.79</v>
      </c>
      <c r="G262" s="10">
        <v>3.160000000000001</v>
      </c>
      <c r="H262" s="10">
        <v>70.319999999999993</v>
      </c>
      <c r="I262" s="10">
        <v>2109.48</v>
      </c>
      <c r="J262" s="12">
        <v>534.0455696202531</v>
      </c>
      <c r="K262" s="1">
        <v>0.69287211740041932</v>
      </c>
      <c r="L262" s="10">
        <v>661</v>
      </c>
      <c r="M262" s="10">
        <v>954</v>
      </c>
      <c r="N262" s="10">
        <v>18</v>
      </c>
    </row>
    <row r="263" spans="1:14" x14ac:dyDescent="0.3">
      <c r="A263" t="s">
        <v>36</v>
      </c>
      <c r="B263" t="s">
        <v>580</v>
      </c>
      <c r="C263" t="s">
        <v>10</v>
      </c>
      <c r="D263" s="10">
        <v>3.95</v>
      </c>
      <c r="E263" s="1">
        <v>0.40506329113924044</v>
      </c>
      <c r="F263" s="10">
        <v>1.5999999999999999</v>
      </c>
      <c r="G263" s="10">
        <v>2.3499999999999996</v>
      </c>
      <c r="H263" s="10">
        <v>85.97</v>
      </c>
      <c r="I263" s="10">
        <v>2579.08</v>
      </c>
      <c r="J263" s="12">
        <v>652.93164556962017</v>
      </c>
      <c r="K263" s="1">
        <v>0.79135338345864659</v>
      </c>
      <c r="L263" s="10">
        <v>842</v>
      </c>
      <c r="M263" s="10">
        <v>1064</v>
      </c>
      <c r="N263" s="10">
        <v>20</v>
      </c>
    </row>
    <row r="264" spans="1:14" x14ac:dyDescent="0.3">
      <c r="A264" t="s">
        <v>36</v>
      </c>
      <c r="B264" t="s">
        <v>580</v>
      </c>
      <c r="C264" t="s">
        <v>13</v>
      </c>
      <c r="D264" s="10">
        <v>4.0999999999999996</v>
      </c>
      <c r="E264" s="1">
        <v>0.15365853658536588</v>
      </c>
      <c r="F264" s="10">
        <v>0.63</v>
      </c>
      <c r="G264" s="10">
        <v>3.4699999999999998</v>
      </c>
      <c r="H264" s="10">
        <v>81.150000000000006</v>
      </c>
      <c r="I264" s="10">
        <v>2434.5</v>
      </c>
      <c r="J264" s="12">
        <v>593.78048780487813</v>
      </c>
      <c r="K264" s="1">
        <v>0.67629046369203849</v>
      </c>
      <c r="L264" s="10">
        <v>773</v>
      </c>
      <c r="M264" s="10">
        <v>1143</v>
      </c>
      <c r="N264" s="10">
        <v>21</v>
      </c>
    </row>
    <row r="265" spans="1:14" x14ac:dyDescent="0.3">
      <c r="A265" t="s">
        <v>36</v>
      </c>
      <c r="B265" t="s">
        <v>580</v>
      </c>
      <c r="C265" t="s">
        <v>12</v>
      </c>
      <c r="D265" s="10">
        <v>4.4399999999999995</v>
      </c>
      <c r="E265" s="1">
        <v>0.22522522522522526</v>
      </c>
      <c r="F265" s="10">
        <v>1</v>
      </c>
      <c r="G265" s="10">
        <v>3.44</v>
      </c>
      <c r="H265" s="10">
        <v>82.3</v>
      </c>
      <c r="I265" s="10">
        <v>2468.83</v>
      </c>
      <c r="J265" s="12">
        <v>556.04279279279285</v>
      </c>
      <c r="K265" s="1">
        <v>0.67343485617597287</v>
      </c>
      <c r="L265" s="10">
        <v>796</v>
      </c>
      <c r="M265" s="10">
        <v>1182</v>
      </c>
      <c r="N265" s="10">
        <v>22</v>
      </c>
    </row>
    <row r="266" spans="1:14" x14ac:dyDescent="0.3">
      <c r="A266" t="s">
        <v>36</v>
      </c>
      <c r="B266" t="s">
        <v>580</v>
      </c>
      <c r="C266" t="s">
        <v>15</v>
      </c>
      <c r="D266" s="10">
        <v>3.75</v>
      </c>
      <c r="E266" s="1">
        <v>0.21333333333333335</v>
      </c>
      <c r="F266" s="10">
        <v>0.8</v>
      </c>
      <c r="G266" s="10">
        <v>2.95</v>
      </c>
      <c r="H266" s="10">
        <v>70.59</v>
      </c>
      <c r="I266" s="10">
        <v>2117.6</v>
      </c>
      <c r="J266" s="12">
        <v>564.69333333333327</v>
      </c>
      <c r="K266" s="1">
        <v>0.66472303206997085</v>
      </c>
      <c r="L266" s="10">
        <v>684</v>
      </c>
      <c r="M266" s="10">
        <v>1029</v>
      </c>
      <c r="N266" s="10">
        <v>19</v>
      </c>
    </row>
    <row r="267" spans="1:14" x14ac:dyDescent="0.3">
      <c r="A267" t="s">
        <v>36</v>
      </c>
      <c r="B267" t="s">
        <v>580</v>
      </c>
      <c r="C267" t="s">
        <v>14</v>
      </c>
      <c r="D267" s="10">
        <v>5.0400000000000009</v>
      </c>
      <c r="E267" s="1">
        <v>0.19841269841269837</v>
      </c>
      <c r="F267" s="10">
        <v>1</v>
      </c>
      <c r="G267" s="10">
        <v>4.04</v>
      </c>
      <c r="H267" s="10">
        <v>87.13</v>
      </c>
      <c r="I267" s="10">
        <v>2614</v>
      </c>
      <c r="J267" s="12">
        <v>518.6507936507935</v>
      </c>
      <c r="K267" s="1">
        <v>0.58042436687200549</v>
      </c>
      <c r="L267" s="10">
        <v>848</v>
      </c>
      <c r="M267" s="10">
        <v>1461</v>
      </c>
      <c r="N267" s="10">
        <v>26</v>
      </c>
    </row>
    <row r="268" spans="1:14" x14ac:dyDescent="0.3">
      <c r="A268" t="s">
        <v>36</v>
      </c>
      <c r="B268" t="s">
        <v>580</v>
      </c>
      <c r="C268" t="s">
        <v>116</v>
      </c>
      <c r="D268" s="10">
        <v>3.5334000000000003</v>
      </c>
      <c r="E268" s="1">
        <v>0.16980811682798438</v>
      </c>
      <c r="F268" s="10">
        <v>0.60000000000000009</v>
      </c>
      <c r="G268" s="10">
        <v>2.9334000000000002</v>
      </c>
      <c r="H268" s="10">
        <v>70.199998800000017</v>
      </c>
      <c r="I268" s="10">
        <v>2105.9999640000001</v>
      </c>
      <c r="J268" s="12">
        <v>596.0264798777381</v>
      </c>
      <c r="K268" s="1">
        <v>0.69340974212034379</v>
      </c>
      <c r="L268" s="10">
        <v>726</v>
      </c>
      <c r="M268" s="10">
        <v>1047</v>
      </c>
      <c r="N268" s="10">
        <v>19</v>
      </c>
    </row>
    <row r="269" spans="1:14" x14ac:dyDescent="0.3">
      <c r="A269" t="s">
        <v>36</v>
      </c>
      <c r="B269" t="s">
        <v>580</v>
      </c>
      <c r="C269" t="s">
        <v>114</v>
      </c>
      <c r="D269" s="10">
        <v>4.8899999999999997</v>
      </c>
      <c r="E269" s="1">
        <v>0.20449897750511248</v>
      </c>
      <c r="F269" s="10">
        <v>1</v>
      </c>
      <c r="G269" s="10">
        <v>3.89</v>
      </c>
      <c r="H269" s="10">
        <v>84.73</v>
      </c>
      <c r="I269" s="10">
        <v>2542</v>
      </c>
      <c r="J269" s="12">
        <v>519.83640081799592</v>
      </c>
      <c r="K269" s="1">
        <v>0.60863204096561818</v>
      </c>
      <c r="L269" s="10">
        <v>832</v>
      </c>
      <c r="M269" s="10">
        <v>1367</v>
      </c>
      <c r="N269" s="10">
        <v>24</v>
      </c>
    </row>
    <row r="270" spans="1:14" x14ac:dyDescent="0.3">
      <c r="A270" t="s">
        <v>36</v>
      </c>
      <c r="B270" t="s">
        <v>580</v>
      </c>
      <c r="C270" t="s">
        <v>117</v>
      </c>
      <c r="D270" s="10">
        <v>4.6863000000000001</v>
      </c>
      <c r="E270" s="1">
        <v>0.21338796065126006</v>
      </c>
      <c r="F270" s="10">
        <v>1</v>
      </c>
      <c r="G270" s="10">
        <v>3.6863000000000001</v>
      </c>
      <c r="H270" s="10">
        <v>78.142856506699985</v>
      </c>
      <c r="I270" s="10">
        <v>2344.2856952009997</v>
      </c>
      <c r="J270" s="12">
        <v>500.24234368286272</v>
      </c>
      <c r="K270" s="1">
        <v>0.6601694915254237</v>
      </c>
      <c r="L270" s="10">
        <v>779</v>
      </c>
      <c r="M270" s="10">
        <v>1180</v>
      </c>
      <c r="N270" s="10">
        <v>23</v>
      </c>
    </row>
    <row r="271" spans="1:14" x14ac:dyDescent="0.3">
      <c r="A271" t="s">
        <v>36</v>
      </c>
      <c r="B271" t="s">
        <v>668</v>
      </c>
      <c r="C271" t="s">
        <v>15</v>
      </c>
      <c r="D271" s="10">
        <v>0.60000000000000009</v>
      </c>
      <c r="E271" s="1">
        <v>0.33333333333333331</v>
      </c>
      <c r="F271" s="10">
        <v>0.2</v>
      </c>
      <c r="G271" s="10">
        <v>0.4</v>
      </c>
      <c r="H271" s="10">
        <v>11.4</v>
      </c>
      <c r="I271" s="10">
        <v>342</v>
      </c>
      <c r="J271" s="12">
        <v>569.99999999999989</v>
      </c>
      <c r="K271" s="1">
        <v>0.76</v>
      </c>
      <c r="L271" s="10">
        <v>114</v>
      </c>
      <c r="M271" s="10">
        <v>150</v>
      </c>
      <c r="N271" s="10">
        <v>3</v>
      </c>
    </row>
    <row r="272" spans="1:14" x14ac:dyDescent="0.3">
      <c r="A272" t="s">
        <v>36</v>
      </c>
      <c r="B272" t="s">
        <v>668</v>
      </c>
      <c r="C272" t="s">
        <v>116</v>
      </c>
      <c r="D272" s="10">
        <v>0.60000000000000009</v>
      </c>
      <c r="E272" s="1">
        <v>0</v>
      </c>
      <c r="F272" s="10">
        <v>0</v>
      </c>
      <c r="G272" s="10">
        <v>0.60000000000000009</v>
      </c>
      <c r="H272" s="10">
        <v>11.4</v>
      </c>
      <c r="I272" s="10">
        <v>342</v>
      </c>
      <c r="J272" s="12">
        <v>569.99999999999989</v>
      </c>
      <c r="K272" s="1">
        <v>0.76</v>
      </c>
      <c r="L272" s="10">
        <v>114</v>
      </c>
      <c r="M272" s="10">
        <v>150</v>
      </c>
      <c r="N272" s="10">
        <v>3</v>
      </c>
    </row>
    <row r="273" spans="1:14" x14ac:dyDescent="0.3">
      <c r="A273" t="s">
        <v>36</v>
      </c>
      <c r="B273" t="s">
        <v>668</v>
      </c>
      <c r="C273" t="s">
        <v>114</v>
      </c>
      <c r="D273" s="10">
        <v>0.60000000000000009</v>
      </c>
      <c r="E273" s="1">
        <v>0</v>
      </c>
      <c r="F273" s="10">
        <v>0</v>
      </c>
      <c r="G273" s="10">
        <v>0.60000000000000009</v>
      </c>
      <c r="H273" s="10">
        <v>7.3000000000000007</v>
      </c>
      <c r="I273" s="10">
        <v>219</v>
      </c>
      <c r="J273" s="12">
        <v>364.99999999999994</v>
      </c>
      <c r="K273" s="1">
        <v>0.45911949685534592</v>
      </c>
      <c r="L273" s="10">
        <v>73</v>
      </c>
      <c r="M273" s="10">
        <v>159</v>
      </c>
      <c r="N273" s="10">
        <v>3</v>
      </c>
    </row>
    <row r="274" spans="1:14" x14ac:dyDescent="0.3">
      <c r="A274" t="s">
        <v>36</v>
      </c>
      <c r="B274" t="s">
        <v>668</v>
      </c>
      <c r="C274" t="s">
        <v>117</v>
      </c>
      <c r="D274" s="10">
        <v>0.60000000000000009</v>
      </c>
      <c r="E274" s="1">
        <v>0</v>
      </c>
      <c r="F274" s="10">
        <v>0</v>
      </c>
      <c r="G274" s="10">
        <v>0.60000000000000009</v>
      </c>
      <c r="H274" s="10">
        <v>9.5</v>
      </c>
      <c r="I274" s="10">
        <v>285</v>
      </c>
      <c r="J274" s="12">
        <v>474.99999999999994</v>
      </c>
      <c r="K274" s="1">
        <v>0.6333333333333333</v>
      </c>
      <c r="L274" s="10">
        <v>95</v>
      </c>
      <c r="M274" s="10">
        <v>150</v>
      </c>
      <c r="N274" s="10">
        <v>3</v>
      </c>
    </row>
    <row r="275" spans="1:14" x14ac:dyDescent="0.3">
      <c r="A275" t="s">
        <v>40</v>
      </c>
      <c r="B275" t="s">
        <v>283</v>
      </c>
      <c r="C275" t="s">
        <v>7</v>
      </c>
      <c r="D275" s="10">
        <v>2.4600000000000004</v>
      </c>
      <c r="E275" s="1">
        <v>0.48780487804878037</v>
      </c>
      <c r="F275" s="10">
        <v>1.2</v>
      </c>
      <c r="G275" s="10">
        <v>1.27</v>
      </c>
      <c r="H275" s="10">
        <v>53.7</v>
      </c>
      <c r="I275" s="10">
        <v>1610.8</v>
      </c>
      <c r="J275" s="12">
        <v>654.79674796747952</v>
      </c>
      <c r="K275" s="1">
        <v>0.86298568507157469</v>
      </c>
      <c r="L275" s="10">
        <v>422</v>
      </c>
      <c r="M275" s="10">
        <v>489</v>
      </c>
      <c r="N275" s="10">
        <v>10</v>
      </c>
    </row>
    <row r="276" spans="1:14" x14ac:dyDescent="0.3">
      <c r="A276" t="s">
        <v>40</v>
      </c>
      <c r="B276" t="s">
        <v>283</v>
      </c>
      <c r="C276" t="s">
        <v>9</v>
      </c>
      <c r="D276" s="10">
        <v>2.5300000000000002</v>
      </c>
      <c r="E276" s="1">
        <v>0.36758893280632404</v>
      </c>
      <c r="F276" s="10">
        <v>0.92999999999999994</v>
      </c>
      <c r="G276" s="10">
        <v>1.6</v>
      </c>
      <c r="H276" s="10">
        <v>51.57</v>
      </c>
      <c r="I276" s="10">
        <v>1547.1</v>
      </c>
      <c r="J276" s="12">
        <v>611.50197628458488</v>
      </c>
      <c r="K276" s="1">
        <v>0.74440298507462688</v>
      </c>
      <c r="L276" s="10">
        <v>399</v>
      </c>
      <c r="M276" s="10">
        <v>536</v>
      </c>
      <c r="N276" s="10">
        <v>10</v>
      </c>
    </row>
    <row r="277" spans="1:14" x14ac:dyDescent="0.3">
      <c r="A277" t="s">
        <v>40</v>
      </c>
      <c r="B277" t="s">
        <v>283</v>
      </c>
      <c r="C277" t="s">
        <v>8</v>
      </c>
      <c r="D277" s="10">
        <v>2.2200000000000002</v>
      </c>
      <c r="E277" s="1">
        <v>0.41891891891891891</v>
      </c>
      <c r="F277" s="10">
        <v>0.93</v>
      </c>
      <c r="G277" s="10">
        <v>1.29</v>
      </c>
      <c r="H277" s="10">
        <v>45.08</v>
      </c>
      <c r="I277" s="10">
        <v>1352.7</v>
      </c>
      <c r="J277" s="12">
        <v>609.32432432432427</v>
      </c>
      <c r="K277" s="1">
        <v>0.78458049886621317</v>
      </c>
      <c r="L277" s="10">
        <v>346</v>
      </c>
      <c r="M277" s="10">
        <v>441</v>
      </c>
      <c r="N277" s="10">
        <v>9</v>
      </c>
    </row>
    <row r="278" spans="1:14" x14ac:dyDescent="0.3">
      <c r="A278" t="s">
        <v>40</v>
      </c>
      <c r="B278" t="s">
        <v>283</v>
      </c>
      <c r="C278" t="s">
        <v>11</v>
      </c>
      <c r="D278" s="10">
        <v>3.0700000000000007</v>
      </c>
      <c r="E278" s="1">
        <v>0.3420195439739413</v>
      </c>
      <c r="F278" s="10">
        <v>1.05</v>
      </c>
      <c r="G278" s="10">
        <v>2.02</v>
      </c>
      <c r="H278" s="10">
        <v>51.21</v>
      </c>
      <c r="I278" s="10">
        <v>1536.3</v>
      </c>
      <c r="J278" s="12">
        <v>500.42345276872953</v>
      </c>
      <c r="K278" s="1">
        <v>0.64473684210526316</v>
      </c>
      <c r="L278" s="10">
        <v>392</v>
      </c>
      <c r="M278" s="10">
        <v>608</v>
      </c>
      <c r="N278" s="10">
        <v>11</v>
      </c>
    </row>
    <row r="279" spans="1:14" x14ac:dyDescent="0.3">
      <c r="A279" t="s">
        <v>40</v>
      </c>
      <c r="B279" t="s">
        <v>283</v>
      </c>
      <c r="C279" t="s">
        <v>10</v>
      </c>
      <c r="D279" s="10">
        <v>2.5300000000000002</v>
      </c>
      <c r="E279" s="1">
        <v>0.39525691699604737</v>
      </c>
      <c r="F279" s="10">
        <v>1</v>
      </c>
      <c r="G279" s="10">
        <v>1.53</v>
      </c>
      <c r="H279" s="10">
        <v>49.03</v>
      </c>
      <c r="I279" s="10">
        <v>1471</v>
      </c>
      <c r="J279" s="12">
        <v>581.42292490118575</v>
      </c>
      <c r="K279" s="1">
        <v>0.74509803921568629</v>
      </c>
      <c r="L279" s="10">
        <v>380</v>
      </c>
      <c r="M279" s="10">
        <v>510</v>
      </c>
      <c r="N279" s="10">
        <v>10</v>
      </c>
    </row>
    <row r="280" spans="1:14" x14ac:dyDescent="0.3">
      <c r="A280" t="s">
        <v>40</v>
      </c>
      <c r="B280" t="s">
        <v>283</v>
      </c>
      <c r="C280" t="s">
        <v>13</v>
      </c>
      <c r="D280" s="10">
        <v>2.46</v>
      </c>
      <c r="E280" s="1">
        <v>0.4065040650406504</v>
      </c>
      <c r="F280" s="10">
        <v>1</v>
      </c>
      <c r="G280" s="10">
        <v>1.46</v>
      </c>
      <c r="H280" s="10">
        <v>50.56</v>
      </c>
      <c r="I280" s="10">
        <v>1517</v>
      </c>
      <c r="J280" s="12">
        <v>616.66666666666663</v>
      </c>
      <c r="K280" s="1">
        <v>0.76893203883495143</v>
      </c>
      <c r="L280" s="10">
        <v>396</v>
      </c>
      <c r="M280" s="10">
        <v>515</v>
      </c>
      <c r="N280" s="10">
        <v>10</v>
      </c>
    </row>
    <row r="281" spans="1:14" x14ac:dyDescent="0.3">
      <c r="A281" t="s">
        <v>40</v>
      </c>
      <c r="B281" t="s">
        <v>283</v>
      </c>
      <c r="C281" t="s">
        <v>12</v>
      </c>
      <c r="D281" s="10">
        <v>2.66</v>
      </c>
      <c r="E281" s="1">
        <v>0.37593984962406013</v>
      </c>
      <c r="F281" s="10">
        <v>1</v>
      </c>
      <c r="G281" s="10">
        <v>1.6600000000000001</v>
      </c>
      <c r="H281" s="10">
        <v>55.15</v>
      </c>
      <c r="I281" s="10">
        <v>1654.5</v>
      </c>
      <c r="J281" s="12">
        <v>621.99248120300751</v>
      </c>
      <c r="K281" s="1">
        <v>0.71451876019575855</v>
      </c>
      <c r="L281" s="10">
        <v>438</v>
      </c>
      <c r="M281" s="10">
        <v>613</v>
      </c>
      <c r="N281" s="10">
        <v>11</v>
      </c>
    </row>
    <row r="282" spans="1:14" x14ac:dyDescent="0.3">
      <c r="A282" t="s">
        <v>40</v>
      </c>
      <c r="B282" t="s">
        <v>283</v>
      </c>
      <c r="C282" t="s">
        <v>15</v>
      </c>
      <c r="D282" s="10">
        <v>2.6700000000000004</v>
      </c>
      <c r="E282" s="1">
        <v>0.34831460674157294</v>
      </c>
      <c r="F282" s="10">
        <v>0.92999999999999994</v>
      </c>
      <c r="G282" s="10">
        <v>1.73</v>
      </c>
      <c r="H282" s="10">
        <v>50.920000000000009</v>
      </c>
      <c r="I282" s="10">
        <v>1527.6</v>
      </c>
      <c r="J282" s="12">
        <v>572.13483146067404</v>
      </c>
      <c r="K282" s="1">
        <v>0.69911504424778759</v>
      </c>
      <c r="L282" s="10">
        <v>395</v>
      </c>
      <c r="M282" s="10">
        <v>565</v>
      </c>
      <c r="N282" s="10">
        <v>11</v>
      </c>
    </row>
    <row r="283" spans="1:14" x14ac:dyDescent="0.3">
      <c r="A283" t="s">
        <v>40</v>
      </c>
      <c r="B283" t="s">
        <v>283</v>
      </c>
      <c r="C283" t="s">
        <v>14</v>
      </c>
      <c r="D283" s="10">
        <v>2.66</v>
      </c>
      <c r="E283" s="1">
        <v>0.37593984962406013</v>
      </c>
      <c r="F283" s="10">
        <v>1</v>
      </c>
      <c r="G283" s="10">
        <v>1.67</v>
      </c>
      <c r="H283" s="10">
        <v>61.679999999999993</v>
      </c>
      <c r="I283" s="10">
        <v>1850.5</v>
      </c>
      <c r="J283" s="12">
        <v>695.67669172932324</v>
      </c>
      <c r="K283" s="1">
        <v>0.74844720496894412</v>
      </c>
      <c r="L283" s="10">
        <v>482</v>
      </c>
      <c r="M283" s="10">
        <v>644</v>
      </c>
      <c r="N283" s="10">
        <v>12</v>
      </c>
    </row>
    <row r="284" spans="1:14" x14ac:dyDescent="0.3">
      <c r="A284" t="s">
        <v>40</v>
      </c>
      <c r="B284" t="s">
        <v>283</v>
      </c>
      <c r="C284" t="s">
        <v>116</v>
      </c>
      <c r="D284" s="10">
        <v>2.7336000000000005</v>
      </c>
      <c r="E284" s="1">
        <v>0.36585455077553403</v>
      </c>
      <c r="F284" s="10">
        <v>1.0001</v>
      </c>
      <c r="G284" s="10">
        <v>1.7334999999999998</v>
      </c>
      <c r="H284" s="10">
        <v>60.19998480000001</v>
      </c>
      <c r="I284" s="10">
        <v>1805.9995439999998</v>
      </c>
      <c r="J284" s="12">
        <v>660.66708516242295</v>
      </c>
      <c r="K284" s="1">
        <v>0.77467105263157898</v>
      </c>
      <c r="L284" s="10">
        <v>471</v>
      </c>
      <c r="M284" s="10">
        <v>608</v>
      </c>
      <c r="N284" s="10">
        <v>12</v>
      </c>
    </row>
    <row r="285" spans="1:14" x14ac:dyDescent="0.3">
      <c r="A285" t="s">
        <v>40</v>
      </c>
      <c r="B285" t="s">
        <v>283</v>
      </c>
      <c r="C285" t="s">
        <v>114</v>
      </c>
      <c r="D285" s="10">
        <v>2.4000000000000004</v>
      </c>
      <c r="E285" s="1">
        <v>0.41666666666666663</v>
      </c>
      <c r="F285" s="10">
        <v>1</v>
      </c>
      <c r="G285" s="10">
        <v>1.4</v>
      </c>
      <c r="H285" s="10">
        <v>56.46</v>
      </c>
      <c r="I285" s="10">
        <v>1693.6</v>
      </c>
      <c r="J285" s="12">
        <v>705.66666666666652</v>
      </c>
      <c r="K285" s="1">
        <v>0.79821428571428577</v>
      </c>
      <c r="L285" s="10">
        <v>447</v>
      </c>
      <c r="M285" s="10">
        <v>560</v>
      </c>
      <c r="N285" s="10">
        <v>11</v>
      </c>
    </row>
    <row r="286" spans="1:14" x14ac:dyDescent="0.3">
      <c r="A286" t="s">
        <v>40</v>
      </c>
      <c r="B286" t="s">
        <v>283</v>
      </c>
      <c r="C286" t="s">
        <v>117</v>
      </c>
      <c r="D286" s="10">
        <v>3.0003000000000002</v>
      </c>
      <c r="E286" s="1">
        <v>0.35556444355564443</v>
      </c>
      <c r="F286" s="10">
        <v>1.0668</v>
      </c>
      <c r="G286" s="10">
        <v>1.9335</v>
      </c>
      <c r="H286" s="10">
        <v>56.933319000000004</v>
      </c>
      <c r="I286" s="10">
        <v>1707.9995700000002</v>
      </c>
      <c r="J286" s="12">
        <v>569.27626237376262</v>
      </c>
      <c r="K286" s="1">
        <v>0.69230769230769229</v>
      </c>
      <c r="L286" s="10">
        <v>450</v>
      </c>
      <c r="M286" s="10">
        <v>650</v>
      </c>
      <c r="N286" s="10">
        <v>13</v>
      </c>
    </row>
    <row r="287" spans="1:14" x14ac:dyDescent="0.3">
      <c r="A287" t="s">
        <v>40</v>
      </c>
      <c r="B287" t="s">
        <v>183</v>
      </c>
      <c r="C287" t="s">
        <v>7</v>
      </c>
      <c r="D287" s="10">
        <v>5.67</v>
      </c>
      <c r="E287" s="1">
        <v>0.37742504409171079</v>
      </c>
      <c r="F287" s="10">
        <v>2.14</v>
      </c>
      <c r="G287" s="10">
        <v>3.5300000000000002</v>
      </c>
      <c r="H287" s="10">
        <v>81.760000000000019</v>
      </c>
      <c r="I287" s="10">
        <v>2452.75</v>
      </c>
      <c r="J287" s="12">
        <v>432.58377425044091</v>
      </c>
      <c r="K287" s="1">
        <v>0.74224806201550386</v>
      </c>
      <c r="L287" s="10">
        <v>383</v>
      </c>
      <c r="M287" s="10">
        <v>516</v>
      </c>
      <c r="N287" s="10">
        <v>17</v>
      </c>
    </row>
    <row r="288" spans="1:14" x14ac:dyDescent="0.3">
      <c r="A288" t="s">
        <v>40</v>
      </c>
      <c r="B288" t="s">
        <v>183</v>
      </c>
      <c r="C288" t="s">
        <v>9</v>
      </c>
      <c r="D288" s="10">
        <v>5.9500000000000011</v>
      </c>
      <c r="E288" s="1">
        <v>0.39999999999999991</v>
      </c>
      <c r="F288" s="10">
        <v>2.38</v>
      </c>
      <c r="G288" s="10">
        <v>3.5700000000000003</v>
      </c>
      <c r="H288" s="10">
        <v>76.90000000000002</v>
      </c>
      <c r="I288" s="10">
        <v>2306.9299999999998</v>
      </c>
      <c r="J288" s="12">
        <v>387.71932773109233</v>
      </c>
      <c r="K288" s="1">
        <v>0.75877192982456143</v>
      </c>
      <c r="L288" s="10">
        <v>346</v>
      </c>
      <c r="M288" s="10">
        <v>456</v>
      </c>
      <c r="N288" s="10">
        <v>16</v>
      </c>
    </row>
    <row r="289" spans="1:14" x14ac:dyDescent="0.3">
      <c r="A289" t="s">
        <v>40</v>
      </c>
      <c r="B289" t="s">
        <v>183</v>
      </c>
      <c r="C289" t="s">
        <v>8</v>
      </c>
      <c r="D289" s="10">
        <v>5.9</v>
      </c>
      <c r="E289" s="1">
        <v>0.32203389830508472</v>
      </c>
      <c r="F289" s="10">
        <v>1.9</v>
      </c>
      <c r="G289" s="10">
        <v>4</v>
      </c>
      <c r="H289" s="10">
        <v>80.470000000000013</v>
      </c>
      <c r="I289" s="10">
        <v>2414.08</v>
      </c>
      <c r="J289" s="12">
        <v>409.1661016949152</v>
      </c>
      <c r="K289" s="1">
        <v>0.797244094488189</v>
      </c>
      <c r="L289" s="10">
        <v>405</v>
      </c>
      <c r="M289" s="10">
        <v>508</v>
      </c>
      <c r="N289" s="10">
        <v>17</v>
      </c>
    </row>
    <row r="290" spans="1:14" x14ac:dyDescent="0.3">
      <c r="A290" t="s">
        <v>40</v>
      </c>
      <c r="B290" t="s">
        <v>183</v>
      </c>
      <c r="C290" t="s">
        <v>11</v>
      </c>
      <c r="D290" s="10">
        <v>5.4500000000000011</v>
      </c>
      <c r="E290" s="1">
        <v>0.35596330275229349</v>
      </c>
      <c r="F290" s="10">
        <v>1.94</v>
      </c>
      <c r="G290" s="10">
        <v>3.5100000000000002</v>
      </c>
      <c r="H290" s="10">
        <v>67.430000000000007</v>
      </c>
      <c r="I290" s="10">
        <v>2022.63</v>
      </c>
      <c r="J290" s="12">
        <v>371.12477064220178</v>
      </c>
      <c r="K290" s="1">
        <v>0.65355805243445697</v>
      </c>
      <c r="L290" s="10">
        <v>349</v>
      </c>
      <c r="M290" s="10">
        <v>534</v>
      </c>
      <c r="N290" s="10">
        <v>18</v>
      </c>
    </row>
    <row r="291" spans="1:14" x14ac:dyDescent="0.3">
      <c r="A291" t="s">
        <v>40</v>
      </c>
      <c r="B291" t="s">
        <v>183</v>
      </c>
      <c r="C291" t="s">
        <v>10</v>
      </c>
      <c r="D291" s="10">
        <v>6.42</v>
      </c>
      <c r="E291" s="1">
        <v>0.33956386292834895</v>
      </c>
      <c r="F291" s="10">
        <v>2.1800000000000002</v>
      </c>
      <c r="G291" s="10">
        <v>4.24</v>
      </c>
      <c r="H291" s="10">
        <v>68.510000000000005</v>
      </c>
      <c r="I291" s="10">
        <v>2055.2399999999998</v>
      </c>
      <c r="J291" s="12">
        <v>320.13084112149528</v>
      </c>
      <c r="K291" s="1">
        <v>0.58390410958904104</v>
      </c>
      <c r="L291" s="10">
        <v>341</v>
      </c>
      <c r="M291" s="10">
        <v>584</v>
      </c>
      <c r="N291" s="10">
        <v>19</v>
      </c>
    </row>
    <row r="292" spans="1:14" x14ac:dyDescent="0.3">
      <c r="A292" t="s">
        <v>40</v>
      </c>
      <c r="B292" t="s">
        <v>183</v>
      </c>
      <c r="C292" t="s">
        <v>13</v>
      </c>
      <c r="D292" s="10">
        <v>5.2800000000000011</v>
      </c>
      <c r="E292" s="1">
        <v>0.3238636363636363</v>
      </c>
      <c r="F292" s="10">
        <v>1.71</v>
      </c>
      <c r="G292" s="10">
        <v>3.57</v>
      </c>
      <c r="H292" s="10">
        <v>58.550000000000011</v>
      </c>
      <c r="I292" s="10">
        <v>1756.5900000000001</v>
      </c>
      <c r="J292" s="12">
        <v>332.68749999999994</v>
      </c>
      <c r="K292" s="1">
        <v>0.57494866529774125</v>
      </c>
      <c r="L292" s="10">
        <v>280</v>
      </c>
      <c r="M292" s="10">
        <v>487</v>
      </c>
      <c r="N292" s="10">
        <v>19</v>
      </c>
    </row>
    <row r="293" spans="1:14" x14ac:dyDescent="0.3">
      <c r="A293" t="s">
        <v>40</v>
      </c>
      <c r="B293" t="s">
        <v>183</v>
      </c>
      <c r="C293" t="s">
        <v>12</v>
      </c>
      <c r="D293" s="10">
        <v>5.6099999999999994</v>
      </c>
      <c r="E293" s="1">
        <v>0.27807486631016048</v>
      </c>
      <c r="F293" s="10">
        <v>1.56</v>
      </c>
      <c r="G293" s="10">
        <v>4.0500000000000007</v>
      </c>
      <c r="H293" s="10">
        <v>66.08</v>
      </c>
      <c r="I293" s="10">
        <v>1982.27</v>
      </c>
      <c r="J293" s="12">
        <v>353.34581105169343</v>
      </c>
      <c r="K293" s="1">
        <v>0.66595744680851066</v>
      </c>
      <c r="L293" s="10">
        <v>313</v>
      </c>
      <c r="M293" s="10">
        <v>470</v>
      </c>
      <c r="N293" s="10">
        <v>17</v>
      </c>
    </row>
    <row r="294" spans="1:14" x14ac:dyDescent="0.3">
      <c r="A294" t="s">
        <v>40</v>
      </c>
      <c r="B294" t="s">
        <v>183</v>
      </c>
      <c r="C294" t="s">
        <v>15</v>
      </c>
      <c r="D294" s="10">
        <v>4.8800000000000008</v>
      </c>
      <c r="E294" s="1">
        <v>0.13114754098360654</v>
      </c>
      <c r="F294" s="10">
        <v>0.64</v>
      </c>
      <c r="G294" s="10">
        <v>4.2399999999999993</v>
      </c>
      <c r="H294" s="10">
        <v>54.95000000000001</v>
      </c>
      <c r="I294" s="10">
        <v>1648.27</v>
      </c>
      <c r="J294" s="12">
        <v>337.76024590163928</v>
      </c>
      <c r="K294" s="1">
        <v>0.58302583025830257</v>
      </c>
      <c r="L294" s="10">
        <v>316</v>
      </c>
      <c r="M294" s="10">
        <v>542</v>
      </c>
      <c r="N294" s="10">
        <v>19</v>
      </c>
    </row>
    <row r="295" spans="1:14" x14ac:dyDescent="0.3">
      <c r="A295" t="s">
        <v>40</v>
      </c>
      <c r="B295" t="s">
        <v>183</v>
      </c>
      <c r="C295" t="s">
        <v>14</v>
      </c>
      <c r="D295" s="10">
        <v>4.5900000000000007</v>
      </c>
      <c r="E295" s="1">
        <v>0.38344226579520685</v>
      </c>
      <c r="F295" s="10">
        <v>1.7599999999999998</v>
      </c>
      <c r="G295" s="10">
        <v>2.8300000000000005</v>
      </c>
      <c r="H295" s="10">
        <v>53.74</v>
      </c>
      <c r="I295" s="10">
        <v>1612.09</v>
      </c>
      <c r="J295" s="12">
        <v>351.21786492374719</v>
      </c>
      <c r="K295" s="1">
        <v>0.54318618042226485</v>
      </c>
      <c r="L295" s="10">
        <v>283</v>
      </c>
      <c r="M295" s="10">
        <v>521</v>
      </c>
      <c r="N295" s="10">
        <v>19</v>
      </c>
    </row>
    <row r="296" spans="1:14" x14ac:dyDescent="0.3">
      <c r="A296" t="s">
        <v>40</v>
      </c>
      <c r="B296" t="s">
        <v>183</v>
      </c>
      <c r="C296" t="s">
        <v>116</v>
      </c>
      <c r="D296" s="10">
        <v>2.5245000000000006</v>
      </c>
      <c r="E296" s="1">
        <v>0.49546444840562481</v>
      </c>
      <c r="F296" s="10">
        <v>1.2508000000000001</v>
      </c>
      <c r="G296" s="10">
        <v>1.2737000000000001</v>
      </c>
      <c r="H296" s="10">
        <v>16.629994599999996</v>
      </c>
      <c r="I296" s="10">
        <v>498.89983799999999</v>
      </c>
      <c r="J296" s="12">
        <v>197.62322756981575</v>
      </c>
      <c r="K296" s="1">
        <v>0.25</v>
      </c>
      <c r="L296" s="10">
        <v>236</v>
      </c>
      <c r="M296" s="10">
        <v>944</v>
      </c>
      <c r="N296" s="10">
        <v>23</v>
      </c>
    </row>
    <row r="297" spans="1:14" x14ac:dyDescent="0.3">
      <c r="A297" t="s">
        <v>40</v>
      </c>
      <c r="B297" t="s">
        <v>183</v>
      </c>
      <c r="C297" t="s">
        <v>114</v>
      </c>
      <c r="D297" s="10">
        <v>5.0400000000000009</v>
      </c>
      <c r="E297" s="1">
        <v>0.23809523809523805</v>
      </c>
      <c r="F297" s="10">
        <v>1.2</v>
      </c>
      <c r="G297" s="10">
        <v>3.84</v>
      </c>
      <c r="H297" s="10">
        <v>57.52000000000001</v>
      </c>
      <c r="I297" s="10">
        <v>1725.53</v>
      </c>
      <c r="J297" s="12">
        <v>342.36706349206344</v>
      </c>
      <c r="K297" s="1">
        <v>0.55285961871750433</v>
      </c>
      <c r="L297" s="10">
        <v>319</v>
      </c>
      <c r="M297" s="10">
        <v>577</v>
      </c>
      <c r="N297" s="10">
        <v>21</v>
      </c>
    </row>
    <row r="298" spans="1:14" x14ac:dyDescent="0.3">
      <c r="A298" t="s">
        <v>40</v>
      </c>
      <c r="B298" t="s">
        <v>183</v>
      </c>
      <c r="C298" t="s">
        <v>117</v>
      </c>
      <c r="D298" s="10">
        <v>3.5623000000000014</v>
      </c>
      <c r="E298" s="1">
        <v>0.27740504730090099</v>
      </c>
      <c r="F298" s="10">
        <v>0.98819999999999997</v>
      </c>
      <c r="G298" s="10">
        <v>2.5741000000000005</v>
      </c>
      <c r="H298" s="10">
        <v>31.008070999999997</v>
      </c>
      <c r="I298" s="10">
        <v>930.24212999999997</v>
      </c>
      <c r="J298" s="12">
        <v>261.13525811975398</v>
      </c>
      <c r="K298" s="1">
        <v>0.32939914163090128</v>
      </c>
      <c r="L298" s="10">
        <v>307</v>
      </c>
      <c r="M298" s="10">
        <v>932</v>
      </c>
      <c r="N298" s="10">
        <v>23</v>
      </c>
    </row>
    <row r="299" spans="1:14" x14ac:dyDescent="0.3">
      <c r="A299" t="s">
        <v>40</v>
      </c>
      <c r="B299" t="s">
        <v>245</v>
      </c>
      <c r="C299" t="s">
        <v>7</v>
      </c>
      <c r="D299" s="10">
        <v>1.7600000000000007</v>
      </c>
      <c r="E299" s="1">
        <v>0.18749999999999994</v>
      </c>
      <c r="F299" s="10">
        <v>0.33</v>
      </c>
      <c r="G299" s="10">
        <v>1.4300000000000004</v>
      </c>
      <c r="H299" s="10">
        <v>19.560000000000002</v>
      </c>
      <c r="I299" s="10">
        <v>586.41000000000008</v>
      </c>
      <c r="J299" s="12">
        <v>333.18749999999994</v>
      </c>
      <c r="K299" s="1">
        <v>0.59917355371900827</v>
      </c>
      <c r="L299" s="10">
        <v>435</v>
      </c>
      <c r="M299" s="10">
        <v>726</v>
      </c>
      <c r="N299" s="10">
        <v>15</v>
      </c>
    </row>
    <row r="300" spans="1:14" x14ac:dyDescent="0.3">
      <c r="A300" t="s">
        <v>40</v>
      </c>
      <c r="B300" t="s">
        <v>245</v>
      </c>
      <c r="C300" t="s">
        <v>9</v>
      </c>
      <c r="D300" s="10">
        <v>1.8300000000000007</v>
      </c>
      <c r="E300" s="1">
        <v>0.35519125683060099</v>
      </c>
      <c r="F300" s="10">
        <v>0.65</v>
      </c>
      <c r="G300" s="10">
        <v>1.1800000000000002</v>
      </c>
      <c r="H300" s="10">
        <v>21.240000000000002</v>
      </c>
      <c r="I300" s="10">
        <v>636.79999999999995</v>
      </c>
      <c r="J300" s="12">
        <v>347.97814207650259</v>
      </c>
      <c r="K300" s="1">
        <v>0.48618784530386738</v>
      </c>
      <c r="L300" s="10">
        <v>264</v>
      </c>
      <c r="M300" s="10">
        <v>543</v>
      </c>
      <c r="N300" s="10">
        <v>16</v>
      </c>
    </row>
    <row r="301" spans="1:14" x14ac:dyDescent="0.3">
      <c r="A301" t="s">
        <v>40</v>
      </c>
      <c r="B301" t="s">
        <v>245</v>
      </c>
      <c r="C301" t="s">
        <v>8</v>
      </c>
      <c r="D301" s="10">
        <v>1.2100000000000002</v>
      </c>
      <c r="E301" s="1">
        <v>0.32231404958677679</v>
      </c>
      <c r="F301" s="10">
        <v>0.38999999999999996</v>
      </c>
      <c r="G301" s="10">
        <v>0.82</v>
      </c>
      <c r="H301" s="10">
        <v>17.66</v>
      </c>
      <c r="I301" s="10">
        <v>530.13</v>
      </c>
      <c r="J301" s="12">
        <v>438.12396694214868</v>
      </c>
      <c r="K301" s="1">
        <v>0.56380510440835263</v>
      </c>
      <c r="L301" s="10">
        <v>243</v>
      </c>
      <c r="M301" s="10">
        <v>431</v>
      </c>
      <c r="N301" s="10">
        <v>11</v>
      </c>
    </row>
    <row r="302" spans="1:14" x14ac:dyDescent="0.3">
      <c r="A302" t="s">
        <v>40</v>
      </c>
      <c r="B302" t="s">
        <v>245</v>
      </c>
      <c r="C302" t="s">
        <v>11</v>
      </c>
      <c r="D302" s="10">
        <v>1.9700000000000009</v>
      </c>
      <c r="E302" s="1">
        <v>0.3705583756345176</v>
      </c>
      <c r="F302" s="10">
        <v>0.73</v>
      </c>
      <c r="G302" s="10">
        <v>1.2400000000000002</v>
      </c>
      <c r="H302" s="10">
        <v>29.060000000000002</v>
      </c>
      <c r="I302" s="10">
        <v>871.8</v>
      </c>
      <c r="J302" s="12">
        <v>442.53807106598964</v>
      </c>
      <c r="K302" s="1">
        <v>0.42777155655095184</v>
      </c>
      <c r="L302" s="10">
        <v>382</v>
      </c>
      <c r="M302" s="10">
        <v>893</v>
      </c>
      <c r="N302" s="10">
        <v>19</v>
      </c>
    </row>
    <row r="303" spans="1:14" x14ac:dyDescent="0.3">
      <c r="A303" t="s">
        <v>40</v>
      </c>
      <c r="B303" t="s">
        <v>245</v>
      </c>
      <c r="C303" t="s">
        <v>10</v>
      </c>
      <c r="D303" s="10">
        <v>1.9900000000000007</v>
      </c>
      <c r="E303" s="1">
        <v>0.32663316582914564</v>
      </c>
      <c r="F303" s="10">
        <v>0.65</v>
      </c>
      <c r="G303" s="10">
        <v>1.34</v>
      </c>
      <c r="H303" s="10">
        <v>32.93</v>
      </c>
      <c r="I303" s="10">
        <v>988</v>
      </c>
      <c r="J303" s="12">
        <v>496.48241206030133</v>
      </c>
      <c r="K303" s="1">
        <v>0.47499999999999998</v>
      </c>
      <c r="L303" s="10">
        <v>437</v>
      </c>
      <c r="M303" s="10">
        <v>920</v>
      </c>
      <c r="N303" s="10">
        <v>22</v>
      </c>
    </row>
    <row r="304" spans="1:14" x14ac:dyDescent="0.3">
      <c r="A304" t="s">
        <v>40</v>
      </c>
      <c r="B304" t="s">
        <v>245</v>
      </c>
      <c r="C304" t="s">
        <v>13</v>
      </c>
      <c r="D304" s="10">
        <v>2.2200000000000006</v>
      </c>
      <c r="E304" s="1">
        <v>0.18468468468468463</v>
      </c>
      <c r="F304" s="10">
        <v>0.41</v>
      </c>
      <c r="G304" s="10">
        <v>1.8100000000000005</v>
      </c>
      <c r="H304" s="10">
        <v>28.2</v>
      </c>
      <c r="I304" s="10">
        <v>846.5</v>
      </c>
      <c r="J304" s="12">
        <v>381.30630630630617</v>
      </c>
      <c r="K304" s="1">
        <v>0.41935483870967744</v>
      </c>
      <c r="L304" s="10">
        <v>416</v>
      </c>
      <c r="M304" s="10">
        <v>992</v>
      </c>
      <c r="N304" s="10">
        <v>22</v>
      </c>
    </row>
    <row r="305" spans="1:14" x14ac:dyDescent="0.3">
      <c r="A305" t="s">
        <v>40</v>
      </c>
      <c r="B305" t="s">
        <v>245</v>
      </c>
      <c r="C305" t="s">
        <v>12</v>
      </c>
      <c r="D305" s="10">
        <v>2.0900000000000003</v>
      </c>
      <c r="E305" s="1">
        <v>0.32057416267942579</v>
      </c>
      <c r="F305" s="10">
        <v>0.67</v>
      </c>
      <c r="G305" s="10">
        <v>1.4200000000000002</v>
      </c>
      <c r="H305" s="10">
        <v>28.770000000000003</v>
      </c>
      <c r="I305" s="10">
        <v>862.9</v>
      </c>
      <c r="J305" s="12">
        <v>412.8708133971291</v>
      </c>
      <c r="K305" s="1">
        <v>0.44036697247706424</v>
      </c>
      <c r="L305" s="10">
        <v>384</v>
      </c>
      <c r="M305" s="10">
        <v>872</v>
      </c>
      <c r="N305" s="10">
        <v>19</v>
      </c>
    </row>
    <row r="306" spans="1:14" x14ac:dyDescent="0.3">
      <c r="A306" t="s">
        <v>40</v>
      </c>
      <c r="B306" t="s">
        <v>245</v>
      </c>
      <c r="C306" t="s">
        <v>15</v>
      </c>
      <c r="D306" s="10">
        <v>2.4400000000000008</v>
      </c>
      <c r="E306" s="1">
        <v>0.18442622950819665</v>
      </c>
      <c r="F306" s="10">
        <v>0.44999999999999996</v>
      </c>
      <c r="G306" s="10">
        <v>1.9900000000000007</v>
      </c>
      <c r="H306" s="10">
        <v>26.079999999999995</v>
      </c>
      <c r="I306" s="10">
        <v>782</v>
      </c>
      <c r="J306" s="12">
        <v>320.49180327868839</v>
      </c>
      <c r="K306" s="1">
        <v>0.41528925619834711</v>
      </c>
      <c r="L306" s="10">
        <v>402</v>
      </c>
      <c r="M306" s="10">
        <v>968</v>
      </c>
      <c r="N306" s="10">
        <v>22</v>
      </c>
    </row>
    <row r="307" spans="1:14" x14ac:dyDescent="0.3">
      <c r="A307" t="s">
        <v>40</v>
      </c>
      <c r="B307" t="s">
        <v>245</v>
      </c>
      <c r="C307" t="s">
        <v>14</v>
      </c>
      <c r="D307" s="10">
        <v>2.2100000000000004</v>
      </c>
      <c r="E307" s="1">
        <v>0.25791855203619901</v>
      </c>
      <c r="F307" s="10">
        <v>0.56999999999999995</v>
      </c>
      <c r="G307" s="10">
        <v>1.6400000000000001</v>
      </c>
      <c r="H307" s="10">
        <v>24.64</v>
      </c>
      <c r="I307" s="10">
        <v>739</v>
      </c>
      <c r="J307" s="12">
        <v>334.38914027149315</v>
      </c>
      <c r="K307" s="1">
        <v>0.40706955530216649</v>
      </c>
      <c r="L307" s="10">
        <v>357</v>
      </c>
      <c r="M307" s="10">
        <v>877</v>
      </c>
      <c r="N307" s="10">
        <v>19</v>
      </c>
    </row>
    <row r="308" spans="1:14" x14ac:dyDescent="0.3">
      <c r="A308" t="s">
        <v>40</v>
      </c>
      <c r="B308" t="s">
        <v>245</v>
      </c>
      <c r="C308" t="s">
        <v>116</v>
      </c>
      <c r="D308" s="10">
        <v>2.0180999999999996</v>
      </c>
      <c r="E308" s="1">
        <v>0</v>
      </c>
      <c r="F308" s="10">
        <v>0</v>
      </c>
      <c r="G308" s="10">
        <v>2.0180999999999996</v>
      </c>
      <c r="H308" s="10">
        <v>20.203332455400002</v>
      </c>
      <c r="I308" s="10">
        <v>606.09997366200014</v>
      </c>
      <c r="J308" s="12">
        <v>300.33198239036733</v>
      </c>
      <c r="K308" s="1">
        <v>0.31903190319031904</v>
      </c>
      <c r="L308" s="10">
        <v>290</v>
      </c>
      <c r="M308" s="10">
        <v>909</v>
      </c>
      <c r="N308" s="10">
        <v>18</v>
      </c>
    </row>
    <row r="309" spans="1:14" x14ac:dyDescent="0.3">
      <c r="A309" t="s">
        <v>40</v>
      </c>
      <c r="B309" t="s">
        <v>245</v>
      </c>
      <c r="C309" t="s">
        <v>114</v>
      </c>
      <c r="D309" s="10">
        <v>2.7500000000000009</v>
      </c>
      <c r="E309" s="1">
        <v>0.23999999999999994</v>
      </c>
      <c r="F309" s="10">
        <v>0.66</v>
      </c>
      <c r="G309" s="10">
        <v>2.0900000000000003</v>
      </c>
      <c r="H309" s="10">
        <v>24.42</v>
      </c>
      <c r="I309" s="10">
        <v>732.5</v>
      </c>
      <c r="J309" s="12">
        <v>266.36363636363626</v>
      </c>
      <c r="K309" s="1">
        <v>0.35669456066945604</v>
      </c>
      <c r="L309" s="10">
        <v>341</v>
      </c>
      <c r="M309" s="10">
        <v>956</v>
      </c>
      <c r="N309" s="10">
        <v>21</v>
      </c>
    </row>
    <row r="310" spans="1:14" x14ac:dyDescent="0.3">
      <c r="A310" t="s">
        <v>40</v>
      </c>
      <c r="B310" t="s">
        <v>245</v>
      </c>
      <c r="C310" t="s">
        <v>117</v>
      </c>
      <c r="D310" s="10">
        <v>2.0612999999999997</v>
      </c>
      <c r="E310" s="1">
        <v>0</v>
      </c>
      <c r="F310" s="10">
        <v>0</v>
      </c>
      <c r="G310" s="10">
        <v>2.0612999999999997</v>
      </c>
      <c r="H310" s="10">
        <v>17.458093962600003</v>
      </c>
      <c r="I310" s="10">
        <v>523.74281887800009</v>
      </c>
      <c r="J310" s="12">
        <v>254.08374272449433</v>
      </c>
      <c r="K310" s="1">
        <v>0.34705882352941175</v>
      </c>
      <c r="L310" s="10">
        <v>295</v>
      </c>
      <c r="M310" s="10">
        <v>850</v>
      </c>
      <c r="N310" s="10">
        <v>17</v>
      </c>
    </row>
    <row r="311" spans="1:14" x14ac:dyDescent="0.3">
      <c r="A311" t="s">
        <v>40</v>
      </c>
      <c r="B311" t="s">
        <v>285</v>
      </c>
      <c r="C311" t="s">
        <v>7</v>
      </c>
      <c r="D311" s="10">
        <v>2.3500000000000005</v>
      </c>
      <c r="E311" s="1">
        <v>0.85106382978723383</v>
      </c>
      <c r="F311" s="10">
        <v>2</v>
      </c>
      <c r="G311" s="10">
        <v>0.35</v>
      </c>
      <c r="H311" s="10">
        <v>43.800000000000004</v>
      </c>
      <c r="I311" s="10">
        <v>1314</v>
      </c>
      <c r="J311" s="12">
        <v>559.14893617021266</v>
      </c>
      <c r="K311" s="1">
        <v>0.85048543689320388</v>
      </c>
      <c r="L311" s="10">
        <v>438</v>
      </c>
      <c r="M311" s="10">
        <v>515</v>
      </c>
      <c r="N311" s="10">
        <v>11</v>
      </c>
    </row>
    <row r="312" spans="1:14" x14ac:dyDescent="0.3">
      <c r="A312" t="s">
        <v>40</v>
      </c>
      <c r="B312" t="s">
        <v>285</v>
      </c>
      <c r="C312" t="s">
        <v>9</v>
      </c>
      <c r="D312" s="10">
        <v>2.8000000000000003</v>
      </c>
      <c r="E312" s="1">
        <v>0.7857142857142857</v>
      </c>
      <c r="F312" s="10">
        <v>2.2000000000000002</v>
      </c>
      <c r="G312" s="10">
        <v>0.60000000000000009</v>
      </c>
      <c r="H312" s="10">
        <v>47.06</v>
      </c>
      <c r="I312" s="10">
        <v>1411.8899999999999</v>
      </c>
      <c r="J312" s="12">
        <v>504.24642857142845</v>
      </c>
      <c r="K312" s="1">
        <v>0.74880763116057236</v>
      </c>
      <c r="L312" s="10">
        <v>471</v>
      </c>
      <c r="M312" s="10">
        <v>629</v>
      </c>
      <c r="N312" s="10">
        <v>13</v>
      </c>
    </row>
    <row r="313" spans="1:14" x14ac:dyDescent="0.3">
      <c r="A313" t="s">
        <v>40</v>
      </c>
      <c r="B313" t="s">
        <v>285</v>
      </c>
      <c r="C313" t="s">
        <v>8</v>
      </c>
      <c r="D313" s="10">
        <v>2.75</v>
      </c>
      <c r="E313" s="1">
        <v>0.85454545454545472</v>
      </c>
      <c r="F313" s="10">
        <v>2.3500000000000005</v>
      </c>
      <c r="G313" s="10">
        <v>0.4</v>
      </c>
      <c r="H313" s="10">
        <v>48.45</v>
      </c>
      <c r="I313" s="10">
        <v>1453.5</v>
      </c>
      <c r="J313" s="12">
        <v>528.5454545454545</v>
      </c>
      <c r="K313" s="1">
        <v>0.83074265975820383</v>
      </c>
      <c r="L313" s="10">
        <v>481</v>
      </c>
      <c r="M313" s="10">
        <v>579</v>
      </c>
      <c r="N313" s="10">
        <v>13</v>
      </c>
    </row>
    <row r="314" spans="1:14" x14ac:dyDescent="0.3">
      <c r="A314" t="s">
        <v>40</v>
      </c>
      <c r="B314" t="s">
        <v>285</v>
      </c>
      <c r="C314" t="s">
        <v>11</v>
      </c>
      <c r="D314" s="10">
        <v>2.8000000000000003</v>
      </c>
      <c r="E314" s="1">
        <v>0.71428571428571419</v>
      </c>
      <c r="F314" s="10">
        <v>2</v>
      </c>
      <c r="G314" s="10">
        <v>0.8</v>
      </c>
      <c r="H314" s="10">
        <v>43.419999999999995</v>
      </c>
      <c r="I314" s="10">
        <v>1302.5</v>
      </c>
      <c r="J314" s="12">
        <v>465.17857142857139</v>
      </c>
      <c r="K314" s="1">
        <v>0.67131782945736429</v>
      </c>
      <c r="L314" s="10">
        <v>433</v>
      </c>
      <c r="M314" s="10">
        <v>645</v>
      </c>
      <c r="N314" s="10">
        <v>13</v>
      </c>
    </row>
    <row r="315" spans="1:14" x14ac:dyDescent="0.3">
      <c r="A315" t="s">
        <v>40</v>
      </c>
      <c r="B315" t="s">
        <v>285</v>
      </c>
      <c r="C315" t="s">
        <v>10</v>
      </c>
      <c r="D315" s="10">
        <v>3.5000000000000004</v>
      </c>
      <c r="E315" s="1">
        <v>0.7</v>
      </c>
      <c r="F315" s="10">
        <v>2.4500000000000002</v>
      </c>
      <c r="G315" s="10">
        <v>1.05</v>
      </c>
      <c r="H315" s="10">
        <v>52.290000000000006</v>
      </c>
      <c r="I315" s="10">
        <v>1568.61</v>
      </c>
      <c r="J315" s="12">
        <v>448.17428571428565</v>
      </c>
      <c r="K315" s="1">
        <v>0.71823204419889508</v>
      </c>
      <c r="L315" s="10">
        <v>520</v>
      </c>
      <c r="M315" s="10">
        <v>724</v>
      </c>
      <c r="N315" s="10">
        <v>16</v>
      </c>
    </row>
    <row r="316" spans="1:14" x14ac:dyDescent="0.3">
      <c r="A316" t="s">
        <v>40</v>
      </c>
      <c r="B316" t="s">
        <v>285</v>
      </c>
      <c r="C316" t="s">
        <v>13</v>
      </c>
      <c r="D316" s="10">
        <v>2.6100000000000003</v>
      </c>
      <c r="E316" s="1">
        <v>0.22988505747126434</v>
      </c>
      <c r="F316" s="10">
        <v>0.6</v>
      </c>
      <c r="G316" s="10">
        <v>2.0100000000000002</v>
      </c>
      <c r="H316" s="10">
        <v>45.029999999999994</v>
      </c>
      <c r="I316" s="10">
        <v>1351</v>
      </c>
      <c r="J316" s="12">
        <v>517.62452107279682</v>
      </c>
      <c r="K316" s="1">
        <v>0.7696245733788396</v>
      </c>
      <c r="L316" s="10">
        <v>451</v>
      </c>
      <c r="M316" s="10">
        <v>586</v>
      </c>
      <c r="N316" s="10">
        <v>14</v>
      </c>
    </row>
    <row r="317" spans="1:14" x14ac:dyDescent="0.3">
      <c r="A317" t="s">
        <v>40</v>
      </c>
      <c r="B317" t="s">
        <v>285</v>
      </c>
      <c r="C317" t="s">
        <v>12</v>
      </c>
      <c r="D317" s="10">
        <v>3.3000000000000003</v>
      </c>
      <c r="E317" s="1">
        <v>0.46363636363636362</v>
      </c>
      <c r="F317" s="10">
        <v>1.53</v>
      </c>
      <c r="G317" s="10">
        <v>1.77</v>
      </c>
      <c r="H317" s="10">
        <v>55.319999999999993</v>
      </c>
      <c r="I317" s="10">
        <v>1659.6</v>
      </c>
      <c r="J317" s="12">
        <v>502.90909090909082</v>
      </c>
      <c r="K317" s="1">
        <v>0.76923076923076927</v>
      </c>
      <c r="L317" s="10">
        <v>550</v>
      </c>
      <c r="M317" s="10">
        <v>715</v>
      </c>
      <c r="N317" s="10">
        <v>15</v>
      </c>
    </row>
    <row r="318" spans="1:14" x14ac:dyDescent="0.3">
      <c r="A318" t="s">
        <v>40</v>
      </c>
      <c r="B318" t="s">
        <v>285</v>
      </c>
      <c r="C318" t="s">
        <v>15</v>
      </c>
      <c r="D318" s="10">
        <v>3.39</v>
      </c>
      <c r="E318" s="1">
        <v>0.51622418879056042</v>
      </c>
      <c r="F318" s="10">
        <v>1.75</v>
      </c>
      <c r="G318" s="10">
        <v>1.6400000000000001</v>
      </c>
      <c r="H318" s="10">
        <v>55.5</v>
      </c>
      <c r="I318" s="10">
        <v>1665</v>
      </c>
      <c r="J318" s="12">
        <v>491.15044247787608</v>
      </c>
      <c r="K318" s="1">
        <v>0.74342105263157898</v>
      </c>
      <c r="L318" s="10">
        <v>565</v>
      </c>
      <c r="M318" s="10">
        <v>760</v>
      </c>
      <c r="N318" s="10">
        <v>17</v>
      </c>
    </row>
    <row r="319" spans="1:14" x14ac:dyDescent="0.3">
      <c r="A319" t="s">
        <v>40</v>
      </c>
      <c r="B319" t="s">
        <v>285</v>
      </c>
      <c r="C319" t="s">
        <v>14</v>
      </c>
      <c r="D319" s="10">
        <v>3.6900000000000004</v>
      </c>
      <c r="E319" s="1">
        <v>0.37940379403794033</v>
      </c>
      <c r="F319" s="10">
        <v>1.4</v>
      </c>
      <c r="G319" s="10">
        <v>2.29</v>
      </c>
      <c r="H319" s="10">
        <v>61.77</v>
      </c>
      <c r="I319" s="10">
        <v>1853.23</v>
      </c>
      <c r="J319" s="12">
        <v>502.23035230352298</v>
      </c>
      <c r="K319" s="1">
        <v>0.77972465581977468</v>
      </c>
      <c r="L319" s="10">
        <v>623</v>
      </c>
      <c r="M319" s="10">
        <v>799</v>
      </c>
      <c r="N319" s="10">
        <v>18</v>
      </c>
    </row>
    <row r="320" spans="1:14" x14ac:dyDescent="0.3">
      <c r="A320" t="s">
        <v>40</v>
      </c>
      <c r="B320" t="s">
        <v>285</v>
      </c>
      <c r="C320" t="s">
        <v>116</v>
      </c>
      <c r="D320" s="10">
        <v>2.9833000000000007</v>
      </c>
      <c r="E320" s="1">
        <v>0.35195923976804205</v>
      </c>
      <c r="F320" s="10">
        <v>1.05</v>
      </c>
      <c r="G320" s="10">
        <v>1.9333</v>
      </c>
      <c r="H320" s="10">
        <v>46.076665400000003</v>
      </c>
      <c r="I320" s="10">
        <v>1382.2999620000001</v>
      </c>
      <c r="J320" s="12">
        <v>463.34594643515561</v>
      </c>
      <c r="K320" s="1">
        <v>0.7447833065810594</v>
      </c>
      <c r="L320" s="10">
        <v>464</v>
      </c>
      <c r="M320" s="10">
        <v>623</v>
      </c>
      <c r="N320" s="10">
        <v>14</v>
      </c>
    </row>
    <row r="321" spans="1:14" x14ac:dyDescent="0.3">
      <c r="A321" t="s">
        <v>40</v>
      </c>
      <c r="B321" t="s">
        <v>285</v>
      </c>
      <c r="C321" t="s">
        <v>114</v>
      </c>
      <c r="D321" s="10">
        <v>3.9200000000000004</v>
      </c>
      <c r="E321" s="1">
        <v>0.33928571428571419</v>
      </c>
      <c r="F321" s="10">
        <v>1.3299999999999998</v>
      </c>
      <c r="G321" s="10">
        <v>2.59</v>
      </c>
      <c r="H321" s="10">
        <v>62.35</v>
      </c>
      <c r="I321" s="10">
        <v>1870.5</v>
      </c>
      <c r="J321" s="12">
        <v>477.16836734693874</v>
      </c>
      <c r="K321" s="1">
        <v>0.75539568345323738</v>
      </c>
      <c r="L321" s="10">
        <v>630</v>
      </c>
      <c r="M321" s="10">
        <v>834</v>
      </c>
      <c r="N321" s="10">
        <v>19</v>
      </c>
    </row>
    <row r="322" spans="1:14" x14ac:dyDescent="0.3">
      <c r="A322" t="s">
        <v>40</v>
      </c>
      <c r="B322" t="s">
        <v>285</v>
      </c>
      <c r="C322" t="s">
        <v>117</v>
      </c>
      <c r="D322" s="10">
        <v>3.3832999999999998</v>
      </c>
      <c r="E322" s="1">
        <v>0.29556941447698992</v>
      </c>
      <c r="F322" s="10">
        <v>1</v>
      </c>
      <c r="G322" s="10">
        <v>2.3833000000000002</v>
      </c>
      <c r="H322" s="10">
        <v>60.136665199999989</v>
      </c>
      <c r="I322" s="10">
        <v>1804.099956</v>
      </c>
      <c r="J322" s="12">
        <v>533.23676765288337</v>
      </c>
      <c r="K322" s="1">
        <v>0.80132450331125826</v>
      </c>
      <c r="L322" s="10">
        <v>605</v>
      </c>
      <c r="M322" s="10">
        <v>755</v>
      </c>
      <c r="N322" s="10">
        <v>17</v>
      </c>
    </row>
    <row r="323" spans="1:14" x14ac:dyDescent="0.3">
      <c r="A323" t="s">
        <v>40</v>
      </c>
      <c r="B323" t="s">
        <v>305</v>
      </c>
      <c r="C323" t="s">
        <v>7</v>
      </c>
      <c r="D323" s="10">
        <v>1.86</v>
      </c>
      <c r="E323" s="1">
        <v>0.35483870967741937</v>
      </c>
      <c r="F323" s="10">
        <v>0.66</v>
      </c>
      <c r="G323" s="10">
        <v>1.2</v>
      </c>
      <c r="H323" s="10">
        <v>17.34</v>
      </c>
      <c r="I323" s="10">
        <v>520.20000000000005</v>
      </c>
      <c r="J323" s="12">
        <v>279.67741935483872</v>
      </c>
      <c r="K323" s="1">
        <v>0.60897435897435892</v>
      </c>
      <c r="L323" s="10">
        <v>95</v>
      </c>
      <c r="M323" s="10">
        <v>156</v>
      </c>
      <c r="N323" s="10">
        <v>6</v>
      </c>
    </row>
    <row r="324" spans="1:14" x14ac:dyDescent="0.3">
      <c r="A324" t="s">
        <v>40</v>
      </c>
      <c r="B324" t="s">
        <v>305</v>
      </c>
      <c r="C324" t="s">
        <v>9</v>
      </c>
      <c r="D324" s="10">
        <v>1.86</v>
      </c>
      <c r="E324" s="1">
        <v>0.532258064516129</v>
      </c>
      <c r="F324" s="10">
        <v>0.99</v>
      </c>
      <c r="G324" s="10">
        <v>0.8600000000000001</v>
      </c>
      <c r="H324" s="10">
        <v>17.37</v>
      </c>
      <c r="I324" s="10">
        <v>521.14</v>
      </c>
      <c r="J324" s="12">
        <v>280.18279569892474</v>
      </c>
      <c r="K324" s="1">
        <v>0.5</v>
      </c>
      <c r="L324" s="10">
        <v>90</v>
      </c>
      <c r="M324" s="10">
        <v>180</v>
      </c>
      <c r="N324" s="10">
        <v>6</v>
      </c>
    </row>
    <row r="325" spans="1:14" x14ac:dyDescent="0.3">
      <c r="A325" t="s">
        <v>40</v>
      </c>
      <c r="B325" t="s">
        <v>305</v>
      </c>
      <c r="C325" t="s">
        <v>8</v>
      </c>
      <c r="D325" s="10">
        <v>1.6600000000000001</v>
      </c>
      <c r="E325" s="1">
        <v>0.59638554216867468</v>
      </c>
      <c r="F325" s="10">
        <v>0.99</v>
      </c>
      <c r="G325" s="10">
        <v>0.66</v>
      </c>
      <c r="H325" s="10">
        <v>19</v>
      </c>
      <c r="I325" s="10">
        <v>570</v>
      </c>
      <c r="J325" s="12">
        <v>343.37349397590356</v>
      </c>
      <c r="K325" s="1">
        <v>0.73076923076923073</v>
      </c>
      <c r="L325" s="10">
        <v>95</v>
      </c>
      <c r="M325" s="10">
        <v>130</v>
      </c>
      <c r="N325" s="10">
        <v>5</v>
      </c>
    </row>
    <row r="326" spans="1:14" x14ac:dyDescent="0.3">
      <c r="A326" t="s">
        <v>40</v>
      </c>
      <c r="B326" t="s">
        <v>305</v>
      </c>
      <c r="C326" t="s">
        <v>11</v>
      </c>
      <c r="D326" s="10">
        <v>1.7900000000000003</v>
      </c>
      <c r="E326" s="1">
        <v>0.55865921787709494</v>
      </c>
      <c r="F326" s="10">
        <v>1</v>
      </c>
      <c r="G326" s="10">
        <v>0.79</v>
      </c>
      <c r="H326" s="10">
        <v>19.169999999999998</v>
      </c>
      <c r="I326" s="10">
        <v>575.20000000000005</v>
      </c>
      <c r="J326" s="12">
        <v>321.34078212290501</v>
      </c>
      <c r="K326" s="1">
        <v>0.60256410256410253</v>
      </c>
      <c r="L326" s="10">
        <v>94</v>
      </c>
      <c r="M326" s="10">
        <v>156</v>
      </c>
      <c r="N326" s="10">
        <v>6</v>
      </c>
    </row>
    <row r="327" spans="1:14" x14ac:dyDescent="0.3">
      <c r="A327" t="s">
        <v>40</v>
      </c>
      <c r="B327" t="s">
        <v>305</v>
      </c>
      <c r="C327" t="s">
        <v>10</v>
      </c>
      <c r="D327" s="10">
        <v>0.99</v>
      </c>
      <c r="E327" s="1">
        <v>0.79797979797979801</v>
      </c>
      <c r="F327" s="10">
        <v>0.79</v>
      </c>
      <c r="G327" s="10">
        <v>0.2</v>
      </c>
      <c r="H327" s="10">
        <v>10.200000000000001</v>
      </c>
      <c r="I327" s="10">
        <v>306</v>
      </c>
      <c r="J327" s="12">
        <v>309.09090909090912</v>
      </c>
      <c r="K327" s="1">
        <v>0.55769230769230771</v>
      </c>
      <c r="L327" s="10">
        <v>58</v>
      </c>
      <c r="M327" s="10">
        <v>104</v>
      </c>
      <c r="N327" s="10">
        <v>4</v>
      </c>
    </row>
    <row r="328" spans="1:14" x14ac:dyDescent="0.3">
      <c r="A328" t="s">
        <v>40</v>
      </c>
      <c r="B328" t="s">
        <v>305</v>
      </c>
      <c r="C328" t="s">
        <v>13</v>
      </c>
      <c r="D328" s="10">
        <v>1.6600000000000001</v>
      </c>
      <c r="E328" s="1">
        <v>0.39759036144578314</v>
      </c>
      <c r="F328" s="10">
        <v>0.66</v>
      </c>
      <c r="G328" s="10">
        <v>0.99</v>
      </c>
      <c r="H328" s="10">
        <v>15.81</v>
      </c>
      <c r="I328" s="10">
        <v>474.3</v>
      </c>
      <c r="J328" s="12">
        <v>285.72289156626505</v>
      </c>
      <c r="K328" s="1">
        <v>0.59230769230769231</v>
      </c>
      <c r="L328" s="10">
        <v>77</v>
      </c>
      <c r="M328" s="10">
        <v>130</v>
      </c>
      <c r="N328" s="10">
        <v>5</v>
      </c>
    </row>
    <row r="329" spans="1:14" x14ac:dyDescent="0.3">
      <c r="A329" t="s">
        <v>40</v>
      </c>
      <c r="B329" t="s">
        <v>305</v>
      </c>
      <c r="C329" t="s">
        <v>12</v>
      </c>
      <c r="D329" s="10">
        <v>1.6600000000000001</v>
      </c>
      <c r="E329" s="1">
        <v>0</v>
      </c>
      <c r="F329" s="10">
        <v>0</v>
      </c>
      <c r="G329" s="10">
        <v>1.6600000000000001</v>
      </c>
      <c r="H329" s="10">
        <v>13.8</v>
      </c>
      <c r="I329" s="10">
        <v>414</v>
      </c>
      <c r="J329" s="12">
        <v>249.39759036144576</v>
      </c>
      <c r="K329" s="1">
        <v>0.50735294117647056</v>
      </c>
      <c r="L329" s="10">
        <v>69</v>
      </c>
      <c r="M329" s="10">
        <v>136</v>
      </c>
      <c r="N329" s="10">
        <v>5</v>
      </c>
    </row>
    <row r="330" spans="1:14" x14ac:dyDescent="0.3">
      <c r="A330" t="s">
        <v>40</v>
      </c>
      <c r="B330" t="s">
        <v>305</v>
      </c>
      <c r="C330" t="s">
        <v>15</v>
      </c>
      <c r="D330" s="10">
        <v>2.2200000000000002</v>
      </c>
      <c r="E330" s="1">
        <v>0.44144144144144137</v>
      </c>
      <c r="F330" s="10">
        <v>0.98</v>
      </c>
      <c r="G330" s="10">
        <v>1.24</v>
      </c>
      <c r="H330" s="10">
        <v>17.319999999999997</v>
      </c>
      <c r="I330" s="10">
        <v>519.6</v>
      </c>
      <c r="J330" s="12">
        <v>234.05405405405403</v>
      </c>
      <c r="K330" s="1">
        <v>0.53086419753086422</v>
      </c>
      <c r="L330" s="10">
        <v>86</v>
      </c>
      <c r="M330" s="10">
        <v>162</v>
      </c>
      <c r="N330" s="10">
        <v>6</v>
      </c>
    </row>
    <row r="331" spans="1:14" x14ac:dyDescent="0.3">
      <c r="A331" t="s">
        <v>40</v>
      </c>
      <c r="B331" t="s">
        <v>305</v>
      </c>
      <c r="C331" t="s">
        <v>14</v>
      </c>
      <c r="D331" s="10">
        <v>1.86</v>
      </c>
      <c r="E331" s="1">
        <v>0.532258064516129</v>
      </c>
      <c r="F331" s="10">
        <v>0.99</v>
      </c>
      <c r="G331" s="10">
        <v>0.8600000000000001</v>
      </c>
      <c r="H331" s="10">
        <v>14.700000000000001</v>
      </c>
      <c r="I331" s="10">
        <v>441</v>
      </c>
      <c r="J331" s="12">
        <v>237.09677419354838</v>
      </c>
      <c r="K331" s="1">
        <v>0.5</v>
      </c>
      <c r="L331" s="10">
        <v>81</v>
      </c>
      <c r="M331" s="10">
        <v>162</v>
      </c>
      <c r="N331" s="10">
        <v>6</v>
      </c>
    </row>
    <row r="332" spans="1:14" x14ac:dyDescent="0.3">
      <c r="A332" t="s">
        <v>40</v>
      </c>
      <c r="B332" t="s">
        <v>305</v>
      </c>
      <c r="C332" t="s">
        <v>116</v>
      </c>
      <c r="D332" s="10">
        <v>1.4743999999999999</v>
      </c>
      <c r="E332" s="1">
        <v>0.65959034183396636</v>
      </c>
      <c r="F332" s="10">
        <v>0.97249999999999992</v>
      </c>
      <c r="G332" s="10">
        <v>0.50190000000000001</v>
      </c>
      <c r="H332" s="10">
        <v>12.110000000000001</v>
      </c>
      <c r="I332" s="10">
        <v>363.3</v>
      </c>
      <c r="J332" s="12">
        <v>246.40531741725451</v>
      </c>
      <c r="K332" s="1">
        <v>0.57692307692307687</v>
      </c>
      <c r="L332" s="10">
        <v>60</v>
      </c>
      <c r="M332" s="10">
        <v>104</v>
      </c>
      <c r="N332" s="10">
        <v>4</v>
      </c>
    </row>
    <row r="333" spans="1:14" x14ac:dyDescent="0.3">
      <c r="A333" t="s">
        <v>40</v>
      </c>
      <c r="B333" t="s">
        <v>305</v>
      </c>
      <c r="C333" t="s">
        <v>114</v>
      </c>
      <c r="D333" s="10">
        <v>2.0499999999999998</v>
      </c>
      <c r="E333" s="1">
        <v>0.45853658536585373</v>
      </c>
      <c r="F333" s="10">
        <v>0.94000000000000006</v>
      </c>
      <c r="G333" s="10">
        <v>1.1099999999999999</v>
      </c>
      <c r="H333" s="10">
        <v>13.5</v>
      </c>
      <c r="I333" s="10">
        <v>405</v>
      </c>
      <c r="J333" s="12">
        <v>197.56097560975613</v>
      </c>
      <c r="K333" s="1">
        <v>0.44444444444444442</v>
      </c>
      <c r="L333" s="10">
        <v>72</v>
      </c>
      <c r="M333" s="10">
        <v>162</v>
      </c>
      <c r="N333" s="10">
        <v>6</v>
      </c>
    </row>
    <row r="334" spans="1:14" x14ac:dyDescent="0.3">
      <c r="A334" t="s">
        <v>40</v>
      </c>
      <c r="B334" t="s">
        <v>305</v>
      </c>
      <c r="C334" t="s">
        <v>117</v>
      </c>
      <c r="D334" s="10">
        <v>1.6744000000000001</v>
      </c>
      <c r="E334" s="1">
        <v>0.55972288580984231</v>
      </c>
      <c r="F334" s="10">
        <v>0.93720000000000003</v>
      </c>
      <c r="G334" s="10">
        <v>0.73719999999999997</v>
      </c>
      <c r="H334" s="10">
        <v>10.700000000000001</v>
      </c>
      <c r="I334" s="10">
        <v>321</v>
      </c>
      <c r="J334" s="12">
        <v>191.71046344959387</v>
      </c>
      <c r="K334" s="1">
        <v>0.44615384615384618</v>
      </c>
      <c r="L334" s="10">
        <v>58</v>
      </c>
      <c r="M334" s="10">
        <v>130</v>
      </c>
      <c r="N334" s="10">
        <v>5</v>
      </c>
    </row>
    <row r="335" spans="1:14" x14ac:dyDescent="0.3">
      <c r="A335" t="s">
        <v>40</v>
      </c>
      <c r="B335" t="s">
        <v>316</v>
      </c>
      <c r="C335" t="s">
        <v>7</v>
      </c>
      <c r="D335" s="10">
        <v>3.8100000000000009</v>
      </c>
      <c r="E335" s="1">
        <v>0.20997375328083986</v>
      </c>
      <c r="F335" s="10">
        <v>0.8</v>
      </c>
      <c r="G335" s="10">
        <v>3.0100000000000007</v>
      </c>
      <c r="H335" s="10">
        <v>62.809999999999995</v>
      </c>
      <c r="I335" s="10">
        <v>1884.1999999999998</v>
      </c>
      <c r="J335" s="12">
        <v>494.54068241469798</v>
      </c>
      <c r="K335" s="1">
        <v>0.86876640419947504</v>
      </c>
      <c r="L335" s="10">
        <v>662</v>
      </c>
      <c r="M335" s="10">
        <v>762</v>
      </c>
      <c r="N335" s="10">
        <v>21</v>
      </c>
    </row>
    <row r="336" spans="1:14" x14ac:dyDescent="0.3">
      <c r="A336" t="s">
        <v>40</v>
      </c>
      <c r="B336" t="s">
        <v>316</v>
      </c>
      <c r="C336" t="s">
        <v>9</v>
      </c>
      <c r="D336" s="10">
        <v>4.4000000000000012</v>
      </c>
      <c r="E336" s="1">
        <v>0.19999999999999998</v>
      </c>
      <c r="F336" s="10">
        <v>0.88000000000000012</v>
      </c>
      <c r="G336" s="10">
        <v>3.5200000000000009</v>
      </c>
      <c r="H336" s="10">
        <v>65.42</v>
      </c>
      <c r="I336" s="10">
        <v>1962.76</v>
      </c>
      <c r="J336" s="12">
        <v>446.08181818181805</v>
      </c>
      <c r="K336" s="1">
        <v>0.78850574712643673</v>
      </c>
      <c r="L336" s="10">
        <v>686</v>
      </c>
      <c r="M336" s="10">
        <v>870</v>
      </c>
      <c r="N336" s="10">
        <v>24</v>
      </c>
    </row>
    <row r="337" spans="1:14" x14ac:dyDescent="0.3">
      <c r="A337" t="s">
        <v>40</v>
      </c>
      <c r="B337" t="s">
        <v>316</v>
      </c>
      <c r="C337" t="s">
        <v>8</v>
      </c>
      <c r="D337" s="10">
        <v>4.2900000000000009</v>
      </c>
      <c r="E337" s="1">
        <v>0.18648018648018644</v>
      </c>
      <c r="F337" s="10">
        <v>0.8</v>
      </c>
      <c r="G337" s="10">
        <v>3.4900000000000011</v>
      </c>
      <c r="H337" s="10">
        <v>66.260000000000005</v>
      </c>
      <c r="I337" s="10">
        <v>1988.2600000000002</v>
      </c>
      <c r="J337" s="12">
        <v>463.4638694638694</v>
      </c>
      <c r="K337" s="1">
        <v>0.82235294117647062</v>
      </c>
      <c r="L337" s="10">
        <v>699</v>
      </c>
      <c r="M337" s="10">
        <v>850</v>
      </c>
      <c r="N337" s="10">
        <v>23</v>
      </c>
    </row>
    <row r="338" spans="1:14" x14ac:dyDescent="0.3">
      <c r="A338" t="s">
        <v>40</v>
      </c>
      <c r="B338" t="s">
        <v>316</v>
      </c>
      <c r="C338" t="s">
        <v>11</v>
      </c>
      <c r="D338" s="10">
        <v>4.830000000000001</v>
      </c>
      <c r="E338" s="1">
        <v>0.16563146997929604</v>
      </c>
      <c r="F338" s="10">
        <v>0.8</v>
      </c>
      <c r="G338" s="10">
        <v>4.03</v>
      </c>
      <c r="H338" s="10">
        <v>77.279999999999987</v>
      </c>
      <c r="I338" s="10">
        <v>2318.5</v>
      </c>
      <c r="J338" s="12">
        <v>480.02070393374731</v>
      </c>
      <c r="K338" s="1">
        <v>0.81790744466800802</v>
      </c>
      <c r="L338" s="10">
        <v>813</v>
      </c>
      <c r="M338" s="10">
        <v>994</v>
      </c>
      <c r="N338" s="10">
        <v>26</v>
      </c>
    </row>
    <row r="339" spans="1:14" x14ac:dyDescent="0.3">
      <c r="A339" t="s">
        <v>40</v>
      </c>
      <c r="B339" t="s">
        <v>316</v>
      </c>
      <c r="C339" t="s">
        <v>10</v>
      </c>
      <c r="D339" s="10">
        <v>5.030000000000002</v>
      </c>
      <c r="E339" s="1">
        <v>0.15904572564612321</v>
      </c>
      <c r="F339" s="10">
        <v>0.8</v>
      </c>
      <c r="G339" s="10">
        <v>4.2300000000000013</v>
      </c>
      <c r="H339" s="10">
        <v>73.579999999999984</v>
      </c>
      <c r="I339" s="10">
        <v>2207.4799999999996</v>
      </c>
      <c r="J339" s="12">
        <v>438.86282306162997</v>
      </c>
      <c r="K339" s="1">
        <v>0.77031093279839513</v>
      </c>
      <c r="L339" s="10">
        <v>768</v>
      </c>
      <c r="M339" s="10">
        <v>997</v>
      </c>
      <c r="N339" s="10">
        <v>26</v>
      </c>
    </row>
    <row r="340" spans="1:14" x14ac:dyDescent="0.3">
      <c r="A340" t="s">
        <v>40</v>
      </c>
      <c r="B340" t="s">
        <v>316</v>
      </c>
      <c r="C340" t="s">
        <v>13</v>
      </c>
      <c r="D340" s="10">
        <v>5.1000000000000005</v>
      </c>
      <c r="E340" s="1">
        <v>0.18627450980392155</v>
      </c>
      <c r="F340" s="10">
        <v>0.95</v>
      </c>
      <c r="G340" s="10">
        <v>4.1500000000000012</v>
      </c>
      <c r="H340" s="10">
        <v>80.88</v>
      </c>
      <c r="I340" s="10">
        <v>2427.02</v>
      </c>
      <c r="J340" s="12">
        <v>475.88627450980385</v>
      </c>
      <c r="K340" s="1">
        <v>0.81100000000000005</v>
      </c>
      <c r="L340" s="10">
        <v>811</v>
      </c>
      <c r="M340" s="10">
        <v>1000</v>
      </c>
      <c r="N340" s="10">
        <v>26</v>
      </c>
    </row>
    <row r="341" spans="1:14" x14ac:dyDescent="0.3">
      <c r="A341" t="s">
        <v>40</v>
      </c>
      <c r="B341" t="s">
        <v>316</v>
      </c>
      <c r="C341" t="s">
        <v>12</v>
      </c>
      <c r="D341" s="10">
        <v>5.2000000000000011</v>
      </c>
      <c r="E341" s="1">
        <v>0.13461538461538458</v>
      </c>
      <c r="F341" s="10">
        <v>0.7</v>
      </c>
      <c r="G341" s="10">
        <v>4.5</v>
      </c>
      <c r="H341" s="10">
        <v>87.57</v>
      </c>
      <c r="I341" s="10">
        <v>2627.1299999999997</v>
      </c>
      <c r="J341" s="12">
        <v>505.21730769230754</v>
      </c>
      <c r="K341" s="1">
        <v>0.82790697674418601</v>
      </c>
      <c r="L341" s="10">
        <v>890</v>
      </c>
      <c r="M341" s="10">
        <v>1075</v>
      </c>
      <c r="N341" s="10">
        <v>28</v>
      </c>
    </row>
    <row r="342" spans="1:14" x14ac:dyDescent="0.3">
      <c r="A342" t="s">
        <v>40</v>
      </c>
      <c r="B342" t="s">
        <v>316</v>
      </c>
      <c r="C342" t="s">
        <v>15</v>
      </c>
      <c r="D342" s="10">
        <v>5.7200000000000015</v>
      </c>
      <c r="E342" s="1">
        <v>0.27622377622377614</v>
      </c>
      <c r="F342" s="10">
        <v>1.5799999999999998</v>
      </c>
      <c r="G342" s="10">
        <v>4.1400000000000006</v>
      </c>
      <c r="H342" s="10">
        <v>87.13</v>
      </c>
      <c r="I342" s="10">
        <v>2614.0699999999997</v>
      </c>
      <c r="J342" s="12">
        <v>457.00524475524458</v>
      </c>
      <c r="K342" s="1">
        <v>0.78635547576301612</v>
      </c>
      <c r="L342" s="10">
        <v>876</v>
      </c>
      <c r="M342" s="10">
        <v>1114</v>
      </c>
      <c r="N342" s="10">
        <v>29</v>
      </c>
    </row>
    <row r="343" spans="1:14" x14ac:dyDescent="0.3">
      <c r="A343" t="s">
        <v>40</v>
      </c>
      <c r="B343" t="s">
        <v>316</v>
      </c>
      <c r="C343" t="s">
        <v>14</v>
      </c>
      <c r="D343" s="10">
        <v>6.0800000000000018</v>
      </c>
      <c r="E343" s="1">
        <v>0.1233552631578947</v>
      </c>
      <c r="F343" s="10">
        <v>0.75</v>
      </c>
      <c r="G343" s="10">
        <v>5.330000000000001</v>
      </c>
      <c r="H343" s="10">
        <v>91.600000000000023</v>
      </c>
      <c r="I343" s="10">
        <v>2748.0899999999997</v>
      </c>
      <c r="J343" s="12">
        <v>451.98848684210509</v>
      </c>
      <c r="K343" s="1">
        <v>0.80085106382978721</v>
      </c>
      <c r="L343" s="10">
        <v>941</v>
      </c>
      <c r="M343" s="10">
        <v>1175</v>
      </c>
      <c r="N343" s="10">
        <v>31</v>
      </c>
    </row>
    <row r="344" spans="1:14" x14ac:dyDescent="0.3">
      <c r="A344" t="s">
        <v>40</v>
      </c>
      <c r="B344" t="s">
        <v>316</v>
      </c>
      <c r="C344" t="s">
        <v>116</v>
      </c>
      <c r="D344" s="10">
        <v>3.9836000000000009</v>
      </c>
      <c r="E344" s="1">
        <v>0.40164675168189562</v>
      </c>
      <c r="F344" s="10">
        <v>1.5999999999999999</v>
      </c>
      <c r="G344" s="10">
        <v>2.3836000000000004</v>
      </c>
      <c r="H344" s="10">
        <v>79.166665398099994</v>
      </c>
      <c r="I344" s="10">
        <v>2374.999961943</v>
      </c>
      <c r="J344" s="12">
        <v>596.19438747439483</v>
      </c>
      <c r="K344" s="1">
        <v>0.88087431693989071</v>
      </c>
      <c r="L344" s="10">
        <v>806</v>
      </c>
      <c r="M344" s="10">
        <v>915</v>
      </c>
      <c r="N344" s="10">
        <v>20</v>
      </c>
    </row>
    <row r="345" spans="1:14" x14ac:dyDescent="0.3">
      <c r="A345" t="s">
        <v>40</v>
      </c>
      <c r="B345" t="s">
        <v>316</v>
      </c>
      <c r="C345" t="s">
        <v>114</v>
      </c>
      <c r="D345" s="10">
        <v>6.8100000000000014</v>
      </c>
      <c r="E345" s="1">
        <v>0.23494860499265782</v>
      </c>
      <c r="F345" s="10">
        <v>1.6</v>
      </c>
      <c r="G345" s="10">
        <v>5.2100000000000009</v>
      </c>
      <c r="H345" s="10">
        <v>96.19</v>
      </c>
      <c r="I345" s="10">
        <v>2885.79</v>
      </c>
      <c r="J345" s="12">
        <v>423.75770925110123</v>
      </c>
      <c r="K345" s="1">
        <v>0.71865889212827994</v>
      </c>
      <c r="L345" s="10">
        <v>986</v>
      </c>
      <c r="M345" s="10">
        <v>1372</v>
      </c>
      <c r="N345" s="10">
        <v>36</v>
      </c>
    </row>
    <row r="346" spans="1:14" x14ac:dyDescent="0.3">
      <c r="A346" t="s">
        <v>40</v>
      </c>
      <c r="B346" t="s">
        <v>316</v>
      </c>
      <c r="C346" t="s">
        <v>117</v>
      </c>
      <c r="D346" s="10">
        <v>4</v>
      </c>
      <c r="E346" s="1">
        <v>0.15000000000000002</v>
      </c>
      <c r="F346" s="10">
        <v>0.60000000000000009</v>
      </c>
      <c r="G346" s="10">
        <v>3.4000000000000004</v>
      </c>
      <c r="H346" s="10">
        <v>82.8</v>
      </c>
      <c r="I346" s="10">
        <v>2484</v>
      </c>
      <c r="J346" s="12">
        <v>621</v>
      </c>
      <c r="K346" s="1">
        <v>0.82799999999999996</v>
      </c>
      <c r="L346" s="10">
        <v>828</v>
      </c>
      <c r="M346" s="10">
        <v>1000</v>
      </c>
      <c r="N346" s="10">
        <v>20</v>
      </c>
    </row>
    <row r="347" spans="1:14" x14ac:dyDescent="0.3">
      <c r="A347" t="s">
        <v>40</v>
      </c>
      <c r="B347" t="s">
        <v>351</v>
      </c>
      <c r="C347" t="s">
        <v>7</v>
      </c>
      <c r="D347" s="10">
        <v>5.4800000000000022</v>
      </c>
      <c r="E347" s="1">
        <v>0.51277372262773713</v>
      </c>
      <c r="F347" s="10">
        <v>2.8100000000000005</v>
      </c>
      <c r="G347" s="10">
        <v>2.67</v>
      </c>
      <c r="H347" s="10">
        <v>83.399999999999991</v>
      </c>
      <c r="I347" s="10">
        <v>2502</v>
      </c>
      <c r="J347" s="12">
        <v>456.56934306569326</v>
      </c>
      <c r="K347" s="1">
        <v>0.57301980198019797</v>
      </c>
      <c r="L347" s="10">
        <v>463</v>
      </c>
      <c r="M347" s="10">
        <v>808</v>
      </c>
      <c r="N347" s="10">
        <v>20</v>
      </c>
    </row>
    <row r="348" spans="1:14" x14ac:dyDescent="0.3">
      <c r="A348" t="s">
        <v>40</v>
      </c>
      <c r="B348" t="s">
        <v>351</v>
      </c>
      <c r="C348" t="s">
        <v>9</v>
      </c>
      <c r="D348" s="10">
        <v>6.0600000000000014</v>
      </c>
      <c r="E348" s="1">
        <v>0.34818481848184818</v>
      </c>
      <c r="F348" s="10">
        <v>2.1100000000000003</v>
      </c>
      <c r="G348" s="10">
        <v>3.95</v>
      </c>
      <c r="H348" s="10">
        <v>83.19</v>
      </c>
      <c r="I348" s="10">
        <v>2496</v>
      </c>
      <c r="J348" s="12">
        <v>411.88118811881179</v>
      </c>
      <c r="K348" s="1">
        <v>0.62601626016260159</v>
      </c>
      <c r="L348" s="10">
        <v>462</v>
      </c>
      <c r="M348" s="10">
        <v>738</v>
      </c>
      <c r="N348" s="10">
        <v>18</v>
      </c>
    </row>
    <row r="349" spans="1:14" x14ac:dyDescent="0.3">
      <c r="A349" t="s">
        <v>40</v>
      </c>
      <c r="B349" t="s">
        <v>351</v>
      </c>
      <c r="C349" t="s">
        <v>8</v>
      </c>
      <c r="D349" s="10">
        <v>7.5200000000000022</v>
      </c>
      <c r="E349" s="1">
        <v>0.36037234042553173</v>
      </c>
      <c r="F349" s="10">
        <v>2.7099999999999995</v>
      </c>
      <c r="G349" s="10">
        <v>4.8100000000000005</v>
      </c>
      <c r="H349" s="10">
        <v>91.65000000000002</v>
      </c>
      <c r="I349" s="10">
        <v>2749</v>
      </c>
      <c r="J349" s="12">
        <v>365.55851063829778</v>
      </c>
      <c r="K349" s="1">
        <v>0.5928899082568807</v>
      </c>
      <c r="L349" s="10">
        <v>517</v>
      </c>
      <c r="M349" s="10">
        <v>872</v>
      </c>
      <c r="N349" s="10">
        <v>22</v>
      </c>
    </row>
    <row r="350" spans="1:14" x14ac:dyDescent="0.3">
      <c r="A350" t="s">
        <v>40</v>
      </c>
      <c r="B350" t="s">
        <v>351</v>
      </c>
      <c r="C350" t="s">
        <v>11</v>
      </c>
      <c r="D350" s="10">
        <v>7.3900000000000023</v>
      </c>
      <c r="E350" s="1">
        <v>0.2205683355886332</v>
      </c>
      <c r="F350" s="10">
        <v>1.63</v>
      </c>
      <c r="G350" s="10">
        <v>5.7700000000000014</v>
      </c>
      <c r="H350" s="10">
        <v>80.350000000000009</v>
      </c>
      <c r="I350" s="10">
        <v>2410.29</v>
      </c>
      <c r="J350" s="12">
        <v>326.15561569688759</v>
      </c>
      <c r="K350" s="1">
        <v>0.46107784431137727</v>
      </c>
      <c r="L350" s="10">
        <v>462</v>
      </c>
      <c r="M350" s="10">
        <v>1002</v>
      </c>
      <c r="N350" s="10">
        <v>24</v>
      </c>
    </row>
    <row r="351" spans="1:14" x14ac:dyDescent="0.3">
      <c r="A351" t="s">
        <v>40</v>
      </c>
      <c r="B351" t="s">
        <v>351</v>
      </c>
      <c r="C351" t="s">
        <v>10</v>
      </c>
      <c r="D351" s="10">
        <v>6.7800000000000011</v>
      </c>
      <c r="E351" s="1">
        <v>0.33628318584070793</v>
      </c>
      <c r="F351" s="10">
        <v>2.2800000000000002</v>
      </c>
      <c r="G351" s="10">
        <v>4.49</v>
      </c>
      <c r="H351" s="10">
        <v>98.99</v>
      </c>
      <c r="I351" s="10">
        <v>2970</v>
      </c>
      <c r="J351" s="12">
        <v>438.05309734513264</v>
      </c>
      <c r="K351" s="1">
        <v>0.61674008810572689</v>
      </c>
      <c r="L351" s="10">
        <v>560</v>
      </c>
      <c r="M351" s="10">
        <v>908</v>
      </c>
      <c r="N351" s="10">
        <v>22</v>
      </c>
    </row>
    <row r="352" spans="1:14" x14ac:dyDescent="0.3">
      <c r="A352" t="s">
        <v>40</v>
      </c>
      <c r="B352" t="s">
        <v>351</v>
      </c>
      <c r="C352" t="s">
        <v>13</v>
      </c>
      <c r="D352" s="10">
        <v>6.0400000000000018</v>
      </c>
      <c r="E352" s="1">
        <v>0.48841059602649012</v>
      </c>
      <c r="F352" s="10">
        <v>2.9500000000000011</v>
      </c>
      <c r="G352" s="10">
        <v>3.0900000000000003</v>
      </c>
      <c r="H352" s="10">
        <v>78.98</v>
      </c>
      <c r="I352" s="10">
        <v>2369</v>
      </c>
      <c r="J352" s="12">
        <v>392.21854304635752</v>
      </c>
      <c r="K352" s="1">
        <v>0.52112676056338025</v>
      </c>
      <c r="L352" s="10">
        <v>444</v>
      </c>
      <c r="M352" s="10">
        <v>852</v>
      </c>
      <c r="N352" s="10">
        <v>21</v>
      </c>
    </row>
    <row r="353" spans="1:14" x14ac:dyDescent="0.3">
      <c r="A353" t="s">
        <v>40</v>
      </c>
      <c r="B353" t="s">
        <v>351</v>
      </c>
      <c r="C353" t="s">
        <v>12</v>
      </c>
      <c r="D353" s="10">
        <v>6.2300000000000022</v>
      </c>
      <c r="E353" s="1">
        <v>0.26003210272873184</v>
      </c>
      <c r="F353" s="10">
        <v>1.62</v>
      </c>
      <c r="G353" s="10">
        <v>4.6000000000000005</v>
      </c>
      <c r="H353" s="10">
        <v>97.350000000000009</v>
      </c>
      <c r="I353" s="10">
        <v>2920.0299999999997</v>
      </c>
      <c r="J353" s="12">
        <v>468.7046548956659</v>
      </c>
      <c r="K353" s="1">
        <v>0.61231101511879049</v>
      </c>
      <c r="L353" s="10">
        <v>567</v>
      </c>
      <c r="M353" s="10">
        <v>926</v>
      </c>
      <c r="N353" s="10">
        <v>22</v>
      </c>
    </row>
    <row r="354" spans="1:14" x14ac:dyDescent="0.3">
      <c r="A354" t="s">
        <v>40</v>
      </c>
      <c r="B354" t="s">
        <v>351</v>
      </c>
      <c r="C354" t="s">
        <v>15</v>
      </c>
      <c r="D354" s="10">
        <v>6.5999999999999979</v>
      </c>
      <c r="E354" s="1">
        <v>0.32424242424242439</v>
      </c>
      <c r="F354" s="10">
        <v>2.14</v>
      </c>
      <c r="G354" s="10">
        <v>4.46</v>
      </c>
      <c r="H354" s="10">
        <v>78.42</v>
      </c>
      <c r="I354" s="10">
        <v>2352</v>
      </c>
      <c r="J354" s="12">
        <v>356.36363636363649</v>
      </c>
      <c r="K354" s="1">
        <v>0.50229885057471269</v>
      </c>
      <c r="L354" s="10">
        <v>437</v>
      </c>
      <c r="M354" s="10">
        <v>870</v>
      </c>
      <c r="N354" s="10">
        <v>21</v>
      </c>
    </row>
    <row r="355" spans="1:14" x14ac:dyDescent="0.3">
      <c r="A355" t="s">
        <v>40</v>
      </c>
      <c r="B355" t="s">
        <v>351</v>
      </c>
      <c r="C355" t="s">
        <v>14</v>
      </c>
      <c r="D355" s="10">
        <v>6.1700000000000017</v>
      </c>
      <c r="E355" s="1">
        <v>0.33225283630470004</v>
      </c>
      <c r="F355" s="10">
        <v>2.0499999999999998</v>
      </c>
      <c r="G355" s="10">
        <v>4.1200000000000019</v>
      </c>
      <c r="H355" s="10">
        <v>82.470000000000013</v>
      </c>
      <c r="I355" s="10">
        <v>2474</v>
      </c>
      <c r="J355" s="12">
        <v>400.97244732576974</v>
      </c>
      <c r="K355" s="1">
        <v>0.47438524590163933</v>
      </c>
      <c r="L355" s="10">
        <v>463</v>
      </c>
      <c r="M355" s="10">
        <v>976</v>
      </c>
      <c r="N355" s="10">
        <v>23</v>
      </c>
    </row>
    <row r="356" spans="1:14" x14ac:dyDescent="0.3">
      <c r="A356" t="s">
        <v>40</v>
      </c>
      <c r="B356" t="s">
        <v>351</v>
      </c>
      <c r="C356" t="s">
        <v>116</v>
      </c>
      <c r="D356" s="10">
        <v>4.2275</v>
      </c>
      <c r="E356" s="1">
        <v>0.39673565937315203</v>
      </c>
      <c r="F356" s="10">
        <v>1.6772000000000002</v>
      </c>
      <c r="G356" s="10">
        <v>2.5503</v>
      </c>
      <c r="H356" s="10">
        <v>62.899990660800007</v>
      </c>
      <c r="I356" s="10">
        <v>1886.9997198239998</v>
      </c>
      <c r="J356" s="12">
        <v>446.36303248350083</v>
      </c>
      <c r="K356" s="1">
        <v>0.53181818181818186</v>
      </c>
      <c r="L356" s="10">
        <v>351</v>
      </c>
      <c r="M356" s="10">
        <v>660</v>
      </c>
      <c r="N356" s="10">
        <v>15</v>
      </c>
    </row>
    <row r="357" spans="1:14" x14ac:dyDescent="0.3">
      <c r="A357" t="s">
        <v>40</v>
      </c>
      <c r="B357" t="s">
        <v>351</v>
      </c>
      <c r="C357" t="s">
        <v>114</v>
      </c>
      <c r="D357" s="10">
        <v>6.1099999999999985</v>
      </c>
      <c r="E357" s="1">
        <v>0.32896890343698865</v>
      </c>
      <c r="F357" s="10">
        <v>2.0100000000000002</v>
      </c>
      <c r="G357" s="10">
        <v>4.1000000000000005</v>
      </c>
      <c r="H357" s="10">
        <v>70.5</v>
      </c>
      <c r="I357" s="10">
        <v>2115</v>
      </c>
      <c r="J357" s="12">
        <v>346.15384615384625</v>
      </c>
      <c r="K357" s="1">
        <v>0.47037914691943128</v>
      </c>
      <c r="L357" s="10">
        <v>397</v>
      </c>
      <c r="M357" s="10">
        <v>844</v>
      </c>
      <c r="N357" s="10">
        <v>20</v>
      </c>
    </row>
    <row r="358" spans="1:14" x14ac:dyDescent="0.3">
      <c r="A358" t="s">
        <v>40</v>
      </c>
      <c r="B358" t="s">
        <v>351</v>
      </c>
      <c r="C358" t="s">
        <v>117</v>
      </c>
      <c r="D358" s="10">
        <v>5.4329000000000001</v>
      </c>
      <c r="E358" s="1">
        <v>0.28511476375416445</v>
      </c>
      <c r="F358" s="10">
        <v>1.5490000000000002</v>
      </c>
      <c r="G358" s="10">
        <v>3.8839000000000001</v>
      </c>
      <c r="H358" s="10">
        <v>62.999989129299991</v>
      </c>
      <c r="I358" s="10">
        <v>1889.9996738789998</v>
      </c>
      <c r="J358" s="12">
        <v>347.88044578015422</v>
      </c>
      <c r="K358" s="1">
        <v>0.43583535108958837</v>
      </c>
      <c r="L358" s="10">
        <v>360</v>
      </c>
      <c r="M358" s="10">
        <v>826</v>
      </c>
      <c r="N358" s="10">
        <v>20</v>
      </c>
    </row>
    <row r="359" spans="1:14" x14ac:dyDescent="0.3">
      <c r="A359" t="s">
        <v>40</v>
      </c>
      <c r="B359" t="s">
        <v>400</v>
      </c>
      <c r="C359" t="s">
        <v>7</v>
      </c>
      <c r="D359" s="10">
        <v>1.0499999999999998</v>
      </c>
      <c r="E359" s="1">
        <v>0</v>
      </c>
      <c r="F359" s="10">
        <v>0</v>
      </c>
      <c r="G359" s="10">
        <v>1.0499999999999998</v>
      </c>
      <c r="H359" s="10">
        <v>21</v>
      </c>
      <c r="I359" s="10">
        <v>630</v>
      </c>
      <c r="J359" s="12">
        <v>600.00000000000011</v>
      </c>
      <c r="K359" s="1">
        <v>0.9178082191780822</v>
      </c>
      <c r="L359" s="10">
        <v>134</v>
      </c>
      <c r="M359" s="10">
        <v>146</v>
      </c>
      <c r="N359" s="10">
        <v>4</v>
      </c>
    </row>
    <row r="360" spans="1:14" x14ac:dyDescent="0.3">
      <c r="A360" t="s">
        <v>40</v>
      </c>
      <c r="B360" t="s">
        <v>400</v>
      </c>
      <c r="C360" t="s">
        <v>9</v>
      </c>
      <c r="D360" s="10">
        <v>2.1</v>
      </c>
      <c r="E360" s="1">
        <v>0</v>
      </c>
      <c r="F360" s="10">
        <v>0</v>
      </c>
      <c r="G360" s="10">
        <v>2.1</v>
      </c>
      <c r="H360" s="10">
        <v>35.4</v>
      </c>
      <c r="I360" s="10">
        <v>1062</v>
      </c>
      <c r="J360" s="12">
        <v>505.71428571428567</v>
      </c>
      <c r="K360" s="1">
        <v>0.7961538461538461</v>
      </c>
      <c r="L360" s="10">
        <v>207</v>
      </c>
      <c r="M360" s="10">
        <v>260</v>
      </c>
      <c r="N360" s="10">
        <v>7</v>
      </c>
    </row>
    <row r="361" spans="1:14" x14ac:dyDescent="0.3">
      <c r="A361" t="s">
        <v>40</v>
      </c>
      <c r="B361" t="s">
        <v>400</v>
      </c>
      <c r="C361" t="s">
        <v>8</v>
      </c>
      <c r="D361" s="10">
        <v>1.75</v>
      </c>
      <c r="E361" s="1">
        <v>0</v>
      </c>
      <c r="F361" s="10">
        <v>0</v>
      </c>
      <c r="G361" s="10">
        <v>1.75</v>
      </c>
      <c r="H361" s="10">
        <v>24.599999999999998</v>
      </c>
      <c r="I361" s="10">
        <v>738</v>
      </c>
      <c r="J361" s="12">
        <v>421.71428571428572</v>
      </c>
      <c r="K361" s="1">
        <v>0.65350877192982459</v>
      </c>
      <c r="L361" s="10">
        <v>149</v>
      </c>
      <c r="M361" s="10">
        <v>228</v>
      </c>
      <c r="N361" s="10">
        <v>6</v>
      </c>
    </row>
    <row r="362" spans="1:14" x14ac:dyDescent="0.3">
      <c r="A362" t="s">
        <v>40</v>
      </c>
      <c r="B362" t="s">
        <v>400</v>
      </c>
      <c r="C362" t="s">
        <v>11</v>
      </c>
      <c r="D362" s="10">
        <v>2.4500000000000002</v>
      </c>
      <c r="E362" s="1">
        <v>2.4489795918367346E-2</v>
      </c>
      <c r="F362" s="10">
        <v>0.06</v>
      </c>
      <c r="G362" s="10">
        <v>2.3899999999999997</v>
      </c>
      <c r="H362" s="10">
        <v>40.200000000000003</v>
      </c>
      <c r="I362" s="10">
        <v>1206</v>
      </c>
      <c r="J362" s="12">
        <v>492.24489795918362</v>
      </c>
      <c r="K362" s="1">
        <v>0.68611111111111112</v>
      </c>
      <c r="L362" s="10">
        <v>247</v>
      </c>
      <c r="M362" s="10">
        <v>360</v>
      </c>
      <c r="N362" s="10">
        <v>9</v>
      </c>
    </row>
    <row r="363" spans="1:14" x14ac:dyDescent="0.3">
      <c r="A363" t="s">
        <v>40</v>
      </c>
      <c r="B363" t="s">
        <v>400</v>
      </c>
      <c r="C363" t="s">
        <v>10</v>
      </c>
      <c r="D363" s="10">
        <v>1.75</v>
      </c>
      <c r="E363" s="1">
        <v>0</v>
      </c>
      <c r="F363" s="10">
        <v>0</v>
      </c>
      <c r="G363" s="10">
        <v>1.75</v>
      </c>
      <c r="H363" s="10">
        <v>35.200000000000003</v>
      </c>
      <c r="I363" s="10">
        <v>1056</v>
      </c>
      <c r="J363" s="12">
        <v>603.42857142857144</v>
      </c>
      <c r="K363" s="1">
        <v>0.84146341463414631</v>
      </c>
      <c r="L363" s="10">
        <v>207</v>
      </c>
      <c r="M363" s="10">
        <v>246</v>
      </c>
      <c r="N363" s="10">
        <v>6</v>
      </c>
    </row>
    <row r="364" spans="1:14" x14ac:dyDescent="0.3">
      <c r="A364" t="s">
        <v>40</v>
      </c>
      <c r="B364" t="s">
        <v>400</v>
      </c>
      <c r="C364" t="s">
        <v>13</v>
      </c>
      <c r="D364" s="10">
        <v>2.4500000000000002</v>
      </c>
      <c r="E364" s="1">
        <v>0.14285714285714285</v>
      </c>
      <c r="F364" s="10">
        <v>0.35</v>
      </c>
      <c r="G364" s="10">
        <v>2.1</v>
      </c>
      <c r="H364" s="10">
        <v>43.599999999999994</v>
      </c>
      <c r="I364" s="10">
        <v>1308</v>
      </c>
      <c r="J364" s="12">
        <v>533.87755102040808</v>
      </c>
      <c r="K364" s="1">
        <v>0.76944444444444449</v>
      </c>
      <c r="L364" s="10">
        <v>277</v>
      </c>
      <c r="M364" s="10">
        <v>360</v>
      </c>
      <c r="N364" s="10">
        <v>9</v>
      </c>
    </row>
    <row r="365" spans="1:14" x14ac:dyDescent="0.3">
      <c r="A365" t="s">
        <v>40</v>
      </c>
      <c r="B365" t="s">
        <v>400</v>
      </c>
      <c r="C365" t="s">
        <v>12</v>
      </c>
      <c r="D365" s="10">
        <v>2.1</v>
      </c>
      <c r="E365" s="1">
        <v>0</v>
      </c>
      <c r="F365" s="10">
        <v>0</v>
      </c>
      <c r="G365" s="10">
        <v>2.1</v>
      </c>
      <c r="H365" s="10">
        <v>38.4</v>
      </c>
      <c r="I365" s="10">
        <v>1152</v>
      </c>
      <c r="J365" s="12">
        <v>548.57142857142856</v>
      </c>
      <c r="K365" s="1">
        <v>0.80215827338129497</v>
      </c>
      <c r="L365" s="10">
        <v>223</v>
      </c>
      <c r="M365" s="10">
        <v>278</v>
      </c>
      <c r="N365" s="10">
        <v>7</v>
      </c>
    </row>
    <row r="366" spans="1:14" x14ac:dyDescent="0.3">
      <c r="A366" t="s">
        <v>40</v>
      </c>
      <c r="B366" t="s">
        <v>400</v>
      </c>
      <c r="C366" t="s">
        <v>15</v>
      </c>
      <c r="D366" s="10">
        <v>2.6399999999999997</v>
      </c>
      <c r="E366" s="1">
        <v>0</v>
      </c>
      <c r="F366" s="10">
        <v>0</v>
      </c>
      <c r="G366" s="10">
        <v>2.6399999999999997</v>
      </c>
      <c r="H366" s="10">
        <v>34.799999999999997</v>
      </c>
      <c r="I366" s="10">
        <v>1044</v>
      </c>
      <c r="J366" s="12">
        <v>395.4545454545455</v>
      </c>
      <c r="K366" s="1">
        <v>0.56878306878306883</v>
      </c>
      <c r="L366" s="10">
        <v>215</v>
      </c>
      <c r="M366" s="10">
        <v>378</v>
      </c>
      <c r="N366" s="10">
        <v>9</v>
      </c>
    </row>
    <row r="367" spans="1:14" x14ac:dyDescent="0.3">
      <c r="A367" t="s">
        <v>40</v>
      </c>
      <c r="B367" t="s">
        <v>400</v>
      </c>
      <c r="C367" t="s">
        <v>14</v>
      </c>
      <c r="D367" s="10">
        <v>2.8000000000000003</v>
      </c>
      <c r="E367" s="1">
        <v>0.37499999999999989</v>
      </c>
      <c r="F367" s="10">
        <v>1.0499999999999998</v>
      </c>
      <c r="G367" s="10">
        <v>1.75</v>
      </c>
      <c r="H367" s="10">
        <v>40.4</v>
      </c>
      <c r="I367" s="10">
        <v>1212</v>
      </c>
      <c r="J367" s="12">
        <v>432.85714285714283</v>
      </c>
      <c r="K367" s="1">
        <v>0.61707317073170731</v>
      </c>
      <c r="L367" s="10">
        <v>253</v>
      </c>
      <c r="M367" s="10">
        <v>410</v>
      </c>
      <c r="N367" s="10">
        <v>10</v>
      </c>
    </row>
    <row r="368" spans="1:14" x14ac:dyDescent="0.3">
      <c r="A368" t="s">
        <v>40</v>
      </c>
      <c r="B368" t="s">
        <v>400</v>
      </c>
      <c r="C368" t="s">
        <v>116</v>
      </c>
      <c r="D368" s="10">
        <v>2.2589999999999999</v>
      </c>
      <c r="E368" s="1">
        <v>0</v>
      </c>
      <c r="F368" s="10">
        <v>0</v>
      </c>
      <c r="G368" s="10">
        <v>2.2589999999999999</v>
      </c>
      <c r="H368" s="10">
        <v>26.000000000000004</v>
      </c>
      <c r="I368" s="10">
        <v>780</v>
      </c>
      <c r="J368" s="12">
        <v>345.2855245683931</v>
      </c>
      <c r="K368" s="1">
        <v>0.55182926829268297</v>
      </c>
      <c r="L368" s="10">
        <v>181</v>
      </c>
      <c r="M368" s="10">
        <v>328</v>
      </c>
      <c r="N368" s="10">
        <v>8</v>
      </c>
    </row>
    <row r="369" spans="1:14" x14ac:dyDescent="0.3">
      <c r="A369" t="s">
        <v>40</v>
      </c>
      <c r="B369" t="s">
        <v>400</v>
      </c>
      <c r="C369" t="s">
        <v>114</v>
      </c>
      <c r="D369" s="10">
        <v>2.6399999999999997</v>
      </c>
      <c r="E369" s="1">
        <v>3.7878787878787887E-2</v>
      </c>
      <c r="F369" s="10">
        <v>0.1</v>
      </c>
      <c r="G369" s="10">
        <v>2.5399999999999996</v>
      </c>
      <c r="H369" s="10">
        <v>30.600000000000005</v>
      </c>
      <c r="I369" s="10">
        <v>918</v>
      </c>
      <c r="J369" s="12">
        <v>347.72727272727275</v>
      </c>
      <c r="K369" s="1">
        <v>0.56666666666666665</v>
      </c>
      <c r="L369" s="10">
        <v>204</v>
      </c>
      <c r="M369" s="10">
        <v>360</v>
      </c>
      <c r="N369" s="10">
        <v>9</v>
      </c>
    </row>
    <row r="370" spans="1:14" x14ac:dyDescent="0.3">
      <c r="A370" t="s">
        <v>40</v>
      </c>
      <c r="B370" t="s">
        <v>400</v>
      </c>
      <c r="C370" t="s">
        <v>117</v>
      </c>
      <c r="D370" s="10">
        <v>1.8825000000000001</v>
      </c>
      <c r="E370" s="1">
        <v>0</v>
      </c>
      <c r="F370" s="10">
        <v>0</v>
      </c>
      <c r="G370" s="10">
        <v>1.8825000000000001</v>
      </c>
      <c r="H370" s="10">
        <v>22.4</v>
      </c>
      <c r="I370" s="10">
        <v>672</v>
      </c>
      <c r="J370" s="12">
        <v>356.97211155378483</v>
      </c>
      <c r="K370" s="1">
        <v>0.48310810810810811</v>
      </c>
      <c r="L370" s="10">
        <v>143</v>
      </c>
      <c r="M370" s="10">
        <v>296</v>
      </c>
      <c r="N370" s="10">
        <v>7</v>
      </c>
    </row>
    <row r="371" spans="1:14" x14ac:dyDescent="0.3">
      <c r="A371" t="s">
        <v>40</v>
      </c>
      <c r="B371" t="s">
        <v>407</v>
      </c>
      <c r="C371" t="s">
        <v>7</v>
      </c>
      <c r="D371" s="10">
        <v>2.42</v>
      </c>
      <c r="E371" s="1">
        <v>0.33057851239669422</v>
      </c>
      <c r="F371" s="10">
        <v>0.8</v>
      </c>
      <c r="G371" s="10">
        <v>1.6199999999999999</v>
      </c>
      <c r="H371" s="10">
        <v>31.109999999999996</v>
      </c>
      <c r="I371" s="10">
        <v>933.5</v>
      </c>
      <c r="J371" s="12">
        <v>385.74380165289256</v>
      </c>
      <c r="K371" s="1">
        <v>0.5716911764705882</v>
      </c>
      <c r="L371" s="10">
        <v>311</v>
      </c>
      <c r="M371" s="10">
        <v>544</v>
      </c>
      <c r="N371" s="10">
        <v>13</v>
      </c>
    </row>
    <row r="372" spans="1:14" x14ac:dyDescent="0.3">
      <c r="A372" t="s">
        <v>40</v>
      </c>
      <c r="B372" t="s">
        <v>407</v>
      </c>
      <c r="C372" t="s">
        <v>9</v>
      </c>
      <c r="D372" s="10">
        <v>2.5999999999999996</v>
      </c>
      <c r="E372" s="1">
        <v>0.30769230769230776</v>
      </c>
      <c r="F372" s="10">
        <v>0.8</v>
      </c>
      <c r="G372" s="10">
        <v>1.7999999999999998</v>
      </c>
      <c r="H372" s="10">
        <v>31.979999999999997</v>
      </c>
      <c r="I372" s="10">
        <v>959.43000000000006</v>
      </c>
      <c r="J372" s="12">
        <v>369.01153846153852</v>
      </c>
      <c r="K372" s="1">
        <v>0.55574912891986061</v>
      </c>
      <c r="L372" s="10">
        <v>319</v>
      </c>
      <c r="M372" s="10">
        <v>574</v>
      </c>
      <c r="N372" s="10">
        <v>14</v>
      </c>
    </row>
    <row r="373" spans="1:14" x14ac:dyDescent="0.3">
      <c r="A373" t="s">
        <v>40</v>
      </c>
      <c r="B373" t="s">
        <v>407</v>
      </c>
      <c r="C373" t="s">
        <v>8</v>
      </c>
      <c r="D373" s="10">
        <v>2.65</v>
      </c>
      <c r="E373" s="1">
        <v>0.37735849056603776</v>
      </c>
      <c r="F373" s="10">
        <v>1</v>
      </c>
      <c r="G373" s="10">
        <v>1.65</v>
      </c>
      <c r="H373" s="10">
        <v>33.400000000000006</v>
      </c>
      <c r="I373" s="10">
        <v>1002.35</v>
      </c>
      <c r="J373" s="12">
        <v>378.24528301886795</v>
      </c>
      <c r="K373" s="1">
        <v>0.60805860805860801</v>
      </c>
      <c r="L373" s="10">
        <v>332</v>
      </c>
      <c r="M373" s="10">
        <v>546</v>
      </c>
      <c r="N373" s="10">
        <v>14</v>
      </c>
    </row>
    <row r="374" spans="1:14" x14ac:dyDescent="0.3">
      <c r="A374" t="s">
        <v>40</v>
      </c>
      <c r="B374" t="s">
        <v>407</v>
      </c>
      <c r="C374" t="s">
        <v>11</v>
      </c>
      <c r="D374" s="10">
        <v>2.3899999999999997</v>
      </c>
      <c r="E374" s="1">
        <v>0.33472803347280339</v>
      </c>
      <c r="F374" s="10">
        <v>0.8</v>
      </c>
      <c r="G374" s="10">
        <v>1.5899999999999999</v>
      </c>
      <c r="H374" s="10">
        <v>32.159999999999997</v>
      </c>
      <c r="I374" s="10">
        <v>964.64</v>
      </c>
      <c r="J374" s="12">
        <v>403.61506276150635</v>
      </c>
      <c r="K374" s="1">
        <v>0.6145038167938931</v>
      </c>
      <c r="L374" s="10">
        <v>322</v>
      </c>
      <c r="M374" s="10">
        <v>524</v>
      </c>
      <c r="N374" s="10">
        <v>13</v>
      </c>
    </row>
    <row r="375" spans="1:14" x14ac:dyDescent="0.3">
      <c r="A375" t="s">
        <v>40</v>
      </c>
      <c r="B375" t="s">
        <v>407</v>
      </c>
      <c r="C375" t="s">
        <v>10</v>
      </c>
      <c r="D375" s="10">
        <v>2.3899999999999997</v>
      </c>
      <c r="E375" s="1">
        <v>0.33472803347280339</v>
      </c>
      <c r="F375" s="10">
        <v>0.8</v>
      </c>
      <c r="G375" s="10">
        <v>1.5899999999999999</v>
      </c>
      <c r="H375" s="10">
        <v>31.2</v>
      </c>
      <c r="I375" s="10">
        <v>936.29</v>
      </c>
      <c r="J375" s="12">
        <v>391.75313807531387</v>
      </c>
      <c r="K375" s="1">
        <v>0.625</v>
      </c>
      <c r="L375" s="10">
        <v>310</v>
      </c>
      <c r="M375" s="10">
        <v>496</v>
      </c>
      <c r="N375" s="10">
        <v>13</v>
      </c>
    </row>
    <row r="376" spans="1:14" x14ac:dyDescent="0.3">
      <c r="A376" t="s">
        <v>40</v>
      </c>
      <c r="B376" t="s">
        <v>407</v>
      </c>
      <c r="C376" t="s">
        <v>13</v>
      </c>
      <c r="D376" s="10">
        <v>2.42</v>
      </c>
      <c r="E376" s="1">
        <v>0.33057851239669422</v>
      </c>
      <c r="F376" s="10">
        <v>0.8</v>
      </c>
      <c r="G376" s="10">
        <v>1.6199999999999999</v>
      </c>
      <c r="H376" s="10">
        <v>24.49</v>
      </c>
      <c r="I376" s="10">
        <v>734.62</v>
      </c>
      <c r="J376" s="12">
        <v>303.56198347107437</v>
      </c>
      <c r="K376" s="1">
        <v>0.43617021276595747</v>
      </c>
      <c r="L376" s="10">
        <v>246</v>
      </c>
      <c r="M376" s="10">
        <v>564</v>
      </c>
      <c r="N376" s="10">
        <v>13</v>
      </c>
    </row>
    <row r="377" spans="1:14" x14ac:dyDescent="0.3">
      <c r="A377" t="s">
        <v>40</v>
      </c>
      <c r="B377" t="s">
        <v>407</v>
      </c>
      <c r="C377" t="s">
        <v>12</v>
      </c>
      <c r="D377" s="10">
        <v>2.0099999999999998</v>
      </c>
      <c r="E377" s="1">
        <v>0.39800995024875629</v>
      </c>
      <c r="F377" s="10">
        <v>0.8</v>
      </c>
      <c r="G377" s="10">
        <v>1.21</v>
      </c>
      <c r="H377" s="10">
        <v>25.830000000000002</v>
      </c>
      <c r="I377" s="10">
        <v>774.2600000000001</v>
      </c>
      <c r="J377" s="12">
        <v>385.20398009950259</v>
      </c>
      <c r="K377" s="1">
        <v>0.58276643990929711</v>
      </c>
      <c r="L377" s="10">
        <v>257</v>
      </c>
      <c r="M377" s="10">
        <v>441</v>
      </c>
      <c r="N377" s="10">
        <v>11</v>
      </c>
    </row>
    <row r="378" spans="1:14" x14ac:dyDescent="0.3">
      <c r="A378" t="s">
        <v>40</v>
      </c>
      <c r="B378" t="s">
        <v>407</v>
      </c>
      <c r="C378" t="s">
        <v>15</v>
      </c>
      <c r="D378" s="10">
        <v>3.1900000000000004</v>
      </c>
      <c r="E378" s="1">
        <v>0.2507836990595611</v>
      </c>
      <c r="F378" s="10">
        <v>0.8</v>
      </c>
      <c r="G378" s="10">
        <v>2.39</v>
      </c>
      <c r="H378" s="10">
        <v>25.27</v>
      </c>
      <c r="I378" s="10">
        <v>758.15</v>
      </c>
      <c r="J378" s="12">
        <v>237.66457680250781</v>
      </c>
      <c r="K378" s="1">
        <v>0.50183823529411764</v>
      </c>
      <c r="L378" s="10">
        <v>273</v>
      </c>
      <c r="M378" s="10">
        <v>544</v>
      </c>
      <c r="N378" s="10">
        <v>16</v>
      </c>
    </row>
    <row r="379" spans="1:14" x14ac:dyDescent="0.3">
      <c r="A379" t="s">
        <v>40</v>
      </c>
      <c r="B379" t="s">
        <v>407</v>
      </c>
      <c r="C379" t="s">
        <v>14</v>
      </c>
      <c r="D379" s="10">
        <v>2.59</v>
      </c>
      <c r="E379" s="1">
        <v>0.30888030888030893</v>
      </c>
      <c r="F379" s="10">
        <v>0.8</v>
      </c>
      <c r="G379" s="10">
        <v>1.7899999999999998</v>
      </c>
      <c r="H379" s="10">
        <v>20.91</v>
      </c>
      <c r="I379" s="10">
        <v>627.5</v>
      </c>
      <c r="J379" s="12">
        <v>242.2779922779923</v>
      </c>
      <c r="K379" s="1">
        <v>0.42222222222222222</v>
      </c>
      <c r="L379" s="10">
        <v>209</v>
      </c>
      <c r="M379" s="10">
        <v>495</v>
      </c>
      <c r="N379" s="10">
        <v>14</v>
      </c>
    </row>
    <row r="380" spans="1:14" x14ac:dyDescent="0.3">
      <c r="A380" t="s">
        <v>40</v>
      </c>
      <c r="B380" t="s">
        <v>407</v>
      </c>
      <c r="C380" t="s">
        <v>116</v>
      </c>
      <c r="D380" s="10">
        <v>1.9999999999999998</v>
      </c>
      <c r="E380" s="1">
        <v>0.40000000000000008</v>
      </c>
      <c r="F380" s="10">
        <v>0.8</v>
      </c>
      <c r="G380" s="10">
        <v>1.2</v>
      </c>
      <c r="H380" s="10">
        <v>19.158241999999998</v>
      </c>
      <c r="I380" s="10">
        <v>574.74725999999998</v>
      </c>
      <c r="J380" s="12">
        <v>287.37363000000005</v>
      </c>
      <c r="K380" s="1">
        <v>0.51761517615176156</v>
      </c>
      <c r="L380" s="10">
        <v>191</v>
      </c>
      <c r="M380" s="10">
        <v>369</v>
      </c>
      <c r="N380" s="10">
        <v>10</v>
      </c>
    </row>
    <row r="381" spans="1:14" x14ac:dyDescent="0.3">
      <c r="A381" t="s">
        <v>40</v>
      </c>
      <c r="B381" t="s">
        <v>407</v>
      </c>
      <c r="C381" t="s">
        <v>114</v>
      </c>
      <c r="D381" s="10">
        <v>2.4300000000000002</v>
      </c>
      <c r="E381" s="1">
        <v>0.32921810699588477</v>
      </c>
      <c r="F381" s="10">
        <v>0.8</v>
      </c>
      <c r="G381" s="10">
        <v>1.63</v>
      </c>
      <c r="H381" s="10">
        <v>20.010000000000002</v>
      </c>
      <c r="I381" s="10">
        <v>599.95999999999992</v>
      </c>
      <c r="J381" s="12">
        <v>246.89711934156375</v>
      </c>
      <c r="K381" s="1">
        <v>0.44666666666666666</v>
      </c>
      <c r="L381" s="10">
        <v>201</v>
      </c>
      <c r="M381" s="10">
        <v>450</v>
      </c>
      <c r="N381" s="10">
        <v>13</v>
      </c>
    </row>
    <row r="382" spans="1:14" x14ac:dyDescent="0.3">
      <c r="A382" t="s">
        <v>40</v>
      </c>
      <c r="B382" t="s">
        <v>407</v>
      </c>
      <c r="C382" t="s">
        <v>117</v>
      </c>
      <c r="D382" s="10">
        <v>3.0000000000000004</v>
      </c>
      <c r="E382" s="1">
        <v>0.26666666666666666</v>
      </c>
      <c r="F382" s="10">
        <v>0.8</v>
      </c>
      <c r="G382" s="10">
        <v>2.1999999999999997</v>
      </c>
      <c r="H382" s="10">
        <v>17.850031999999999</v>
      </c>
      <c r="I382" s="10">
        <v>535.50096000000008</v>
      </c>
      <c r="J382" s="12">
        <v>178.50031999999999</v>
      </c>
      <c r="K382" s="1">
        <v>0.3668763102725367</v>
      </c>
      <c r="L382" s="10">
        <v>175</v>
      </c>
      <c r="M382" s="10">
        <v>477</v>
      </c>
      <c r="N382" s="10">
        <v>15</v>
      </c>
    </row>
    <row r="383" spans="1:14" x14ac:dyDescent="0.3">
      <c r="A383" t="s">
        <v>40</v>
      </c>
      <c r="B383" t="s">
        <v>431</v>
      </c>
      <c r="C383" t="s">
        <v>7</v>
      </c>
      <c r="D383" s="10">
        <v>1.4</v>
      </c>
      <c r="E383" s="1">
        <v>0.28571428571428575</v>
      </c>
      <c r="F383" s="10">
        <v>0.4</v>
      </c>
      <c r="G383" s="10">
        <v>1</v>
      </c>
      <c r="H383" s="10">
        <v>27.5</v>
      </c>
      <c r="I383" s="10">
        <v>825</v>
      </c>
      <c r="J383" s="12">
        <v>589.28571428571433</v>
      </c>
      <c r="K383" s="1">
        <v>0.83586626139817632</v>
      </c>
      <c r="L383" s="10">
        <v>275</v>
      </c>
      <c r="M383" s="10">
        <v>329</v>
      </c>
      <c r="N383" s="10">
        <v>6</v>
      </c>
    </row>
    <row r="384" spans="1:14" x14ac:dyDescent="0.3">
      <c r="A384" t="s">
        <v>40</v>
      </c>
      <c r="B384" t="s">
        <v>431</v>
      </c>
      <c r="C384" t="s">
        <v>9</v>
      </c>
      <c r="D384" s="10">
        <v>1.6</v>
      </c>
      <c r="E384" s="1">
        <v>0.37500000000000006</v>
      </c>
      <c r="F384" s="10">
        <v>0.60000000000000009</v>
      </c>
      <c r="G384" s="10">
        <v>1</v>
      </c>
      <c r="H384" s="10">
        <v>38.159999999999997</v>
      </c>
      <c r="I384" s="10">
        <v>1144.71</v>
      </c>
      <c r="J384" s="12">
        <v>715.44375000000002</v>
      </c>
      <c r="K384" s="1">
        <v>0.97857142857142854</v>
      </c>
      <c r="L384" s="10">
        <v>411</v>
      </c>
      <c r="M384" s="10">
        <v>420</v>
      </c>
      <c r="N384" s="10">
        <v>8</v>
      </c>
    </row>
    <row r="385" spans="1:14" x14ac:dyDescent="0.3">
      <c r="A385" t="s">
        <v>40</v>
      </c>
      <c r="B385" t="s">
        <v>431</v>
      </c>
      <c r="C385" t="s">
        <v>8</v>
      </c>
      <c r="D385" s="10">
        <v>1.4</v>
      </c>
      <c r="E385" s="1">
        <v>0.42857142857142866</v>
      </c>
      <c r="F385" s="10">
        <v>0.60000000000000009</v>
      </c>
      <c r="G385" s="10">
        <v>0.8</v>
      </c>
      <c r="H385" s="10">
        <v>29.200000000000003</v>
      </c>
      <c r="I385" s="10">
        <v>876</v>
      </c>
      <c r="J385" s="12">
        <v>625.71428571428578</v>
      </c>
      <c r="K385" s="1">
        <v>0.83667621776504297</v>
      </c>
      <c r="L385" s="10">
        <v>292</v>
      </c>
      <c r="M385" s="10">
        <v>349</v>
      </c>
      <c r="N385" s="10">
        <v>7</v>
      </c>
    </row>
    <row r="386" spans="1:14" x14ac:dyDescent="0.3">
      <c r="A386" t="s">
        <v>40</v>
      </c>
      <c r="B386" t="s">
        <v>431</v>
      </c>
      <c r="C386" t="s">
        <v>11</v>
      </c>
      <c r="D386" s="10">
        <v>1.4</v>
      </c>
      <c r="E386" s="1">
        <v>0.42857142857142866</v>
      </c>
      <c r="F386" s="10">
        <v>0.60000000000000009</v>
      </c>
      <c r="G386" s="10">
        <v>0.8</v>
      </c>
      <c r="H386" s="10">
        <v>37.6</v>
      </c>
      <c r="I386" s="10">
        <v>1128</v>
      </c>
      <c r="J386" s="12">
        <v>805.71428571428578</v>
      </c>
      <c r="K386" s="1">
        <v>0.88470588235294123</v>
      </c>
      <c r="L386" s="10">
        <v>376</v>
      </c>
      <c r="M386" s="10">
        <v>425</v>
      </c>
      <c r="N386" s="10">
        <v>7</v>
      </c>
    </row>
    <row r="387" spans="1:14" x14ac:dyDescent="0.3">
      <c r="A387" t="s">
        <v>40</v>
      </c>
      <c r="B387" t="s">
        <v>431</v>
      </c>
      <c r="C387" t="s">
        <v>10</v>
      </c>
      <c r="D387" s="10">
        <v>1.6</v>
      </c>
      <c r="E387" s="1">
        <v>0.25</v>
      </c>
      <c r="F387" s="10">
        <v>0.4</v>
      </c>
      <c r="G387" s="10">
        <v>1.2000000000000002</v>
      </c>
      <c r="H387" s="10">
        <v>39.120000000000005</v>
      </c>
      <c r="I387" s="10">
        <v>1173.7</v>
      </c>
      <c r="J387" s="12">
        <v>733.5625</v>
      </c>
      <c r="K387" s="1">
        <v>0.81020408163265301</v>
      </c>
      <c r="L387" s="10">
        <v>397</v>
      </c>
      <c r="M387" s="10">
        <v>490</v>
      </c>
      <c r="N387" s="10">
        <v>9</v>
      </c>
    </row>
    <row r="388" spans="1:14" x14ac:dyDescent="0.3">
      <c r="A388" t="s">
        <v>40</v>
      </c>
      <c r="B388" t="s">
        <v>431</v>
      </c>
      <c r="C388" t="s">
        <v>13</v>
      </c>
      <c r="D388" s="10">
        <v>1.6</v>
      </c>
      <c r="E388" s="1">
        <v>0.5</v>
      </c>
      <c r="F388" s="10">
        <v>0.8</v>
      </c>
      <c r="G388" s="10">
        <v>0.8</v>
      </c>
      <c r="H388" s="10">
        <v>34.04</v>
      </c>
      <c r="I388" s="10">
        <v>1021.4</v>
      </c>
      <c r="J388" s="12">
        <v>638.375</v>
      </c>
      <c r="K388" s="1">
        <v>0.83499999999999996</v>
      </c>
      <c r="L388" s="10">
        <v>334</v>
      </c>
      <c r="M388" s="10">
        <v>400</v>
      </c>
      <c r="N388" s="10">
        <v>8</v>
      </c>
    </row>
    <row r="389" spans="1:14" x14ac:dyDescent="0.3">
      <c r="A389" t="s">
        <v>40</v>
      </c>
      <c r="B389" t="s">
        <v>431</v>
      </c>
      <c r="C389" t="s">
        <v>12</v>
      </c>
      <c r="D389" s="10">
        <v>1.4</v>
      </c>
      <c r="E389" s="1">
        <v>0.42857142857142866</v>
      </c>
      <c r="F389" s="10">
        <v>0.60000000000000009</v>
      </c>
      <c r="G389" s="10">
        <v>0.8</v>
      </c>
      <c r="H389" s="10">
        <v>30.9</v>
      </c>
      <c r="I389" s="10">
        <v>927</v>
      </c>
      <c r="J389" s="12">
        <v>662.14285714285722</v>
      </c>
      <c r="K389" s="1">
        <v>0.78227848101265818</v>
      </c>
      <c r="L389" s="10">
        <v>309</v>
      </c>
      <c r="M389" s="10">
        <v>395</v>
      </c>
      <c r="N389" s="10">
        <v>7</v>
      </c>
    </row>
    <row r="390" spans="1:14" x14ac:dyDescent="0.3">
      <c r="A390" t="s">
        <v>40</v>
      </c>
      <c r="B390" t="s">
        <v>431</v>
      </c>
      <c r="C390" t="s">
        <v>15</v>
      </c>
      <c r="D390" s="10">
        <v>1.6</v>
      </c>
      <c r="E390" s="1">
        <v>0.625</v>
      </c>
      <c r="F390" s="10">
        <v>1</v>
      </c>
      <c r="G390" s="10">
        <v>0.60000000000000009</v>
      </c>
      <c r="H390" s="10">
        <v>32</v>
      </c>
      <c r="I390" s="10">
        <v>960</v>
      </c>
      <c r="J390" s="12">
        <v>600</v>
      </c>
      <c r="K390" s="1">
        <v>0.82051282051282048</v>
      </c>
      <c r="L390" s="10">
        <v>320</v>
      </c>
      <c r="M390" s="10">
        <v>390</v>
      </c>
      <c r="N390" s="10">
        <v>8</v>
      </c>
    </row>
    <row r="391" spans="1:14" x14ac:dyDescent="0.3">
      <c r="A391" t="s">
        <v>40</v>
      </c>
      <c r="B391" t="s">
        <v>431</v>
      </c>
      <c r="C391" t="s">
        <v>14</v>
      </c>
      <c r="D391" s="10">
        <v>1.4</v>
      </c>
      <c r="E391" s="1">
        <v>0.14285714285714288</v>
      </c>
      <c r="F391" s="10">
        <v>0.2</v>
      </c>
      <c r="G391" s="10">
        <v>1.2</v>
      </c>
      <c r="H391" s="10">
        <v>36.1</v>
      </c>
      <c r="I391" s="10">
        <v>1083</v>
      </c>
      <c r="J391" s="12">
        <v>773.57142857142867</v>
      </c>
      <c r="K391" s="1">
        <v>0.88264058679706603</v>
      </c>
      <c r="L391" s="10">
        <v>361</v>
      </c>
      <c r="M391" s="10">
        <v>409</v>
      </c>
      <c r="N391" s="10">
        <v>8</v>
      </c>
    </row>
    <row r="392" spans="1:14" x14ac:dyDescent="0.3">
      <c r="A392" t="s">
        <v>40</v>
      </c>
      <c r="B392" t="s">
        <v>431</v>
      </c>
      <c r="C392" t="s">
        <v>116</v>
      </c>
      <c r="D392" s="10">
        <v>1.4000000000000001</v>
      </c>
      <c r="E392" s="1">
        <v>0.14285714285714285</v>
      </c>
      <c r="F392" s="10">
        <v>0.2</v>
      </c>
      <c r="G392" s="10">
        <v>1.2000000000000002</v>
      </c>
      <c r="H392" s="10">
        <v>28.7</v>
      </c>
      <c r="I392" s="10">
        <v>861</v>
      </c>
      <c r="J392" s="12">
        <v>614.99999999999989</v>
      </c>
      <c r="K392" s="1">
        <v>0.8016759776536313</v>
      </c>
      <c r="L392" s="10">
        <v>287</v>
      </c>
      <c r="M392" s="10">
        <v>358</v>
      </c>
      <c r="N392" s="10">
        <v>7</v>
      </c>
    </row>
    <row r="393" spans="1:14" x14ac:dyDescent="0.3">
      <c r="A393" t="s">
        <v>40</v>
      </c>
      <c r="B393" t="s">
        <v>431</v>
      </c>
      <c r="C393" t="s">
        <v>114</v>
      </c>
      <c r="D393" s="10">
        <v>2.2000000000000002</v>
      </c>
      <c r="E393" s="1">
        <v>0.45454545454545453</v>
      </c>
      <c r="F393" s="10">
        <v>1</v>
      </c>
      <c r="G393" s="10">
        <v>1.2000000000000002</v>
      </c>
      <c r="H393" s="10">
        <v>47.5</v>
      </c>
      <c r="I393" s="10">
        <v>1425</v>
      </c>
      <c r="J393" s="12">
        <v>647.72727272727263</v>
      </c>
      <c r="K393" s="1">
        <v>0.8482142857142857</v>
      </c>
      <c r="L393" s="10">
        <v>475</v>
      </c>
      <c r="M393" s="10">
        <v>560</v>
      </c>
      <c r="N393" s="10">
        <v>11</v>
      </c>
    </row>
    <row r="394" spans="1:14" x14ac:dyDescent="0.3">
      <c r="A394" t="s">
        <v>40</v>
      </c>
      <c r="B394" t="s">
        <v>431</v>
      </c>
      <c r="C394" t="s">
        <v>117</v>
      </c>
      <c r="D394" s="10">
        <v>1.6</v>
      </c>
      <c r="E394" s="1">
        <v>0</v>
      </c>
      <c r="F394" s="10">
        <v>0</v>
      </c>
      <c r="G394" s="10">
        <v>1.6</v>
      </c>
      <c r="H394" s="10">
        <v>33.700000000000003</v>
      </c>
      <c r="I394" s="10">
        <v>1011</v>
      </c>
      <c r="J394" s="12">
        <v>631.875</v>
      </c>
      <c r="K394" s="1">
        <v>0.86410256410256414</v>
      </c>
      <c r="L394" s="10">
        <v>337</v>
      </c>
      <c r="M394" s="10">
        <v>390</v>
      </c>
      <c r="N394" s="10">
        <v>8</v>
      </c>
    </row>
    <row r="395" spans="1:14" x14ac:dyDescent="0.3">
      <c r="A395" t="s">
        <v>40</v>
      </c>
      <c r="B395" t="s">
        <v>435</v>
      </c>
      <c r="C395" t="s">
        <v>7</v>
      </c>
      <c r="D395" s="10">
        <v>0.27</v>
      </c>
      <c r="E395" s="1">
        <v>0.25925925925925924</v>
      </c>
      <c r="F395" s="10">
        <v>7.0000000000000007E-2</v>
      </c>
      <c r="G395" s="10">
        <v>0.2</v>
      </c>
      <c r="H395" s="10">
        <v>3.5599999999999996</v>
      </c>
      <c r="I395" s="10">
        <v>106.87</v>
      </c>
      <c r="J395" s="12">
        <v>395.81481481481478</v>
      </c>
      <c r="K395" s="1">
        <v>0.6</v>
      </c>
      <c r="L395" s="10">
        <v>51</v>
      </c>
      <c r="M395" s="10">
        <v>85</v>
      </c>
      <c r="N395" s="10">
        <v>2</v>
      </c>
    </row>
    <row r="396" spans="1:14" x14ac:dyDescent="0.3">
      <c r="A396" t="s">
        <v>40</v>
      </c>
      <c r="B396" t="s">
        <v>435</v>
      </c>
      <c r="C396" t="s">
        <v>9</v>
      </c>
      <c r="D396" s="10">
        <v>0.47000000000000003</v>
      </c>
      <c r="E396" s="1">
        <v>0.14893617021276595</v>
      </c>
      <c r="F396" s="10">
        <v>7.0000000000000007E-2</v>
      </c>
      <c r="G396" s="10">
        <v>0.4</v>
      </c>
      <c r="H396" s="10">
        <v>7.4300000000000006</v>
      </c>
      <c r="I396" s="10">
        <v>222.96</v>
      </c>
      <c r="J396" s="12">
        <v>474.38297872340422</v>
      </c>
      <c r="K396" s="1">
        <v>0.53378378378378377</v>
      </c>
      <c r="L396" s="10">
        <v>79</v>
      </c>
      <c r="M396" s="10">
        <v>148</v>
      </c>
      <c r="N396" s="10">
        <v>3</v>
      </c>
    </row>
    <row r="397" spans="1:14" x14ac:dyDescent="0.3">
      <c r="A397" t="s">
        <v>40</v>
      </c>
      <c r="B397" t="s">
        <v>435</v>
      </c>
      <c r="C397" t="s">
        <v>8</v>
      </c>
      <c r="D397" s="10">
        <v>7.0000000000000007E-2</v>
      </c>
      <c r="E397" s="1">
        <v>1</v>
      </c>
      <c r="F397" s="10">
        <v>7.0000000000000007E-2</v>
      </c>
      <c r="G397" s="10">
        <v>0</v>
      </c>
      <c r="H397" s="10">
        <v>0.43</v>
      </c>
      <c r="I397" s="10">
        <v>12.93</v>
      </c>
      <c r="J397" s="12">
        <v>184.71428571428569</v>
      </c>
      <c r="K397" s="1">
        <v>0.27083333333333331</v>
      </c>
      <c r="L397" s="10">
        <v>13</v>
      </c>
      <c r="M397" s="10">
        <v>48</v>
      </c>
      <c r="N397" s="10">
        <v>1</v>
      </c>
    </row>
    <row r="398" spans="1:14" x14ac:dyDescent="0.3">
      <c r="A398" t="s">
        <v>40</v>
      </c>
      <c r="B398" t="s">
        <v>435</v>
      </c>
      <c r="C398" t="s">
        <v>11</v>
      </c>
      <c r="D398" s="10">
        <v>0.4</v>
      </c>
      <c r="E398" s="1">
        <v>0</v>
      </c>
      <c r="F398" s="10">
        <v>0</v>
      </c>
      <c r="G398" s="10">
        <v>0.4</v>
      </c>
      <c r="H398" s="10">
        <v>4.3</v>
      </c>
      <c r="I398" s="10">
        <v>129</v>
      </c>
      <c r="J398" s="12">
        <v>322.5</v>
      </c>
      <c r="K398" s="1">
        <v>0.43</v>
      </c>
      <c r="L398" s="10">
        <v>43</v>
      </c>
      <c r="M398" s="10">
        <v>100</v>
      </c>
      <c r="N398" s="10">
        <v>2</v>
      </c>
    </row>
    <row r="399" spans="1:14" x14ac:dyDescent="0.3">
      <c r="A399" t="s">
        <v>40</v>
      </c>
      <c r="B399" t="s">
        <v>435</v>
      </c>
      <c r="C399" t="s">
        <v>13</v>
      </c>
      <c r="D399" s="10">
        <v>0.4</v>
      </c>
      <c r="E399" s="1">
        <v>0</v>
      </c>
      <c r="F399" s="10">
        <v>0</v>
      </c>
      <c r="G399" s="10">
        <v>0.4</v>
      </c>
      <c r="H399" s="10">
        <v>5.3</v>
      </c>
      <c r="I399" s="10">
        <v>159</v>
      </c>
      <c r="J399" s="12">
        <v>397.5</v>
      </c>
      <c r="K399" s="1">
        <v>0.53</v>
      </c>
      <c r="L399" s="10">
        <v>53</v>
      </c>
      <c r="M399" s="10">
        <v>100</v>
      </c>
      <c r="N399" s="10">
        <v>2</v>
      </c>
    </row>
    <row r="400" spans="1:14" x14ac:dyDescent="0.3">
      <c r="A400" t="s">
        <v>40</v>
      </c>
      <c r="B400" t="s">
        <v>435</v>
      </c>
      <c r="C400" t="s">
        <v>15</v>
      </c>
      <c r="D400" s="10">
        <v>0.4</v>
      </c>
      <c r="E400" s="1">
        <v>0</v>
      </c>
      <c r="F400" s="10">
        <v>0</v>
      </c>
      <c r="G400" s="10">
        <v>0.4</v>
      </c>
      <c r="H400" s="10">
        <v>4.8</v>
      </c>
      <c r="I400" s="10">
        <v>144</v>
      </c>
      <c r="J400" s="12">
        <v>360</v>
      </c>
      <c r="K400" s="1">
        <v>0.48</v>
      </c>
      <c r="L400" s="10">
        <v>48</v>
      </c>
      <c r="M400" s="10">
        <v>100</v>
      </c>
      <c r="N400" s="10">
        <v>2</v>
      </c>
    </row>
    <row r="401" spans="1:14" x14ac:dyDescent="0.3">
      <c r="A401" t="s">
        <v>40</v>
      </c>
      <c r="B401" t="s">
        <v>435</v>
      </c>
      <c r="C401" t="s">
        <v>116</v>
      </c>
      <c r="D401" s="10">
        <v>0.4</v>
      </c>
      <c r="E401" s="1">
        <v>0</v>
      </c>
      <c r="F401" s="10">
        <v>0</v>
      </c>
      <c r="G401" s="10">
        <v>0.4</v>
      </c>
      <c r="H401" s="10">
        <v>5.8000000000000007</v>
      </c>
      <c r="I401" s="10">
        <v>174.00000000000003</v>
      </c>
      <c r="J401" s="12">
        <v>435.00000000000006</v>
      </c>
      <c r="K401" s="1">
        <v>0.57999999999999996</v>
      </c>
      <c r="L401" s="10">
        <v>58</v>
      </c>
      <c r="M401" s="10">
        <v>100</v>
      </c>
      <c r="N401" s="10">
        <v>2</v>
      </c>
    </row>
    <row r="402" spans="1:14" x14ac:dyDescent="0.3">
      <c r="A402" t="s">
        <v>40</v>
      </c>
      <c r="B402" t="s">
        <v>438</v>
      </c>
      <c r="C402" t="s">
        <v>7</v>
      </c>
      <c r="D402" s="10">
        <v>1.2199999999999998</v>
      </c>
      <c r="E402" s="1">
        <v>0</v>
      </c>
      <c r="F402" s="10">
        <v>0</v>
      </c>
      <c r="G402" s="10">
        <v>1.2199999999999998</v>
      </c>
      <c r="H402" s="10">
        <v>14.540000000000001</v>
      </c>
      <c r="I402" s="10">
        <v>436.3</v>
      </c>
      <c r="J402" s="12">
        <v>357.62295081967221</v>
      </c>
      <c r="K402" s="1">
        <v>0.44954128440366975</v>
      </c>
      <c r="L402" s="10">
        <v>98</v>
      </c>
      <c r="M402" s="10">
        <v>218</v>
      </c>
      <c r="N402" s="10">
        <v>5</v>
      </c>
    </row>
    <row r="403" spans="1:14" x14ac:dyDescent="0.3">
      <c r="A403" t="s">
        <v>40</v>
      </c>
      <c r="B403" t="s">
        <v>438</v>
      </c>
      <c r="C403" t="s">
        <v>9</v>
      </c>
      <c r="D403" s="10">
        <v>1.04</v>
      </c>
      <c r="E403" s="1">
        <v>0.78846153846153855</v>
      </c>
      <c r="F403" s="10">
        <v>0.82000000000000006</v>
      </c>
      <c r="G403" s="10">
        <v>0.22</v>
      </c>
      <c r="H403" s="10">
        <v>9.4499999999999975</v>
      </c>
      <c r="I403" s="10">
        <v>283.7</v>
      </c>
      <c r="J403" s="12">
        <v>272.78846153846149</v>
      </c>
      <c r="K403" s="1">
        <v>0.35784313725490197</v>
      </c>
      <c r="L403" s="10">
        <v>73</v>
      </c>
      <c r="M403" s="10">
        <v>204</v>
      </c>
      <c r="N403" s="10">
        <v>5</v>
      </c>
    </row>
    <row r="404" spans="1:14" x14ac:dyDescent="0.3">
      <c r="A404" t="s">
        <v>40</v>
      </c>
      <c r="B404" t="s">
        <v>438</v>
      </c>
      <c r="C404" t="s">
        <v>8</v>
      </c>
      <c r="D404" s="10">
        <v>1.08</v>
      </c>
      <c r="E404" s="1">
        <v>0</v>
      </c>
      <c r="F404" s="10">
        <v>0</v>
      </c>
      <c r="G404" s="10">
        <v>1.08</v>
      </c>
      <c r="H404" s="10">
        <v>11.16</v>
      </c>
      <c r="I404" s="10">
        <v>334.8</v>
      </c>
      <c r="J404" s="12">
        <v>310</v>
      </c>
      <c r="K404" s="1">
        <v>0.41743119266055045</v>
      </c>
      <c r="L404" s="10">
        <v>91</v>
      </c>
      <c r="M404" s="10">
        <v>218</v>
      </c>
      <c r="N404" s="10">
        <v>5</v>
      </c>
    </row>
    <row r="405" spans="1:14" x14ac:dyDescent="0.3">
      <c r="A405" t="s">
        <v>40</v>
      </c>
      <c r="B405" t="s">
        <v>438</v>
      </c>
      <c r="C405" t="s">
        <v>11</v>
      </c>
      <c r="D405" s="10">
        <v>1.1900000000000002</v>
      </c>
      <c r="E405" s="1">
        <v>0.68067226890756294</v>
      </c>
      <c r="F405" s="10">
        <v>0.81</v>
      </c>
      <c r="G405" s="10">
        <v>0.38</v>
      </c>
      <c r="H405" s="10">
        <v>9.5499999999999989</v>
      </c>
      <c r="I405" s="10">
        <v>286.60000000000002</v>
      </c>
      <c r="J405" s="12">
        <v>240.84033613445376</v>
      </c>
      <c r="K405" s="1">
        <v>0.40853658536585363</v>
      </c>
      <c r="L405" s="10">
        <v>67</v>
      </c>
      <c r="M405" s="10">
        <v>164</v>
      </c>
      <c r="N405" s="10">
        <v>5</v>
      </c>
    </row>
    <row r="406" spans="1:14" x14ac:dyDescent="0.3">
      <c r="A406" t="s">
        <v>40</v>
      </c>
      <c r="B406" t="s">
        <v>438</v>
      </c>
      <c r="C406" t="s">
        <v>10</v>
      </c>
      <c r="D406" s="10">
        <v>1.7100000000000002</v>
      </c>
      <c r="E406" s="1">
        <v>0.46783625730994149</v>
      </c>
      <c r="F406" s="10">
        <v>0.8</v>
      </c>
      <c r="G406" s="10">
        <v>0.91</v>
      </c>
      <c r="H406" s="10">
        <v>15.079999999999998</v>
      </c>
      <c r="I406" s="10">
        <v>452.5</v>
      </c>
      <c r="J406" s="12">
        <v>264.61988304093563</v>
      </c>
      <c r="K406" s="1">
        <v>0.33762057877813506</v>
      </c>
      <c r="L406" s="10">
        <v>105</v>
      </c>
      <c r="M406" s="10">
        <v>311</v>
      </c>
      <c r="N406" s="10">
        <v>7</v>
      </c>
    </row>
    <row r="407" spans="1:14" x14ac:dyDescent="0.3">
      <c r="A407" t="s">
        <v>40</v>
      </c>
      <c r="B407" t="s">
        <v>438</v>
      </c>
      <c r="C407" t="s">
        <v>13</v>
      </c>
      <c r="D407" s="10">
        <v>1.28</v>
      </c>
      <c r="E407" s="1">
        <v>0.6796875</v>
      </c>
      <c r="F407" s="10">
        <v>0.87</v>
      </c>
      <c r="G407" s="10">
        <v>0.41000000000000003</v>
      </c>
      <c r="H407" s="10">
        <v>11.040000000000001</v>
      </c>
      <c r="I407" s="10">
        <v>331.01</v>
      </c>
      <c r="J407" s="12">
        <v>258.6015625</v>
      </c>
      <c r="K407" s="1">
        <v>0.35971223021582732</v>
      </c>
      <c r="L407" s="10">
        <v>100</v>
      </c>
      <c r="M407" s="10">
        <v>278</v>
      </c>
      <c r="N407" s="10">
        <v>7</v>
      </c>
    </row>
    <row r="408" spans="1:14" x14ac:dyDescent="0.3">
      <c r="A408" t="s">
        <v>40</v>
      </c>
      <c r="B408" t="s">
        <v>438</v>
      </c>
      <c r="C408" t="s">
        <v>12</v>
      </c>
      <c r="D408" s="10">
        <v>0.99</v>
      </c>
      <c r="E408" s="1">
        <v>0.74747474747474751</v>
      </c>
      <c r="F408" s="10">
        <v>0.74</v>
      </c>
      <c r="G408" s="10">
        <v>0.25</v>
      </c>
      <c r="H408" s="10">
        <v>6.9499999999999993</v>
      </c>
      <c r="I408" s="10">
        <v>208.4</v>
      </c>
      <c r="J408" s="12">
        <v>210.50505050505052</v>
      </c>
      <c r="K408" s="1">
        <v>0.37195121951219512</v>
      </c>
      <c r="L408" s="10">
        <v>61</v>
      </c>
      <c r="M408" s="10">
        <v>164</v>
      </c>
      <c r="N408" s="10">
        <v>5</v>
      </c>
    </row>
    <row r="409" spans="1:14" x14ac:dyDescent="0.3">
      <c r="A409" t="s">
        <v>40</v>
      </c>
      <c r="B409" t="s">
        <v>438</v>
      </c>
      <c r="C409" t="s">
        <v>15</v>
      </c>
      <c r="D409" s="10">
        <v>1.26</v>
      </c>
      <c r="E409" s="1">
        <v>0.58730158730158732</v>
      </c>
      <c r="F409" s="10">
        <v>0.74</v>
      </c>
      <c r="G409" s="10">
        <v>0.52</v>
      </c>
      <c r="H409" s="10">
        <v>9.0599999999999987</v>
      </c>
      <c r="I409" s="10">
        <v>271.71999999999997</v>
      </c>
      <c r="J409" s="12">
        <v>215.65079365079362</v>
      </c>
      <c r="K409" s="1">
        <v>0.38709677419354838</v>
      </c>
      <c r="L409" s="10">
        <v>72</v>
      </c>
      <c r="M409" s="10">
        <v>186</v>
      </c>
      <c r="N409" s="10">
        <v>6</v>
      </c>
    </row>
    <row r="410" spans="1:14" x14ac:dyDescent="0.3">
      <c r="A410" t="s">
        <v>40</v>
      </c>
      <c r="B410" t="s">
        <v>438</v>
      </c>
      <c r="C410" t="s">
        <v>14</v>
      </c>
      <c r="D410" s="10">
        <v>1.32</v>
      </c>
      <c r="E410" s="1">
        <v>0.71212121212121215</v>
      </c>
      <c r="F410" s="10">
        <v>0.94000000000000006</v>
      </c>
      <c r="G410" s="10">
        <v>0.38</v>
      </c>
      <c r="H410" s="10">
        <v>9.08</v>
      </c>
      <c r="I410" s="10">
        <v>272.64</v>
      </c>
      <c r="J410" s="12">
        <v>206.54545454545453</v>
      </c>
      <c r="K410" s="1">
        <v>0.29499999999999998</v>
      </c>
      <c r="L410" s="10">
        <v>59</v>
      </c>
      <c r="M410" s="10">
        <v>200</v>
      </c>
      <c r="N410" s="10">
        <v>6</v>
      </c>
    </row>
    <row r="411" spans="1:14" x14ac:dyDescent="0.3">
      <c r="A411" t="s">
        <v>40</v>
      </c>
      <c r="B411" t="s">
        <v>438</v>
      </c>
      <c r="C411" t="s">
        <v>116</v>
      </c>
      <c r="D411" s="10">
        <v>1.6327999999999998</v>
      </c>
      <c r="E411" s="1">
        <v>0.57165605095541405</v>
      </c>
      <c r="F411" s="10">
        <v>0.93340000000000001</v>
      </c>
      <c r="G411" s="10">
        <v>0.69940000000000002</v>
      </c>
      <c r="H411" s="10">
        <v>14.299998198499999</v>
      </c>
      <c r="I411" s="10">
        <v>428.99994595500004</v>
      </c>
      <c r="J411" s="12">
        <v>262.73882040360121</v>
      </c>
      <c r="K411" s="1">
        <v>0.39265536723163841</v>
      </c>
      <c r="L411" s="10">
        <v>139</v>
      </c>
      <c r="M411" s="10">
        <v>354</v>
      </c>
      <c r="N411" s="10">
        <v>8</v>
      </c>
    </row>
    <row r="412" spans="1:14" x14ac:dyDescent="0.3">
      <c r="A412" t="s">
        <v>40</v>
      </c>
      <c r="B412" t="s">
        <v>438</v>
      </c>
      <c r="C412" t="s">
        <v>114</v>
      </c>
      <c r="D412" s="10">
        <v>1.75</v>
      </c>
      <c r="E412" s="1">
        <v>0.57714285714285718</v>
      </c>
      <c r="F412" s="10">
        <v>1.01</v>
      </c>
      <c r="G412" s="10">
        <v>0.75</v>
      </c>
      <c r="H412" s="10">
        <v>12.67</v>
      </c>
      <c r="I412" s="10">
        <v>380</v>
      </c>
      <c r="J412" s="12">
        <v>217.14285714285714</v>
      </c>
      <c r="K412" s="1">
        <v>0.34105960264900664</v>
      </c>
      <c r="L412" s="10">
        <v>103</v>
      </c>
      <c r="M412" s="10">
        <v>302</v>
      </c>
      <c r="N412" s="10">
        <v>8</v>
      </c>
    </row>
    <row r="413" spans="1:14" x14ac:dyDescent="0.3">
      <c r="A413" t="s">
        <v>40</v>
      </c>
      <c r="B413" t="s">
        <v>438</v>
      </c>
      <c r="C413" t="s">
        <v>117</v>
      </c>
      <c r="D413" s="10">
        <v>1.8747</v>
      </c>
      <c r="E413" s="1">
        <v>0.42678828612578013</v>
      </c>
      <c r="F413" s="10">
        <v>0.80010000000000003</v>
      </c>
      <c r="G413" s="10">
        <v>1.0746</v>
      </c>
      <c r="H413" s="10">
        <v>11.811109435500001</v>
      </c>
      <c r="I413" s="10">
        <v>354.33328306500005</v>
      </c>
      <c r="J413" s="12">
        <v>189.0079922467595</v>
      </c>
      <c r="K413" s="1">
        <v>0.39940828402366862</v>
      </c>
      <c r="L413" s="10">
        <v>135</v>
      </c>
      <c r="M413" s="10">
        <v>338</v>
      </c>
      <c r="N413" s="10">
        <v>8</v>
      </c>
    </row>
    <row r="414" spans="1:14" x14ac:dyDescent="0.3">
      <c r="A414" t="s">
        <v>40</v>
      </c>
      <c r="B414" t="s">
        <v>551</v>
      </c>
      <c r="C414" t="s">
        <v>7</v>
      </c>
      <c r="D414" s="10">
        <v>0.35</v>
      </c>
      <c r="E414" s="1">
        <v>1</v>
      </c>
      <c r="F414" s="10">
        <v>0.35</v>
      </c>
      <c r="G414" s="10">
        <v>0</v>
      </c>
      <c r="H414" s="10">
        <v>5.4</v>
      </c>
      <c r="I414" s="10">
        <v>162</v>
      </c>
      <c r="J414" s="12">
        <v>462.85714285714289</v>
      </c>
      <c r="K414" s="1">
        <v>1.125</v>
      </c>
      <c r="L414" s="10">
        <v>27</v>
      </c>
      <c r="M414" s="10">
        <v>24</v>
      </c>
      <c r="N414" s="10">
        <v>1</v>
      </c>
    </row>
    <row r="415" spans="1:14" x14ac:dyDescent="0.3">
      <c r="A415" t="s">
        <v>40</v>
      </c>
      <c r="B415" t="s">
        <v>551</v>
      </c>
      <c r="C415" t="s">
        <v>9</v>
      </c>
      <c r="D415" s="10">
        <v>0.7</v>
      </c>
      <c r="E415" s="1">
        <v>0.5</v>
      </c>
      <c r="F415" s="10">
        <v>0.35</v>
      </c>
      <c r="G415" s="10">
        <v>0.35</v>
      </c>
      <c r="H415" s="10">
        <v>11</v>
      </c>
      <c r="I415" s="10">
        <v>330</v>
      </c>
      <c r="J415" s="12">
        <v>471.42857142857144</v>
      </c>
      <c r="K415" s="1">
        <v>0.9821428571428571</v>
      </c>
      <c r="L415" s="10">
        <v>55</v>
      </c>
      <c r="M415" s="10">
        <v>56</v>
      </c>
      <c r="N415" s="10">
        <v>2</v>
      </c>
    </row>
    <row r="416" spans="1:14" x14ac:dyDescent="0.3">
      <c r="A416" t="s">
        <v>40</v>
      </c>
      <c r="B416" t="s">
        <v>551</v>
      </c>
      <c r="C416" t="s">
        <v>8</v>
      </c>
      <c r="D416" s="10">
        <v>0.7</v>
      </c>
      <c r="E416" s="1">
        <v>0.5</v>
      </c>
      <c r="F416" s="10">
        <v>0.35</v>
      </c>
      <c r="G416" s="10">
        <v>0.35</v>
      </c>
      <c r="H416" s="10">
        <v>9.8000000000000007</v>
      </c>
      <c r="I416" s="10">
        <v>294</v>
      </c>
      <c r="J416" s="12">
        <v>420</v>
      </c>
      <c r="K416" s="1">
        <v>0.875</v>
      </c>
      <c r="L416" s="10">
        <v>49</v>
      </c>
      <c r="M416" s="10">
        <v>56</v>
      </c>
      <c r="N416" s="10">
        <v>2</v>
      </c>
    </row>
    <row r="417" spans="1:14" x14ac:dyDescent="0.3">
      <c r="A417" t="s">
        <v>40</v>
      </c>
      <c r="B417" t="s">
        <v>551</v>
      </c>
      <c r="C417" t="s">
        <v>11</v>
      </c>
      <c r="D417" s="10">
        <v>0.7</v>
      </c>
      <c r="E417" s="1">
        <v>0.7142857142857143</v>
      </c>
      <c r="F417" s="10">
        <v>0.5</v>
      </c>
      <c r="G417" s="10">
        <v>0.2</v>
      </c>
      <c r="H417" s="10">
        <v>11.8</v>
      </c>
      <c r="I417" s="10">
        <v>354</v>
      </c>
      <c r="J417" s="12">
        <v>505.71428571428572</v>
      </c>
      <c r="K417" s="1">
        <v>1.0535714285714286</v>
      </c>
      <c r="L417" s="10">
        <v>59</v>
      </c>
      <c r="M417" s="10">
        <v>56</v>
      </c>
      <c r="N417" s="10">
        <v>2</v>
      </c>
    </row>
    <row r="418" spans="1:14" x14ac:dyDescent="0.3">
      <c r="A418" t="s">
        <v>40</v>
      </c>
      <c r="B418" t="s">
        <v>551</v>
      </c>
      <c r="C418" t="s">
        <v>10</v>
      </c>
      <c r="D418" s="10">
        <v>0.7</v>
      </c>
      <c r="E418" s="1">
        <v>1</v>
      </c>
      <c r="F418" s="10">
        <v>0.7</v>
      </c>
      <c r="G418" s="10">
        <v>0</v>
      </c>
      <c r="H418" s="10">
        <v>10.4</v>
      </c>
      <c r="I418" s="10">
        <v>312</v>
      </c>
      <c r="J418" s="12">
        <v>445.71428571428572</v>
      </c>
      <c r="K418" s="1">
        <v>0.9285714285714286</v>
      </c>
      <c r="L418" s="10">
        <v>52</v>
      </c>
      <c r="M418" s="10">
        <v>56</v>
      </c>
      <c r="N418" s="10">
        <v>2</v>
      </c>
    </row>
    <row r="419" spans="1:14" x14ac:dyDescent="0.3">
      <c r="A419" t="s">
        <v>40</v>
      </c>
      <c r="B419" t="s">
        <v>551</v>
      </c>
      <c r="C419" t="s">
        <v>13</v>
      </c>
      <c r="D419" s="10">
        <v>1.75</v>
      </c>
      <c r="E419" s="1">
        <v>0.6</v>
      </c>
      <c r="F419" s="10">
        <v>1.05</v>
      </c>
      <c r="G419" s="10">
        <v>0.7</v>
      </c>
      <c r="H419" s="10">
        <v>22.92</v>
      </c>
      <c r="I419" s="10">
        <v>687.5</v>
      </c>
      <c r="J419" s="12">
        <v>392.85714285714283</v>
      </c>
      <c r="K419" s="1">
        <v>0.79285714285714282</v>
      </c>
      <c r="L419" s="10">
        <v>111</v>
      </c>
      <c r="M419" s="10">
        <v>140</v>
      </c>
      <c r="N419" s="10">
        <v>5</v>
      </c>
    </row>
    <row r="420" spans="1:14" x14ac:dyDescent="0.3">
      <c r="A420" t="s">
        <v>40</v>
      </c>
      <c r="B420" t="s">
        <v>551</v>
      </c>
      <c r="C420" t="s">
        <v>12</v>
      </c>
      <c r="D420" s="10">
        <v>1.4</v>
      </c>
      <c r="E420" s="1">
        <v>0.75000000000000011</v>
      </c>
      <c r="F420" s="10">
        <v>1.05</v>
      </c>
      <c r="G420" s="10">
        <v>0.35</v>
      </c>
      <c r="H420" s="10">
        <v>21.8</v>
      </c>
      <c r="I420" s="10">
        <v>654</v>
      </c>
      <c r="J420" s="12">
        <v>467.14285714285717</v>
      </c>
      <c r="K420" s="1">
        <v>0.9732142857142857</v>
      </c>
      <c r="L420" s="10">
        <v>109</v>
      </c>
      <c r="M420" s="10">
        <v>112</v>
      </c>
      <c r="N420" s="10">
        <v>4</v>
      </c>
    </row>
    <row r="421" spans="1:14" x14ac:dyDescent="0.3">
      <c r="A421" t="s">
        <v>40</v>
      </c>
      <c r="B421" t="s">
        <v>551</v>
      </c>
      <c r="C421" t="s">
        <v>15</v>
      </c>
      <c r="D421" s="10">
        <v>1.51</v>
      </c>
      <c r="E421" s="1">
        <v>0.73509933774834446</v>
      </c>
      <c r="F421" s="10">
        <v>1.1100000000000001</v>
      </c>
      <c r="G421" s="10">
        <v>0.4</v>
      </c>
      <c r="H421" s="10">
        <v>21.6</v>
      </c>
      <c r="I421" s="10">
        <v>648</v>
      </c>
      <c r="J421" s="12">
        <v>429.13907284768214</v>
      </c>
      <c r="K421" s="1">
        <v>0.9642857142857143</v>
      </c>
      <c r="L421" s="10">
        <v>108</v>
      </c>
      <c r="M421" s="10">
        <v>112</v>
      </c>
      <c r="N421" s="10">
        <v>4</v>
      </c>
    </row>
    <row r="422" spans="1:14" x14ac:dyDescent="0.3">
      <c r="A422" t="s">
        <v>40</v>
      </c>
      <c r="B422" t="s">
        <v>551</v>
      </c>
      <c r="C422" t="s">
        <v>14</v>
      </c>
      <c r="D422" s="10">
        <v>1.4</v>
      </c>
      <c r="E422" s="1">
        <v>0.75000000000000011</v>
      </c>
      <c r="F422" s="10">
        <v>1.05</v>
      </c>
      <c r="G422" s="10">
        <v>0.35</v>
      </c>
      <c r="H422" s="10">
        <v>23.4</v>
      </c>
      <c r="I422" s="10">
        <v>702</v>
      </c>
      <c r="J422" s="12">
        <v>501.42857142857144</v>
      </c>
      <c r="K422" s="1">
        <v>1.0446428571428572</v>
      </c>
      <c r="L422" s="10">
        <v>117</v>
      </c>
      <c r="M422" s="10">
        <v>112</v>
      </c>
      <c r="N422" s="10">
        <v>4</v>
      </c>
    </row>
    <row r="423" spans="1:14" x14ac:dyDescent="0.3">
      <c r="A423" t="s">
        <v>40</v>
      </c>
      <c r="B423" t="s">
        <v>551</v>
      </c>
      <c r="C423" t="s">
        <v>116</v>
      </c>
      <c r="D423" s="10">
        <v>1.506</v>
      </c>
      <c r="E423" s="1">
        <v>1</v>
      </c>
      <c r="F423" s="10">
        <v>1.506</v>
      </c>
      <c r="G423" s="10">
        <v>0</v>
      </c>
      <c r="H423" s="10">
        <v>18.2</v>
      </c>
      <c r="I423" s="10">
        <v>546</v>
      </c>
      <c r="J423" s="12">
        <v>362.54980079681275</v>
      </c>
      <c r="K423" s="1">
        <v>0.8125</v>
      </c>
      <c r="L423" s="10">
        <v>91</v>
      </c>
      <c r="M423" s="10">
        <v>112</v>
      </c>
      <c r="N423" s="10">
        <v>4</v>
      </c>
    </row>
    <row r="424" spans="1:14" x14ac:dyDescent="0.3">
      <c r="A424" t="s">
        <v>40</v>
      </c>
      <c r="B424" t="s">
        <v>551</v>
      </c>
      <c r="C424" t="s">
        <v>114</v>
      </c>
      <c r="D424" s="10">
        <v>1.51</v>
      </c>
      <c r="E424" s="1">
        <v>0.74834437086092709</v>
      </c>
      <c r="F424" s="10">
        <v>1.1299999999999999</v>
      </c>
      <c r="G424" s="10">
        <v>0.38</v>
      </c>
      <c r="H424" s="10">
        <v>23</v>
      </c>
      <c r="I424" s="10">
        <v>690</v>
      </c>
      <c r="J424" s="12">
        <v>456.95364238410593</v>
      </c>
      <c r="K424" s="1">
        <v>1.0267857142857142</v>
      </c>
      <c r="L424" s="10">
        <v>115</v>
      </c>
      <c r="M424" s="10">
        <v>112</v>
      </c>
      <c r="N424" s="10">
        <v>4</v>
      </c>
    </row>
    <row r="425" spans="1:14" x14ac:dyDescent="0.3">
      <c r="A425" t="s">
        <v>40</v>
      </c>
      <c r="B425" t="s">
        <v>551</v>
      </c>
      <c r="C425" t="s">
        <v>117</v>
      </c>
      <c r="D425" s="10">
        <v>1.506</v>
      </c>
      <c r="E425" s="1">
        <v>1</v>
      </c>
      <c r="F425" s="10">
        <v>1.506</v>
      </c>
      <c r="G425" s="10">
        <v>0</v>
      </c>
      <c r="H425" s="10">
        <v>18</v>
      </c>
      <c r="I425" s="10">
        <v>540</v>
      </c>
      <c r="J425" s="12">
        <v>358.56573705179284</v>
      </c>
      <c r="K425" s="1">
        <v>0.72580645161290325</v>
      </c>
      <c r="L425" s="10">
        <v>90</v>
      </c>
      <c r="M425" s="10">
        <v>124</v>
      </c>
      <c r="N425" s="10">
        <v>4</v>
      </c>
    </row>
    <row r="426" spans="1:14" x14ac:dyDescent="0.3">
      <c r="A426" t="s">
        <v>40</v>
      </c>
      <c r="B426" t="s">
        <v>556</v>
      </c>
      <c r="C426" t="s">
        <v>7</v>
      </c>
      <c r="D426" s="10">
        <v>2.56</v>
      </c>
      <c r="E426" s="1">
        <v>0.328125</v>
      </c>
      <c r="F426" s="10">
        <v>0.84000000000000008</v>
      </c>
      <c r="G426" s="10">
        <v>1.72</v>
      </c>
      <c r="H426" s="10">
        <v>33.72</v>
      </c>
      <c r="I426" s="10">
        <v>1012</v>
      </c>
      <c r="J426" s="12">
        <v>395.3125</v>
      </c>
      <c r="K426" s="1">
        <v>0.65161290322580645</v>
      </c>
      <c r="L426" s="10">
        <v>202</v>
      </c>
      <c r="M426" s="10">
        <v>310</v>
      </c>
      <c r="N426" s="10">
        <v>10</v>
      </c>
    </row>
    <row r="427" spans="1:14" x14ac:dyDescent="0.3">
      <c r="A427" t="s">
        <v>40</v>
      </c>
      <c r="B427" t="s">
        <v>556</v>
      </c>
      <c r="C427" t="s">
        <v>9</v>
      </c>
      <c r="D427" s="10">
        <v>2.25</v>
      </c>
      <c r="E427" s="1">
        <v>0</v>
      </c>
      <c r="F427" s="10">
        <v>0</v>
      </c>
      <c r="G427" s="10">
        <v>2.25</v>
      </c>
      <c r="H427" s="10">
        <v>25.9</v>
      </c>
      <c r="I427" s="10">
        <v>777.2</v>
      </c>
      <c r="J427" s="12">
        <v>345.42222222222222</v>
      </c>
      <c r="K427" s="1">
        <v>0.55000000000000004</v>
      </c>
      <c r="L427" s="10">
        <v>154</v>
      </c>
      <c r="M427" s="10">
        <v>280</v>
      </c>
      <c r="N427" s="10">
        <v>8</v>
      </c>
    </row>
    <row r="428" spans="1:14" x14ac:dyDescent="0.3">
      <c r="A428" t="s">
        <v>40</v>
      </c>
      <c r="B428" t="s">
        <v>556</v>
      </c>
      <c r="C428" t="s">
        <v>8</v>
      </c>
      <c r="D428" s="10">
        <v>2.5300000000000002</v>
      </c>
      <c r="E428" s="1">
        <v>0.41106719367588929</v>
      </c>
      <c r="F428" s="10">
        <v>1.04</v>
      </c>
      <c r="G428" s="10">
        <v>1.49</v>
      </c>
      <c r="H428" s="10">
        <v>28.6</v>
      </c>
      <c r="I428" s="10">
        <v>857.8</v>
      </c>
      <c r="J428" s="12">
        <v>339.05138339920944</v>
      </c>
      <c r="K428" s="1">
        <v>0.61</v>
      </c>
      <c r="L428" s="10">
        <v>183</v>
      </c>
      <c r="M428" s="10">
        <v>300</v>
      </c>
      <c r="N428" s="10">
        <v>10</v>
      </c>
    </row>
    <row r="429" spans="1:14" x14ac:dyDescent="0.3">
      <c r="A429" t="s">
        <v>40</v>
      </c>
      <c r="B429" t="s">
        <v>556</v>
      </c>
      <c r="C429" t="s">
        <v>11</v>
      </c>
      <c r="D429" s="10">
        <v>2.25</v>
      </c>
      <c r="E429" s="1">
        <v>0</v>
      </c>
      <c r="F429" s="10">
        <v>0</v>
      </c>
      <c r="G429" s="10">
        <v>2.25</v>
      </c>
      <c r="H429" s="10">
        <v>30.020000000000003</v>
      </c>
      <c r="I429" s="10">
        <v>900.4</v>
      </c>
      <c r="J429" s="12">
        <v>400.17777777777775</v>
      </c>
      <c r="K429" s="1">
        <v>0.71199999999999997</v>
      </c>
      <c r="L429" s="10">
        <v>178</v>
      </c>
      <c r="M429" s="10">
        <v>250</v>
      </c>
      <c r="N429" s="10">
        <v>7</v>
      </c>
    </row>
    <row r="430" spans="1:14" x14ac:dyDescent="0.3">
      <c r="A430" t="s">
        <v>40</v>
      </c>
      <c r="B430" t="s">
        <v>556</v>
      </c>
      <c r="C430" t="s">
        <v>10</v>
      </c>
      <c r="D430" s="10">
        <v>2.19</v>
      </c>
      <c r="E430" s="1">
        <v>0</v>
      </c>
      <c r="F430" s="10">
        <v>0</v>
      </c>
      <c r="G430" s="10">
        <v>2.19</v>
      </c>
      <c r="H430" s="10">
        <v>23.400000000000002</v>
      </c>
      <c r="I430" s="10">
        <v>702</v>
      </c>
      <c r="J430" s="12">
        <v>320.54794520547944</v>
      </c>
      <c r="K430" s="1">
        <v>0.54716981132075471</v>
      </c>
      <c r="L430" s="10">
        <v>145</v>
      </c>
      <c r="M430" s="10">
        <v>265</v>
      </c>
      <c r="N430" s="10">
        <v>9</v>
      </c>
    </row>
    <row r="431" spans="1:14" x14ac:dyDescent="0.3">
      <c r="A431" t="s">
        <v>40</v>
      </c>
      <c r="B431" t="s">
        <v>556</v>
      </c>
      <c r="C431" t="s">
        <v>13</v>
      </c>
      <c r="D431" s="10">
        <v>2.5300000000000002</v>
      </c>
      <c r="E431" s="1">
        <v>0</v>
      </c>
      <c r="F431" s="10">
        <v>0</v>
      </c>
      <c r="G431" s="10">
        <v>2.5300000000000002</v>
      </c>
      <c r="H431" s="10">
        <v>28.79</v>
      </c>
      <c r="I431" s="10">
        <v>863.80000000000007</v>
      </c>
      <c r="J431" s="12">
        <v>341.42292490118575</v>
      </c>
      <c r="K431" s="1">
        <v>0.54838709677419351</v>
      </c>
      <c r="L431" s="10">
        <v>170</v>
      </c>
      <c r="M431" s="10">
        <v>310</v>
      </c>
      <c r="N431" s="10">
        <v>9</v>
      </c>
    </row>
    <row r="432" spans="1:14" x14ac:dyDescent="0.3">
      <c r="A432" t="s">
        <v>40</v>
      </c>
      <c r="B432" t="s">
        <v>556</v>
      </c>
      <c r="C432" t="s">
        <v>12</v>
      </c>
      <c r="D432" s="10">
        <v>2.27</v>
      </c>
      <c r="E432" s="1">
        <v>0</v>
      </c>
      <c r="F432" s="10">
        <v>0</v>
      </c>
      <c r="G432" s="10">
        <v>2.27</v>
      </c>
      <c r="H432" s="10">
        <v>30.74</v>
      </c>
      <c r="I432" s="10">
        <v>922.3</v>
      </c>
      <c r="J432" s="12">
        <v>406.29955947136563</v>
      </c>
      <c r="K432" s="1">
        <v>0.68571428571428572</v>
      </c>
      <c r="L432" s="10">
        <v>192</v>
      </c>
      <c r="M432" s="10">
        <v>280</v>
      </c>
      <c r="N432" s="10">
        <v>9</v>
      </c>
    </row>
    <row r="433" spans="1:14" x14ac:dyDescent="0.3">
      <c r="A433" t="s">
        <v>40</v>
      </c>
      <c r="B433" t="s">
        <v>556</v>
      </c>
      <c r="C433" t="s">
        <v>15</v>
      </c>
      <c r="D433" s="10">
        <v>2.2599999999999998</v>
      </c>
      <c r="E433" s="1">
        <v>0</v>
      </c>
      <c r="F433" s="10">
        <v>0</v>
      </c>
      <c r="G433" s="10">
        <v>2.2599999999999998</v>
      </c>
      <c r="H433" s="10">
        <v>24.93</v>
      </c>
      <c r="I433" s="10">
        <v>747.8</v>
      </c>
      <c r="J433" s="12">
        <v>330.88495575221242</v>
      </c>
      <c r="K433" s="1">
        <v>0.52068965517241383</v>
      </c>
      <c r="L433" s="10">
        <v>151</v>
      </c>
      <c r="M433" s="10">
        <v>290</v>
      </c>
      <c r="N433" s="10">
        <v>8</v>
      </c>
    </row>
    <row r="434" spans="1:14" x14ac:dyDescent="0.3">
      <c r="A434" t="s">
        <v>40</v>
      </c>
      <c r="B434" t="s">
        <v>556</v>
      </c>
      <c r="C434" t="s">
        <v>14</v>
      </c>
      <c r="D434" s="10">
        <v>2.52</v>
      </c>
      <c r="E434" s="1">
        <v>0</v>
      </c>
      <c r="F434" s="10">
        <v>0</v>
      </c>
      <c r="G434" s="10">
        <v>2.52</v>
      </c>
      <c r="H434" s="10">
        <v>28.14</v>
      </c>
      <c r="I434" s="10">
        <v>844.6</v>
      </c>
      <c r="J434" s="12">
        <v>335.15873015873018</v>
      </c>
      <c r="K434" s="1">
        <v>0.50571428571428567</v>
      </c>
      <c r="L434" s="10">
        <v>177</v>
      </c>
      <c r="M434" s="10">
        <v>350</v>
      </c>
      <c r="N434" s="10">
        <v>10</v>
      </c>
    </row>
    <row r="435" spans="1:14" x14ac:dyDescent="0.3">
      <c r="A435" t="s">
        <v>40</v>
      </c>
      <c r="B435" t="s">
        <v>556</v>
      </c>
      <c r="C435" t="s">
        <v>116</v>
      </c>
      <c r="D435" s="10">
        <v>2.5002</v>
      </c>
      <c r="E435" s="1">
        <v>0</v>
      </c>
      <c r="F435" s="10">
        <v>0</v>
      </c>
      <c r="G435" s="10">
        <v>2.5002</v>
      </c>
      <c r="H435" s="10">
        <v>29.683321500000002</v>
      </c>
      <c r="I435" s="10">
        <v>890.49964499999999</v>
      </c>
      <c r="J435" s="12">
        <v>356.17136429085673</v>
      </c>
      <c r="K435" s="1">
        <v>0.52352941176470591</v>
      </c>
      <c r="L435" s="10">
        <v>178</v>
      </c>
      <c r="M435" s="10">
        <v>340</v>
      </c>
      <c r="N435" s="10">
        <v>9</v>
      </c>
    </row>
    <row r="436" spans="1:14" x14ac:dyDescent="0.3">
      <c r="A436" t="s">
        <v>40</v>
      </c>
      <c r="B436" t="s">
        <v>556</v>
      </c>
      <c r="C436" t="s">
        <v>114</v>
      </c>
      <c r="D436" s="10">
        <v>2.7800000000000002</v>
      </c>
      <c r="E436" s="1">
        <v>0</v>
      </c>
      <c r="F436" s="10">
        <v>0</v>
      </c>
      <c r="G436" s="10">
        <v>2.7800000000000002</v>
      </c>
      <c r="H436" s="10">
        <v>27.780000000000005</v>
      </c>
      <c r="I436" s="10">
        <v>833.3</v>
      </c>
      <c r="J436" s="12">
        <v>299.74820143884887</v>
      </c>
      <c r="K436" s="1">
        <v>0.49714285714285716</v>
      </c>
      <c r="L436" s="10">
        <v>174</v>
      </c>
      <c r="M436" s="10">
        <v>350</v>
      </c>
      <c r="N436" s="10">
        <v>10</v>
      </c>
    </row>
    <row r="437" spans="1:14" x14ac:dyDescent="0.3">
      <c r="A437" t="s">
        <v>40</v>
      </c>
      <c r="B437" t="s">
        <v>556</v>
      </c>
      <c r="C437" t="s">
        <v>117</v>
      </c>
      <c r="D437" s="10">
        <v>2.3686000000000003</v>
      </c>
      <c r="E437" s="1">
        <v>0</v>
      </c>
      <c r="F437" s="10">
        <v>0</v>
      </c>
      <c r="G437" s="10">
        <v>2.3686000000000003</v>
      </c>
      <c r="H437" s="10">
        <v>26.163323200000001</v>
      </c>
      <c r="I437" s="10">
        <v>784.89969599999995</v>
      </c>
      <c r="J437" s="12">
        <v>331.37705648906524</v>
      </c>
      <c r="K437" s="1">
        <v>0.5</v>
      </c>
      <c r="L437" s="10">
        <v>160</v>
      </c>
      <c r="M437" s="10">
        <v>320</v>
      </c>
      <c r="N437" s="10">
        <v>8</v>
      </c>
    </row>
    <row r="438" spans="1:14" x14ac:dyDescent="0.3">
      <c r="A438" t="s">
        <v>40</v>
      </c>
      <c r="B438" t="s">
        <v>674</v>
      </c>
      <c r="C438" t="s">
        <v>7</v>
      </c>
      <c r="D438" s="10">
        <v>4.01</v>
      </c>
      <c r="E438" s="1">
        <v>0.2069825436408978</v>
      </c>
      <c r="F438" s="10">
        <v>0.83000000000000007</v>
      </c>
      <c r="G438" s="10">
        <v>3.1700000000000004</v>
      </c>
      <c r="H438" s="10">
        <v>33.5</v>
      </c>
      <c r="I438" s="10">
        <v>1005.23</v>
      </c>
      <c r="J438" s="12">
        <v>250.68079800498754</v>
      </c>
      <c r="K438" s="1">
        <v>0.47641509433962265</v>
      </c>
      <c r="L438" s="10">
        <v>303</v>
      </c>
      <c r="M438" s="10">
        <v>636</v>
      </c>
      <c r="N438" s="10">
        <v>19</v>
      </c>
    </row>
    <row r="439" spans="1:14" x14ac:dyDescent="0.3">
      <c r="A439" t="s">
        <v>40</v>
      </c>
      <c r="B439" t="s">
        <v>674</v>
      </c>
      <c r="C439" t="s">
        <v>9</v>
      </c>
      <c r="D439" s="10">
        <v>3.8100000000000009</v>
      </c>
      <c r="E439" s="1">
        <v>8.6614173228346442E-2</v>
      </c>
      <c r="F439" s="10">
        <v>0.33</v>
      </c>
      <c r="G439" s="10">
        <v>3.47</v>
      </c>
      <c r="H439" s="10">
        <v>29.089999999999996</v>
      </c>
      <c r="I439" s="10">
        <v>873.1099999999999</v>
      </c>
      <c r="J439" s="12">
        <v>229.16272965879256</v>
      </c>
      <c r="K439" s="1">
        <v>0.68376068376068377</v>
      </c>
      <c r="L439" s="10">
        <v>320</v>
      </c>
      <c r="M439" s="10">
        <v>468</v>
      </c>
      <c r="N439" s="10">
        <v>18</v>
      </c>
    </row>
    <row r="440" spans="1:14" x14ac:dyDescent="0.3">
      <c r="A440" t="s">
        <v>40</v>
      </c>
      <c r="B440" t="s">
        <v>674</v>
      </c>
      <c r="C440" t="s">
        <v>8</v>
      </c>
      <c r="D440" s="10">
        <v>3.5400000000000009</v>
      </c>
      <c r="E440" s="1">
        <v>0.15819209039548021</v>
      </c>
      <c r="F440" s="10">
        <v>0.56000000000000005</v>
      </c>
      <c r="G440" s="10">
        <v>2.9800000000000004</v>
      </c>
      <c r="H440" s="10">
        <v>29.309999999999995</v>
      </c>
      <c r="I440" s="10">
        <v>879.24</v>
      </c>
      <c r="J440" s="12">
        <v>248.37288135593215</v>
      </c>
      <c r="K440" s="1">
        <v>0.6490825688073395</v>
      </c>
      <c r="L440" s="10">
        <v>283</v>
      </c>
      <c r="M440" s="10">
        <v>436</v>
      </c>
      <c r="N440" s="10">
        <v>16</v>
      </c>
    </row>
    <row r="441" spans="1:14" x14ac:dyDescent="0.3">
      <c r="A441" t="s">
        <v>40</v>
      </c>
      <c r="B441" t="s">
        <v>674</v>
      </c>
      <c r="C441" t="s">
        <v>11</v>
      </c>
      <c r="D441" s="10">
        <v>3.9400000000000004</v>
      </c>
      <c r="E441" s="1">
        <v>0.17258883248730963</v>
      </c>
      <c r="F441" s="10">
        <v>0.68</v>
      </c>
      <c r="G441" s="10">
        <v>3.2600000000000002</v>
      </c>
      <c r="H441" s="10">
        <v>31.26</v>
      </c>
      <c r="I441" s="10">
        <v>937.66</v>
      </c>
      <c r="J441" s="12">
        <v>237.98477157360404</v>
      </c>
      <c r="K441" s="1">
        <v>0.6651785714285714</v>
      </c>
      <c r="L441" s="10">
        <v>298</v>
      </c>
      <c r="M441" s="10">
        <v>448</v>
      </c>
      <c r="N441" s="10">
        <v>18</v>
      </c>
    </row>
    <row r="442" spans="1:14" x14ac:dyDescent="0.3">
      <c r="A442" t="s">
        <v>40</v>
      </c>
      <c r="B442" t="s">
        <v>674</v>
      </c>
      <c r="C442" t="s">
        <v>10</v>
      </c>
      <c r="D442" s="10">
        <v>3.41</v>
      </c>
      <c r="E442" s="1">
        <v>0</v>
      </c>
      <c r="F442" s="10">
        <v>0</v>
      </c>
      <c r="G442" s="10">
        <v>3.41</v>
      </c>
      <c r="H442" s="10">
        <v>33.280000000000008</v>
      </c>
      <c r="I442" s="10">
        <v>998.88000000000011</v>
      </c>
      <c r="J442" s="12">
        <v>292.92668621700881</v>
      </c>
      <c r="K442" s="1">
        <v>0.76501305483028725</v>
      </c>
      <c r="L442" s="10">
        <v>293</v>
      </c>
      <c r="M442" s="10">
        <v>383</v>
      </c>
      <c r="N442" s="10">
        <v>15</v>
      </c>
    </row>
    <row r="443" spans="1:14" x14ac:dyDescent="0.3">
      <c r="A443" t="s">
        <v>40</v>
      </c>
      <c r="B443" t="s">
        <v>674</v>
      </c>
      <c r="C443" t="s">
        <v>13</v>
      </c>
      <c r="D443" s="10">
        <v>2.5099999999999998</v>
      </c>
      <c r="E443" s="1">
        <v>0.27091633466135456</v>
      </c>
      <c r="F443" s="10">
        <v>0.67999999999999994</v>
      </c>
      <c r="G443" s="10">
        <v>1.8300000000000003</v>
      </c>
      <c r="H443" s="10">
        <v>18.930000000000003</v>
      </c>
      <c r="I443" s="10">
        <v>567.91999999999996</v>
      </c>
      <c r="J443" s="12">
        <v>226.26294820717132</v>
      </c>
      <c r="K443" s="1">
        <v>0.68111455108359131</v>
      </c>
      <c r="L443" s="10">
        <v>220</v>
      </c>
      <c r="M443" s="10">
        <v>323</v>
      </c>
      <c r="N443" s="10">
        <v>12</v>
      </c>
    </row>
    <row r="444" spans="1:14" x14ac:dyDescent="0.3">
      <c r="A444" t="s">
        <v>40</v>
      </c>
      <c r="B444" t="s">
        <v>674</v>
      </c>
      <c r="C444" t="s">
        <v>12</v>
      </c>
      <c r="D444" s="10">
        <v>3.1200000000000006</v>
      </c>
      <c r="E444" s="1">
        <v>0.43910256410256404</v>
      </c>
      <c r="F444" s="10">
        <v>1.37</v>
      </c>
      <c r="G444" s="10">
        <v>1.7400000000000002</v>
      </c>
      <c r="H444" s="10">
        <v>26.32</v>
      </c>
      <c r="I444" s="10">
        <v>789.96</v>
      </c>
      <c r="J444" s="12">
        <v>253.19230769230765</v>
      </c>
      <c r="K444" s="1">
        <v>0.61079545454545459</v>
      </c>
      <c r="L444" s="10">
        <v>215</v>
      </c>
      <c r="M444" s="10">
        <v>352</v>
      </c>
      <c r="N444" s="10">
        <v>14</v>
      </c>
    </row>
    <row r="445" spans="1:14" x14ac:dyDescent="0.3">
      <c r="A445" t="s">
        <v>40</v>
      </c>
      <c r="B445" t="s">
        <v>674</v>
      </c>
      <c r="C445" t="s">
        <v>15</v>
      </c>
      <c r="D445" s="10">
        <v>2.6</v>
      </c>
      <c r="E445" s="1">
        <v>0.24615384615384614</v>
      </c>
      <c r="F445" s="10">
        <v>0.64</v>
      </c>
      <c r="G445" s="10">
        <v>1.96</v>
      </c>
      <c r="H445" s="10">
        <v>19.290000000000003</v>
      </c>
      <c r="I445" s="10">
        <v>578.61</v>
      </c>
      <c r="J445" s="12">
        <v>222.5423076923077</v>
      </c>
      <c r="K445" s="1">
        <v>0.5787781350482315</v>
      </c>
      <c r="L445" s="10">
        <v>180</v>
      </c>
      <c r="M445" s="10">
        <v>311</v>
      </c>
      <c r="N445" s="10">
        <v>11</v>
      </c>
    </row>
    <row r="446" spans="1:14" x14ac:dyDescent="0.3">
      <c r="A446" t="s">
        <v>40</v>
      </c>
      <c r="B446" t="s">
        <v>674</v>
      </c>
      <c r="C446" t="s">
        <v>14</v>
      </c>
      <c r="D446" s="10">
        <v>3.8800000000000008</v>
      </c>
      <c r="E446" s="1">
        <v>0.19587628865979378</v>
      </c>
      <c r="F446" s="10">
        <v>0.76</v>
      </c>
      <c r="G446" s="10">
        <v>3.12</v>
      </c>
      <c r="H446" s="10">
        <v>26.560000000000002</v>
      </c>
      <c r="I446" s="10">
        <v>796.89999999999986</v>
      </c>
      <c r="J446" s="12">
        <v>205.38659793814426</v>
      </c>
      <c r="K446" s="1">
        <v>0.41756272401433692</v>
      </c>
      <c r="L446" s="10">
        <v>233</v>
      </c>
      <c r="M446" s="10">
        <v>558</v>
      </c>
      <c r="N446" s="10">
        <v>16</v>
      </c>
    </row>
    <row r="447" spans="1:14" x14ac:dyDescent="0.3">
      <c r="A447" t="s">
        <v>40</v>
      </c>
      <c r="B447" t="s">
        <v>674</v>
      </c>
      <c r="C447" t="s">
        <v>116</v>
      </c>
      <c r="D447" s="10">
        <v>1.4926000000000001</v>
      </c>
      <c r="E447" s="1">
        <v>0.45055607664478087</v>
      </c>
      <c r="F447" s="10">
        <v>0.67249999999999999</v>
      </c>
      <c r="G447" s="10">
        <v>0.82009999999999994</v>
      </c>
      <c r="H447" s="10">
        <v>14.918090501199998</v>
      </c>
      <c r="I447" s="10">
        <v>447.542715036</v>
      </c>
      <c r="J447" s="12">
        <v>299.84102575103844</v>
      </c>
      <c r="K447" s="1">
        <v>0.75233644859813087</v>
      </c>
      <c r="L447" s="10">
        <v>161</v>
      </c>
      <c r="M447" s="10">
        <v>214</v>
      </c>
      <c r="N447" s="10">
        <v>8</v>
      </c>
    </row>
    <row r="448" spans="1:14" x14ac:dyDescent="0.3">
      <c r="A448" t="s">
        <v>40</v>
      </c>
      <c r="B448" t="s">
        <v>674</v>
      </c>
      <c r="C448" t="s">
        <v>114</v>
      </c>
      <c r="D448" s="10">
        <v>3.58</v>
      </c>
      <c r="E448" s="1">
        <v>0.19273743016759776</v>
      </c>
      <c r="F448" s="10">
        <v>0.69</v>
      </c>
      <c r="G448" s="10">
        <v>2.89</v>
      </c>
      <c r="H448" s="10">
        <v>27.99</v>
      </c>
      <c r="I448" s="10">
        <v>839.84</v>
      </c>
      <c r="J448" s="12">
        <v>234.59217877094972</v>
      </c>
      <c r="K448" s="1">
        <v>0.62666666666666671</v>
      </c>
      <c r="L448" s="10">
        <v>235</v>
      </c>
      <c r="M448" s="10">
        <v>375</v>
      </c>
      <c r="N448" s="10">
        <v>14</v>
      </c>
    </row>
    <row r="449" spans="1:14" x14ac:dyDescent="0.3">
      <c r="A449" t="s">
        <v>40</v>
      </c>
      <c r="B449" t="s">
        <v>674</v>
      </c>
      <c r="C449" t="s">
        <v>117</v>
      </c>
      <c r="D449" s="10">
        <v>2.6783000000000001</v>
      </c>
      <c r="E449" s="1">
        <v>0.30601500952096483</v>
      </c>
      <c r="F449" s="10">
        <v>0.81960000000000011</v>
      </c>
      <c r="G449" s="10">
        <v>1.8587000000000002</v>
      </c>
      <c r="H449" s="10">
        <v>17.9349780907</v>
      </c>
      <c r="I449" s="10">
        <v>538.04934272100002</v>
      </c>
      <c r="J449" s="12">
        <v>200.89211168315722</v>
      </c>
      <c r="K449" s="1">
        <v>0.70486111111111116</v>
      </c>
      <c r="L449" s="10">
        <v>203</v>
      </c>
      <c r="M449" s="10">
        <v>288</v>
      </c>
      <c r="N449" s="10">
        <v>11</v>
      </c>
    </row>
    <row r="450" spans="1:14" x14ac:dyDescent="0.3">
      <c r="A450" t="s">
        <v>40</v>
      </c>
      <c r="B450" t="s">
        <v>708</v>
      </c>
      <c r="C450" t="s">
        <v>7</v>
      </c>
      <c r="D450" s="10">
        <v>0.83000000000000007</v>
      </c>
      <c r="E450" s="1">
        <v>0</v>
      </c>
      <c r="F450" s="10">
        <v>0</v>
      </c>
      <c r="G450" s="10">
        <v>0.83000000000000007</v>
      </c>
      <c r="H450" s="10">
        <v>11.569999999999999</v>
      </c>
      <c r="I450" s="10">
        <v>347.20000000000005</v>
      </c>
      <c r="J450" s="12">
        <v>418.31325301204822</v>
      </c>
      <c r="K450" s="1">
        <v>0.58947368421052626</v>
      </c>
      <c r="L450" s="10">
        <v>112</v>
      </c>
      <c r="M450" s="10">
        <v>190</v>
      </c>
      <c r="N450" s="10">
        <v>5</v>
      </c>
    </row>
    <row r="451" spans="1:14" x14ac:dyDescent="0.3">
      <c r="A451" t="s">
        <v>40</v>
      </c>
      <c r="B451" t="s">
        <v>708</v>
      </c>
      <c r="C451" t="s">
        <v>9</v>
      </c>
      <c r="D451" s="10">
        <v>1.1100000000000003</v>
      </c>
      <c r="E451" s="1">
        <v>0</v>
      </c>
      <c r="F451" s="10">
        <v>0</v>
      </c>
      <c r="G451" s="10">
        <v>1.1100000000000003</v>
      </c>
      <c r="H451" s="10">
        <v>13.799999999999999</v>
      </c>
      <c r="I451" s="10">
        <v>413.9</v>
      </c>
      <c r="J451" s="12">
        <v>372.88288288288277</v>
      </c>
      <c r="K451" s="1">
        <v>0.51290322580645165</v>
      </c>
      <c r="L451" s="10">
        <v>159</v>
      </c>
      <c r="M451" s="10">
        <v>310</v>
      </c>
      <c r="N451" s="10">
        <v>8</v>
      </c>
    </row>
    <row r="452" spans="1:14" x14ac:dyDescent="0.3">
      <c r="A452" t="s">
        <v>40</v>
      </c>
      <c r="B452" t="s">
        <v>708</v>
      </c>
      <c r="C452" t="s">
        <v>8</v>
      </c>
      <c r="D452" s="10">
        <v>1.02</v>
      </c>
      <c r="E452" s="1">
        <v>0</v>
      </c>
      <c r="F452" s="10">
        <v>0</v>
      </c>
      <c r="G452" s="10">
        <v>1.02</v>
      </c>
      <c r="H452" s="10">
        <v>16.23</v>
      </c>
      <c r="I452" s="10">
        <v>486.9</v>
      </c>
      <c r="J452" s="12">
        <v>477.35294117647055</v>
      </c>
      <c r="K452" s="1">
        <v>0.71621621621621623</v>
      </c>
      <c r="L452" s="10">
        <v>159</v>
      </c>
      <c r="M452" s="10">
        <v>222</v>
      </c>
      <c r="N452" s="10">
        <v>6</v>
      </c>
    </row>
    <row r="453" spans="1:14" x14ac:dyDescent="0.3">
      <c r="A453" t="s">
        <v>40</v>
      </c>
      <c r="B453" t="s">
        <v>708</v>
      </c>
      <c r="C453" t="s">
        <v>11</v>
      </c>
      <c r="D453" s="10">
        <v>0.8</v>
      </c>
      <c r="E453" s="1">
        <v>0</v>
      </c>
      <c r="F453" s="10">
        <v>0</v>
      </c>
      <c r="G453" s="10">
        <v>0.8</v>
      </c>
      <c r="H453" s="10">
        <v>11.88</v>
      </c>
      <c r="I453" s="10">
        <v>356.4</v>
      </c>
      <c r="J453" s="12">
        <v>445.49999999999994</v>
      </c>
      <c r="K453" s="1">
        <v>0.6705882352941176</v>
      </c>
      <c r="L453" s="10">
        <v>114</v>
      </c>
      <c r="M453" s="10">
        <v>170</v>
      </c>
      <c r="N453" s="10">
        <v>4</v>
      </c>
    </row>
    <row r="454" spans="1:14" x14ac:dyDescent="0.3">
      <c r="A454" t="s">
        <v>40</v>
      </c>
      <c r="B454" t="s">
        <v>708</v>
      </c>
      <c r="C454" t="s">
        <v>10</v>
      </c>
      <c r="D454" s="10">
        <v>1.04</v>
      </c>
      <c r="E454" s="1">
        <v>0</v>
      </c>
      <c r="F454" s="10">
        <v>0</v>
      </c>
      <c r="G454" s="10">
        <v>1.04</v>
      </c>
      <c r="H454" s="10">
        <v>12.33</v>
      </c>
      <c r="I454" s="10">
        <v>369.9</v>
      </c>
      <c r="J454" s="12">
        <v>355.67307692307691</v>
      </c>
      <c r="K454" s="1">
        <v>0.55405405405405406</v>
      </c>
      <c r="L454" s="10">
        <v>123</v>
      </c>
      <c r="M454" s="10">
        <v>222</v>
      </c>
      <c r="N454" s="10">
        <v>6</v>
      </c>
    </row>
    <row r="455" spans="1:14" x14ac:dyDescent="0.3">
      <c r="A455" t="s">
        <v>40</v>
      </c>
      <c r="B455" t="s">
        <v>708</v>
      </c>
      <c r="C455" t="s">
        <v>13</v>
      </c>
      <c r="D455" s="10">
        <v>1.0600000000000003</v>
      </c>
      <c r="E455" s="1">
        <v>9.4339622641509413E-2</v>
      </c>
      <c r="F455" s="10">
        <v>0.1</v>
      </c>
      <c r="G455" s="10">
        <v>0.96000000000000019</v>
      </c>
      <c r="H455" s="10">
        <v>15.98</v>
      </c>
      <c r="I455" s="10">
        <v>479.2</v>
      </c>
      <c r="J455" s="12">
        <v>452.07547169811306</v>
      </c>
      <c r="K455" s="1">
        <v>0.62647058823529411</v>
      </c>
      <c r="L455" s="10">
        <v>213</v>
      </c>
      <c r="M455" s="10">
        <v>340</v>
      </c>
      <c r="N455" s="10">
        <v>8</v>
      </c>
    </row>
    <row r="456" spans="1:14" x14ac:dyDescent="0.3">
      <c r="A456" t="s">
        <v>40</v>
      </c>
      <c r="B456" t="s">
        <v>708</v>
      </c>
      <c r="C456" t="s">
        <v>12</v>
      </c>
      <c r="D456" s="10">
        <v>0.83000000000000007</v>
      </c>
      <c r="E456" s="1">
        <v>0</v>
      </c>
      <c r="F456" s="10">
        <v>0</v>
      </c>
      <c r="G456" s="10">
        <v>0.83000000000000007</v>
      </c>
      <c r="H456" s="10">
        <v>11.35</v>
      </c>
      <c r="I456" s="10">
        <v>340.4</v>
      </c>
      <c r="J456" s="12">
        <v>410.12048192771078</v>
      </c>
      <c r="K456" s="1">
        <v>0.61538461538461542</v>
      </c>
      <c r="L456" s="10">
        <v>112</v>
      </c>
      <c r="M456" s="10">
        <v>182</v>
      </c>
      <c r="N456" s="10">
        <v>5</v>
      </c>
    </row>
    <row r="457" spans="1:14" x14ac:dyDescent="0.3">
      <c r="A457" t="s">
        <v>40</v>
      </c>
      <c r="B457" t="s">
        <v>708</v>
      </c>
      <c r="C457" t="s">
        <v>15</v>
      </c>
      <c r="D457" s="10">
        <v>0.81</v>
      </c>
      <c r="E457" s="1">
        <v>0</v>
      </c>
      <c r="F457" s="10">
        <v>0</v>
      </c>
      <c r="G457" s="10">
        <v>0.81</v>
      </c>
      <c r="H457" s="10">
        <v>12.24</v>
      </c>
      <c r="I457" s="10">
        <v>367.3</v>
      </c>
      <c r="J457" s="12">
        <v>453.45679012345676</v>
      </c>
      <c r="K457" s="1">
        <v>0.62631578947368416</v>
      </c>
      <c r="L457" s="10">
        <v>119</v>
      </c>
      <c r="M457" s="10">
        <v>190</v>
      </c>
      <c r="N457" s="10">
        <v>5</v>
      </c>
    </row>
    <row r="458" spans="1:14" x14ac:dyDescent="0.3">
      <c r="A458" t="s">
        <v>40</v>
      </c>
      <c r="B458" t="s">
        <v>708</v>
      </c>
      <c r="C458" t="s">
        <v>14</v>
      </c>
      <c r="D458" s="10">
        <v>0.9</v>
      </c>
      <c r="E458" s="1">
        <v>0</v>
      </c>
      <c r="F458" s="10">
        <v>0</v>
      </c>
      <c r="G458" s="10">
        <v>0.9</v>
      </c>
      <c r="H458" s="10">
        <v>11.290000000000001</v>
      </c>
      <c r="I458" s="10">
        <v>338.8</v>
      </c>
      <c r="J458" s="12">
        <v>376.44444444444446</v>
      </c>
      <c r="K458" s="1">
        <v>0.65697674418604646</v>
      </c>
      <c r="L458" s="10">
        <v>113</v>
      </c>
      <c r="M458" s="10">
        <v>172</v>
      </c>
      <c r="N458" s="10">
        <v>5</v>
      </c>
    </row>
    <row r="459" spans="1:14" x14ac:dyDescent="0.3">
      <c r="A459" t="s">
        <v>40</v>
      </c>
      <c r="B459" t="s">
        <v>708</v>
      </c>
      <c r="C459" t="s">
        <v>116</v>
      </c>
      <c r="D459" s="10">
        <v>0.86670000000000003</v>
      </c>
      <c r="E459" s="1">
        <v>0</v>
      </c>
      <c r="F459" s="10">
        <v>0</v>
      </c>
      <c r="G459" s="10">
        <v>0.86670000000000003</v>
      </c>
      <c r="H459" s="10">
        <v>12.7099969</v>
      </c>
      <c r="I459" s="10">
        <v>381.29990700000002</v>
      </c>
      <c r="J459" s="12">
        <v>439.94451021114571</v>
      </c>
      <c r="K459" s="1">
        <v>0.56785714285714284</v>
      </c>
      <c r="L459" s="10">
        <v>159</v>
      </c>
      <c r="M459" s="10">
        <v>280</v>
      </c>
      <c r="N459" s="10">
        <v>6</v>
      </c>
    </row>
    <row r="460" spans="1:14" x14ac:dyDescent="0.3">
      <c r="A460" t="s">
        <v>40</v>
      </c>
      <c r="B460" t="s">
        <v>708</v>
      </c>
      <c r="C460" t="s">
        <v>114</v>
      </c>
      <c r="D460" s="10">
        <v>0.96000000000000008</v>
      </c>
      <c r="E460" s="1">
        <v>0</v>
      </c>
      <c r="F460" s="10">
        <v>0</v>
      </c>
      <c r="G460" s="10">
        <v>0.96000000000000008</v>
      </c>
      <c r="H460" s="10">
        <v>12.34</v>
      </c>
      <c r="I460" s="10">
        <v>370.5</v>
      </c>
      <c r="J460" s="12">
        <v>385.93749999999994</v>
      </c>
      <c r="K460" s="1">
        <v>0.57092198581560283</v>
      </c>
      <c r="L460" s="10">
        <v>161</v>
      </c>
      <c r="M460" s="10">
        <v>282</v>
      </c>
      <c r="N460" s="10">
        <v>7</v>
      </c>
    </row>
    <row r="461" spans="1:14" x14ac:dyDescent="0.3">
      <c r="A461" t="s">
        <v>40</v>
      </c>
      <c r="B461" t="s">
        <v>708</v>
      </c>
      <c r="C461" t="s">
        <v>117</v>
      </c>
      <c r="D461" s="10">
        <v>0.86680000000000001</v>
      </c>
      <c r="E461" s="1">
        <v>0</v>
      </c>
      <c r="F461" s="10">
        <v>0</v>
      </c>
      <c r="G461" s="10">
        <v>0.86680000000000001</v>
      </c>
      <c r="H461" s="10">
        <v>12.606662999999999</v>
      </c>
      <c r="I461" s="10">
        <v>378.19988999999998</v>
      </c>
      <c r="J461" s="12">
        <v>436.31736271342868</v>
      </c>
      <c r="K461" s="1">
        <v>0.61562499999999998</v>
      </c>
      <c r="L461" s="10">
        <v>197</v>
      </c>
      <c r="M461" s="10">
        <v>320</v>
      </c>
      <c r="N461" s="10">
        <v>7</v>
      </c>
    </row>
    <row r="462" spans="1:14" x14ac:dyDescent="0.3">
      <c r="A462" t="s">
        <v>40</v>
      </c>
      <c r="B462" t="s">
        <v>760</v>
      </c>
      <c r="C462" t="s">
        <v>7</v>
      </c>
      <c r="D462" s="10">
        <v>1</v>
      </c>
      <c r="E462" s="1">
        <v>0</v>
      </c>
      <c r="F462" s="10">
        <v>0</v>
      </c>
      <c r="G462" s="10">
        <v>1</v>
      </c>
      <c r="H462" s="10">
        <v>16.3</v>
      </c>
      <c r="I462" s="10">
        <v>489.1</v>
      </c>
      <c r="J462" s="12">
        <v>489.1</v>
      </c>
      <c r="K462" s="1">
        <v>0.75454545454545452</v>
      </c>
      <c r="L462" s="10">
        <v>166</v>
      </c>
      <c r="M462" s="10">
        <v>220</v>
      </c>
      <c r="N462" s="10">
        <v>5</v>
      </c>
    </row>
    <row r="463" spans="1:14" x14ac:dyDescent="0.3">
      <c r="A463" t="s">
        <v>40</v>
      </c>
      <c r="B463" t="s">
        <v>760</v>
      </c>
      <c r="C463" t="s">
        <v>9</v>
      </c>
      <c r="D463" s="10">
        <v>0.93</v>
      </c>
      <c r="E463" s="1">
        <v>0</v>
      </c>
      <c r="F463" s="10">
        <v>0</v>
      </c>
      <c r="G463" s="10">
        <v>0.93</v>
      </c>
      <c r="H463" s="10">
        <v>13.450000000000001</v>
      </c>
      <c r="I463" s="10">
        <v>403.4</v>
      </c>
      <c r="J463" s="12">
        <v>433.76344086021498</v>
      </c>
      <c r="K463" s="1">
        <v>0.6</v>
      </c>
      <c r="L463" s="10">
        <v>132</v>
      </c>
      <c r="M463" s="10">
        <v>220</v>
      </c>
      <c r="N463" s="10">
        <v>5</v>
      </c>
    </row>
    <row r="464" spans="1:14" x14ac:dyDescent="0.3">
      <c r="A464" t="s">
        <v>40</v>
      </c>
      <c r="B464" t="s">
        <v>760</v>
      </c>
      <c r="C464" t="s">
        <v>8</v>
      </c>
      <c r="D464" s="10">
        <v>1.07</v>
      </c>
      <c r="E464" s="1">
        <v>0</v>
      </c>
      <c r="F464" s="10">
        <v>0</v>
      </c>
      <c r="G464" s="10">
        <v>1.07</v>
      </c>
      <c r="H464" s="10">
        <v>16.09</v>
      </c>
      <c r="I464" s="10">
        <v>482.8</v>
      </c>
      <c r="J464" s="12">
        <v>451.21495327102804</v>
      </c>
      <c r="K464" s="1">
        <v>0.62992125984251968</v>
      </c>
      <c r="L464" s="10">
        <v>160</v>
      </c>
      <c r="M464" s="10">
        <v>254</v>
      </c>
      <c r="N464" s="10">
        <v>6</v>
      </c>
    </row>
    <row r="465" spans="1:14" x14ac:dyDescent="0.3">
      <c r="A465" t="s">
        <v>40</v>
      </c>
      <c r="B465" t="s">
        <v>760</v>
      </c>
      <c r="C465" t="s">
        <v>11</v>
      </c>
      <c r="D465" s="10">
        <v>0.81</v>
      </c>
      <c r="E465" s="1">
        <v>0</v>
      </c>
      <c r="F465" s="10">
        <v>0</v>
      </c>
      <c r="G465" s="10">
        <v>0.81</v>
      </c>
      <c r="H465" s="10">
        <v>12.089999999999998</v>
      </c>
      <c r="I465" s="10">
        <v>362.8</v>
      </c>
      <c r="J465" s="12">
        <v>447.90123456790121</v>
      </c>
      <c r="K465" s="1">
        <v>0.52727272727272723</v>
      </c>
      <c r="L465" s="10">
        <v>116</v>
      </c>
      <c r="M465" s="10">
        <v>220</v>
      </c>
      <c r="N465" s="10">
        <v>5</v>
      </c>
    </row>
    <row r="466" spans="1:14" x14ac:dyDescent="0.3">
      <c r="A466" t="s">
        <v>40</v>
      </c>
      <c r="B466" t="s">
        <v>760</v>
      </c>
      <c r="C466" t="s">
        <v>10</v>
      </c>
      <c r="D466" s="10">
        <v>0.88</v>
      </c>
      <c r="E466" s="1">
        <v>0</v>
      </c>
      <c r="F466" s="10">
        <v>0</v>
      </c>
      <c r="G466" s="10">
        <v>0.88</v>
      </c>
      <c r="H466" s="10">
        <v>13.120000000000001</v>
      </c>
      <c r="I466" s="10">
        <v>393.5</v>
      </c>
      <c r="J466" s="12">
        <v>447.15909090909093</v>
      </c>
      <c r="K466" s="1">
        <v>0.62200956937799046</v>
      </c>
      <c r="L466" s="10">
        <v>130</v>
      </c>
      <c r="M466" s="10">
        <v>209</v>
      </c>
      <c r="N466" s="10">
        <v>5</v>
      </c>
    </row>
    <row r="467" spans="1:14" x14ac:dyDescent="0.3">
      <c r="A467" t="s">
        <v>40</v>
      </c>
      <c r="B467" t="s">
        <v>760</v>
      </c>
      <c r="C467" t="s">
        <v>13</v>
      </c>
      <c r="D467" s="10">
        <v>0.83000000000000007</v>
      </c>
      <c r="E467" s="1">
        <v>0</v>
      </c>
      <c r="F467" s="10">
        <v>0</v>
      </c>
      <c r="G467" s="10">
        <v>0.83000000000000007</v>
      </c>
      <c r="H467" s="10">
        <v>10.14</v>
      </c>
      <c r="I467" s="10">
        <v>304.2</v>
      </c>
      <c r="J467" s="12">
        <v>366.50602409638549</v>
      </c>
      <c r="K467" s="1">
        <v>0.45</v>
      </c>
      <c r="L467" s="10">
        <v>99</v>
      </c>
      <c r="M467" s="10">
        <v>220</v>
      </c>
      <c r="N467" s="10">
        <v>5</v>
      </c>
    </row>
    <row r="468" spans="1:14" x14ac:dyDescent="0.3">
      <c r="A468" t="s">
        <v>40</v>
      </c>
      <c r="B468" t="s">
        <v>760</v>
      </c>
      <c r="C468" t="s">
        <v>12</v>
      </c>
      <c r="D468" s="10">
        <v>0.87000000000000011</v>
      </c>
      <c r="E468" s="1">
        <v>0</v>
      </c>
      <c r="F468" s="10">
        <v>0</v>
      </c>
      <c r="G468" s="10">
        <v>0.87000000000000011</v>
      </c>
      <c r="H468" s="10">
        <v>13.000000000000002</v>
      </c>
      <c r="I468" s="10">
        <v>390.1</v>
      </c>
      <c r="J468" s="12">
        <v>448.39080459770111</v>
      </c>
      <c r="K468" s="1">
        <v>0.59090909090909094</v>
      </c>
      <c r="L468" s="10">
        <v>130</v>
      </c>
      <c r="M468" s="10">
        <v>220</v>
      </c>
      <c r="N468" s="10">
        <v>5</v>
      </c>
    </row>
    <row r="469" spans="1:14" x14ac:dyDescent="0.3">
      <c r="A469" t="s">
        <v>40</v>
      </c>
      <c r="B469" t="s">
        <v>760</v>
      </c>
      <c r="C469" t="s">
        <v>15</v>
      </c>
      <c r="D469" s="10">
        <v>1.01</v>
      </c>
      <c r="E469" s="1">
        <v>0</v>
      </c>
      <c r="F469" s="10">
        <v>0</v>
      </c>
      <c r="G469" s="10">
        <v>1.01</v>
      </c>
      <c r="H469" s="10">
        <v>19.13</v>
      </c>
      <c r="I469" s="10">
        <v>574</v>
      </c>
      <c r="J469" s="12">
        <v>568.31683168316829</v>
      </c>
      <c r="K469" s="1">
        <v>0.71111111111111114</v>
      </c>
      <c r="L469" s="10">
        <v>192</v>
      </c>
      <c r="M469" s="10">
        <v>270</v>
      </c>
      <c r="N469" s="10">
        <v>6</v>
      </c>
    </row>
    <row r="470" spans="1:14" x14ac:dyDescent="0.3">
      <c r="A470" t="s">
        <v>40</v>
      </c>
      <c r="B470" t="s">
        <v>760</v>
      </c>
      <c r="C470" t="s">
        <v>14</v>
      </c>
      <c r="D470" s="10">
        <v>0.83000000000000007</v>
      </c>
      <c r="E470" s="1">
        <v>0</v>
      </c>
      <c r="F470" s="10">
        <v>0</v>
      </c>
      <c r="G470" s="10">
        <v>0.83000000000000007</v>
      </c>
      <c r="H470" s="10">
        <v>10.629999999999999</v>
      </c>
      <c r="I470" s="10">
        <v>318.89999999999998</v>
      </c>
      <c r="J470" s="12">
        <v>384.21686746987945</v>
      </c>
      <c r="K470" s="1">
        <v>0.46288209606986902</v>
      </c>
      <c r="L470" s="10">
        <v>106</v>
      </c>
      <c r="M470" s="10">
        <v>229</v>
      </c>
      <c r="N470" s="10">
        <v>5</v>
      </c>
    </row>
    <row r="471" spans="1:14" x14ac:dyDescent="0.3">
      <c r="A471" t="s">
        <v>40</v>
      </c>
      <c r="B471" t="s">
        <v>760</v>
      </c>
      <c r="C471" t="s">
        <v>116</v>
      </c>
      <c r="D471" s="10">
        <v>1</v>
      </c>
      <c r="E471" s="1">
        <v>0</v>
      </c>
      <c r="F471" s="10">
        <v>0</v>
      </c>
      <c r="G471" s="10">
        <v>1</v>
      </c>
      <c r="H471" s="10">
        <v>21.3</v>
      </c>
      <c r="I471" s="10">
        <v>639</v>
      </c>
      <c r="J471" s="12">
        <v>639</v>
      </c>
      <c r="K471" s="1">
        <v>0.82239382239382242</v>
      </c>
      <c r="L471" s="10">
        <v>213</v>
      </c>
      <c r="M471" s="10">
        <v>259</v>
      </c>
      <c r="N471" s="10">
        <v>5</v>
      </c>
    </row>
    <row r="472" spans="1:14" x14ac:dyDescent="0.3">
      <c r="A472" t="s">
        <v>40</v>
      </c>
      <c r="B472" t="s">
        <v>760</v>
      </c>
      <c r="C472" t="s">
        <v>114</v>
      </c>
      <c r="D472" s="10">
        <v>0.87000000000000011</v>
      </c>
      <c r="E472" s="1">
        <v>0</v>
      </c>
      <c r="F472" s="10">
        <v>0</v>
      </c>
      <c r="G472" s="10">
        <v>0.87000000000000011</v>
      </c>
      <c r="H472" s="10">
        <v>14.97</v>
      </c>
      <c r="I472" s="10">
        <v>449</v>
      </c>
      <c r="J472" s="12">
        <v>516.09195402298849</v>
      </c>
      <c r="K472" s="1">
        <v>0.6863636363636364</v>
      </c>
      <c r="L472" s="10">
        <v>151</v>
      </c>
      <c r="M472" s="10">
        <v>220</v>
      </c>
      <c r="N472" s="10">
        <v>5</v>
      </c>
    </row>
    <row r="473" spans="1:14" x14ac:dyDescent="0.3">
      <c r="A473" t="s">
        <v>40</v>
      </c>
      <c r="B473" t="s">
        <v>760</v>
      </c>
      <c r="C473" t="s">
        <v>117</v>
      </c>
      <c r="D473" s="10">
        <v>1</v>
      </c>
      <c r="E473" s="1">
        <v>0</v>
      </c>
      <c r="F473" s="10">
        <v>0</v>
      </c>
      <c r="G473" s="10">
        <v>1</v>
      </c>
      <c r="H473" s="10">
        <v>19.899999999999999</v>
      </c>
      <c r="I473" s="10">
        <v>597</v>
      </c>
      <c r="J473" s="12">
        <v>597</v>
      </c>
      <c r="K473" s="1">
        <v>0.79600000000000004</v>
      </c>
      <c r="L473" s="10">
        <v>199</v>
      </c>
      <c r="M473" s="10">
        <v>250</v>
      </c>
      <c r="N473" s="10">
        <v>5</v>
      </c>
    </row>
    <row r="474" spans="1:14" x14ac:dyDescent="0.3">
      <c r="A474" t="s">
        <v>40</v>
      </c>
      <c r="B474" t="s">
        <v>786</v>
      </c>
      <c r="C474" t="s">
        <v>9</v>
      </c>
      <c r="D474" s="10">
        <v>0.63</v>
      </c>
      <c r="E474" s="1">
        <v>0</v>
      </c>
      <c r="F474" s="10">
        <v>0</v>
      </c>
      <c r="G474" s="10">
        <v>0.63</v>
      </c>
      <c r="H474" s="10">
        <v>4.25</v>
      </c>
      <c r="I474" s="10">
        <v>127.39999999999999</v>
      </c>
      <c r="J474" s="12">
        <v>202.2222222222222</v>
      </c>
      <c r="K474" s="1">
        <v>0.26041666666666669</v>
      </c>
      <c r="L474" s="10">
        <v>25</v>
      </c>
      <c r="M474" s="10">
        <v>96</v>
      </c>
      <c r="N474" s="10">
        <v>2</v>
      </c>
    </row>
    <row r="475" spans="1:14" x14ac:dyDescent="0.3">
      <c r="A475" t="s">
        <v>40</v>
      </c>
      <c r="B475" t="s">
        <v>786</v>
      </c>
      <c r="C475" t="s">
        <v>8</v>
      </c>
      <c r="D475" s="10">
        <v>0.78</v>
      </c>
      <c r="E475" s="1">
        <v>0</v>
      </c>
      <c r="F475" s="10">
        <v>0</v>
      </c>
      <c r="G475" s="10">
        <v>0.78</v>
      </c>
      <c r="H475" s="10">
        <v>5.2299999999999995</v>
      </c>
      <c r="I475" s="10">
        <v>156.9</v>
      </c>
      <c r="J475" s="12">
        <v>201.15384615384616</v>
      </c>
      <c r="K475" s="1">
        <v>0.15753424657534246</v>
      </c>
      <c r="L475" s="10">
        <v>23</v>
      </c>
      <c r="M475" s="10">
        <v>146</v>
      </c>
      <c r="N475" s="10">
        <v>3</v>
      </c>
    </row>
    <row r="476" spans="1:14" x14ac:dyDescent="0.3">
      <c r="A476" t="s">
        <v>40</v>
      </c>
      <c r="B476" t="s">
        <v>786</v>
      </c>
      <c r="C476" t="s">
        <v>10</v>
      </c>
      <c r="D476" s="10">
        <v>0.78</v>
      </c>
      <c r="E476" s="1">
        <v>0</v>
      </c>
      <c r="F476" s="10">
        <v>0</v>
      </c>
      <c r="G476" s="10">
        <v>0.78</v>
      </c>
      <c r="H476" s="10">
        <v>6.58</v>
      </c>
      <c r="I476" s="10">
        <v>197.3</v>
      </c>
      <c r="J476" s="12">
        <v>252.94871794871796</v>
      </c>
      <c r="K476" s="1">
        <v>0.21232876712328766</v>
      </c>
      <c r="L476" s="10">
        <v>31</v>
      </c>
      <c r="M476" s="10">
        <v>146</v>
      </c>
      <c r="N476" s="10">
        <v>3</v>
      </c>
    </row>
    <row r="477" spans="1:14" x14ac:dyDescent="0.3">
      <c r="A477" t="s">
        <v>40</v>
      </c>
      <c r="B477" t="s">
        <v>786</v>
      </c>
      <c r="C477" t="s">
        <v>12</v>
      </c>
      <c r="D477" s="10">
        <v>0.43</v>
      </c>
      <c r="E477" s="1">
        <v>0</v>
      </c>
      <c r="F477" s="10">
        <v>0</v>
      </c>
      <c r="G477" s="10">
        <v>0.43</v>
      </c>
      <c r="H477" s="10">
        <v>1.1200000000000001</v>
      </c>
      <c r="I477" s="10">
        <v>33.6</v>
      </c>
      <c r="J477" s="12">
        <v>78.139534883720941</v>
      </c>
      <c r="K477" s="1">
        <v>8.3333333333333329E-2</v>
      </c>
      <c r="L477" s="10">
        <v>4</v>
      </c>
      <c r="M477" s="10">
        <v>48</v>
      </c>
      <c r="N477" s="10">
        <v>1</v>
      </c>
    </row>
    <row r="478" spans="1:14" x14ac:dyDescent="0.3">
      <c r="A478" t="s">
        <v>40</v>
      </c>
      <c r="B478" t="s">
        <v>786</v>
      </c>
      <c r="C478" t="s">
        <v>14</v>
      </c>
      <c r="D478" s="10">
        <v>0.78</v>
      </c>
      <c r="E478" s="1">
        <v>0</v>
      </c>
      <c r="F478" s="10">
        <v>0</v>
      </c>
      <c r="G478" s="10">
        <v>0.78</v>
      </c>
      <c r="H478" s="10">
        <v>5.0699999999999994</v>
      </c>
      <c r="I478" s="10">
        <v>152.1</v>
      </c>
      <c r="J478" s="12">
        <v>195</v>
      </c>
      <c r="K478" s="1">
        <v>0.15753424657534246</v>
      </c>
      <c r="L478" s="10">
        <v>23</v>
      </c>
      <c r="M478" s="10">
        <v>146</v>
      </c>
      <c r="N478" s="10">
        <v>3</v>
      </c>
    </row>
    <row r="479" spans="1:14" x14ac:dyDescent="0.3">
      <c r="A479" t="s">
        <v>40</v>
      </c>
      <c r="B479" t="s">
        <v>786</v>
      </c>
      <c r="C479" t="s">
        <v>114</v>
      </c>
      <c r="D479" s="10">
        <v>1.0699999999999998</v>
      </c>
      <c r="E479" s="1">
        <v>0</v>
      </c>
      <c r="F479" s="10">
        <v>0</v>
      </c>
      <c r="G479" s="10">
        <v>1.0699999999999998</v>
      </c>
      <c r="H479" s="10">
        <v>8.02</v>
      </c>
      <c r="I479" s="10">
        <v>240.60000000000002</v>
      </c>
      <c r="J479" s="12">
        <v>224.8598130841122</v>
      </c>
      <c r="K479" s="1">
        <v>0.22292993630573249</v>
      </c>
      <c r="L479" s="10">
        <v>35</v>
      </c>
      <c r="M479" s="10">
        <v>157</v>
      </c>
      <c r="N479" s="10">
        <v>3</v>
      </c>
    </row>
    <row r="480" spans="1:14" x14ac:dyDescent="0.3">
      <c r="A480" t="s">
        <v>40</v>
      </c>
      <c r="B480" t="s">
        <v>786</v>
      </c>
      <c r="C480" t="s">
        <v>117</v>
      </c>
      <c r="D480" s="10">
        <v>1.0627</v>
      </c>
      <c r="E480" s="1">
        <v>0</v>
      </c>
      <c r="F480" s="10">
        <v>0</v>
      </c>
      <c r="G480" s="10">
        <v>1.0627</v>
      </c>
      <c r="H480" s="10">
        <v>4.78</v>
      </c>
      <c r="I480" s="10">
        <v>143.4</v>
      </c>
      <c r="J480" s="12">
        <v>134.93930554248612</v>
      </c>
      <c r="K480" s="1">
        <v>0.1981981981981982</v>
      </c>
      <c r="L480" s="10">
        <v>22</v>
      </c>
      <c r="M480" s="10">
        <v>111</v>
      </c>
      <c r="N480" s="10">
        <v>3</v>
      </c>
    </row>
    <row r="481" spans="1:14" x14ac:dyDescent="0.3">
      <c r="A481" t="s">
        <v>57</v>
      </c>
      <c r="B481" t="s">
        <v>392</v>
      </c>
      <c r="C481" t="s">
        <v>7</v>
      </c>
      <c r="D481" s="10">
        <v>3.34</v>
      </c>
      <c r="E481" s="1">
        <v>0</v>
      </c>
      <c r="F481" s="10">
        <v>0</v>
      </c>
      <c r="G481" s="10">
        <v>3.34</v>
      </c>
      <c r="H481" s="10">
        <v>64.94</v>
      </c>
      <c r="I481" s="10">
        <v>1948.22</v>
      </c>
      <c r="J481" s="12">
        <v>583.29940119760488</v>
      </c>
      <c r="K481" s="1">
        <v>0.9761194029850746</v>
      </c>
      <c r="L481" s="10">
        <v>654</v>
      </c>
      <c r="M481" s="10">
        <v>670</v>
      </c>
      <c r="N481" s="10">
        <v>18</v>
      </c>
    </row>
    <row r="482" spans="1:14" x14ac:dyDescent="0.3">
      <c r="A482" t="s">
        <v>57</v>
      </c>
      <c r="B482" t="s">
        <v>392</v>
      </c>
      <c r="C482" t="s">
        <v>9</v>
      </c>
      <c r="D482" s="10">
        <v>4.3600000000000003</v>
      </c>
      <c r="E482" s="1">
        <v>0</v>
      </c>
      <c r="F482" s="10">
        <v>0</v>
      </c>
      <c r="G482" s="10">
        <v>4.3600000000000003</v>
      </c>
      <c r="H482" s="10">
        <v>67.739999999999995</v>
      </c>
      <c r="I482" s="10">
        <v>2032.4399999999998</v>
      </c>
      <c r="J482" s="12">
        <v>466.15596330275224</v>
      </c>
      <c r="K482" s="1">
        <v>0.6501831501831502</v>
      </c>
      <c r="L482" s="10">
        <v>710</v>
      </c>
      <c r="M482" s="10">
        <v>1092</v>
      </c>
      <c r="N482" s="10">
        <v>24</v>
      </c>
    </row>
    <row r="483" spans="1:14" x14ac:dyDescent="0.3">
      <c r="A483" t="s">
        <v>57</v>
      </c>
      <c r="B483" t="s">
        <v>392</v>
      </c>
      <c r="C483" t="s">
        <v>8</v>
      </c>
      <c r="D483" s="10">
        <v>4</v>
      </c>
      <c r="E483" s="1">
        <v>0</v>
      </c>
      <c r="F483" s="10">
        <v>0</v>
      </c>
      <c r="G483" s="10">
        <v>4</v>
      </c>
      <c r="H483" s="10">
        <v>50.6</v>
      </c>
      <c r="I483" s="10">
        <v>1517.85</v>
      </c>
      <c r="J483" s="12">
        <v>379.46249999999998</v>
      </c>
      <c r="K483" s="1">
        <v>0.55671077504725897</v>
      </c>
      <c r="L483" s="10">
        <v>589</v>
      </c>
      <c r="M483" s="10">
        <v>1058</v>
      </c>
      <c r="N483" s="10">
        <v>24</v>
      </c>
    </row>
    <row r="484" spans="1:14" x14ac:dyDescent="0.3">
      <c r="A484" t="s">
        <v>57</v>
      </c>
      <c r="B484" t="s">
        <v>392</v>
      </c>
      <c r="C484" t="s">
        <v>11</v>
      </c>
      <c r="D484" s="10">
        <v>4.3</v>
      </c>
      <c r="E484" s="1">
        <v>0</v>
      </c>
      <c r="F484" s="10">
        <v>0</v>
      </c>
      <c r="G484" s="10">
        <v>4.3</v>
      </c>
      <c r="H484" s="10">
        <v>66.540000000000006</v>
      </c>
      <c r="I484" s="10">
        <v>1996.4500000000003</v>
      </c>
      <c r="J484" s="12">
        <v>464.29069767441871</v>
      </c>
      <c r="K484" s="1">
        <v>0.65109034267912769</v>
      </c>
      <c r="L484" s="10">
        <v>836</v>
      </c>
      <c r="M484" s="10">
        <v>1284</v>
      </c>
      <c r="N484" s="10">
        <v>28</v>
      </c>
    </row>
    <row r="485" spans="1:14" x14ac:dyDescent="0.3">
      <c r="A485" t="s">
        <v>57</v>
      </c>
      <c r="B485" t="s">
        <v>392</v>
      </c>
      <c r="C485" t="s">
        <v>10</v>
      </c>
      <c r="D485" s="10">
        <v>2.4300000000000002</v>
      </c>
      <c r="E485" s="1">
        <v>0</v>
      </c>
      <c r="F485" s="10">
        <v>0</v>
      </c>
      <c r="G485" s="10">
        <v>2.4300000000000002</v>
      </c>
      <c r="H485" s="10">
        <v>35.9</v>
      </c>
      <c r="I485" s="10">
        <v>1077.05</v>
      </c>
      <c r="J485" s="12">
        <v>443.23045267489709</v>
      </c>
      <c r="K485" s="1">
        <v>0.63108108108108107</v>
      </c>
      <c r="L485" s="10">
        <v>467</v>
      </c>
      <c r="M485" s="10">
        <v>740</v>
      </c>
      <c r="N485" s="10">
        <v>17</v>
      </c>
    </row>
    <row r="486" spans="1:14" x14ac:dyDescent="0.3">
      <c r="A486" t="s">
        <v>57</v>
      </c>
      <c r="B486" t="s">
        <v>392</v>
      </c>
      <c r="C486" t="s">
        <v>13</v>
      </c>
      <c r="D486" s="10">
        <v>4.17</v>
      </c>
      <c r="E486" s="1">
        <v>0.23980815347721823</v>
      </c>
      <c r="F486" s="10">
        <v>1</v>
      </c>
      <c r="G486" s="10">
        <v>3.1700000000000004</v>
      </c>
      <c r="H486" s="10">
        <v>73.289999999999992</v>
      </c>
      <c r="I486" s="10">
        <v>2198.92</v>
      </c>
      <c r="J486" s="12">
        <v>527.31894484412476</v>
      </c>
      <c r="K486" s="1">
        <v>0.85824941905499608</v>
      </c>
      <c r="L486" s="10">
        <v>1108</v>
      </c>
      <c r="M486" s="10">
        <v>1291</v>
      </c>
      <c r="N486" s="10">
        <v>30</v>
      </c>
    </row>
    <row r="487" spans="1:14" x14ac:dyDescent="0.3">
      <c r="A487" t="s">
        <v>57</v>
      </c>
      <c r="B487" t="s">
        <v>392</v>
      </c>
      <c r="C487" t="s">
        <v>12</v>
      </c>
      <c r="D487" s="10">
        <v>3.1300000000000003</v>
      </c>
      <c r="E487" s="1">
        <v>0</v>
      </c>
      <c r="F487" s="10">
        <v>0</v>
      </c>
      <c r="G487" s="10">
        <v>3.1300000000000003</v>
      </c>
      <c r="H487" s="10">
        <v>41.98</v>
      </c>
      <c r="I487" s="10">
        <v>1259.3499999999999</v>
      </c>
      <c r="J487" s="12">
        <v>402.34824281150151</v>
      </c>
      <c r="K487" s="1">
        <v>0.67387387387387387</v>
      </c>
      <c r="L487" s="10">
        <v>748</v>
      </c>
      <c r="M487" s="10">
        <v>1110</v>
      </c>
      <c r="N487" s="10">
        <v>28</v>
      </c>
    </row>
    <row r="488" spans="1:14" x14ac:dyDescent="0.3">
      <c r="A488" t="s">
        <v>57</v>
      </c>
      <c r="B488" t="s">
        <v>392</v>
      </c>
      <c r="C488" t="s">
        <v>15</v>
      </c>
      <c r="D488" s="10">
        <v>3.13</v>
      </c>
      <c r="E488" s="1">
        <v>0.19169329073482427</v>
      </c>
      <c r="F488" s="10">
        <v>0.6</v>
      </c>
      <c r="G488" s="10">
        <v>2.5299999999999998</v>
      </c>
      <c r="H488" s="10">
        <v>58.71</v>
      </c>
      <c r="I488" s="10">
        <v>1761.32</v>
      </c>
      <c r="J488" s="12">
        <v>562.72204472843453</v>
      </c>
      <c r="K488" s="1">
        <v>0.83163265306122447</v>
      </c>
      <c r="L488" s="10">
        <v>652</v>
      </c>
      <c r="M488" s="10">
        <v>784</v>
      </c>
      <c r="N488" s="10">
        <v>19</v>
      </c>
    </row>
    <row r="489" spans="1:14" x14ac:dyDescent="0.3">
      <c r="A489" t="s">
        <v>57</v>
      </c>
      <c r="B489" t="s">
        <v>392</v>
      </c>
      <c r="C489" t="s">
        <v>14</v>
      </c>
      <c r="D489" s="10">
        <v>3.1100000000000003</v>
      </c>
      <c r="E489" s="1">
        <v>0.32154340836012857</v>
      </c>
      <c r="F489" s="10">
        <v>1</v>
      </c>
      <c r="G489" s="10">
        <v>2.1100000000000003</v>
      </c>
      <c r="H489" s="10">
        <v>44.18</v>
      </c>
      <c r="I489" s="10">
        <v>1325.5100000000002</v>
      </c>
      <c r="J489" s="12">
        <v>426.20900321543411</v>
      </c>
      <c r="K489" s="1">
        <v>0.7701271186440678</v>
      </c>
      <c r="L489" s="10">
        <v>727</v>
      </c>
      <c r="M489" s="10">
        <v>944</v>
      </c>
      <c r="N489" s="10">
        <v>25</v>
      </c>
    </row>
    <row r="490" spans="1:14" x14ac:dyDescent="0.3">
      <c r="A490" t="s">
        <v>57</v>
      </c>
      <c r="B490" t="s">
        <v>392</v>
      </c>
      <c r="C490" t="s">
        <v>116</v>
      </c>
      <c r="D490" s="10">
        <v>2.9332000000000003</v>
      </c>
      <c r="E490" s="1">
        <v>0.27273966998499932</v>
      </c>
      <c r="F490" s="10">
        <v>0.8</v>
      </c>
      <c r="G490" s="10">
        <v>2.1332</v>
      </c>
      <c r="H490" s="10">
        <v>43.697423169400004</v>
      </c>
      <c r="I490" s="10">
        <v>1310.922695082</v>
      </c>
      <c r="J490" s="12">
        <v>446.92577904063819</v>
      </c>
      <c r="K490" s="1">
        <v>0.591324200913242</v>
      </c>
      <c r="L490" s="10">
        <v>518</v>
      </c>
      <c r="M490" s="10">
        <v>876</v>
      </c>
      <c r="N490" s="10">
        <v>18</v>
      </c>
    </row>
    <row r="491" spans="1:14" x14ac:dyDescent="0.3">
      <c r="A491" t="s">
        <v>57</v>
      </c>
      <c r="B491" t="s">
        <v>392</v>
      </c>
      <c r="C491" t="s">
        <v>114</v>
      </c>
      <c r="D491" s="10">
        <v>2.2000000000000002</v>
      </c>
      <c r="E491" s="1">
        <v>0.27272727272727271</v>
      </c>
      <c r="F491" s="10">
        <v>0.6</v>
      </c>
      <c r="G491" s="10">
        <v>1.5999999999999999</v>
      </c>
      <c r="H491" s="10">
        <v>39.01</v>
      </c>
      <c r="I491" s="10">
        <v>1170.4099999999999</v>
      </c>
      <c r="J491" s="12">
        <v>532.00454545454534</v>
      </c>
      <c r="K491" s="1">
        <v>0.74931129476584024</v>
      </c>
      <c r="L491" s="10">
        <v>544</v>
      </c>
      <c r="M491" s="10">
        <v>726</v>
      </c>
      <c r="N491" s="10">
        <v>17</v>
      </c>
    </row>
    <row r="492" spans="1:14" x14ac:dyDescent="0.3">
      <c r="A492" t="s">
        <v>57</v>
      </c>
      <c r="B492" t="s">
        <v>392</v>
      </c>
      <c r="C492" t="s">
        <v>117</v>
      </c>
      <c r="D492" s="10">
        <v>2.1667000000000001</v>
      </c>
      <c r="E492" s="1">
        <v>0.2769188166335903</v>
      </c>
      <c r="F492" s="10">
        <v>0.60000000000000009</v>
      </c>
      <c r="G492" s="10">
        <v>1.5667</v>
      </c>
      <c r="H492" s="10">
        <v>35.933315499999999</v>
      </c>
      <c r="I492" s="10">
        <v>1077.9994649999999</v>
      </c>
      <c r="J492" s="12">
        <v>497.53056029907225</v>
      </c>
      <c r="K492" s="1">
        <v>0.57253886010362698</v>
      </c>
      <c r="L492" s="10">
        <v>442</v>
      </c>
      <c r="M492" s="10">
        <v>772</v>
      </c>
      <c r="N492" s="10">
        <v>16</v>
      </c>
    </row>
    <row r="493" spans="1:14" x14ac:dyDescent="0.3">
      <c r="A493" t="s">
        <v>57</v>
      </c>
      <c r="B493" t="s">
        <v>722</v>
      </c>
      <c r="C493" t="s">
        <v>7</v>
      </c>
      <c r="D493" s="10">
        <v>0</v>
      </c>
      <c r="E493" s="1" t="e">
        <v>#DIV/0!</v>
      </c>
      <c r="F493" s="10">
        <v>0</v>
      </c>
      <c r="G493" s="10">
        <v>0</v>
      </c>
      <c r="H493" s="10">
        <v>0.73</v>
      </c>
      <c r="I493" s="10">
        <v>22</v>
      </c>
      <c r="J493" s="12" t="e">
        <v>#DIV/0!</v>
      </c>
      <c r="K493" s="1">
        <v>0.52380952380952384</v>
      </c>
      <c r="L493" s="10">
        <v>22</v>
      </c>
      <c r="M493" s="10">
        <v>42</v>
      </c>
      <c r="N493" s="10">
        <v>1</v>
      </c>
    </row>
    <row r="494" spans="1:14" x14ac:dyDescent="0.3">
      <c r="A494" t="s">
        <v>57</v>
      </c>
      <c r="B494" t="s">
        <v>722</v>
      </c>
      <c r="C494" t="s">
        <v>9</v>
      </c>
      <c r="D494" s="10">
        <v>0</v>
      </c>
      <c r="E494" s="1" t="e">
        <v>#DIV/0!</v>
      </c>
      <c r="F494" s="10">
        <v>0</v>
      </c>
      <c r="G494" s="10">
        <v>0</v>
      </c>
      <c r="H494" s="10">
        <v>1.17</v>
      </c>
      <c r="I494" s="10">
        <v>35.1</v>
      </c>
      <c r="J494" s="12" t="e">
        <v>#DIV/0!</v>
      </c>
      <c r="K494" s="1">
        <v>0.44117647058823528</v>
      </c>
      <c r="L494" s="10">
        <v>30</v>
      </c>
      <c r="M494" s="10">
        <v>68</v>
      </c>
      <c r="N494" s="10">
        <v>2</v>
      </c>
    </row>
    <row r="495" spans="1:14" x14ac:dyDescent="0.3">
      <c r="A495" t="s">
        <v>57</v>
      </c>
      <c r="B495" t="s">
        <v>722</v>
      </c>
      <c r="C495" t="s">
        <v>8</v>
      </c>
      <c r="D495" s="10">
        <v>0</v>
      </c>
      <c r="E495" s="1" t="e">
        <v>#DIV/0!</v>
      </c>
      <c r="F495" s="10">
        <v>0</v>
      </c>
      <c r="G495" s="10">
        <v>0</v>
      </c>
      <c r="H495" s="10">
        <v>1.9</v>
      </c>
      <c r="I495" s="10">
        <v>57.120000000000005</v>
      </c>
      <c r="J495" s="12" t="e">
        <v>#DIV/0!</v>
      </c>
      <c r="K495" s="1">
        <v>0.48863636363636365</v>
      </c>
      <c r="L495" s="10">
        <v>43</v>
      </c>
      <c r="M495" s="10">
        <v>88</v>
      </c>
      <c r="N495" s="10">
        <v>3</v>
      </c>
    </row>
    <row r="496" spans="1:14" x14ac:dyDescent="0.3">
      <c r="A496" t="s">
        <v>57</v>
      </c>
      <c r="B496" t="s">
        <v>722</v>
      </c>
      <c r="C496" t="s">
        <v>11</v>
      </c>
      <c r="D496" s="10">
        <v>0.14000000000000001</v>
      </c>
      <c r="E496" s="1">
        <v>0</v>
      </c>
      <c r="F496" s="10">
        <v>0</v>
      </c>
      <c r="G496" s="10">
        <v>0.14000000000000001</v>
      </c>
      <c r="H496" s="10">
        <v>1.52</v>
      </c>
      <c r="I496" s="10">
        <v>45.66</v>
      </c>
      <c r="J496" s="12">
        <v>326.14285714285711</v>
      </c>
      <c r="K496" s="1">
        <v>0.54411764705882348</v>
      </c>
      <c r="L496" s="10">
        <v>37</v>
      </c>
      <c r="M496" s="10">
        <v>68</v>
      </c>
      <c r="N496" s="10">
        <v>2</v>
      </c>
    </row>
    <row r="497" spans="1:14" x14ac:dyDescent="0.3">
      <c r="A497" t="s">
        <v>57</v>
      </c>
      <c r="B497" t="s">
        <v>722</v>
      </c>
      <c r="C497" t="s">
        <v>10</v>
      </c>
      <c r="D497" s="10">
        <v>0</v>
      </c>
      <c r="E497" s="1" t="e">
        <v>#DIV/0!</v>
      </c>
      <c r="F497" s="10">
        <v>0</v>
      </c>
      <c r="G497" s="10">
        <v>0</v>
      </c>
      <c r="H497" s="10">
        <v>0.87000000000000011</v>
      </c>
      <c r="I497" s="10">
        <v>26</v>
      </c>
      <c r="J497" s="12" t="e">
        <v>#DIV/0!</v>
      </c>
      <c r="K497" s="1">
        <v>0.38235294117647056</v>
      </c>
      <c r="L497" s="10">
        <v>26</v>
      </c>
      <c r="M497" s="10">
        <v>68</v>
      </c>
      <c r="N497" s="10">
        <v>2</v>
      </c>
    </row>
    <row r="498" spans="1:14" x14ac:dyDescent="0.3">
      <c r="A498" t="s">
        <v>57</v>
      </c>
      <c r="B498" t="s">
        <v>722</v>
      </c>
      <c r="C498" t="s">
        <v>13</v>
      </c>
      <c r="D498" s="10">
        <v>7.0000000000000007E-2</v>
      </c>
      <c r="E498" s="1">
        <v>0</v>
      </c>
      <c r="F498" s="10">
        <v>0</v>
      </c>
      <c r="G498" s="10">
        <v>7.0000000000000007E-2</v>
      </c>
      <c r="H498" s="10">
        <v>1.07</v>
      </c>
      <c r="I498" s="10">
        <v>32</v>
      </c>
      <c r="J498" s="12">
        <v>457.14285714285711</v>
      </c>
      <c r="K498" s="1">
        <v>0.94117647058823528</v>
      </c>
      <c r="L498" s="10">
        <v>32</v>
      </c>
      <c r="M498" s="10">
        <v>34</v>
      </c>
      <c r="N498" s="10">
        <v>1</v>
      </c>
    </row>
    <row r="499" spans="1:14" x14ac:dyDescent="0.3">
      <c r="A499" t="s">
        <v>57</v>
      </c>
      <c r="B499" t="s">
        <v>722</v>
      </c>
      <c r="C499" t="s">
        <v>12</v>
      </c>
      <c r="D499" s="10">
        <v>7.0000000000000007E-2</v>
      </c>
      <c r="E499" s="1">
        <v>0</v>
      </c>
      <c r="F499" s="10">
        <v>0</v>
      </c>
      <c r="G499" s="10">
        <v>7.0000000000000007E-2</v>
      </c>
      <c r="H499" s="10">
        <v>0.93</v>
      </c>
      <c r="I499" s="10">
        <v>28</v>
      </c>
      <c r="J499" s="12">
        <v>399.99999999999994</v>
      </c>
      <c r="K499" s="1">
        <v>0.82352941176470584</v>
      </c>
      <c r="L499" s="10">
        <v>28</v>
      </c>
      <c r="M499" s="10">
        <v>34</v>
      </c>
      <c r="N499" s="10">
        <v>1</v>
      </c>
    </row>
    <row r="500" spans="1:14" x14ac:dyDescent="0.3">
      <c r="A500" t="s">
        <v>57</v>
      </c>
      <c r="B500" t="s">
        <v>722</v>
      </c>
      <c r="C500" t="s">
        <v>15</v>
      </c>
      <c r="D500" s="10">
        <v>7.0000000000000007E-2</v>
      </c>
      <c r="E500" s="1">
        <v>0</v>
      </c>
      <c r="F500" s="10">
        <v>0</v>
      </c>
      <c r="G500" s="10">
        <v>7.0000000000000007E-2</v>
      </c>
      <c r="H500" s="10">
        <v>1.07</v>
      </c>
      <c r="I500" s="10">
        <v>32</v>
      </c>
      <c r="J500" s="12">
        <v>457.14285714285711</v>
      </c>
      <c r="K500" s="1">
        <v>0.94117647058823528</v>
      </c>
      <c r="L500" s="10">
        <v>32</v>
      </c>
      <c r="M500" s="10">
        <v>34</v>
      </c>
      <c r="N500" s="10">
        <v>1</v>
      </c>
    </row>
    <row r="501" spans="1:14" x14ac:dyDescent="0.3">
      <c r="A501" t="s">
        <v>57</v>
      </c>
      <c r="B501" t="s">
        <v>722</v>
      </c>
      <c r="C501" t="s">
        <v>14</v>
      </c>
      <c r="D501" s="10">
        <v>7.0000000000000007E-2</v>
      </c>
      <c r="E501" s="1">
        <v>0</v>
      </c>
      <c r="F501" s="10">
        <v>0</v>
      </c>
      <c r="G501" s="10">
        <v>7.0000000000000007E-2</v>
      </c>
      <c r="H501" s="10">
        <v>0.67</v>
      </c>
      <c r="I501" s="10">
        <v>20</v>
      </c>
      <c r="J501" s="12">
        <v>285.71428571428567</v>
      </c>
      <c r="K501" s="1">
        <v>0.58823529411764708</v>
      </c>
      <c r="L501" s="10">
        <v>20</v>
      </c>
      <c r="M501" s="10">
        <v>34</v>
      </c>
      <c r="N501" s="10">
        <v>1</v>
      </c>
    </row>
    <row r="502" spans="1:14" x14ac:dyDescent="0.3">
      <c r="A502" t="s">
        <v>57</v>
      </c>
      <c r="B502" t="s">
        <v>722</v>
      </c>
      <c r="C502" t="s">
        <v>114</v>
      </c>
      <c r="D502" s="10">
        <v>0.14000000000000001</v>
      </c>
      <c r="E502" s="1">
        <v>0</v>
      </c>
      <c r="F502" s="10">
        <v>0</v>
      </c>
      <c r="G502" s="10">
        <v>0.14000000000000001</v>
      </c>
      <c r="H502" s="10">
        <v>1.07</v>
      </c>
      <c r="I502" s="10">
        <v>32</v>
      </c>
      <c r="J502" s="12">
        <v>228.57142857142856</v>
      </c>
      <c r="K502" s="1">
        <v>0.38095238095238093</v>
      </c>
      <c r="L502" s="10">
        <v>32</v>
      </c>
      <c r="M502" s="10">
        <v>84</v>
      </c>
      <c r="N502" s="10">
        <v>2</v>
      </c>
    </row>
    <row r="503" spans="1:14" x14ac:dyDescent="0.3">
      <c r="A503" t="s">
        <v>57</v>
      </c>
      <c r="B503" t="s">
        <v>795</v>
      </c>
      <c r="C503" t="s">
        <v>7</v>
      </c>
      <c r="D503" s="10">
        <v>0.28999999999999998</v>
      </c>
      <c r="E503" s="1">
        <v>0</v>
      </c>
      <c r="F503" s="10">
        <v>0</v>
      </c>
      <c r="G503" s="10">
        <v>0.28999999999999998</v>
      </c>
      <c r="H503" s="10">
        <v>0.17</v>
      </c>
      <c r="I503" s="10">
        <v>5</v>
      </c>
      <c r="J503" s="12">
        <v>17.241379310344829</v>
      </c>
      <c r="K503" s="1">
        <v>0.25</v>
      </c>
      <c r="L503" s="10">
        <v>5</v>
      </c>
      <c r="M503" s="10">
        <v>20</v>
      </c>
      <c r="N503" s="10">
        <v>1</v>
      </c>
    </row>
    <row r="504" spans="1:14" x14ac:dyDescent="0.3">
      <c r="A504" t="s">
        <v>57</v>
      </c>
      <c r="B504" t="s">
        <v>795</v>
      </c>
      <c r="C504" t="s">
        <v>9</v>
      </c>
      <c r="D504" s="10">
        <v>0.11</v>
      </c>
      <c r="E504" s="1">
        <v>0</v>
      </c>
      <c r="F504" s="10">
        <v>0</v>
      </c>
      <c r="G504" s="10">
        <v>0.11</v>
      </c>
      <c r="H504" s="10">
        <v>0.3</v>
      </c>
      <c r="I504" s="10">
        <v>9</v>
      </c>
      <c r="J504" s="12">
        <v>81.818181818181813</v>
      </c>
      <c r="K504" s="1">
        <v>0.45</v>
      </c>
      <c r="L504" s="10">
        <v>9</v>
      </c>
      <c r="M504" s="10">
        <v>20</v>
      </c>
      <c r="N504" s="10">
        <v>1</v>
      </c>
    </row>
    <row r="505" spans="1:14" x14ac:dyDescent="0.3">
      <c r="A505" t="s">
        <v>57</v>
      </c>
      <c r="B505" t="s">
        <v>795</v>
      </c>
      <c r="C505" t="s">
        <v>8</v>
      </c>
      <c r="D505" s="10">
        <v>0.36</v>
      </c>
      <c r="E505" s="1">
        <v>0</v>
      </c>
      <c r="F505" s="10">
        <v>0</v>
      </c>
      <c r="G505" s="10">
        <v>0.36</v>
      </c>
      <c r="H505" s="10">
        <v>0.33</v>
      </c>
      <c r="I505" s="10">
        <v>10</v>
      </c>
      <c r="J505" s="12">
        <v>27.777777777777779</v>
      </c>
      <c r="K505" s="1">
        <v>0.5</v>
      </c>
      <c r="L505" s="10">
        <v>10</v>
      </c>
      <c r="M505" s="10">
        <v>20</v>
      </c>
      <c r="N505" s="10">
        <v>1</v>
      </c>
    </row>
    <row r="506" spans="1:14" x14ac:dyDescent="0.3">
      <c r="A506" t="s">
        <v>57</v>
      </c>
      <c r="B506" t="s">
        <v>795</v>
      </c>
      <c r="C506" t="s">
        <v>11</v>
      </c>
      <c r="D506" s="10">
        <v>0.33</v>
      </c>
      <c r="E506" s="1">
        <v>0</v>
      </c>
      <c r="F506" s="10">
        <v>0</v>
      </c>
      <c r="G506" s="10">
        <v>0.33</v>
      </c>
      <c r="H506" s="10">
        <v>2.17</v>
      </c>
      <c r="I506" s="10">
        <v>65</v>
      </c>
      <c r="J506" s="12">
        <v>196.96969696969697</v>
      </c>
      <c r="K506" s="1">
        <v>0.51666666666666672</v>
      </c>
      <c r="L506" s="10">
        <v>31</v>
      </c>
      <c r="M506" s="10">
        <v>60</v>
      </c>
      <c r="N506" s="10">
        <v>3</v>
      </c>
    </row>
    <row r="507" spans="1:14" x14ac:dyDescent="0.3">
      <c r="A507" t="s">
        <v>57</v>
      </c>
      <c r="B507" t="s">
        <v>795</v>
      </c>
      <c r="C507" t="s">
        <v>10</v>
      </c>
      <c r="D507" s="10">
        <v>0.13</v>
      </c>
      <c r="E507" s="1">
        <v>0</v>
      </c>
      <c r="F507" s="10">
        <v>0</v>
      </c>
      <c r="G507" s="10">
        <v>0.13</v>
      </c>
      <c r="H507" s="10">
        <v>0.37</v>
      </c>
      <c r="I507" s="10">
        <v>11</v>
      </c>
      <c r="J507" s="12">
        <v>84.615384615384613</v>
      </c>
      <c r="K507" s="1">
        <v>0.55000000000000004</v>
      </c>
      <c r="L507" s="10">
        <v>11</v>
      </c>
      <c r="M507" s="10">
        <v>20</v>
      </c>
      <c r="N507" s="10">
        <v>1</v>
      </c>
    </row>
    <row r="508" spans="1:14" x14ac:dyDescent="0.3">
      <c r="A508" t="s">
        <v>57</v>
      </c>
      <c r="B508" t="s">
        <v>795</v>
      </c>
      <c r="C508" t="s">
        <v>13</v>
      </c>
      <c r="D508" s="10">
        <v>0.94</v>
      </c>
      <c r="E508" s="1">
        <v>0</v>
      </c>
      <c r="F508" s="10">
        <v>0</v>
      </c>
      <c r="G508" s="10">
        <v>0.94</v>
      </c>
      <c r="H508" s="10">
        <v>6.97</v>
      </c>
      <c r="I508" s="10">
        <v>209</v>
      </c>
      <c r="J508" s="12">
        <v>222.34042553191492</v>
      </c>
      <c r="K508" s="1">
        <v>1.075</v>
      </c>
      <c r="L508" s="10">
        <v>86</v>
      </c>
      <c r="M508" s="10">
        <v>80</v>
      </c>
      <c r="N508" s="10">
        <v>4</v>
      </c>
    </row>
    <row r="509" spans="1:14" x14ac:dyDescent="0.3">
      <c r="A509" t="s">
        <v>57</v>
      </c>
      <c r="B509" t="s">
        <v>795</v>
      </c>
      <c r="C509" t="s">
        <v>12</v>
      </c>
      <c r="D509" s="10">
        <v>0.6</v>
      </c>
      <c r="E509" s="1">
        <v>0</v>
      </c>
      <c r="F509" s="10">
        <v>0</v>
      </c>
      <c r="G509" s="10">
        <v>0.6</v>
      </c>
      <c r="H509" s="10">
        <v>4.13</v>
      </c>
      <c r="I509" s="10">
        <v>124</v>
      </c>
      <c r="J509" s="12">
        <v>206.66666666666669</v>
      </c>
      <c r="K509" s="1">
        <v>0.91666666666666663</v>
      </c>
      <c r="L509" s="10">
        <v>55</v>
      </c>
      <c r="M509" s="10">
        <v>60</v>
      </c>
      <c r="N509" s="10">
        <v>3</v>
      </c>
    </row>
    <row r="510" spans="1:14" x14ac:dyDescent="0.3">
      <c r="A510" t="s">
        <v>57</v>
      </c>
      <c r="B510" t="s">
        <v>795</v>
      </c>
      <c r="C510" t="s">
        <v>15</v>
      </c>
      <c r="D510" s="10">
        <v>1.71</v>
      </c>
      <c r="E510" s="1">
        <v>0</v>
      </c>
      <c r="F510" s="10">
        <v>0</v>
      </c>
      <c r="G510" s="10">
        <v>1.71</v>
      </c>
      <c r="H510" s="10">
        <v>12</v>
      </c>
      <c r="I510" s="10">
        <v>360</v>
      </c>
      <c r="J510" s="12">
        <v>210.5263157894737</v>
      </c>
      <c r="K510" s="1">
        <v>0.99375000000000002</v>
      </c>
      <c r="L510" s="10">
        <v>159</v>
      </c>
      <c r="M510" s="10">
        <v>160</v>
      </c>
      <c r="N510" s="10">
        <v>8</v>
      </c>
    </row>
    <row r="511" spans="1:14" x14ac:dyDescent="0.3">
      <c r="A511" t="s">
        <v>57</v>
      </c>
      <c r="B511" t="s">
        <v>795</v>
      </c>
      <c r="C511" t="s">
        <v>14</v>
      </c>
      <c r="D511" s="10">
        <v>1.1299999999999999</v>
      </c>
      <c r="E511" s="1">
        <v>0</v>
      </c>
      <c r="F511" s="10">
        <v>0</v>
      </c>
      <c r="G511" s="10">
        <v>1.1299999999999999</v>
      </c>
      <c r="H511" s="10">
        <v>7.93</v>
      </c>
      <c r="I511" s="10">
        <v>238</v>
      </c>
      <c r="J511" s="12">
        <v>210.6194690265487</v>
      </c>
      <c r="K511" s="1">
        <v>1.3</v>
      </c>
      <c r="L511" s="10">
        <v>104</v>
      </c>
      <c r="M511" s="10">
        <v>80</v>
      </c>
      <c r="N511" s="10">
        <v>4</v>
      </c>
    </row>
    <row r="512" spans="1:14" x14ac:dyDescent="0.3">
      <c r="A512" t="s">
        <v>57</v>
      </c>
      <c r="B512" t="s">
        <v>795</v>
      </c>
      <c r="C512" t="s">
        <v>116</v>
      </c>
      <c r="D512" s="10">
        <v>1.4388000000000001</v>
      </c>
      <c r="E512" s="1">
        <v>0</v>
      </c>
      <c r="F512" s="10">
        <v>0</v>
      </c>
      <c r="G512" s="10">
        <v>1.4387999999999999</v>
      </c>
      <c r="H512" s="10">
        <v>11.299998200000001</v>
      </c>
      <c r="I512" s="10">
        <v>338.99994600000002</v>
      </c>
      <c r="J512" s="12">
        <v>235.61297331109259</v>
      </c>
      <c r="K512" s="1">
        <v>0.74444444444444446</v>
      </c>
      <c r="L512" s="10">
        <v>134</v>
      </c>
      <c r="M512" s="10">
        <v>180</v>
      </c>
      <c r="N512" s="10">
        <v>9</v>
      </c>
    </row>
    <row r="513" spans="1:14" x14ac:dyDescent="0.3">
      <c r="A513" t="s">
        <v>57</v>
      </c>
      <c r="B513" t="s">
        <v>795</v>
      </c>
      <c r="C513" t="s">
        <v>114</v>
      </c>
      <c r="D513" s="10">
        <v>2.68</v>
      </c>
      <c r="E513" s="1">
        <v>0</v>
      </c>
      <c r="F513" s="10">
        <v>0</v>
      </c>
      <c r="G513" s="10">
        <v>2.68</v>
      </c>
      <c r="H513" s="10">
        <v>21.8</v>
      </c>
      <c r="I513" s="10">
        <v>654</v>
      </c>
      <c r="J513" s="12">
        <v>244.02985074626864</v>
      </c>
      <c r="K513" s="1">
        <v>1.05</v>
      </c>
      <c r="L513" s="10">
        <v>252</v>
      </c>
      <c r="M513" s="10">
        <v>240</v>
      </c>
      <c r="N513" s="10">
        <v>12</v>
      </c>
    </row>
    <row r="514" spans="1:14" x14ac:dyDescent="0.3">
      <c r="A514" t="s">
        <v>57</v>
      </c>
      <c r="B514" t="s">
        <v>795</v>
      </c>
      <c r="C514" t="s">
        <v>117</v>
      </c>
      <c r="D514" s="10">
        <v>1.3298000000000001</v>
      </c>
      <c r="E514" s="1">
        <v>0</v>
      </c>
      <c r="F514" s="10">
        <v>0</v>
      </c>
      <c r="G514" s="10">
        <v>1.3298000000000001</v>
      </c>
      <c r="H514" s="10">
        <v>11.1666653</v>
      </c>
      <c r="I514" s="10">
        <v>334.99995899999999</v>
      </c>
      <c r="J514" s="12">
        <v>251.91755075951269</v>
      </c>
      <c r="K514" s="1">
        <v>0.77500000000000002</v>
      </c>
      <c r="L514" s="10">
        <v>124</v>
      </c>
      <c r="M514" s="10">
        <v>160</v>
      </c>
      <c r="N514" s="10">
        <v>8</v>
      </c>
    </row>
    <row r="515" spans="1:14" x14ac:dyDescent="0.3">
      <c r="A515" t="s">
        <v>60</v>
      </c>
      <c r="B515" t="s">
        <v>351</v>
      </c>
      <c r="C515" t="s">
        <v>11</v>
      </c>
      <c r="D515" s="10">
        <v>0.28000000000000003</v>
      </c>
      <c r="E515" s="1">
        <v>1</v>
      </c>
      <c r="F515" s="10">
        <v>0.28000000000000003</v>
      </c>
      <c r="G515" s="10">
        <v>0</v>
      </c>
      <c r="H515" s="10">
        <v>1.17</v>
      </c>
      <c r="I515" s="10">
        <v>35</v>
      </c>
      <c r="J515" s="12">
        <v>124.99999999999999</v>
      </c>
      <c r="K515" s="1">
        <v>0.21875</v>
      </c>
      <c r="L515" s="10">
        <v>7</v>
      </c>
      <c r="M515" s="10">
        <v>32</v>
      </c>
      <c r="N515" s="10">
        <v>1</v>
      </c>
    </row>
    <row r="516" spans="1:14" x14ac:dyDescent="0.3">
      <c r="A516" t="s">
        <v>60</v>
      </c>
      <c r="B516" t="s">
        <v>612</v>
      </c>
      <c r="C516" t="s">
        <v>7</v>
      </c>
      <c r="D516" s="10">
        <v>7.0000000000000007E-2</v>
      </c>
      <c r="E516" s="1">
        <v>0</v>
      </c>
      <c r="F516" s="10">
        <v>0</v>
      </c>
      <c r="G516" s="10">
        <v>7.0000000000000007E-2</v>
      </c>
      <c r="H516" s="10">
        <v>0.37</v>
      </c>
      <c r="I516" s="10">
        <v>11</v>
      </c>
      <c r="J516" s="12">
        <v>157.14285714285714</v>
      </c>
      <c r="K516" s="1">
        <v>0.22</v>
      </c>
      <c r="L516" s="10">
        <v>11</v>
      </c>
      <c r="M516" s="10">
        <v>50</v>
      </c>
      <c r="N516" s="10">
        <v>1</v>
      </c>
    </row>
    <row r="517" spans="1:14" x14ac:dyDescent="0.3">
      <c r="A517" t="s">
        <v>60</v>
      </c>
      <c r="B517" t="s">
        <v>612</v>
      </c>
      <c r="C517" t="s">
        <v>9</v>
      </c>
      <c r="D517" s="10">
        <v>7.0000000000000007E-2</v>
      </c>
      <c r="E517" s="1">
        <v>0</v>
      </c>
      <c r="F517" s="10">
        <v>0</v>
      </c>
      <c r="G517" s="10">
        <v>7.0000000000000007E-2</v>
      </c>
      <c r="H517" s="10">
        <v>0.27</v>
      </c>
      <c r="I517" s="10">
        <v>8</v>
      </c>
      <c r="J517" s="12">
        <v>114.28571428571428</v>
      </c>
      <c r="K517" s="1">
        <v>0.2</v>
      </c>
      <c r="L517" s="10">
        <v>8</v>
      </c>
      <c r="M517" s="10">
        <v>40</v>
      </c>
      <c r="N517" s="10">
        <v>1</v>
      </c>
    </row>
    <row r="518" spans="1:14" x14ac:dyDescent="0.3">
      <c r="A518" t="s">
        <v>63</v>
      </c>
      <c r="B518" t="s">
        <v>180</v>
      </c>
      <c r="C518" t="s">
        <v>7</v>
      </c>
      <c r="D518" s="10">
        <v>0.89999999999999991</v>
      </c>
      <c r="E518" s="1">
        <v>1</v>
      </c>
      <c r="F518" s="10">
        <v>0.89999999999999991</v>
      </c>
      <c r="G518" s="10">
        <v>0</v>
      </c>
      <c r="H518" s="10">
        <v>17.64</v>
      </c>
      <c r="I518" s="10">
        <v>529.20000000000005</v>
      </c>
      <c r="J518" s="12">
        <v>588.00000000000011</v>
      </c>
      <c r="K518" s="1">
        <v>0.96111111111111114</v>
      </c>
      <c r="L518" s="10">
        <v>173</v>
      </c>
      <c r="M518" s="10">
        <v>180</v>
      </c>
      <c r="N518" s="10">
        <v>5</v>
      </c>
    </row>
    <row r="519" spans="1:14" x14ac:dyDescent="0.3">
      <c r="A519" t="s">
        <v>63</v>
      </c>
      <c r="B519" t="s">
        <v>180</v>
      </c>
      <c r="C519" t="s">
        <v>9</v>
      </c>
      <c r="D519" s="10">
        <v>0.89999999999999991</v>
      </c>
      <c r="E519" s="1">
        <v>1</v>
      </c>
      <c r="F519" s="10">
        <v>0.89999999999999991</v>
      </c>
      <c r="G519" s="10">
        <v>0</v>
      </c>
      <c r="H519" s="10">
        <v>14.9</v>
      </c>
      <c r="I519" s="10">
        <v>447</v>
      </c>
      <c r="J519" s="12">
        <v>496.66666666666674</v>
      </c>
      <c r="K519" s="1">
        <v>0.81666666666666665</v>
      </c>
      <c r="L519" s="10">
        <v>147</v>
      </c>
      <c r="M519" s="10">
        <v>180</v>
      </c>
      <c r="N519" s="10">
        <v>5</v>
      </c>
    </row>
    <row r="520" spans="1:14" x14ac:dyDescent="0.3">
      <c r="A520" t="s">
        <v>63</v>
      </c>
      <c r="B520" t="s">
        <v>180</v>
      </c>
      <c r="C520" t="s">
        <v>8</v>
      </c>
      <c r="D520" s="10">
        <v>0.89999999999999991</v>
      </c>
      <c r="E520" s="1">
        <v>0.83333333333333337</v>
      </c>
      <c r="F520" s="10">
        <v>0.75</v>
      </c>
      <c r="G520" s="10">
        <v>0.15</v>
      </c>
      <c r="H520" s="10">
        <v>16.299999999999997</v>
      </c>
      <c r="I520" s="10">
        <v>489</v>
      </c>
      <c r="J520" s="12">
        <v>543.33333333333337</v>
      </c>
      <c r="K520" s="1">
        <v>0.90555555555555556</v>
      </c>
      <c r="L520" s="10">
        <v>163</v>
      </c>
      <c r="M520" s="10">
        <v>180</v>
      </c>
      <c r="N520" s="10">
        <v>5</v>
      </c>
    </row>
    <row r="521" spans="1:14" x14ac:dyDescent="0.3">
      <c r="A521" t="s">
        <v>63</v>
      </c>
      <c r="B521" t="s">
        <v>180</v>
      </c>
      <c r="C521" t="s">
        <v>11</v>
      </c>
      <c r="D521" s="10">
        <v>0.89999999999999991</v>
      </c>
      <c r="E521" s="1">
        <v>0.77777777777777779</v>
      </c>
      <c r="F521" s="10">
        <v>0.7</v>
      </c>
      <c r="G521" s="10">
        <v>0.2</v>
      </c>
      <c r="H521" s="10">
        <v>14.24</v>
      </c>
      <c r="I521" s="10">
        <v>427.2</v>
      </c>
      <c r="J521" s="12">
        <v>474.66666666666669</v>
      </c>
      <c r="K521" s="1">
        <v>0.77777777777777779</v>
      </c>
      <c r="L521" s="10">
        <v>140</v>
      </c>
      <c r="M521" s="10">
        <v>180</v>
      </c>
      <c r="N521" s="10">
        <v>5</v>
      </c>
    </row>
    <row r="522" spans="1:14" x14ac:dyDescent="0.3">
      <c r="A522" t="s">
        <v>63</v>
      </c>
      <c r="B522" t="s">
        <v>180</v>
      </c>
      <c r="C522" t="s">
        <v>10</v>
      </c>
      <c r="D522" s="10">
        <v>0.89999999999999991</v>
      </c>
      <c r="E522" s="1">
        <v>1</v>
      </c>
      <c r="F522" s="10">
        <v>0.89999999999999991</v>
      </c>
      <c r="G522" s="10">
        <v>0</v>
      </c>
      <c r="H522" s="10">
        <v>14.02</v>
      </c>
      <c r="I522" s="10">
        <v>420.6</v>
      </c>
      <c r="J522" s="12">
        <v>467.33333333333343</v>
      </c>
      <c r="K522" s="1">
        <v>0.76666666666666672</v>
      </c>
      <c r="L522" s="10">
        <v>138</v>
      </c>
      <c r="M522" s="10">
        <v>180</v>
      </c>
      <c r="N522" s="10">
        <v>5</v>
      </c>
    </row>
    <row r="523" spans="1:14" x14ac:dyDescent="0.3">
      <c r="A523" t="s">
        <v>63</v>
      </c>
      <c r="B523" t="s">
        <v>180</v>
      </c>
      <c r="C523" t="s">
        <v>13</v>
      </c>
      <c r="D523" s="10">
        <v>0.55000000000000004</v>
      </c>
      <c r="E523" s="1">
        <v>0</v>
      </c>
      <c r="F523" s="10">
        <v>0</v>
      </c>
      <c r="G523" s="10">
        <v>0.55000000000000004</v>
      </c>
      <c r="H523" s="10">
        <v>7.74</v>
      </c>
      <c r="I523" s="10">
        <v>232.2</v>
      </c>
      <c r="J523" s="12">
        <v>422.18181818181813</v>
      </c>
      <c r="K523" s="1">
        <v>0.68518518518518523</v>
      </c>
      <c r="L523" s="10">
        <v>74</v>
      </c>
      <c r="M523" s="10">
        <v>108</v>
      </c>
      <c r="N523" s="10">
        <v>3</v>
      </c>
    </row>
    <row r="524" spans="1:14" x14ac:dyDescent="0.3">
      <c r="A524" t="s">
        <v>63</v>
      </c>
      <c r="B524" t="s">
        <v>180</v>
      </c>
      <c r="C524" t="s">
        <v>12</v>
      </c>
      <c r="D524" s="10">
        <v>0.89999999999999991</v>
      </c>
      <c r="E524" s="1">
        <v>0.77777777777777779</v>
      </c>
      <c r="F524" s="10">
        <v>0.7</v>
      </c>
      <c r="G524" s="10">
        <v>0.2</v>
      </c>
      <c r="H524" s="10">
        <v>17.96</v>
      </c>
      <c r="I524" s="10">
        <v>538.79999999999995</v>
      </c>
      <c r="J524" s="12">
        <v>598.66666666666663</v>
      </c>
      <c r="K524" s="1">
        <v>0.97777777777777775</v>
      </c>
      <c r="L524" s="10">
        <v>176</v>
      </c>
      <c r="M524" s="10">
        <v>180</v>
      </c>
      <c r="N524" s="10">
        <v>5</v>
      </c>
    </row>
    <row r="525" spans="1:14" x14ac:dyDescent="0.3">
      <c r="A525" t="s">
        <v>63</v>
      </c>
      <c r="B525" t="s">
        <v>180</v>
      </c>
      <c r="C525" t="s">
        <v>15</v>
      </c>
      <c r="D525" s="10">
        <v>0.95</v>
      </c>
      <c r="E525" s="1">
        <v>1</v>
      </c>
      <c r="F525" s="10">
        <v>0.95</v>
      </c>
      <c r="G525" s="10">
        <v>0</v>
      </c>
      <c r="H525" s="10">
        <v>15.09</v>
      </c>
      <c r="I525" s="10">
        <v>452.7</v>
      </c>
      <c r="J525" s="12">
        <v>476.5263157894737</v>
      </c>
      <c r="K525" s="1">
        <v>0.82777777777777772</v>
      </c>
      <c r="L525" s="10">
        <v>149</v>
      </c>
      <c r="M525" s="10">
        <v>180</v>
      </c>
      <c r="N525" s="10">
        <v>5</v>
      </c>
    </row>
    <row r="526" spans="1:14" x14ac:dyDescent="0.3">
      <c r="A526" t="s">
        <v>63</v>
      </c>
      <c r="B526" t="s">
        <v>180</v>
      </c>
      <c r="C526" t="s">
        <v>14</v>
      </c>
      <c r="D526" s="10">
        <v>0.7</v>
      </c>
      <c r="E526" s="1">
        <v>1</v>
      </c>
      <c r="F526" s="10">
        <v>0.7</v>
      </c>
      <c r="G526" s="10">
        <v>0</v>
      </c>
      <c r="H526" s="10">
        <v>16.32</v>
      </c>
      <c r="I526" s="10">
        <v>489.6</v>
      </c>
      <c r="J526" s="12">
        <v>699.42857142857156</v>
      </c>
      <c r="K526" s="1">
        <v>0.88888888888888884</v>
      </c>
      <c r="L526" s="10">
        <v>160</v>
      </c>
      <c r="M526" s="10">
        <v>180</v>
      </c>
      <c r="N526" s="10">
        <v>5</v>
      </c>
    </row>
    <row r="527" spans="1:14" x14ac:dyDescent="0.3">
      <c r="A527" t="s">
        <v>63</v>
      </c>
      <c r="B527" t="s">
        <v>180</v>
      </c>
      <c r="C527" t="s">
        <v>116</v>
      </c>
      <c r="D527" s="10">
        <v>1.153</v>
      </c>
      <c r="E527" s="1">
        <v>1</v>
      </c>
      <c r="F527" s="10">
        <v>1.153</v>
      </c>
      <c r="G527" s="10">
        <v>0</v>
      </c>
      <c r="H527" s="10">
        <v>19.71</v>
      </c>
      <c r="I527" s="10">
        <v>591.29999999999995</v>
      </c>
      <c r="J527" s="12">
        <v>512.83607979184728</v>
      </c>
      <c r="K527" s="1">
        <v>0.7558139534883721</v>
      </c>
      <c r="L527" s="10">
        <v>195</v>
      </c>
      <c r="M527" s="10">
        <v>258</v>
      </c>
      <c r="N527" s="10">
        <v>6</v>
      </c>
    </row>
    <row r="528" spans="1:14" x14ac:dyDescent="0.3">
      <c r="A528" t="s">
        <v>63</v>
      </c>
      <c r="B528" t="s">
        <v>180</v>
      </c>
      <c r="C528" t="s">
        <v>114</v>
      </c>
      <c r="D528" s="10">
        <v>0.95</v>
      </c>
      <c r="E528" s="1">
        <v>1</v>
      </c>
      <c r="F528" s="10">
        <v>0.95</v>
      </c>
      <c r="G528" s="10">
        <v>0</v>
      </c>
      <c r="H528" s="10">
        <v>14.82</v>
      </c>
      <c r="I528" s="10">
        <v>444.6</v>
      </c>
      <c r="J528" s="12">
        <v>468.00000000000006</v>
      </c>
      <c r="K528" s="1">
        <v>0.81111111111111112</v>
      </c>
      <c r="L528" s="10">
        <v>146</v>
      </c>
      <c r="M528" s="10">
        <v>180</v>
      </c>
      <c r="N528" s="10">
        <v>5</v>
      </c>
    </row>
    <row r="529" spans="1:14" x14ac:dyDescent="0.3">
      <c r="A529" t="s">
        <v>63</v>
      </c>
      <c r="B529" t="s">
        <v>180</v>
      </c>
      <c r="C529" t="s">
        <v>117</v>
      </c>
      <c r="D529" s="10">
        <v>0.95300000000000007</v>
      </c>
      <c r="E529" s="1">
        <v>1</v>
      </c>
      <c r="F529" s="10">
        <v>0.95300000000000007</v>
      </c>
      <c r="G529" s="10">
        <v>0</v>
      </c>
      <c r="H529" s="10">
        <v>19.82</v>
      </c>
      <c r="I529" s="10">
        <v>594.6</v>
      </c>
      <c r="J529" s="12">
        <v>623.92444910807967</v>
      </c>
      <c r="K529" s="1">
        <v>0.88288288288288286</v>
      </c>
      <c r="L529" s="10">
        <v>196</v>
      </c>
      <c r="M529" s="10">
        <v>222</v>
      </c>
      <c r="N529" s="10">
        <v>5</v>
      </c>
    </row>
    <row r="530" spans="1:14" x14ac:dyDescent="0.3">
      <c r="A530" t="s">
        <v>63</v>
      </c>
      <c r="B530" t="s">
        <v>231</v>
      </c>
      <c r="C530" t="s">
        <v>7</v>
      </c>
      <c r="D530" s="10">
        <v>8.57</v>
      </c>
      <c r="E530" s="1">
        <v>0.27654609101516919</v>
      </c>
      <c r="F530" s="10">
        <v>2.37</v>
      </c>
      <c r="G530" s="10">
        <v>6.2</v>
      </c>
      <c r="H530" s="10">
        <v>181.01</v>
      </c>
      <c r="I530" s="10">
        <v>5430.3</v>
      </c>
      <c r="J530" s="12">
        <v>633.64060676779468</v>
      </c>
      <c r="K530" s="1">
        <v>1.0016</v>
      </c>
      <c r="L530" s="10">
        <v>1252</v>
      </c>
      <c r="M530" s="10">
        <v>1250</v>
      </c>
      <c r="N530" s="10">
        <v>31</v>
      </c>
    </row>
    <row r="531" spans="1:14" x14ac:dyDescent="0.3">
      <c r="A531" t="s">
        <v>63</v>
      </c>
      <c r="B531" t="s">
        <v>231</v>
      </c>
      <c r="C531" t="s">
        <v>9</v>
      </c>
      <c r="D531" s="10">
        <v>9.68</v>
      </c>
      <c r="E531" s="1">
        <v>0.37913223140495866</v>
      </c>
      <c r="F531" s="10">
        <v>3.67</v>
      </c>
      <c r="G531" s="10">
        <v>6.0200000000000005</v>
      </c>
      <c r="H531" s="10">
        <v>191.74</v>
      </c>
      <c r="I531" s="10">
        <v>5752.2</v>
      </c>
      <c r="J531" s="12">
        <v>594.2355371900826</v>
      </c>
      <c r="K531" s="1">
        <v>0.93964232488822652</v>
      </c>
      <c r="L531" s="10">
        <v>1261</v>
      </c>
      <c r="M531" s="10">
        <v>1342</v>
      </c>
      <c r="N531" s="10">
        <v>34</v>
      </c>
    </row>
    <row r="532" spans="1:14" x14ac:dyDescent="0.3">
      <c r="A532" t="s">
        <v>63</v>
      </c>
      <c r="B532" t="s">
        <v>231</v>
      </c>
      <c r="C532" t="s">
        <v>8</v>
      </c>
      <c r="D532" s="10">
        <v>9.77</v>
      </c>
      <c r="E532" s="1">
        <v>0.24872057318321389</v>
      </c>
      <c r="F532" s="10">
        <v>2.4299999999999997</v>
      </c>
      <c r="G532" s="10">
        <v>7.34</v>
      </c>
      <c r="H532" s="10">
        <v>198.76</v>
      </c>
      <c r="I532" s="10">
        <v>5962.7</v>
      </c>
      <c r="J532" s="12">
        <v>610.30706243602867</v>
      </c>
      <c r="K532" s="1">
        <v>0.94482288828337879</v>
      </c>
      <c r="L532" s="10">
        <v>1387</v>
      </c>
      <c r="M532" s="10">
        <v>1468</v>
      </c>
      <c r="N532" s="10">
        <v>36</v>
      </c>
    </row>
    <row r="533" spans="1:14" x14ac:dyDescent="0.3">
      <c r="A533" t="s">
        <v>63</v>
      </c>
      <c r="B533" t="s">
        <v>231</v>
      </c>
      <c r="C533" t="s">
        <v>11</v>
      </c>
      <c r="D533" s="10">
        <v>10.280000000000001</v>
      </c>
      <c r="E533" s="1">
        <v>0.19260700389105057</v>
      </c>
      <c r="F533" s="10">
        <v>1.98</v>
      </c>
      <c r="G533" s="10">
        <v>8.3000000000000007</v>
      </c>
      <c r="H533" s="10">
        <v>194.84000000000003</v>
      </c>
      <c r="I533" s="10">
        <v>5845.1</v>
      </c>
      <c r="J533" s="12">
        <v>568.58949416342409</v>
      </c>
      <c r="K533" s="1">
        <v>0.89722222222222225</v>
      </c>
      <c r="L533" s="10">
        <v>1292</v>
      </c>
      <c r="M533" s="10">
        <v>1440</v>
      </c>
      <c r="N533" s="10">
        <v>37</v>
      </c>
    </row>
    <row r="534" spans="1:14" x14ac:dyDescent="0.3">
      <c r="A534" t="s">
        <v>63</v>
      </c>
      <c r="B534" t="s">
        <v>231</v>
      </c>
      <c r="C534" t="s">
        <v>10</v>
      </c>
      <c r="D534" s="10">
        <v>9.83</v>
      </c>
      <c r="E534" s="1">
        <v>0.27568667344862663</v>
      </c>
      <c r="F534" s="10">
        <v>2.71</v>
      </c>
      <c r="G534" s="10">
        <v>7.120000000000001</v>
      </c>
      <c r="H534" s="10">
        <v>194.53000000000003</v>
      </c>
      <c r="I534" s="10">
        <v>5836</v>
      </c>
      <c r="J534" s="12">
        <v>593.69277721261449</v>
      </c>
      <c r="K534" s="1">
        <v>0.91416893732970028</v>
      </c>
      <c r="L534" s="10">
        <v>1342</v>
      </c>
      <c r="M534" s="10">
        <v>1468</v>
      </c>
      <c r="N534" s="10">
        <v>36</v>
      </c>
    </row>
    <row r="535" spans="1:14" x14ac:dyDescent="0.3">
      <c r="A535" t="s">
        <v>63</v>
      </c>
      <c r="B535" t="s">
        <v>231</v>
      </c>
      <c r="C535" t="s">
        <v>13</v>
      </c>
      <c r="D535" s="10">
        <v>9.73</v>
      </c>
      <c r="E535" s="1">
        <v>0.23124357656731756</v>
      </c>
      <c r="F535" s="10">
        <v>2.25</v>
      </c>
      <c r="G535" s="10">
        <v>7.49</v>
      </c>
      <c r="H535" s="10">
        <v>180.56</v>
      </c>
      <c r="I535" s="10">
        <v>5416.9000000000005</v>
      </c>
      <c r="J535" s="12">
        <v>556.72147995889009</v>
      </c>
      <c r="K535" s="1">
        <v>0.93066884176182707</v>
      </c>
      <c r="L535" s="10">
        <v>1141</v>
      </c>
      <c r="M535" s="10">
        <v>1226</v>
      </c>
      <c r="N535" s="10">
        <v>34</v>
      </c>
    </row>
    <row r="536" spans="1:14" x14ac:dyDescent="0.3">
      <c r="A536" t="s">
        <v>63</v>
      </c>
      <c r="B536" t="s">
        <v>231</v>
      </c>
      <c r="C536" t="s">
        <v>12</v>
      </c>
      <c r="D536" s="10">
        <v>10.680000000000001</v>
      </c>
      <c r="E536" s="1">
        <v>0.19850187265917596</v>
      </c>
      <c r="F536" s="10">
        <v>2.1199999999999997</v>
      </c>
      <c r="G536" s="10">
        <v>8.57</v>
      </c>
      <c r="H536" s="10">
        <v>197.45000000000005</v>
      </c>
      <c r="I536" s="10">
        <v>5923.56</v>
      </c>
      <c r="J536" s="12">
        <v>554.64044943820215</v>
      </c>
      <c r="K536" s="1">
        <v>0.914500683994528</v>
      </c>
      <c r="L536" s="10">
        <v>1337</v>
      </c>
      <c r="M536" s="10">
        <v>1462</v>
      </c>
      <c r="N536" s="10">
        <v>40</v>
      </c>
    </row>
    <row r="537" spans="1:14" x14ac:dyDescent="0.3">
      <c r="A537" t="s">
        <v>63</v>
      </c>
      <c r="B537" t="s">
        <v>231</v>
      </c>
      <c r="C537" t="s">
        <v>15</v>
      </c>
      <c r="D537" s="10">
        <v>10.250000000000002</v>
      </c>
      <c r="E537" s="1">
        <v>0.36682926829268286</v>
      </c>
      <c r="F537" s="10">
        <v>3.7600000000000002</v>
      </c>
      <c r="G537" s="10">
        <v>6.48</v>
      </c>
      <c r="H537" s="10">
        <v>177.14000000000001</v>
      </c>
      <c r="I537" s="10">
        <v>5314.1</v>
      </c>
      <c r="J537" s="12">
        <v>518.44878048780481</v>
      </c>
      <c r="K537" s="1">
        <v>0.97837370242214527</v>
      </c>
      <c r="L537" s="10">
        <v>1131</v>
      </c>
      <c r="M537" s="10">
        <v>1156</v>
      </c>
      <c r="N537" s="10">
        <v>32</v>
      </c>
    </row>
    <row r="538" spans="1:14" x14ac:dyDescent="0.3">
      <c r="A538" t="s">
        <v>63</v>
      </c>
      <c r="B538" t="s">
        <v>231</v>
      </c>
      <c r="C538" t="s">
        <v>14</v>
      </c>
      <c r="D538" s="10">
        <v>10.580000000000002</v>
      </c>
      <c r="E538" s="1">
        <v>0.2145557655954631</v>
      </c>
      <c r="F538" s="10">
        <v>2.27</v>
      </c>
      <c r="G538" s="10">
        <v>8.32</v>
      </c>
      <c r="H538" s="10">
        <v>194.9</v>
      </c>
      <c r="I538" s="10">
        <v>5847.13</v>
      </c>
      <c r="J538" s="12">
        <v>552.65879017013219</v>
      </c>
      <c r="K538" s="1">
        <v>0.9126145172656801</v>
      </c>
      <c r="L538" s="10">
        <v>1295</v>
      </c>
      <c r="M538" s="10">
        <v>1419</v>
      </c>
      <c r="N538" s="10">
        <v>40</v>
      </c>
    </row>
    <row r="539" spans="1:14" x14ac:dyDescent="0.3">
      <c r="A539" t="s">
        <v>63</v>
      </c>
      <c r="B539" t="s">
        <v>231</v>
      </c>
      <c r="C539" t="s">
        <v>116</v>
      </c>
      <c r="D539" s="10">
        <v>9.8746000000000009</v>
      </c>
      <c r="E539" s="1">
        <v>0.46385676381828123</v>
      </c>
      <c r="F539" s="10">
        <v>4.5804</v>
      </c>
      <c r="G539" s="10">
        <v>5.2942</v>
      </c>
      <c r="H539" s="10">
        <v>164.18999780000001</v>
      </c>
      <c r="I539" s="10">
        <v>4925.6999340000011</v>
      </c>
      <c r="J539" s="12">
        <v>498.82526218783551</v>
      </c>
      <c r="K539" s="1">
        <v>0.89291736930860033</v>
      </c>
      <c r="L539" s="10">
        <v>1059</v>
      </c>
      <c r="M539" s="10">
        <v>1186</v>
      </c>
      <c r="N539" s="10">
        <v>32</v>
      </c>
    </row>
    <row r="540" spans="1:14" x14ac:dyDescent="0.3">
      <c r="A540" t="s">
        <v>63</v>
      </c>
      <c r="B540" t="s">
        <v>231</v>
      </c>
      <c r="C540" t="s">
        <v>114</v>
      </c>
      <c r="D540" s="10">
        <v>12.25</v>
      </c>
      <c r="E540" s="1">
        <v>0.30775510204081635</v>
      </c>
      <c r="F540" s="10">
        <v>3.77</v>
      </c>
      <c r="G540" s="10">
        <v>8.48</v>
      </c>
      <c r="H540" s="10">
        <v>195.12</v>
      </c>
      <c r="I540" s="10">
        <v>5853.4</v>
      </c>
      <c r="J540" s="12">
        <v>477.82857142857142</v>
      </c>
      <c r="K540" s="1">
        <v>0.86941580756013748</v>
      </c>
      <c r="L540" s="10">
        <v>1265</v>
      </c>
      <c r="M540" s="10">
        <v>1455</v>
      </c>
      <c r="N540" s="10">
        <v>41</v>
      </c>
    </row>
    <row r="541" spans="1:14" x14ac:dyDescent="0.3">
      <c r="A541" t="s">
        <v>63</v>
      </c>
      <c r="B541" t="s">
        <v>231</v>
      </c>
      <c r="C541" t="s">
        <v>117</v>
      </c>
      <c r="D541" s="10">
        <v>10.0511</v>
      </c>
      <c r="E541" s="1">
        <v>0.33904746744137459</v>
      </c>
      <c r="F541" s="10">
        <v>3.4077999999999999</v>
      </c>
      <c r="G541" s="10">
        <v>6.6432999999999991</v>
      </c>
      <c r="H541" s="10">
        <v>171.09332940000002</v>
      </c>
      <c r="I541" s="10">
        <v>5132.7998820000003</v>
      </c>
      <c r="J541" s="12">
        <v>510.67046213847243</v>
      </c>
      <c r="K541" s="1">
        <v>0.89244663382594414</v>
      </c>
      <c r="L541" s="10">
        <v>1087</v>
      </c>
      <c r="M541" s="10">
        <v>1218</v>
      </c>
      <c r="N541" s="10">
        <v>33</v>
      </c>
    </row>
    <row r="542" spans="1:14" x14ac:dyDescent="0.3">
      <c r="A542" t="s">
        <v>63</v>
      </c>
      <c r="B542" t="s">
        <v>343</v>
      </c>
      <c r="C542" t="s">
        <v>7</v>
      </c>
      <c r="D542" s="10">
        <v>4.8</v>
      </c>
      <c r="E542" s="1">
        <v>0.38541666666666669</v>
      </c>
      <c r="F542" s="10">
        <v>1.85</v>
      </c>
      <c r="G542" s="10">
        <v>2.95</v>
      </c>
      <c r="H542" s="10">
        <v>70.53</v>
      </c>
      <c r="I542" s="10">
        <v>2116</v>
      </c>
      <c r="J542" s="12">
        <v>440.83333333333337</v>
      </c>
      <c r="K542" s="1">
        <v>0.91447368421052633</v>
      </c>
      <c r="L542" s="10">
        <v>278</v>
      </c>
      <c r="M542" s="10">
        <v>304</v>
      </c>
      <c r="N542" s="10">
        <v>11</v>
      </c>
    </row>
    <row r="543" spans="1:14" x14ac:dyDescent="0.3">
      <c r="A543" t="s">
        <v>63</v>
      </c>
      <c r="B543" t="s">
        <v>343</v>
      </c>
      <c r="C543" t="s">
        <v>9</v>
      </c>
      <c r="D543" s="10">
        <v>5.3</v>
      </c>
      <c r="E543" s="1">
        <v>0.34905660377358494</v>
      </c>
      <c r="F543" s="10">
        <v>1.85</v>
      </c>
      <c r="G543" s="10">
        <v>3.45</v>
      </c>
      <c r="H543" s="10">
        <v>71.67</v>
      </c>
      <c r="I543" s="10">
        <v>2150</v>
      </c>
      <c r="J543" s="12">
        <v>405.66037735849056</v>
      </c>
      <c r="K543" s="1">
        <v>0.81686046511627908</v>
      </c>
      <c r="L543" s="10">
        <v>281</v>
      </c>
      <c r="M543" s="10">
        <v>344</v>
      </c>
      <c r="N543" s="10">
        <v>12</v>
      </c>
    </row>
    <row r="544" spans="1:14" x14ac:dyDescent="0.3">
      <c r="A544" t="s">
        <v>63</v>
      </c>
      <c r="B544" t="s">
        <v>343</v>
      </c>
      <c r="C544" t="s">
        <v>8</v>
      </c>
      <c r="D544" s="10">
        <v>5.3</v>
      </c>
      <c r="E544" s="1">
        <v>0.18867924528301888</v>
      </c>
      <c r="F544" s="10">
        <v>1</v>
      </c>
      <c r="G544" s="10">
        <v>4.3</v>
      </c>
      <c r="H544" s="10">
        <v>75.600000000000009</v>
      </c>
      <c r="I544" s="10">
        <v>2268</v>
      </c>
      <c r="J544" s="12">
        <v>427.92452830188682</v>
      </c>
      <c r="K544" s="1">
        <v>0.85174418604651159</v>
      </c>
      <c r="L544" s="10">
        <v>293</v>
      </c>
      <c r="M544" s="10">
        <v>344</v>
      </c>
      <c r="N544" s="10">
        <v>12</v>
      </c>
    </row>
    <row r="545" spans="1:14" x14ac:dyDescent="0.3">
      <c r="A545" t="s">
        <v>63</v>
      </c>
      <c r="B545" t="s">
        <v>343</v>
      </c>
      <c r="C545" t="s">
        <v>11</v>
      </c>
      <c r="D545" s="10">
        <v>5.45</v>
      </c>
      <c r="E545" s="1">
        <v>0.21100917431192659</v>
      </c>
      <c r="F545" s="10">
        <v>1.1499999999999999</v>
      </c>
      <c r="G545" s="10">
        <v>4.3</v>
      </c>
      <c r="H545" s="10">
        <v>80.97</v>
      </c>
      <c r="I545" s="10">
        <v>2429</v>
      </c>
      <c r="J545" s="12">
        <v>445.6880733944954</v>
      </c>
      <c r="K545" s="1">
        <v>0.85597826086956519</v>
      </c>
      <c r="L545" s="10">
        <v>315</v>
      </c>
      <c r="M545" s="10">
        <v>368</v>
      </c>
      <c r="N545" s="10">
        <v>13</v>
      </c>
    </row>
    <row r="546" spans="1:14" x14ac:dyDescent="0.3">
      <c r="A546" t="s">
        <v>63</v>
      </c>
      <c r="B546" t="s">
        <v>343</v>
      </c>
      <c r="C546" t="s">
        <v>10</v>
      </c>
      <c r="D546" s="10">
        <v>5.3</v>
      </c>
      <c r="E546" s="1">
        <v>0.21698113207547168</v>
      </c>
      <c r="F546" s="10">
        <v>1.1499999999999999</v>
      </c>
      <c r="G546" s="10">
        <v>4.1500000000000004</v>
      </c>
      <c r="H546" s="10">
        <v>75.72999999999999</v>
      </c>
      <c r="I546" s="10">
        <v>2272</v>
      </c>
      <c r="J546" s="12">
        <v>428.67924528301887</v>
      </c>
      <c r="K546" s="1">
        <v>0.85174418604651159</v>
      </c>
      <c r="L546" s="10">
        <v>293</v>
      </c>
      <c r="M546" s="10">
        <v>344</v>
      </c>
      <c r="N546" s="10">
        <v>12</v>
      </c>
    </row>
    <row r="547" spans="1:14" x14ac:dyDescent="0.3">
      <c r="A547" t="s">
        <v>63</v>
      </c>
      <c r="B547" t="s">
        <v>343</v>
      </c>
      <c r="C547" t="s">
        <v>13</v>
      </c>
      <c r="D547" s="10">
        <v>4.95</v>
      </c>
      <c r="E547" s="1">
        <v>0.33333333333333331</v>
      </c>
      <c r="F547" s="10">
        <v>1.65</v>
      </c>
      <c r="G547" s="10">
        <v>3.3</v>
      </c>
      <c r="H547" s="10">
        <v>74.91</v>
      </c>
      <c r="I547" s="10">
        <v>2247.3000000000002</v>
      </c>
      <c r="J547" s="12">
        <v>454</v>
      </c>
      <c r="K547" s="1">
        <v>0.84302325581395354</v>
      </c>
      <c r="L547" s="10">
        <v>290</v>
      </c>
      <c r="M547" s="10">
        <v>344</v>
      </c>
      <c r="N547" s="10">
        <v>12</v>
      </c>
    </row>
    <row r="548" spans="1:14" x14ac:dyDescent="0.3">
      <c r="A548" t="s">
        <v>63</v>
      </c>
      <c r="B548" t="s">
        <v>343</v>
      </c>
      <c r="C548" t="s">
        <v>12</v>
      </c>
      <c r="D548" s="10">
        <v>5.45</v>
      </c>
      <c r="E548" s="1">
        <v>0.12844036697247704</v>
      </c>
      <c r="F548" s="10">
        <v>0.7</v>
      </c>
      <c r="G548" s="10">
        <v>4.75</v>
      </c>
      <c r="H548" s="10">
        <v>74.53</v>
      </c>
      <c r="I548" s="10">
        <v>2236</v>
      </c>
      <c r="J548" s="12">
        <v>410.27522935779814</v>
      </c>
      <c r="K548" s="1">
        <v>0.78804347826086951</v>
      </c>
      <c r="L548" s="10">
        <v>290</v>
      </c>
      <c r="M548" s="10">
        <v>368</v>
      </c>
      <c r="N548" s="10">
        <v>13</v>
      </c>
    </row>
    <row r="549" spans="1:14" x14ac:dyDescent="0.3">
      <c r="A549" t="s">
        <v>63</v>
      </c>
      <c r="B549" t="s">
        <v>343</v>
      </c>
      <c r="C549" t="s">
        <v>15</v>
      </c>
      <c r="D549" s="10">
        <v>5.23</v>
      </c>
      <c r="E549" s="1">
        <v>0.28298279158699807</v>
      </c>
      <c r="F549" s="10">
        <v>1.48</v>
      </c>
      <c r="G549" s="10">
        <v>3.74</v>
      </c>
      <c r="H549" s="10">
        <v>69.2</v>
      </c>
      <c r="I549" s="10">
        <v>2076</v>
      </c>
      <c r="J549" s="12">
        <v>396.94072657743783</v>
      </c>
      <c r="K549" s="1">
        <v>0.85897435897435892</v>
      </c>
      <c r="L549" s="10">
        <v>268</v>
      </c>
      <c r="M549" s="10">
        <v>312</v>
      </c>
      <c r="N549" s="10">
        <v>11</v>
      </c>
    </row>
    <row r="550" spans="1:14" x14ac:dyDescent="0.3">
      <c r="A550" t="s">
        <v>63</v>
      </c>
      <c r="B550" t="s">
        <v>343</v>
      </c>
      <c r="C550" t="s">
        <v>14</v>
      </c>
      <c r="D550" s="10">
        <v>4.8</v>
      </c>
      <c r="E550" s="1">
        <v>0.33750000000000002</v>
      </c>
      <c r="F550" s="10">
        <v>1.62</v>
      </c>
      <c r="G550" s="10">
        <v>3.1799999999999997</v>
      </c>
      <c r="H550" s="10">
        <v>73.800000000000011</v>
      </c>
      <c r="I550" s="10">
        <v>2214</v>
      </c>
      <c r="J550" s="12">
        <v>461.25</v>
      </c>
      <c r="K550" s="1">
        <v>0.91987179487179482</v>
      </c>
      <c r="L550" s="10">
        <v>287</v>
      </c>
      <c r="M550" s="10">
        <v>312</v>
      </c>
      <c r="N550" s="10">
        <v>11</v>
      </c>
    </row>
    <row r="551" spans="1:14" x14ac:dyDescent="0.3">
      <c r="A551" t="s">
        <v>63</v>
      </c>
      <c r="B551" t="s">
        <v>343</v>
      </c>
      <c r="C551" t="s">
        <v>116</v>
      </c>
      <c r="D551" s="10">
        <v>4.8471000000000002</v>
      </c>
      <c r="E551" s="1">
        <v>0.26939819685997807</v>
      </c>
      <c r="F551" s="10">
        <v>1.3057999999999998</v>
      </c>
      <c r="G551" s="10">
        <v>3.5412999999999997</v>
      </c>
      <c r="H551" s="10">
        <v>75.099997299999998</v>
      </c>
      <c r="I551" s="10">
        <v>2252.9999189999999</v>
      </c>
      <c r="J551" s="12">
        <v>464.81399579129783</v>
      </c>
      <c r="K551" s="1">
        <v>0.94407894736842102</v>
      </c>
      <c r="L551" s="10">
        <v>287</v>
      </c>
      <c r="M551" s="10">
        <v>304</v>
      </c>
      <c r="N551" s="10">
        <v>10</v>
      </c>
    </row>
    <row r="552" spans="1:14" x14ac:dyDescent="0.3">
      <c r="A552" t="s">
        <v>63</v>
      </c>
      <c r="B552" t="s">
        <v>343</v>
      </c>
      <c r="C552" t="s">
        <v>114</v>
      </c>
      <c r="D552" s="10">
        <v>6.33</v>
      </c>
      <c r="E552" s="1">
        <v>0.23538704581358613</v>
      </c>
      <c r="F552" s="10">
        <v>1.4900000000000002</v>
      </c>
      <c r="G552" s="10">
        <v>4.83</v>
      </c>
      <c r="H552" s="10">
        <v>88.97</v>
      </c>
      <c r="I552" s="10">
        <v>2669</v>
      </c>
      <c r="J552" s="12">
        <v>421.64296998420218</v>
      </c>
      <c r="K552" s="1">
        <v>0.86479591836734693</v>
      </c>
      <c r="L552" s="10">
        <v>339</v>
      </c>
      <c r="M552" s="10">
        <v>392</v>
      </c>
      <c r="N552" s="10">
        <v>13</v>
      </c>
    </row>
    <row r="553" spans="1:14" x14ac:dyDescent="0.3">
      <c r="A553" t="s">
        <v>63</v>
      </c>
      <c r="B553" t="s">
        <v>343</v>
      </c>
      <c r="C553" t="s">
        <v>117</v>
      </c>
      <c r="D553" s="10">
        <v>4.8471000000000002</v>
      </c>
      <c r="E553" s="1">
        <v>0.34220461719378592</v>
      </c>
      <c r="F553" s="10">
        <v>1.6586999999999998</v>
      </c>
      <c r="G553" s="10">
        <v>3.1883999999999997</v>
      </c>
      <c r="H553" s="10">
        <v>77.733330499999994</v>
      </c>
      <c r="I553" s="10">
        <v>2331.9999149999999</v>
      </c>
      <c r="J553" s="12">
        <v>481.11240019805655</v>
      </c>
      <c r="K553" s="1">
        <v>0.95512820512820518</v>
      </c>
      <c r="L553" s="10">
        <v>298</v>
      </c>
      <c r="M553" s="10">
        <v>312</v>
      </c>
      <c r="N553" s="10">
        <v>10</v>
      </c>
    </row>
    <row r="554" spans="1:14" x14ac:dyDescent="0.3">
      <c r="A554" t="s">
        <v>63</v>
      </c>
      <c r="B554" t="s">
        <v>474</v>
      </c>
      <c r="C554" t="s">
        <v>7</v>
      </c>
      <c r="D554" s="10">
        <v>1.4499999999999997</v>
      </c>
      <c r="E554" s="1">
        <v>0.86206896551724155</v>
      </c>
      <c r="F554" s="10">
        <v>1.25</v>
      </c>
      <c r="G554" s="10">
        <v>0.2</v>
      </c>
      <c r="H554" s="10">
        <v>23.839999999999996</v>
      </c>
      <c r="I554" s="10">
        <v>714.99</v>
      </c>
      <c r="J554" s="12">
        <v>493.09655172413801</v>
      </c>
      <c r="K554" s="1">
        <v>0.98666666666666669</v>
      </c>
      <c r="L554" s="10">
        <v>148</v>
      </c>
      <c r="M554" s="10">
        <v>150</v>
      </c>
      <c r="N554" s="10">
        <v>5</v>
      </c>
    </row>
    <row r="555" spans="1:14" x14ac:dyDescent="0.3">
      <c r="A555" t="s">
        <v>63</v>
      </c>
      <c r="B555" t="s">
        <v>474</v>
      </c>
      <c r="C555" t="s">
        <v>9</v>
      </c>
      <c r="D555" s="10">
        <v>2.3500000000000005</v>
      </c>
      <c r="E555" s="1">
        <v>0.61702127659574457</v>
      </c>
      <c r="F555" s="10">
        <v>1.4500000000000002</v>
      </c>
      <c r="G555" s="10">
        <v>0.9</v>
      </c>
      <c r="H555" s="10">
        <v>36.21</v>
      </c>
      <c r="I555" s="10">
        <v>1086.3699999999999</v>
      </c>
      <c r="J555" s="12">
        <v>462.2851063829786</v>
      </c>
      <c r="K555" s="1">
        <v>0.97391304347826091</v>
      </c>
      <c r="L555" s="10">
        <v>224</v>
      </c>
      <c r="M555" s="10">
        <v>230</v>
      </c>
      <c r="N555" s="10">
        <v>8</v>
      </c>
    </row>
    <row r="556" spans="1:14" x14ac:dyDescent="0.3">
      <c r="A556" t="s">
        <v>63</v>
      </c>
      <c r="B556" t="s">
        <v>474</v>
      </c>
      <c r="C556" t="s">
        <v>8</v>
      </c>
      <c r="D556" s="10">
        <v>1.8099999999999998</v>
      </c>
      <c r="E556" s="1">
        <v>0.62430939226519333</v>
      </c>
      <c r="F556" s="10">
        <v>1.1299999999999999</v>
      </c>
      <c r="G556" s="10">
        <v>0.68</v>
      </c>
      <c r="H556" s="10">
        <v>27.47</v>
      </c>
      <c r="I556" s="10">
        <v>824.05</v>
      </c>
      <c r="J556" s="12">
        <v>455.27624309392269</v>
      </c>
      <c r="K556" s="1">
        <v>0.90697674418604646</v>
      </c>
      <c r="L556" s="10">
        <v>156</v>
      </c>
      <c r="M556" s="10">
        <v>172</v>
      </c>
      <c r="N556" s="10">
        <v>6</v>
      </c>
    </row>
    <row r="557" spans="1:14" x14ac:dyDescent="0.3">
      <c r="A557" t="s">
        <v>63</v>
      </c>
      <c r="B557" t="s">
        <v>474</v>
      </c>
      <c r="C557" t="s">
        <v>11</v>
      </c>
      <c r="D557" s="10">
        <v>2</v>
      </c>
      <c r="E557" s="1">
        <v>0</v>
      </c>
      <c r="F557" s="10">
        <v>0</v>
      </c>
      <c r="G557" s="10">
        <v>2</v>
      </c>
      <c r="H557" s="10">
        <v>36.099999999999994</v>
      </c>
      <c r="I557" s="10">
        <v>1083.08</v>
      </c>
      <c r="J557" s="12">
        <v>541.54</v>
      </c>
      <c r="K557" s="1">
        <v>1.0585585585585586</v>
      </c>
      <c r="L557" s="10">
        <v>235</v>
      </c>
      <c r="M557" s="10">
        <v>222</v>
      </c>
      <c r="N557" s="10">
        <v>7</v>
      </c>
    </row>
    <row r="558" spans="1:14" x14ac:dyDescent="0.3">
      <c r="A558" t="s">
        <v>63</v>
      </c>
      <c r="B558" t="s">
        <v>474</v>
      </c>
      <c r="C558" t="s">
        <v>10</v>
      </c>
      <c r="D558" s="10">
        <v>2.0100000000000002</v>
      </c>
      <c r="E558" s="1">
        <v>0.44776119402985065</v>
      </c>
      <c r="F558" s="10">
        <v>0.89999999999999991</v>
      </c>
      <c r="G558" s="10">
        <v>1.1100000000000001</v>
      </c>
      <c r="H558" s="10">
        <v>30.770000000000003</v>
      </c>
      <c r="I558" s="10">
        <v>923.26</v>
      </c>
      <c r="J558" s="12">
        <v>459.33333333333326</v>
      </c>
      <c r="K558" s="1">
        <v>0.9</v>
      </c>
      <c r="L558" s="10">
        <v>189</v>
      </c>
      <c r="M558" s="10">
        <v>210</v>
      </c>
      <c r="N558" s="10">
        <v>7</v>
      </c>
    </row>
    <row r="559" spans="1:14" x14ac:dyDescent="0.3">
      <c r="A559" t="s">
        <v>63</v>
      </c>
      <c r="B559" t="s">
        <v>474</v>
      </c>
      <c r="C559" t="s">
        <v>13</v>
      </c>
      <c r="D559" s="10">
        <v>2.2799999999999998</v>
      </c>
      <c r="E559" s="1">
        <v>0.45614035087719301</v>
      </c>
      <c r="F559" s="10">
        <v>1.04</v>
      </c>
      <c r="G559" s="10">
        <v>1.24</v>
      </c>
      <c r="H559" s="10">
        <v>42.39</v>
      </c>
      <c r="I559" s="10">
        <v>1271.7800000000002</v>
      </c>
      <c r="J559" s="12">
        <v>557.79824561403518</v>
      </c>
      <c r="K559" s="1">
        <v>1.0674603174603174</v>
      </c>
      <c r="L559" s="10">
        <v>269</v>
      </c>
      <c r="M559" s="10">
        <v>252</v>
      </c>
      <c r="N559" s="10">
        <v>8</v>
      </c>
    </row>
    <row r="560" spans="1:14" x14ac:dyDescent="0.3">
      <c r="A560" t="s">
        <v>63</v>
      </c>
      <c r="B560" t="s">
        <v>474</v>
      </c>
      <c r="C560" t="s">
        <v>12</v>
      </c>
      <c r="D560" s="10">
        <v>2.92</v>
      </c>
      <c r="E560" s="1">
        <v>0.43493150684931509</v>
      </c>
      <c r="F560" s="10">
        <v>1.27</v>
      </c>
      <c r="G560" s="10">
        <v>1.65</v>
      </c>
      <c r="H560" s="10">
        <v>51.11999999999999</v>
      </c>
      <c r="I560" s="10">
        <v>1533.6899999999998</v>
      </c>
      <c r="J560" s="12">
        <v>525.23630136986299</v>
      </c>
      <c r="K560" s="1">
        <v>1.0131147540983607</v>
      </c>
      <c r="L560" s="10">
        <v>309</v>
      </c>
      <c r="M560" s="10">
        <v>305</v>
      </c>
      <c r="N560" s="10">
        <v>10</v>
      </c>
    </row>
    <row r="561" spans="1:14" x14ac:dyDescent="0.3">
      <c r="A561" t="s">
        <v>63</v>
      </c>
      <c r="B561" t="s">
        <v>474</v>
      </c>
      <c r="C561" t="s">
        <v>15</v>
      </c>
      <c r="D561" s="10">
        <v>3</v>
      </c>
      <c r="E561" s="1">
        <v>0.73333333333333328</v>
      </c>
      <c r="F561" s="10">
        <v>2.1999999999999997</v>
      </c>
      <c r="G561" s="10">
        <v>0.8</v>
      </c>
      <c r="H561" s="10">
        <v>45.4</v>
      </c>
      <c r="I561" s="10">
        <v>1362</v>
      </c>
      <c r="J561" s="12">
        <v>454</v>
      </c>
      <c r="K561" s="1">
        <v>0.8660714285714286</v>
      </c>
      <c r="L561" s="10">
        <v>291</v>
      </c>
      <c r="M561" s="10">
        <v>336</v>
      </c>
      <c r="N561" s="10">
        <v>10</v>
      </c>
    </row>
    <row r="562" spans="1:14" x14ac:dyDescent="0.3">
      <c r="A562" t="s">
        <v>63</v>
      </c>
      <c r="B562" t="s">
        <v>474</v>
      </c>
      <c r="C562" t="s">
        <v>14</v>
      </c>
      <c r="D562" s="10">
        <v>2.83</v>
      </c>
      <c r="E562" s="1">
        <v>0.31802120141342755</v>
      </c>
      <c r="F562" s="10">
        <v>0.9</v>
      </c>
      <c r="G562" s="10">
        <v>1.9299999999999997</v>
      </c>
      <c r="H562" s="10">
        <v>48.040000000000006</v>
      </c>
      <c r="I562" s="10">
        <v>1441.37</v>
      </c>
      <c r="J562" s="12">
        <v>509.31802120141339</v>
      </c>
      <c r="K562" s="1">
        <v>1</v>
      </c>
      <c r="L562" s="10">
        <v>316</v>
      </c>
      <c r="M562" s="10">
        <v>316</v>
      </c>
      <c r="N562" s="10">
        <v>10</v>
      </c>
    </row>
    <row r="563" spans="1:14" x14ac:dyDescent="0.3">
      <c r="A563" t="s">
        <v>63</v>
      </c>
      <c r="B563" t="s">
        <v>474</v>
      </c>
      <c r="C563" t="s">
        <v>116</v>
      </c>
      <c r="D563" s="10">
        <v>2.6158000000000006</v>
      </c>
      <c r="E563" s="1">
        <v>0.70315008792721145</v>
      </c>
      <c r="F563" s="10">
        <v>1.8393000000000002</v>
      </c>
      <c r="G563" s="10">
        <v>0.77649999999999997</v>
      </c>
      <c r="H563" s="10">
        <v>41.399996400000006</v>
      </c>
      <c r="I563" s="10">
        <v>1241.999892</v>
      </c>
      <c r="J563" s="12">
        <v>474.80690113923072</v>
      </c>
      <c r="K563" s="1">
        <v>0.79640718562874246</v>
      </c>
      <c r="L563" s="10">
        <v>266</v>
      </c>
      <c r="M563" s="10">
        <v>334</v>
      </c>
      <c r="N563" s="10">
        <v>9</v>
      </c>
    </row>
    <row r="564" spans="1:14" x14ac:dyDescent="0.3">
      <c r="A564" t="s">
        <v>63</v>
      </c>
      <c r="B564" t="s">
        <v>474</v>
      </c>
      <c r="C564" t="s">
        <v>114</v>
      </c>
      <c r="D564" s="10">
        <v>3.58</v>
      </c>
      <c r="E564" s="1">
        <v>0.50837988826815639</v>
      </c>
      <c r="F564" s="10">
        <v>1.8199999999999998</v>
      </c>
      <c r="G564" s="10">
        <v>1.76</v>
      </c>
      <c r="H564" s="10">
        <v>47.4</v>
      </c>
      <c r="I564" s="10">
        <v>1422</v>
      </c>
      <c r="J564" s="12">
        <v>397.20670391061452</v>
      </c>
      <c r="K564" s="1">
        <v>0.75510204081632648</v>
      </c>
      <c r="L564" s="10">
        <v>296</v>
      </c>
      <c r="M564" s="10">
        <v>392</v>
      </c>
      <c r="N564" s="10">
        <v>12</v>
      </c>
    </row>
    <row r="565" spans="1:14" x14ac:dyDescent="0.3">
      <c r="A565" t="s">
        <v>63</v>
      </c>
      <c r="B565" t="s">
        <v>474</v>
      </c>
      <c r="C565" t="s">
        <v>117</v>
      </c>
      <c r="D565" s="10">
        <v>2.6393000000000004</v>
      </c>
      <c r="E565" s="1">
        <v>0.7057932027431516</v>
      </c>
      <c r="F565" s="10">
        <v>1.8628000000000002</v>
      </c>
      <c r="G565" s="10">
        <v>0.77649999999999997</v>
      </c>
      <c r="H565" s="10">
        <v>42.066665499999999</v>
      </c>
      <c r="I565" s="10">
        <v>1261.999965</v>
      </c>
      <c r="J565" s="12">
        <v>478.15707384533772</v>
      </c>
      <c r="K565" s="1">
        <v>0.74390243902439024</v>
      </c>
      <c r="L565" s="10">
        <v>305</v>
      </c>
      <c r="M565" s="10">
        <v>410</v>
      </c>
      <c r="N565" s="10">
        <v>11</v>
      </c>
    </row>
    <row r="566" spans="1:14" x14ac:dyDescent="0.3">
      <c r="A566" t="s">
        <v>63</v>
      </c>
      <c r="B566" t="s">
        <v>569</v>
      </c>
      <c r="C566" t="s">
        <v>7</v>
      </c>
      <c r="D566" s="10">
        <v>0.95000000000000007</v>
      </c>
      <c r="E566" s="1">
        <v>0</v>
      </c>
      <c r="F566" s="10">
        <v>0</v>
      </c>
      <c r="G566" s="10">
        <v>0.95000000000000007</v>
      </c>
      <c r="H566" s="10">
        <v>11.09</v>
      </c>
      <c r="I566" s="10">
        <v>332.81</v>
      </c>
      <c r="J566" s="12">
        <v>350.32631578947365</v>
      </c>
      <c r="K566" s="1">
        <v>0.69374999999999998</v>
      </c>
      <c r="L566" s="10">
        <v>111</v>
      </c>
      <c r="M566" s="10">
        <v>160</v>
      </c>
      <c r="N566" s="10">
        <v>5</v>
      </c>
    </row>
    <row r="567" spans="1:14" x14ac:dyDescent="0.3">
      <c r="A567" t="s">
        <v>63</v>
      </c>
      <c r="B567" t="s">
        <v>569</v>
      </c>
      <c r="C567" t="s">
        <v>9</v>
      </c>
      <c r="D567" s="10">
        <v>0.95000000000000007</v>
      </c>
      <c r="E567" s="1">
        <v>0</v>
      </c>
      <c r="F567" s="10">
        <v>0</v>
      </c>
      <c r="G567" s="10">
        <v>0.95000000000000007</v>
      </c>
      <c r="H567" s="10">
        <v>10.199999999999999</v>
      </c>
      <c r="I567" s="10">
        <v>306</v>
      </c>
      <c r="J567" s="12">
        <v>322.10526315789474</v>
      </c>
      <c r="K567" s="1">
        <v>0.63749999999999996</v>
      </c>
      <c r="L567" s="10">
        <v>102</v>
      </c>
      <c r="M567" s="10">
        <v>160</v>
      </c>
      <c r="N567" s="10">
        <v>5</v>
      </c>
    </row>
    <row r="568" spans="1:14" x14ac:dyDescent="0.3">
      <c r="A568" t="s">
        <v>63</v>
      </c>
      <c r="B568" t="s">
        <v>569</v>
      </c>
      <c r="C568" t="s">
        <v>8</v>
      </c>
      <c r="D568" s="10">
        <v>1.1499999999999999</v>
      </c>
      <c r="E568" s="1">
        <v>0</v>
      </c>
      <c r="F568" s="10">
        <v>0</v>
      </c>
      <c r="G568" s="10">
        <v>1.1499999999999999</v>
      </c>
      <c r="H568" s="10">
        <v>13.6</v>
      </c>
      <c r="I568" s="10">
        <v>408</v>
      </c>
      <c r="J568" s="12">
        <v>354.78260869565219</v>
      </c>
      <c r="K568" s="1">
        <v>0.70833333333333337</v>
      </c>
      <c r="L568" s="10">
        <v>136</v>
      </c>
      <c r="M568" s="10">
        <v>192</v>
      </c>
      <c r="N568" s="10">
        <v>6</v>
      </c>
    </row>
    <row r="569" spans="1:14" x14ac:dyDescent="0.3">
      <c r="A569" t="s">
        <v>63</v>
      </c>
      <c r="B569" t="s">
        <v>569</v>
      </c>
      <c r="C569" t="s">
        <v>11</v>
      </c>
      <c r="D569" s="10">
        <v>0.75000000000000011</v>
      </c>
      <c r="E569" s="1">
        <v>0</v>
      </c>
      <c r="F569" s="10">
        <v>0</v>
      </c>
      <c r="G569" s="10">
        <v>0.75000000000000011</v>
      </c>
      <c r="H569" s="10">
        <v>8.3000000000000007</v>
      </c>
      <c r="I569" s="10">
        <v>249</v>
      </c>
      <c r="J569" s="12">
        <v>331.99999999999994</v>
      </c>
      <c r="K569" s="1">
        <v>0.6484375</v>
      </c>
      <c r="L569" s="10">
        <v>83</v>
      </c>
      <c r="M569" s="10">
        <v>128</v>
      </c>
      <c r="N569" s="10">
        <v>4</v>
      </c>
    </row>
    <row r="570" spans="1:14" x14ac:dyDescent="0.3">
      <c r="A570" t="s">
        <v>63</v>
      </c>
      <c r="B570" t="s">
        <v>569</v>
      </c>
      <c r="C570" t="s">
        <v>10</v>
      </c>
      <c r="D570" s="10">
        <v>0.75000000000000011</v>
      </c>
      <c r="E570" s="1">
        <v>0</v>
      </c>
      <c r="F570" s="10">
        <v>0</v>
      </c>
      <c r="G570" s="10">
        <v>0.75000000000000011</v>
      </c>
      <c r="H570" s="10">
        <v>7.4</v>
      </c>
      <c r="I570" s="10">
        <v>222</v>
      </c>
      <c r="J570" s="12">
        <v>295.99999999999994</v>
      </c>
      <c r="K570" s="1">
        <v>0.578125</v>
      </c>
      <c r="L570" s="10">
        <v>74</v>
      </c>
      <c r="M570" s="10">
        <v>128</v>
      </c>
      <c r="N570" s="10">
        <v>4</v>
      </c>
    </row>
    <row r="571" spans="1:14" x14ac:dyDescent="0.3">
      <c r="A571" t="s">
        <v>63</v>
      </c>
      <c r="B571" t="s">
        <v>569</v>
      </c>
      <c r="C571" t="s">
        <v>13</v>
      </c>
      <c r="D571" s="10">
        <v>0.75</v>
      </c>
      <c r="E571" s="1">
        <v>0</v>
      </c>
      <c r="F571" s="10">
        <v>0</v>
      </c>
      <c r="G571" s="10">
        <v>0.75</v>
      </c>
      <c r="H571" s="10">
        <v>8.7899999999999991</v>
      </c>
      <c r="I571" s="10">
        <v>263.8</v>
      </c>
      <c r="J571" s="12">
        <v>351.73333333333335</v>
      </c>
      <c r="K571" s="1">
        <v>0.7109375</v>
      </c>
      <c r="L571" s="10">
        <v>91</v>
      </c>
      <c r="M571" s="10">
        <v>128</v>
      </c>
      <c r="N571" s="10">
        <v>4</v>
      </c>
    </row>
    <row r="572" spans="1:14" x14ac:dyDescent="0.3">
      <c r="A572" t="s">
        <v>63</v>
      </c>
      <c r="B572" t="s">
        <v>569</v>
      </c>
      <c r="C572" t="s">
        <v>12</v>
      </c>
      <c r="D572" s="10">
        <v>0.95000000000000018</v>
      </c>
      <c r="E572" s="1">
        <v>0</v>
      </c>
      <c r="F572" s="10">
        <v>0</v>
      </c>
      <c r="G572" s="10">
        <v>0.95000000000000018</v>
      </c>
      <c r="H572" s="10">
        <v>10.39</v>
      </c>
      <c r="I572" s="10">
        <v>311.65999999999997</v>
      </c>
      <c r="J572" s="12">
        <v>328.06315789473672</v>
      </c>
      <c r="K572" s="1">
        <v>0.65030674846625769</v>
      </c>
      <c r="L572" s="10">
        <v>106</v>
      </c>
      <c r="M572" s="10">
        <v>163</v>
      </c>
      <c r="N572" s="10">
        <v>5</v>
      </c>
    </row>
    <row r="573" spans="1:14" x14ac:dyDescent="0.3">
      <c r="A573" t="s">
        <v>63</v>
      </c>
      <c r="B573" t="s">
        <v>569</v>
      </c>
      <c r="C573" t="s">
        <v>15</v>
      </c>
      <c r="D573" s="10">
        <v>0.2</v>
      </c>
      <c r="E573" s="1">
        <v>0</v>
      </c>
      <c r="F573" s="10">
        <v>0</v>
      </c>
      <c r="G573" s="10">
        <v>0.2</v>
      </c>
      <c r="H573" s="10">
        <v>2.5</v>
      </c>
      <c r="I573" s="10">
        <v>75</v>
      </c>
      <c r="J573" s="12">
        <v>375</v>
      </c>
      <c r="K573" s="1">
        <v>0.78125</v>
      </c>
      <c r="L573" s="10">
        <v>25</v>
      </c>
      <c r="M573" s="10">
        <v>32</v>
      </c>
      <c r="N573" s="10">
        <v>1</v>
      </c>
    </row>
    <row r="574" spans="1:14" x14ac:dyDescent="0.3">
      <c r="A574" t="s">
        <v>63</v>
      </c>
      <c r="B574" t="s">
        <v>569</v>
      </c>
      <c r="C574" t="s">
        <v>14</v>
      </c>
      <c r="D574" s="10">
        <v>0.5</v>
      </c>
      <c r="E574" s="1">
        <v>0</v>
      </c>
      <c r="F574" s="10">
        <v>0</v>
      </c>
      <c r="G574" s="10">
        <v>0.5</v>
      </c>
      <c r="H574" s="10">
        <v>7.5</v>
      </c>
      <c r="I574" s="10">
        <v>225.06</v>
      </c>
      <c r="J574" s="12">
        <v>450.12</v>
      </c>
      <c r="K574" s="1">
        <v>0.76767676767676762</v>
      </c>
      <c r="L574" s="10">
        <v>76</v>
      </c>
      <c r="M574" s="10">
        <v>99</v>
      </c>
      <c r="N574" s="10">
        <v>3</v>
      </c>
    </row>
    <row r="575" spans="1:14" x14ac:dyDescent="0.3">
      <c r="A575" t="s">
        <v>63</v>
      </c>
      <c r="B575" t="s">
        <v>569</v>
      </c>
      <c r="C575" t="s">
        <v>114</v>
      </c>
      <c r="D575" s="10">
        <v>0.38</v>
      </c>
      <c r="E575" s="1">
        <v>0</v>
      </c>
      <c r="F575" s="10">
        <v>0</v>
      </c>
      <c r="G575" s="10">
        <v>0.38</v>
      </c>
      <c r="H575" s="10">
        <v>4.8</v>
      </c>
      <c r="I575" s="10">
        <v>144</v>
      </c>
      <c r="J575" s="12">
        <v>378.9473684210526</v>
      </c>
      <c r="K575" s="1">
        <v>0.75</v>
      </c>
      <c r="L575" s="10">
        <v>48</v>
      </c>
      <c r="M575" s="10">
        <v>64</v>
      </c>
      <c r="N575" s="10">
        <v>2</v>
      </c>
    </row>
    <row r="576" spans="1:14" x14ac:dyDescent="0.3">
      <c r="A576" t="s">
        <v>63</v>
      </c>
      <c r="B576" t="s">
        <v>569</v>
      </c>
      <c r="C576" t="s">
        <v>117</v>
      </c>
      <c r="D576" s="10">
        <v>0.2</v>
      </c>
      <c r="E576" s="1">
        <v>0</v>
      </c>
      <c r="F576" s="10">
        <v>0</v>
      </c>
      <c r="G576" s="10">
        <v>0.2</v>
      </c>
      <c r="H576" s="10">
        <v>1.2</v>
      </c>
      <c r="I576" s="10">
        <v>36</v>
      </c>
      <c r="J576" s="12">
        <v>180</v>
      </c>
      <c r="K576" s="1">
        <v>0.375</v>
      </c>
      <c r="L576" s="10">
        <v>12</v>
      </c>
      <c r="M576" s="10">
        <v>32</v>
      </c>
      <c r="N576" s="10">
        <v>1</v>
      </c>
    </row>
    <row r="577" spans="1:14" x14ac:dyDescent="0.3">
      <c r="A577" t="s">
        <v>63</v>
      </c>
      <c r="B577" t="s">
        <v>574</v>
      </c>
      <c r="C577" t="s">
        <v>7</v>
      </c>
      <c r="D577" s="10">
        <v>0.55000000000000004</v>
      </c>
      <c r="E577" s="1">
        <v>0</v>
      </c>
      <c r="F577" s="10">
        <v>0</v>
      </c>
      <c r="G577" s="10">
        <v>0.55000000000000004</v>
      </c>
      <c r="H577" s="10">
        <v>7.83</v>
      </c>
      <c r="I577" s="10">
        <v>234.9</v>
      </c>
      <c r="J577" s="12">
        <v>427.09090909090907</v>
      </c>
      <c r="K577" s="1">
        <v>0.79166666666666663</v>
      </c>
      <c r="L577" s="10">
        <v>76</v>
      </c>
      <c r="M577" s="10">
        <v>96</v>
      </c>
      <c r="N577" s="10">
        <v>3</v>
      </c>
    </row>
    <row r="578" spans="1:14" x14ac:dyDescent="0.3">
      <c r="A578" t="s">
        <v>63</v>
      </c>
      <c r="B578" t="s">
        <v>574</v>
      </c>
      <c r="C578" t="s">
        <v>9</v>
      </c>
      <c r="D578" s="10">
        <v>0.2</v>
      </c>
      <c r="E578" s="1">
        <v>1</v>
      </c>
      <c r="F578" s="10">
        <v>0.2</v>
      </c>
      <c r="G578" s="10">
        <v>0</v>
      </c>
      <c r="H578" s="10">
        <v>2.9</v>
      </c>
      <c r="I578" s="10">
        <v>87</v>
      </c>
      <c r="J578" s="12">
        <v>435</v>
      </c>
      <c r="K578" s="1">
        <v>0.90625</v>
      </c>
      <c r="L578" s="10">
        <v>29</v>
      </c>
      <c r="M578" s="10">
        <v>32</v>
      </c>
      <c r="N578" s="10">
        <v>1</v>
      </c>
    </row>
    <row r="579" spans="1:14" x14ac:dyDescent="0.3">
      <c r="A579" t="s">
        <v>63</v>
      </c>
      <c r="B579" t="s">
        <v>574</v>
      </c>
      <c r="C579" t="s">
        <v>8</v>
      </c>
      <c r="D579" s="10">
        <v>0.4</v>
      </c>
      <c r="E579" s="1">
        <v>0</v>
      </c>
      <c r="F579" s="10">
        <v>0</v>
      </c>
      <c r="G579" s="10">
        <v>0.4</v>
      </c>
      <c r="H579" s="10">
        <v>4.7</v>
      </c>
      <c r="I579" s="10">
        <v>141</v>
      </c>
      <c r="J579" s="12">
        <v>352.5</v>
      </c>
      <c r="K579" s="1">
        <v>0.734375</v>
      </c>
      <c r="L579" s="10">
        <v>47</v>
      </c>
      <c r="M579" s="10">
        <v>64</v>
      </c>
      <c r="N579" s="10">
        <v>2</v>
      </c>
    </row>
    <row r="580" spans="1:14" x14ac:dyDescent="0.3">
      <c r="A580" t="s">
        <v>63</v>
      </c>
      <c r="B580" t="s">
        <v>574</v>
      </c>
      <c r="C580" t="s">
        <v>11</v>
      </c>
      <c r="D580" s="10">
        <v>0.2</v>
      </c>
      <c r="E580" s="1">
        <v>1</v>
      </c>
      <c r="F580" s="10">
        <v>0.2</v>
      </c>
      <c r="G580" s="10">
        <v>0</v>
      </c>
      <c r="H580" s="10">
        <v>1.9</v>
      </c>
      <c r="I580" s="10">
        <v>57</v>
      </c>
      <c r="J580" s="12">
        <v>285</v>
      </c>
      <c r="K580" s="1">
        <v>0.59375</v>
      </c>
      <c r="L580" s="10">
        <v>19</v>
      </c>
      <c r="M580" s="10">
        <v>32</v>
      </c>
      <c r="N580" s="10">
        <v>1</v>
      </c>
    </row>
    <row r="581" spans="1:14" x14ac:dyDescent="0.3">
      <c r="A581" t="s">
        <v>63</v>
      </c>
      <c r="B581" t="s">
        <v>574</v>
      </c>
      <c r="C581" t="s">
        <v>10</v>
      </c>
      <c r="D581" s="10">
        <v>0.55000000000000004</v>
      </c>
      <c r="E581" s="1">
        <v>0.63636363636363624</v>
      </c>
      <c r="F581" s="10">
        <v>0.35</v>
      </c>
      <c r="G581" s="10">
        <v>0.2</v>
      </c>
      <c r="H581" s="10">
        <v>5.0999999999999996</v>
      </c>
      <c r="I581" s="10">
        <v>153</v>
      </c>
      <c r="J581" s="12">
        <v>278.18181818181819</v>
      </c>
      <c r="K581" s="1">
        <v>0.53125</v>
      </c>
      <c r="L581" s="10">
        <v>51</v>
      </c>
      <c r="M581" s="10">
        <v>96</v>
      </c>
      <c r="N581" s="10">
        <v>3</v>
      </c>
    </row>
    <row r="582" spans="1:14" x14ac:dyDescent="0.3">
      <c r="A582" t="s">
        <v>63</v>
      </c>
      <c r="B582" t="s">
        <v>574</v>
      </c>
      <c r="C582" t="s">
        <v>13</v>
      </c>
      <c r="D582" s="10">
        <v>0.2</v>
      </c>
      <c r="E582" s="1">
        <v>1</v>
      </c>
      <c r="F582" s="10">
        <v>0.2</v>
      </c>
      <c r="G582" s="10">
        <v>0</v>
      </c>
      <c r="H582" s="10">
        <v>2.2999999999999998</v>
      </c>
      <c r="I582" s="10">
        <v>69</v>
      </c>
      <c r="J582" s="12">
        <v>345</v>
      </c>
      <c r="K582" s="1">
        <v>0.71875</v>
      </c>
      <c r="L582" s="10">
        <v>23</v>
      </c>
      <c r="M582" s="10">
        <v>32</v>
      </c>
      <c r="N582" s="10">
        <v>1</v>
      </c>
    </row>
    <row r="583" spans="1:14" x14ac:dyDescent="0.3">
      <c r="A583" t="s">
        <v>63</v>
      </c>
      <c r="B583" t="s">
        <v>574</v>
      </c>
      <c r="C583" t="s">
        <v>12</v>
      </c>
      <c r="D583" s="10">
        <v>0.35</v>
      </c>
      <c r="E583" s="1">
        <v>1</v>
      </c>
      <c r="F583" s="10">
        <v>0.35</v>
      </c>
      <c r="G583" s="10">
        <v>0</v>
      </c>
      <c r="H583" s="10">
        <v>2.6</v>
      </c>
      <c r="I583" s="10">
        <v>78</v>
      </c>
      <c r="J583" s="12">
        <v>222.85714285714286</v>
      </c>
      <c r="K583" s="1">
        <v>0.40625</v>
      </c>
      <c r="L583" s="10">
        <v>26</v>
      </c>
      <c r="M583" s="10">
        <v>64</v>
      </c>
      <c r="N583" s="10">
        <v>2</v>
      </c>
    </row>
    <row r="584" spans="1:14" x14ac:dyDescent="0.3">
      <c r="A584" t="s">
        <v>63</v>
      </c>
      <c r="B584" t="s">
        <v>574</v>
      </c>
      <c r="C584" t="s">
        <v>15</v>
      </c>
      <c r="D584" s="10">
        <v>0.38</v>
      </c>
      <c r="E584" s="1">
        <v>0</v>
      </c>
      <c r="F584" s="10">
        <v>0</v>
      </c>
      <c r="G584" s="10">
        <v>0.38</v>
      </c>
      <c r="H584" s="10">
        <v>3.52</v>
      </c>
      <c r="I584" s="10">
        <v>105.6</v>
      </c>
      <c r="J584" s="12">
        <v>277.89473684210526</v>
      </c>
      <c r="K584" s="1">
        <v>0.546875</v>
      </c>
      <c r="L584" s="10">
        <v>35</v>
      </c>
      <c r="M584" s="10">
        <v>64</v>
      </c>
      <c r="N584" s="10">
        <v>2</v>
      </c>
    </row>
    <row r="585" spans="1:14" x14ac:dyDescent="0.3">
      <c r="A585" t="s">
        <v>63</v>
      </c>
      <c r="B585" t="s">
        <v>574</v>
      </c>
      <c r="C585" t="s">
        <v>14</v>
      </c>
      <c r="D585" s="10">
        <v>0.47</v>
      </c>
      <c r="E585" s="1">
        <v>0.85106382978723405</v>
      </c>
      <c r="F585" s="10">
        <v>0.39999999999999997</v>
      </c>
      <c r="G585" s="10">
        <v>7.0000000000000007E-2</v>
      </c>
      <c r="H585" s="10">
        <v>4.51</v>
      </c>
      <c r="I585" s="10">
        <v>135.19999999999999</v>
      </c>
      <c r="J585" s="12">
        <v>287.65957446808511</v>
      </c>
      <c r="K585" s="1">
        <v>0.55681818181818177</v>
      </c>
      <c r="L585" s="10">
        <v>49</v>
      </c>
      <c r="M585" s="10">
        <v>88</v>
      </c>
      <c r="N585" s="10">
        <v>3</v>
      </c>
    </row>
    <row r="586" spans="1:14" x14ac:dyDescent="0.3">
      <c r="A586" t="s">
        <v>63</v>
      </c>
      <c r="B586" t="s">
        <v>574</v>
      </c>
      <c r="C586" t="s">
        <v>116</v>
      </c>
      <c r="D586" s="10">
        <v>0.2</v>
      </c>
      <c r="E586" s="1">
        <v>0</v>
      </c>
      <c r="F586" s="10">
        <v>0</v>
      </c>
      <c r="G586" s="10">
        <v>0.2</v>
      </c>
      <c r="H586" s="10">
        <v>1.7</v>
      </c>
      <c r="I586" s="10">
        <v>51</v>
      </c>
      <c r="J586" s="12">
        <v>255</v>
      </c>
      <c r="K586" s="1">
        <v>0.53125</v>
      </c>
      <c r="L586" s="10">
        <v>17</v>
      </c>
      <c r="M586" s="10">
        <v>32</v>
      </c>
      <c r="N586" s="10">
        <v>1</v>
      </c>
    </row>
    <row r="587" spans="1:14" x14ac:dyDescent="0.3">
      <c r="A587" t="s">
        <v>63</v>
      </c>
      <c r="B587" t="s">
        <v>574</v>
      </c>
      <c r="C587" t="s">
        <v>114</v>
      </c>
      <c r="D587" s="10">
        <v>0.38</v>
      </c>
      <c r="E587" s="1">
        <v>0</v>
      </c>
      <c r="F587" s="10">
        <v>0</v>
      </c>
      <c r="G587" s="10">
        <v>0.38</v>
      </c>
      <c r="H587" s="10">
        <v>4.5999999999999996</v>
      </c>
      <c r="I587" s="10">
        <v>138</v>
      </c>
      <c r="J587" s="12">
        <v>363.15789473684208</v>
      </c>
      <c r="K587" s="1">
        <v>0.71875</v>
      </c>
      <c r="L587" s="10">
        <v>46</v>
      </c>
      <c r="M587" s="10">
        <v>64</v>
      </c>
      <c r="N587" s="10">
        <v>2</v>
      </c>
    </row>
    <row r="588" spans="1:14" x14ac:dyDescent="0.3">
      <c r="A588" t="s">
        <v>63</v>
      </c>
      <c r="B588" t="s">
        <v>574</v>
      </c>
      <c r="C588" t="s">
        <v>117</v>
      </c>
      <c r="D588" s="10">
        <v>0.3765</v>
      </c>
      <c r="E588" s="1">
        <v>0</v>
      </c>
      <c r="F588" s="10">
        <v>0</v>
      </c>
      <c r="G588" s="10">
        <v>0.3765</v>
      </c>
      <c r="H588" s="10">
        <v>4.6999999999999993</v>
      </c>
      <c r="I588" s="10">
        <v>141</v>
      </c>
      <c r="J588" s="12">
        <v>374.50199203187253</v>
      </c>
      <c r="K588" s="1">
        <v>0.57317073170731703</v>
      </c>
      <c r="L588" s="10">
        <v>47</v>
      </c>
      <c r="M588" s="10">
        <v>82</v>
      </c>
      <c r="N588" s="10">
        <v>2</v>
      </c>
    </row>
    <row r="589" spans="1:14" x14ac:dyDescent="0.3">
      <c r="A589" t="s">
        <v>63</v>
      </c>
      <c r="B589" t="s">
        <v>614</v>
      </c>
      <c r="C589" t="s">
        <v>7</v>
      </c>
      <c r="D589" s="10">
        <v>20.510000000000005</v>
      </c>
      <c r="E589" s="1">
        <v>0.28668941979522183</v>
      </c>
      <c r="F589" s="10">
        <v>5.8800000000000008</v>
      </c>
      <c r="G589" s="10">
        <v>14.649999999999999</v>
      </c>
      <c r="H589" s="10">
        <v>398.35000000000008</v>
      </c>
      <c r="I589" s="10">
        <v>11950.1</v>
      </c>
      <c r="J589" s="12">
        <v>582.64748902974145</v>
      </c>
      <c r="K589" s="1">
        <v>0.89514925373134324</v>
      </c>
      <c r="L589" s="10">
        <v>2399</v>
      </c>
      <c r="M589" s="10">
        <v>2680</v>
      </c>
      <c r="N589" s="10">
        <v>64</v>
      </c>
    </row>
    <row r="590" spans="1:14" x14ac:dyDescent="0.3">
      <c r="A590" t="s">
        <v>63</v>
      </c>
      <c r="B590" t="s">
        <v>614</v>
      </c>
      <c r="C590" t="s">
        <v>9</v>
      </c>
      <c r="D590" s="10">
        <v>25.01</v>
      </c>
      <c r="E590" s="1">
        <v>0.25069972011195518</v>
      </c>
      <c r="F590" s="10">
        <v>6.27</v>
      </c>
      <c r="G590" s="10">
        <v>18.750000000000004</v>
      </c>
      <c r="H590" s="10">
        <v>417.09999999999997</v>
      </c>
      <c r="I590" s="10">
        <v>12512.97</v>
      </c>
      <c r="J590" s="12">
        <v>500.31867253098756</v>
      </c>
      <c r="K590" s="1">
        <v>0.76425855513307983</v>
      </c>
      <c r="L590" s="10">
        <v>3015</v>
      </c>
      <c r="M590" s="10">
        <v>3945</v>
      </c>
      <c r="N590" s="10">
        <v>93</v>
      </c>
    </row>
    <row r="591" spans="1:14" x14ac:dyDescent="0.3">
      <c r="A591" t="s">
        <v>63</v>
      </c>
      <c r="B591" t="s">
        <v>614</v>
      </c>
      <c r="C591" t="s">
        <v>8</v>
      </c>
      <c r="D591" s="10">
        <v>22.140000000000004</v>
      </c>
      <c r="E591" s="1">
        <v>0.31345980126467932</v>
      </c>
      <c r="F591" s="10">
        <v>6.9400000000000013</v>
      </c>
      <c r="G591" s="10">
        <v>15.219999999999995</v>
      </c>
      <c r="H591" s="10">
        <v>381.22</v>
      </c>
      <c r="I591" s="10">
        <v>11437.119999999999</v>
      </c>
      <c r="J591" s="12">
        <v>516.58175248419138</v>
      </c>
      <c r="K591" s="1">
        <v>0.80048409405255883</v>
      </c>
      <c r="L591" s="10">
        <v>2315</v>
      </c>
      <c r="M591" s="10">
        <v>2892</v>
      </c>
      <c r="N591" s="10">
        <v>69</v>
      </c>
    </row>
    <row r="592" spans="1:14" x14ac:dyDescent="0.3">
      <c r="A592" t="s">
        <v>63</v>
      </c>
      <c r="B592" t="s">
        <v>614</v>
      </c>
      <c r="C592" t="s">
        <v>11</v>
      </c>
      <c r="D592" s="10">
        <v>23.8</v>
      </c>
      <c r="E592" s="1">
        <v>0.31890756302521012</v>
      </c>
      <c r="F592" s="10">
        <v>7.5900000000000007</v>
      </c>
      <c r="G592" s="10">
        <v>16.21</v>
      </c>
      <c r="H592" s="10">
        <v>422.72999999999996</v>
      </c>
      <c r="I592" s="10">
        <v>12681.64</v>
      </c>
      <c r="J592" s="12">
        <v>532.84201680672265</v>
      </c>
      <c r="K592" s="1">
        <v>0.80878150168875029</v>
      </c>
      <c r="L592" s="10">
        <v>3113</v>
      </c>
      <c r="M592" s="10">
        <v>3849</v>
      </c>
      <c r="N592" s="10">
        <v>88</v>
      </c>
    </row>
    <row r="593" spans="1:14" x14ac:dyDescent="0.3">
      <c r="A593" t="s">
        <v>63</v>
      </c>
      <c r="B593" t="s">
        <v>614</v>
      </c>
      <c r="C593" t="s">
        <v>10</v>
      </c>
      <c r="D593" s="10">
        <v>23.349999999999994</v>
      </c>
      <c r="E593" s="1">
        <v>0.26552462526766601</v>
      </c>
      <c r="F593" s="10">
        <v>6.1999999999999993</v>
      </c>
      <c r="G593" s="10">
        <v>17.159999999999997</v>
      </c>
      <c r="H593" s="10">
        <v>363.9</v>
      </c>
      <c r="I593" s="10">
        <v>10917.189999999999</v>
      </c>
      <c r="J593" s="12">
        <v>467.54561027837264</v>
      </c>
      <c r="K593" s="1">
        <v>0.71334214002642005</v>
      </c>
      <c r="L593" s="10">
        <v>2700</v>
      </c>
      <c r="M593" s="10">
        <v>3785</v>
      </c>
      <c r="N593" s="10">
        <v>88</v>
      </c>
    </row>
    <row r="594" spans="1:14" x14ac:dyDescent="0.3">
      <c r="A594" t="s">
        <v>63</v>
      </c>
      <c r="B594" t="s">
        <v>614</v>
      </c>
      <c r="C594" t="s">
        <v>13</v>
      </c>
      <c r="D594" s="10">
        <v>19.71</v>
      </c>
      <c r="E594" s="1">
        <v>0.39015728056823945</v>
      </c>
      <c r="F594" s="10">
        <v>7.69</v>
      </c>
      <c r="G594" s="10">
        <v>12</v>
      </c>
      <c r="H594" s="10">
        <v>352.44999999999987</v>
      </c>
      <c r="I594" s="10">
        <v>10573.85</v>
      </c>
      <c r="J594" s="12">
        <v>536.47133434804664</v>
      </c>
      <c r="K594" s="1">
        <v>0.795084485407066</v>
      </c>
      <c r="L594" s="10">
        <v>2588</v>
      </c>
      <c r="M594" s="10">
        <v>3255</v>
      </c>
      <c r="N594" s="10">
        <v>74</v>
      </c>
    </row>
    <row r="595" spans="1:14" x14ac:dyDescent="0.3">
      <c r="A595" t="s">
        <v>63</v>
      </c>
      <c r="B595" t="s">
        <v>614</v>
      </c>
      <c r="C595" t="s">
        <v>12</v>
      </c>
      <c r="D595" s="10">
        <v>20.799999999999997</v>
      </c>
      <c r="E595" s="1">
        <v>0.39326923076923082</v>
      </c>
      <c r="F595" s="10">
        <v>8.18</v>
      </c>
      <c r="G595" s="10">
        <v>12.619999999999996</v>
      </c>
      <c r="H595" s="10">
        <v>343.60999999999996</v>
      </c>
      <c r="I595" s="10">
        <v>10308.469999999999</v>
      </c>
      <c r="J595" s="12">
        <v>495.59951923076926</v>
      </c>
      <c r="K595" s="1">
        <v>0.75782155272305907</v>
      </c>
      <c r="L595" s="10">
        <v>2616</v>
      </c>
      <c r="M595" s="10">
        <v>3452</v>
      </c>
      <c r="N595" s="10">
        <v>78</v>
      </c>
    </row>
    <row r="596" spans="1:14" x14ac:dyDescent="0.3">
      <c r="A596" t="s">
        <v>63</v>
      </c>
      <c r="B596" t="s">
        <v>614</v>
      </c>
      <c r="C596" t="s">
        <v>15</v>
      </c>
      <c r="D596" s="10">
        <v>15.97</v>
      </c>
      <c r="E596" s="1">
        <v>0.52035065748278009</v>
      </c>
      <c r="F596" s="10">
        <v>8.3099999999999987</v>
      </c>
      <c r="G596" s="10">
        <v>7.6400000000000006</v>
      </c>
      <c r="H596" s="10">
        <v>272.31</v>
      </c>
      <c r="I596" s="10">
        <v>8169.58</v>
      </c>
      <c r="J596" s="12">
        <v>511.55792110206636</v>
      </c>
      <c r="K596" s="1">
        <v>0.77284998071731581</v>
      </c>
      <c r="L596" s="10">
        <v>2004</v>
      </c>
      <c r="M596" s="10">
        <v>2593</v>
      </c>
      <c r="N596" s="10">
        <v>60</v>
      </c>
    </row>
    <row r="597" spans="1:14" x14ac:dyDescent="0.3">
      <c r="A597" t="s">
        <v>63</v>
      </c>
      <c r="B597" t="s">
        <v>614</v>
      </c>
      <c r="C597" t="s">
        <v>14</v>
      </c>
      <c r="D597" s="10">
        <v>17.839999999999996</v>
      </c>
      <c r="E597" s="1">
        <v>0.42096412556053825</v>
      </c>
      <c r="F597" s="10">
        <v>7.5100000000000007</v>
      </c>
      <c r="G597" s="10">
        <v>10.319999999999999</v>
      </c>
      <c r="H597" s="10">
        <v>268.93</v>
      </c>
      <c r="I597" s="10">
        <v>8068.25</v>
      </c>
      <c r="J597" s="12">
        <v>452.25616591928258</v>
      </c>
      <c r="K597" s="1">
        <v>0.71581122976231482</v>
      </c>
      <c r="L597" s="10">
        <v>2078</v>
      </c>
      <c r="M597" s="10">
        <v>2903</v>
      </c>
      <c r="N597" s="10">
        <v>68</v>
      </c>
    </row>
    <row r="598" spans="1:14" x14ac:dyDescent="0.3">
      <c r="A598" t="s">
        <v>63</v>
      </c>
      <c r="B598" t="s">
        <v>614</v>
      </c>
      <c r="C598" t="s">
        <v>116</v>
      </c>
      <c r="D598" s="10">
        <v>14.459200000000003</v>
      </c>
      <c r="E598" s="1">
        <v>0.55178709748810439</v>
      </c>
      <c r="F598" s="10">
        <v>7.9784000000000006</v>
      </c>
      <c r="G598" s="10">
        <v>6.4808000000000003</v>
      </c>
      <c r="H598" s="10">
        <v>248.55437530000003</v>
      </c>
      <c r="I598" s="10">
        <v>7456.6312589999998</v>
      </c>
      <c r="J598" s="12">
        <v>515.70150900464739</v>
      </c>
      <c r="K598" s="1">
        <v>0.8000829531314807</v>
      </c>
      <c r="L598" s="10">
        <v>1929</v>
      </c>
      <c r="M598" s="10">
        <v>2411</v>
      </c>
      <c r="N598" s="10">
        <v>58</v>
      </c>
    </row>
    <row r="599" spans="1:14" x14ac:dyDescent="0.3">
      <c r="A599" t="s">
        <v>63</v>
      </c>
      <c r="B599" t="s">
        <v>614</v>
      </c>
      <c r="C599" t="s">
        <v>114</v>
      </c>
      <c r="D599" s="10">
        <v>16.37</v>
      </c>
      <c r="E599" s="1">
        <v>0.53573610262675608</v>
      </c>
      <c r="F599" s="10">
        <v>8.7699999999999978</v>
      </c>
      <c r="G599" s="10">
        <v>7.5900000000000007</v>
      </c>
      <c r="H599" s="10">
        <v>257.01</v>
      </c>
      <c r="I599" s="10">
        <v>7709.99</v>
      </c>
      <c r="J599" s="12">
        <v>470.98289554062308</v>
      </c>
      <c r="K599" s="1">
        <v>0.7154857560262966</v>
      </c>
      <c r="L599" s="10">
        <v>1959</v>
      </c>
      <c r="M599" s="10">
        <v>2738</v>
      </c>
      <c r="N599" s="10">
        <v>63</v>
      </c>
    </row>
    <row r="600" spans="1:14" x14ac:dyDescent="0.3">
      <c r="A600" t="s">
        <v>63</v>
      </c>
      <c r="B600" t="s">
        <v>614</v>
      </c>
      <c r="C600" t="s">
        <v>117</v>
      </c>
      <c r="D600" s="10">
        <v>13.859200000000003</v>
      </c>
      <c r="E600" s="1">
        <v>0.43293985222812276</v>
      </c>
      <c r="F600" s="10">
        <v>6.0002000000000004</v>
      </c>
      <c r="G600" s="10">
        <v>7.8590000000000018</v>
      </c>
      <c r="H600" s="10">
        <v>219.11225010000004</v>
      </c>
      <c r="I600" s="10">
        <v>6573.3675029999995</v>
      </c>
      <c r="J600" s="12">
        <v>474.29631602112664</v>
      </c>
      <c r="K600" s="1">
        <v>0.68971193415637855</v>
      </c>
      <c r="L600" s="10">
        <v>1676</v>
      </c>
      <c r="M600" s="10">
        <v>2430</v>
      </c>
      <c r="N600" s="10">
        <v>54</v>
      </c>
    </row>
    <row r="601" spans="1:14" x14ac:dyDescent="0.3">
      <c r="A601" t="s">
        <v>63</v>
      </c>
      <c r="B601" t="s">
        <v>671</v>
      </c>
      <c r="C601" t="s">
        <v>7</v>
      </c>
      <c r="D601" s="10">
        <v>0.75</v>
      </c>
      <c r="E601" s="1">
        <v>0</v>
      </c>
      <c r="F601" s="10">
        <v>0</v>
      </c>
      <c r="G601" s="10">
        <v>0.75</v>
      </c>
      <c r="H601" s="10">
        <v>11.69</v>
      </c>
      <c r="I601" s="10">
        <v>350.7</v>
      </c>
      <c r="J601" s="12">
        <v>467.59999999999997</v>
      </c>
      <c r="K601" s="1">
        <v>0.875</v>
      </c>
      <c r="L601" s="10">
        <v>112</v>
      </c>
      <c r="M601" s="10">
        <v>128</v>
      </c>
      <c r="N601" s="10">
        <v>4</v>
      </c>
    </row>
    <row r="602" spans="1:14" x14ac:dyDescent="0.3">
      <c r="A602" t="s">
        <v>63</v>
      </c>
      <c r="B602" t="s">
        <v>671</v>
      </c>
      <c r="C602" t="s">
        <v>9</v>
      </c>
      <c r="D602" s="10">
        <v>0.75</v>
      </c>
      <c r="E602" s="1">
        <v>1</v>
      </c>
      <c r="F602" s="10">
        <v>0.75</v>
      </c>
      <c r="G602" s="10">
        <v>0</v>
      </c>
      <c r="H602" s="10">
        <v>11.15</v>
      </c>
      <c r="I602" s="10">
        <v>334.5</v>
      </c>
      <c r="J602" s="12">
        <v>446</v>
      </c>
      <c r="K602" s="1">
        <v>0.8515625</v>
      </c>
      <c r="L602" s="10">
        <v>109</v>
      </c>
      <c r="M602" s="10">
        <v>128</v>
      </c>
      <c r="N602" s="10">
        <v>4</v>
      </c>
    </row>
    <row r="603" spans="1:14" x14ac:dyDescent="0.3">
      <c r="A603" t="s">
        <v>63</v>
      </c>
      <c r="B603" t="s">
        <v>671</v>
      </c>
      <c r="C603" t="s">
        <v>8</v>
      </c>
      <c r="D603" s="10">
        <v>0.55000000000000004</v>
      </c>
      <c r="E603" s="1">
        <v>0</v>
      </c>
      <c r="F603" s="10">
        <v>0</v>
      </c>
      <c r="G603" s="10">
        <v>0.55000000000000004</v>
      </c>
      <c r="H603" s="10">
        <v>9.8000000000000007</v>
      </c>
      <c r="I603" s="10">
        <v>294</v>
      </c>
      <c r="J603" s="12">
        <v>534.5454545454545</v>
      </c>
      <c r="K603" s="1">
        <v>1.0208333333333333</v>
      </c>
      <c r="L603" s="10">
        <v>98</v>
      </c>
      <c r="M603" s="10">
        <v>96</v>
      </c>
      <c r="N603" s="10">
        <v>3</v>
      </c>
    </row>
    <row r="604" spans="1:14" x14ac:dyDescent="0.3">
      <c r="A604" t="s">
        <v>63</v>
      </c>
      <c r="B604" t="s">
        <v>671</v>
      </c>
      <c r="C604" t="s">
        <v>11</v>
      </c>
      <c r="D604" s="10">
        <v>0.75</v>
      </c>
      <c r="E604" s="1">
        <v>1</v>
      </c>
      <c r="F604" s="10">
        <v>0.75</v>
      </c>
      <c r="G604" s="10">
        <v>0</v>
      </c>
      <c r="H604" s="10">
        <v>8.9</v>
      </c>
      <c r="I604" s="10">
        <v>267</v>
      </c>
      <c r="J604" s="12">
        <v>356</v>
      </c>
      <c r="K604" s="1">
        <v>0.6953125</v>
      </c>
      <c r="L604" s="10">
        <v>89</v>
      </c>
      <c r="M604" s="10">
        <v>128</v>
      </c>
      <c r="N604" s="10">
        <v>4</v>
      </c>
    </row>
    <row r="605" spans="1:14" x14ac:dyDescent="0.3">
      <c r="A605" t="s">
        <v>63</v>
      </c>
      <c r="B605" t="s">
        <v>671</v>
      </c>
      <c r="C605" t="s">
        <v>10</v>
      </c>
      <c r="D605" s="10">
        <v>0.75</v>
      </c>
      <c r="E605" s="1">
        <v>1</v>
      </c>
      <c r="F605" s="10">
        <v>0.75</v>
      </c>
      <c r="G605" s="10">
        <v>0</v>
      </c>
      <c r="H605" s="10">
        <v>7.9</v>
      </c>
      <c r="I605" s="10">
        <v>237</v>
      </c>
      <c r="J605" s="12">
        <v>316</v>
      </c>
      <c r="K605" s="1">
        <v>0.6171875</v>
      </c>
      <c r="L605" s="10">
        <v>79</v>
      </c>
      <c r="M605" s="10">
        <v>128</v>
      </c>
      <c r="N605" s="10">
        <v>4</v>
      </c>
    </row>
    <row r="606" spans="1:14" x14ac:dyDescent="0.3">
      <c r="A606" t="s">
        <v>63</v>
      </c>
      <c r="B606" t="s">
        <v>671</v>
      </c>
      <c r="C606" t="s">
        <v>13</v>
      </c>
      <c r="D606" s="10">
        <v>0.75</v>
      </c>
      <c r="E606" s="1">
        <v>0.73333333333333339</v>
      </c>
      <c r="F606" s="10">
        <v>0.55000000000000004</v>
      </c>
      <c r="G606" s="10">
        <v>0.2</v>
      </c>
      <c r="H606" s="10">
        <v>10.65</v>
      </c>
      <c r="I606" s="10">
        <v>319.39999999999998</v>
      </c>
      <c r="J606" s="12">
        <v>425.86666666666662</v>
      </c>
      <c r="K606" s="1">
        <v>0.8046875</v>
      </c>
      <c r="L606" s="10">
        <v>103</v>
      </c>
      <c r="M606" s="10">
        <v>128</v>
      </c>
      <c r="N606" s="10">
        <v>4</v>
      </c>
    </row>
    <row r="607" spans="1:14" x14ac:dyDescent="0.3">
      <c r="A607" t="s">
        <v>63</v>
      </c>
      <c r="B607" t="s">
        <v>671</v>
      </c>
      <c r="C607" t="s">
        <v>12</v>
      </c>
      <c r="D607" s="10">
        <v>0.75</v>
      </c>
      <c r="E607" s="1">
        <v>1</v>
      </c>
      <c r="F607" s="10">
        <v>0.75</v>
      </c>
      <c r="G607" s="10">
        <v>0</v>
      </c>
      <c r="H607" s="10">
        <v>8.9</v>
      </c>
      <c r="I607" s="10">
        <v>267</v>
      </c>
      <c r="J607" s="12">
        <v>356</v>
      </c>
      <c r="K607" s="1">
        <v>0.6953125</v>
      </c>
      <c r="L607" s="10">
        <v>89</v>
      </c>
      <c r="M607" s="10">
        <v>128</v>
      </c>
      <c r="N607" s="10">
        <v>4</v>
      </c>
    </row>
    <row r="608" spans="1:14" x14ac:dyDescent="0.3">
      <c r="A608" t="s">
        <v>63</v>
      </c>
      <c r="B608" t="s">
        <v>671</v>
      </c>
      <c r="C608" t="s">
        <v>15</v>
      </c>
      <c r="D608" s="10">
        <v>0.78</v>
      </c>
      <c r="E608" s="1">
        <v>0</v>
      </c>
      <c r="F608" s="10">
        <v>0</v>
      </c>
      <c r="G608" s="10">
        <v>0.78</v>
      </c>
      <c r="H608" s="10">
        <v>9.41</v>
      </c>
      <c r="I608" s="10">
        <v>282.3</v>
      </c>
      <c r="J608" s="12">
        <v>361.92307692307691</v>
      </c>
      <c r="K608" s="1">
        <v>0.7109375</v>
      </c>
      <c r="L608" s="10">
        <v>91</v>
      </c>
      <c r="M608" s="10">
        <v>128</v>
      </c>
      <c r="N608" s="10">
        <v>4</v>
      </c>
    </row>
    <row r="609" spans="1:14" x14ac:dyDescent="0.3">
      <c r="A609" t="s">
        <v>63</v>
      </c>
      <c r="B609" t="s">
        <v>671</v>
      </c>
      <c r="C609" t="s">
        <v>14</v>
      </c>
      <c r="D609" s="10">
        <v>0.55000000000000004</v>
      </c>
      <c r="E609" s="1">
        <v>1</v>
      </c>
      <c r="F609" s="10">
        <v>0.55000000000000004</v>
      </c>
      <c r="G609" s="10">
        <v>0</v>
      </c>
      <c r="H609" s="10">
        <v>7.3</v>
      </c>
      <c r="I609" s="10">
        <v>219</v>
      </c>
      <c r="J609" s="12">
        <v>398.18181818181813</v>
      </c>
      <c r="K609" s="1">
        <v>0.76041666666666663</v>
      </c>
      <c r="L609" s="10">
        <v>73</v>
      </c>
      <c r="M609" s="10">
        <v>96</v>
      </c>
      <c r="N609" s="10">
        <v>3</v>
      </c>
    </row>
    <row r="610" spans="1:14" x14ac:dyDescent="0.3">
      <c r="A610" t="s">
        <v>63</v>
      </c>
      <c r="B610" t="s">
        <v>671</v>
      </c>
      <c r="C610" t="s">
        <v>116</v>
      </c>
      <c r="D610" s="10">
        <v>0.57650000000000001</v>
      </c>
      <c r="E610" s="1">
        <v>0</v>
      </c>
      <c r="F610" s="10">
        <v>0</v>
      </c>
      <c r="G610" s="10">
        <v>0.57650000000000001</v>
      </c>
      <c r="H610" s="10">
        <v>11.66</v>
      </c>
      <c r="I610" s="10">
        <v>349.8</v>
      </c>
      <c r="J610" s="12">
        <v>606.76496097137897</v>
      </c>
      <c r="K610" s="1">
        <v>1</v>
      </c>
      <c r="L610" s="10">
        <v>114</v>
      </c>
      <c r="M610" s="10">
        <v>114</v>
      </c>
      <c r="N610" s="10">
        <v>3</v>
      </c>
    </row>
    <row r="611" spans="1:14" x14ac:dyDescent="0.3">
      <c r="A611" t="s">
        <v>63</v>
      </c>
      <c r="B611" t="s">
        <v>671</v>
      </c>
      <c r="C611" t="s">
        <v>114</v>
      </c>
      <c r="D611" s="10">
        <v>0.58000000000000007</v>
      </c>
      <c r="E611" s="1">
        <v>0</v>
      </c>
      <c r="F611" s="10">
        <v>0</v>
      </c>
      <c r="G611" s="10">
        <v>0.58000000000000007</v>
      </c>
      <c r="H611" s="10">
        <v>7.76</v>
      </c>
      <c r="I611" s="10">
        <v>232.8</v>
      </c>
      <c r="J611" s="12">
        <v>401.37931034482756</v>
      </c>
      <c r="K611" s="1">
        <v>0.79166666666666663</v>
      </c>
      <c r="L611" s="10">
        <v>76</v>
      </c>
      <c r="M611" s="10">
        <v>96</v>
      </c>
      <c r="N611" s="10">
        <v>3</v>
      </c>
    </row>
    <row r="612" spans="1:14" x14ac:dyDescent="0.3">
      <c r="A612" t="s">
        <v>63</v>
      </c>
      <c r="B612" t="s">
        <v>671</v>
      </c>
      <c r="C612" t="s">
        <v>117</v>
      </c>
      <c r="D612" s="10">
        <v>0.57650000000000001</v>
      </c>
      <c r="E612" s="1">
        <v>0</v>
      </c>
      <c r="F612" s="10">
        <v>0</v>
      </c>
      <c r="G612" s="10">
        <v>0.57650000000000001</v>
      </c>
      <c r="H612" s="10">
        <v>12</v>
      </c>
      <c r="I612" s="10">
        <v>360</v>
      </c>
      <c r="J612" s="12">
        <v>624.45793581960106</v>
      </c>
      <c r="K612" s="1">
        <v>0.88888888888888884</v>
      </c>
      <c r="L612" s="10">
        <v>120</v>
      </c>
      <c r="M612" s="10">
        <v>135</v>
      </c>
      <c r="N612" s="10">
        <v>3</v>
      </c>
    </row>
    <row r="613" spans="1:14" x14ac:dyDescent="0.3">
      <c r="A613" t="s">
        <v>63</v>
      </c>
      <c r="B613" t="s">
        <v>734</v>
      </c>
      <c r="C613" t="s">
        <v>7</v>
      </c>
      <c r="D613" s="10">
        <v>2.4299999999999997</v>
      </c>
      <c r="E613" s="1">
        <v>0.5761316872427984</v>
      </c>
      <c r="F613" s="10">
        <v>1.4</v>
      </c>
      <c r="G613" s="10">
        <v>1.03</v>
      </c>
      <c r="H613" s="10">
        <v>43.99</v>
      </c>
      <c r="I613" s="10">
        <v>1320</v>
      </c>
      <c r="J613" s="12">
        <v>543.20987654320993</v>
      </c>
      <c r="K613" s="1">
        <v>1.0052083333333333</v>
      </c>
      <c r="L613" s="10">
        <v>193</v>
      </c>
      <c r="M613" s="10">
        <v>192</v>
      </c>
      <c r="N613" s="10">
        <v>6</v>
      </c>
    </row>
    <row r="614" spans="1:14" x14ac:dyDescent="0.3">
      <c r="A614" t="s">
        <v>63</v>
      </c>
      <c r="B614" t="s">
        <v>734</v>
      </c>
      <c r="C614" t="s">
        <v>9</v>
      </c>
      <c r="D614" s="10">
        <v>3.27</v>
      </c>
      <c r="E614" s="1">
        <v>0.38226299694189603</v>
      </c>
      <c r="F614" s="10">
        <v>1.25</v>
      </c>
      <c r="G614" s="10">
        <v>2.02</v>
      </c>
      <c r="H614" s="10">
        <v>51.34</v>
      </c>
      <c r="I614" s="10">
        <v>1540</v>
      </c>
      <c r="J614" s="12">
        <v>470.94801223241592</v>
      </c>
      <c r="K614" s="1">
        <v>0.875</v>
      </c>
      <c r="L614" s="10">
        <v>224</v>
      </c>
      <c r="M614" s="10">
        <v>256</v>
      </c>
      <c r="N614" s="10">
        <v>8</v>
      </c>
    </row>
    <row r="615" spans="1:14" x14ac:dyDescent="0.3">
      <c r="A615" t="s">
        <v>63</v>
      </c>
      <c r="B615" t="s">
        <v>734</v>
      </c>
      <c r="C615" t="s">
        <v>8</v>
      </c>
      <c r="D615" s="10">
        <v>2.85</v>
      </c>
      <c r="E615" s="1">
        <v>0.43859649122807015</v>
      </c>
      <c r="F615" s="10">
        <v>1.25</v>
      </c>
      <c r="G615" s="10">
        <v>1.6</v>
      </c>
      <c r="H615" s="10">
        <v>50.47</v>
      </c>
      <c r="I615" s="10">
        <v>1514</v>
      </c>
      <c r="J615" s="12">
        <v>531.22807017543857</v>
      </c>
      <c r="K615" s="1">
        <v>0.99549549549549554</v>
      </c>
      <c r="L615" s="10">
        <v>221</v>
      </c>
      <c r="M615" s="10">
        <v>222</v>
      </c>
      <c r="N615" s="10">
        <v>7</v>
      </c>
    </row>
    <row r="616" spans="1:14" x14ac:dyDescent="0.3">
      <c r="A616" t="s">
        <v>63</v>
      </c>
      <c r="B616" t="s">
        <v>734</v>
      </c>
      <c r="C616" t="s">
        <v>11</v>
      </c>
      <c r="D616" s="10">
        <v>3.27</v>
      </c>
      <c r="E616" s="1">
        <v>0.38837920489296635</v>
      </c>
      <c r="F616" s="10">
        <v>1.27</v>
      </c>
      <c r="G616" s="10">
        <v>2</v>
      </c>
      <c r="H616" s="10">
        <v>49.23</v>
      </c>
      <c r="I616" s="10">
        <v>1477</v>
      </c>
      <c r="J616" s="12">
        <v>451.68195718654437</v>
      </c>
      <c r="K616" s="1">
        <v>0.83984375</v>
      </c>
      <c r="L616" s="10">
        <v>215</v>
      </c>
      <c r="M616" s="10">
        <v>256</v>
      </c>
      <c r="N616" s="10">
        <v>8</v>
      </c>
    </row>
    <row r="617" spans="1:14" x14ac:dyDescent="0.3">
      <c r="A617" t="s">
        <v>63</v>
      </c>
      <c r="B617" t="s">
        <v>734</v>
      </c>
      <c r="C617" t="s">
        <v>10</v>
      </c>
      <c r="D617" s="10">
        <v>3.27</v>
      </c>
      <c r="E617" s="1">
        <v>0.29969418960244648</v>
      </c>
      <c r="F617" s="10">
        <v>0.98</v>
      </c>
      <c r="G617" s="10">
        <v>2.29</v>
      </c>
      <c r="H617" s="10">
        <v>51.54</v>
      </c>
      <c r="I617" s="10">
        <v>1546</v>
      </c>
      <c r="J617" s="12">
        <v>472.78287461773698</v>
      </c>
      <c r="K617" s="1">
        <v>0.88582677165354329</v>
      </c>
      <c r="L617" s="10">
        <v>225</v>
      </c>
      <c r="M617" s="10">
        <v>254</v>
      </c>
      <c r="N617" s="10">
        <v>8</v>
      </c>
    </row>
    <row r="618" spans="1:14" x14ac:dyDescent="0.3">
      <c r="A618" t="s">
        <v>63</v>
      </c>
      <c r="B618" t="s">
        <v>734</v>
      </c>
      <c r="C618" t="s">
        <v>13</v>
      </c>
      <c r="D618" s="10">
        <v>3.27</v>
      </c>
      <c r="E618" s="1">
        <v>0.25382262996941896</v>
      </c>
      <c r="F618" s="10">
        <v>0.83</v>
      </c>
      <c r="G618" s="10">
        <v>2.44</v>
      </c>
      <c r="H618" s="10">
        <v>48.089999999999996</v>
      </c>
      <c r="I618" s="10">
        <v>1442.7</v>
      </c>
      <c r="J618" s="12">
        <v>441.19266055045875</v>
      </c>
      <c r="K618" s="1">
        <v>0.80078125</v>
      </c>
      <c r="L618" s="10">
        <v>205</v>
      </c>
      <c r="M618" s="10">
        <v>256</v>
      </c>
      <c r="N618" s="10">
        <v>8</v>
      </c>
    </row>
    <row r="619" spans="1:14" x14ac:dyDescent="0.3">
      <c r="A619" t="s">
        <v>63</v>
      </c>
      <c r="B619" t="s">
        <v>734</v>
      </c>
      <c r="C619" t="s">
        <v>12</v>
      </c>
      <c r="D619" s="10">
        <v>3.27</v>
      </c>
      <c r="E619" s="1">
        <v>0.34250764525993882</v>
      </c>
      <c r="F619" s="10">
        <v>1.1199999999999999</v>
      </c>
      <c r="G619" s="10">
        <v>2.1500000000000004</v>
      </c>
      <c r="H619" s="10">
        <v>49.73</v>
      </c>
      <c r="I619" s="10">
        <v>1492</v>
      </c>
      <c r="J619" s="12">
        <v>456.2691131498471</v>
      </c>
      <c r="K619" s="1">
        <v>0.85433070866141736</v>
      </c>
      <c r="L619" s="10">
        <v>217</v>
      </c>
      <c r="M619" s="10">
        <v>254</v>
      </c>
      <c r="N619" s="10">
        <v>8</v>
      </c>
    </row>
    <row r="620" spans="1:14" x14ac:dyDescent="0.3">
      <c r="A620" t="s">
        <v>63</v>
      </c>
      <c r="B620" t="s">
        <v>734</v>
      </c>
      <c r="C620" t="s">
        <v>15</v>
      </c>
      <c r="D620" s="10">
        <v>2.97</v>
      </c>
      <c r="E620" s="1">
        <v>0.62962962962962954</v>
      </c>
      <c r="F620" s="10">
        <v>1.8699999999999999</v>
      </c>
      <c r="G620" s="10">
        <v>1.0999999999999999</v>
      </c>
      <c r="H620" s="10">
        <v>42.2</v>
      </c>
      <c r="I620" s="10">
        <v>1266</v>
      </c>
      <c r="J620" s="12">
        <v>426.26262626262621</v>
      </c>
      <c r="K620" s="1">
        <v>0.8392857142857143</v>
      </c>
      <c r="L620" s="10">
        <v>188</v>
      </c>
      <c r="M620" s="10">
        <v>224</v>
      </c>
      <c r="N620" s="10">
        <v>7</v>
      </c>
    </row>
    <row r="621" spans="1:14" x14ac:dyDescent="0.3">
      <c r="A621" t="s">
        <v>63</v>
      </c>
      <c r="B621" t="s">
        <v>734</v>
      </c>
      <c r="C621" t="s">
        <v>14</v>
      </c>
      <c r="D621" s="10">
        <v>3.27</v>
      </c>
      <c r="E621" s="1">
        <v>0.66360856269113144</v>
      </c>
      <c r="F621" s="10">
        <v>2.17</v>
      </c>
      <c r="G621" s="10">
        <v>1.1000000000000001</v>
      </c>
      <c r="H621" s="10">
        <v>47.970000000000006</v>
      </c>
      <c r="I621" s="10">
        <v>1439</v>
      </c>
      <c r="J621" s="12">
        <v>440.06116207951072</v>
      </c>
      <c r="K621" s="1">
        <v>0.8203125</v>
      </c>
      <c r="L621" s="10">
        <v>210</v>
      </c>
      <c r="M621" s="10">
        <v>256</v>
      </c>
      <c r="N621" s="10">
        <v>8</v>
      </c>
    </row>
    <row r="622" spans="1:14" x14ac:dyDescent="0.3">
      <c r="A622" t="s">
        <v>63</v>
      </c>
      <c r="B622" t="s">
        <v>734</v>
      </c>
      <c r="C622" t="s">
        <v>116</v>
      </c>
      <c r="D622" s="10">
        <v>2.9022999999999999</v>
      </c>
      <c r="E622" s="1">
        <v>0.38107707680115765</v>
      </c>
      <c r="F622" s="10">
        <v>1.1059999999999999</v>
      </c>
      <c r="G622" s="10">
        <v>1.7962999999999998</v>
      </c>
      <c r="H622" s="10">
        <v>54.099995900000003</v>
      </c>
      <c r="I622" s="10">
        <v>1622.9998770000002</v>
      </c>
      <c r="J622" s="12">
        <v>559.21161733797339</v>
      </c>
      <c r="K622" s="1">
        <v>0.84459459459459463</v>
      </c>
      <c r="L622" s="10">
        <v>250</v>
      </c>
      <c r="M622" s="10">
        <v>296</v>
      </c>
      <c r="N622" s="10">
        <v>7</v>
      </c>
    </row>
    <row r="623" spans="1:14" x14ac:dyDescent="0.3">
      <c r="A623" t="s">
        <v>63</v>
      </c>
      <c r="B623" t="s">
        <v>734</v>
      </c>
      <c r="C623" t="s">
        <v>114</v>
      </c>
      <c r="D623" s="10">
        <v>3.41</v>
      </c>
      <c r="E623" s="1">
        <v>0.40175953079178883</v>
      </c>
      <c r="F623" s="10">
        <v>1.3699999999999999</v>
      </c>
      <c r="G623" s="10">
        <v>2.0299999999999998</v>
      </c>
      <c r="H623" s="10">
        <v>48.13</v>
      </c>
      <c r="I623" s="10">
        <v>1444</v>
      </c>
      <c r="J623" s="12">
        <v>423.46041055718473</v>
      </c>
      <c r="K623" s="1">
        <v>0.828125</v>
      </c>
      <c r="L623" s="10">
        <v>212</v>
      </c>
      <c r="M623" s="10">
        <v>256</v>
      </c>
      <c r="N623" s="10">
        <v>8</v>
      </c>
    </row>
    <row r="624" spans="1:14" x14ac:dyDescent="0.3">
      <c r="A624" t="s">
        <v>63</v>
      </c>
      <c r="B624" t="s">
        <v>734</v>
      </c>
      <c r="C624" t="s">
        <v>117</v>
      </c>
      <c r="D624" s="10">
        <v>3.3454999999999999</v>
      </c>
      <c r="E624" s="1">
        <v>0.31298759527723807</v>
      </c>
      <c r="F624" s="10">
        <v>1.0470999999999999</v>
      </c>
      <c r="G624" s="10">
        <v>2.2984</v>
      </c>
      <c r="H624" s="10">
        <v>62.633328699999993</v>
      </c>
      <c r="I624" s="10">
        <v>1878.999861</v>
      </c>
      <c r="J624" s="12">
        <v>561.64993603347784</v>
      </c>
      <c r="K624" s="1">
        <v>0.88414634146341464</v>
      </c>
      <c r="L624" s="10">
        <v>290</v>
      </c>
      <c r="M624" s="10">
        <v>328</v>
      </c>
      <c r="N624" s="10">
        <v>8</v>
      </c>
    </row>
    <row r="625" spans="1:14" x14ac:dyDescent="0.3">
      <c r="A625" t="s">
        <v>63</v>
      </c>
      <c r="B625" t="s">
        <v>772</v>
      </c>
      <c r="C625" t="s">
        <v>11</v>
      </c>
      <c r="D625" s="10">
        <v>0.2</v>
      </c>
      <c r="E625" s="1">
        <v>0</v>
      </c>
      <c r="F625" s="10">
        <v>0</v>
      </c>
      <c r="G625" s="10">
        <v>0.2</v>
      </c>
      <c r="H625" s="10">
        <v>1.7</v>
      </c>
      <c r="I625" s="10">
        <v>51</v>
      </c>
      <c r="J625" s="12">
        <v>255</v>
      </c>
      <c r="K625" s="1">
        <v>0.70833333333333337</v>
      </c>
      <c r="L625" s="10">
        <v>17</v>
      </c>
      <c r="M625" s="10">
        <v>24</v>
      </c>
      <c r="N625" s="10">
        <v>1</v>
      </c>
    </row>
    <row r="626" spans="1:14" x14ac:dyDescent="0.3">
      <c r="A626" t="s">
        <v>63</v>
      </c>
      <c r="B626" t="s">
        <v>772</v>
      </c>
      <c r="C626" t="s">
        <v>13</v>
      </c>
      <c r="D626" s="10">
        <v>0.2</v>
      </c>
      <c r="E626" s="1">
        <v>0</v>
      </c>
      <c r="F626" s="10">
        <v>0</v>
      </c>
      <c r="G626" s="10">
        <v>0.2</v>
      </c>
      <c r="H626" s="10">
        <v>2.2000000000000002</v>
      </c>
      <c r="I626" s="10">
        <v>66</v>
      </c>
      <c r="J626" s="12">
        <v>330</v>
      </c>
      <c r="K626" s="1">
        <v>0.91666666666666663</v>
      </c>
      <c r="L626" s="10">
        <v>22</v>
      </c>
      <c r="M626" s="10">
        <v>24</v>
      </c>
      <c r="N626" s="10">
        <v>1</v>
      </c>
    </row>
    <row r="627" spans="1:14" x14ac:dyDescent="0.3">
      <c r="A627" t="s">
        <v>63</v>
      </c>
      <c r="B627" t="s">
        <v>772</v>
      </c>
      <c r="C627" t="s">
        <v>12</v>
      </c>
      <c r="D627" s="10">
        <v>0.2</v>
      </c>
      <c r="E627" s="1">
        <v>0</v>
      </c>
      <c r="F627" s="10">
        <v>0</v>
      </c>
      <c r="G627" s="10">
        <v>0.2</v>
      </c>
      <c r="H627" s="10">
        <v>1</v>
      </c>
      <c r="I627" s="10">
        <v>30</v>
      </c>
      <c r="J627" s="12">
        <v>150</v>
      </c>
      <c r="K627" s="1">
        <v>0.41666666666666669</v>
      </c>
      <c r="L627" s="10">
        <v>10</v>
      </c>
      <c r="M627" s="10">
        <v>24</v>
      </c>
      <c r="N627" s="10">
        <v>1</v>
      </c>
    </row>
    <row r="628" spans="1:14" x14ac:dyDescent="0.3">
      <c r="A628" t="s">
        <v>63</v>
      </c>
      <c r="B628" t="s">
        <v>772</v>
      </c>
      <c r="C628" t="s">
        <v>14</v>
      </c>
      <c r="D628" s="10">
        <v>0.2</v>
      </c>
      <c r="E628" s="1">
        <v>0.5</v>
      </c>
      <c r="F628" s="10">
        <v>0.1</v>
      </c>
      <c r="G628" s="10">
        <v>0.1</v>
      </c>
      <c r="H628" s="10">
        <v>1.4</v>
      </c>
      <c r="I628" s="10">
        <v>42</v>
      </c>
      <c r="J628" s="12">
        <v>210</v>
      </c>
      <c r="K628" s="1">
        <v>0.58333333333333337</v>
      </c>
      <c r="L628" s="10">
        <v>14</v>
      </c>
      <c r="M628" s="10">
        <v>24</v>
      </c>
      <c r="N628" s="10">
        <v>1</v>
      </c>
    </row>
    <row r="629" spans="1:14" x14ac:dyDescent="0.3">
      <c r="A629" t="s">
        <v>63</v>
      </c>
      <c r="B629" t="s">
        <v>772</v>
      </c>
      <c r="C629" t="s">
        <v>114</v>
      </c>
      <c r="D629" s="10">
        <v>0.2</v>
      </c>
      <c r="E629" s="1">
        <v>0.85</v>
      </c>
      <c r="F629" s="10">
        <v>0.17</v>
      </c>
      <c r="G629" s="10">
        <v>0.03</v>
      </c>
      <c r="H629" s="10">
        <v>2.2999999999999998</v>
      </c>
      <c r="I629" s="10">
        <v>69</v>
      </c>
      <c r="J629" s="12">
        <v>345</v>
      </c>
      <c r="K629" s="1">
        <v>0.95833333333333337</v>
      </c>
      <c r="L629" s="10">
        <v>23</v>
      </c>
      <c r="M629" s="10">
        <v>24</v>
      </c>
      <c r="N629" s="10">
        <v>1</v>
      </c>
    </row>
    <row r="630" spans="1:14" x14ac:dyDescent="0.3">
      <c r="A630" t="s">
        <v>63</v>
      </c>
      <c r="B630" t="s">
        <v>772</v>
      </c>
      <c r="C630" t="s">
        <v>117</v>
      </c>
      <c r="D630" s="10">
        <v>0.2</v>
      </c>
      <c r="E630" s="1">
        <v>0</v>
      </c>
      <c r="F630" s="10">
        <v>0</v>
      </c>
      <c r="G630" s="10">
        <v>0.2</v>
      </c>
      <c r="H630" s="10">
        <v>2.5</v>
      </c>
      <c r="I630" s="10">
        <v>75</v>
      </c>
      <c r="J630" s="12">
        <v>375</v>
      </c>
      <c r="K630" s="1">
        <v>1.0416666666666667</v>
      </c>
      <c r="L630" s="10">
        <v>25</v>
      </c>
      <c r="M630" s="10">
        <v>24</v>
      </c>
      <c r="N630" s="10">
        <v>1</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
  <sheetViews>
    <sheetView zoomScale="110" zoomScaleNormal="110" workbookViewId="0"/>
  </sheetViews>
  <sheetFormatPr defaultColWidth="10.6640625" defaultRowHeight="14.4" x14ac:dyDescent="0.3"/>
  <cols>
    <col min="1" max="1" width="21.109375" customWidth="1"/>
    <col min="2" max="2" width="20.109375" bestFit="1" customWidth="1"/>
  </cols>
  <sheetData>
    <row r="1" spans="1:1" x14ac:dyDescent="0.3">
      <c r="A1" s="9" t="s">
        <v>85</v>
      </c>
    </row>
    <row r="2" spans="1:1" x14ac:dyDescent="0.3">
      <c r="A2" t="s">
        <v>283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
  <sheetViews>
    <sheetView zoomScaleNormal="100" workbookViewId="0">
      <selection activeCell="A4" sqref="A4"/>
    </sheetView>
  </sheetViews>
  <sheetFormatPr defaultColWidth="10.6640625" defaultRowHeight="14.4" x14ac:dyDescent="0.3"/>
  <cols>
    <col min="1" max="1" width="19" bestFit="1" customWidth="1"/>
    <col min="2" max="2" width="14" bestFit="1" customWidth="1"/>
    <col min="3" max="3" width="16" bestFit="1" customWidth="1"/>
    <col min="4" max="4" width="14.109375" bestFit="1" customWidth="1"/>
    <col min="5" max="6" width="12.44140625" bestFit="1" customWidth="1"/>
    <col min="7" max="8" width="12.109375" bestFit="1" customWidth="1"/>
  </cols>
  <sheetData>
    <row r="1" spans="1:4" x14ac:dyDescent="0.3">
      <c r="A1" s="9" t="s">
        <v>0</v>
      </c>
      <c r="B1" t="s">
        <v>117</v>
      </c>
    </row>
    <row r="3" spans="1:4" x14ac:dyDescent="0.3">
      <c r="A3" t="s">
        <v>92</v>
      </c>
      <c r="B3" t="s">
        <v>90</v>
      </c>
      <c r="C3" t="s">
        <v>89</v>
      </c>
      <c r="D3" t="s">
        <v>93</v>
      </c>
    </row>
    <row r="4" spans="1:4" x14ac:dyDescent="0.3">
      <c r="A4" s="12">
        <v>1.9335</v>
      </c>
      <c r="B4" s="12">
        <v>1.0668</v>
      </c>
      <c r="C4" s="12">
        <v>3.0003000000000002</v>
      </c>
      <c r="D4" s="1">
        <v>0.35556444355564443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3"/>
  <sheetViews>
    <sheetView workbookViewId="0">
      <selection activeCell="L9" sqref="L9"/>
    </sheetView>
  </sheetViews>
  <sheetFormatPr defaultColWidth="10.6640625" defaultRowHeight="14.4" x14ac:dyDescent="0.3"/>
  <cols>
    <col min="1" max="1" width="6.88671875" customWidth="1"/>
    <col min="2" max="2" width="11.33203125" bestFit="1" customWidth="1"/>
    <col min="3" max="3" width="10" style="7" customWidth="1"/>
    <col min="4" max="4" width="10.77734375" style="13"/>
    <col min="9" max="9" width="6.88671875" customWidth="1"/>
    <col min="10" max="10" width="11.33203125" customWidth="1"/>
    <col min="12" max="12" width="10.77734375" style="1"/>
  </cols>
  <sheetData>
    <row r="1" spans="1:12" x14ac:dyDescent="0.3">
      <c r="A1" s="9" t="s">
        <v>75</v>
      </c>
      <c r="B1" t="s">
        <v>76</v>
      </c>
      <c r="I1" s="9" t="s">
        <v>75</v>
      </c>
      <c r="J1" t="s">
        <v>77</v>
      </c>
    </row>
    <row r="3" spans="1:12" x14ac:dyDescent="0.3">
      <c r="A3" s="9" t="s">
        <v>74</v>
      </c>
      <c r="B3" t="s">
        <v>94</v>
      </c>
      <c r="I3" s="9" t="s">
        <v>74</v>
      </c>
      <c r="J3" t="s">
        <v>94</v>
      </c>
    </row>
    <row r="4" spans="1:12" x14ac:dyDescent="0.3">
      <c r="A4" s="7" t="s">
        <v>98</v>
      </c>
      <c r="B4" s="2">
        <v>53.7</v>
      </c>
      <c r="C4" s="14" t="s">
        <v>98</v>
      </c>
      <c r="I4" s="7" t="s">
        <v>99</v>
      </c>
      <c r="J4" s="2">
        <v>45.08</v>
      </c>
      <c r="K4" s="14" t="s">
        <v>99</v>
      </c>
      <c r="L4" s="13"/>
    </row>
    <row r="5" spans="1:12" x14ac:dyDescent="0.3">
      <c r="A5" s="7" t="s">
        <v>99</v>
      </c>
      <c r="B5" s="2">
        <v>51.57</v>
      </c>
      <c r="C5" s="14" t="s">
        <v>99</v>
      </c>
      <c r="D5" s="13">
        <v>0</v>
      </c>
      <c r="I5" s="7" t="s">
        <v>100</v>
      </c>
      <c r="J5" s="2">
        <v>49.03</v>
      </c>
      <c r="K5" s="14" t="s">
        <v>100</v>
      </c>
      <c r="L5" s="13">
        <v>0</v>
      </c>
    </row>
    <row r="6" spans="1:12" x14ac:dyDescent="0.3">
      <c r="A6" s="7" t="s">
        <v>100</v>
      </c>
      <c r="B6" s="2">
        <v>51.21</v>
      </c>
      <c r="C6" s="14" t="s">
        <v>100</v>
      </c>
      <c r="D6" s="13">
        <f>(GETPIVOTDATA("FTES",$A$3,"Year","2017")-GETPIVOTDATA("FTES",$A$3,"Year","2016"))/GETPIVOTDATA("FTES",$A$3,"Year","2016")</f>
        <v>-6.9808027923211058E-3</v>
      </c>
      <c r="I6" s="7" t="s">
        <v>101</v>
      </c>
      <c r="J6" s="2">
        <v>55.15</v>
      </c>
      <c r="K6" s="14" t="s">
        <v>101</v>
      </c>
      <c r="L6" s="1">
        <f>(GETPIVOTDATA("FTES",$I$3,"Year","2018")-GETPIVOTDATA("FTES",$I$3,"Year","2017"))/GETPIVOTDATA("FTES",$I$3,"Year","2017")</f>
        <v>0.12482153783397915</v>
      </c>
    </row>
    <row r="7" spans="1:12" x14ac:dyDescent="0.3">
      <c r="A7" s="7" t="s">
        <v>101</v>
      </c>
      <c r="B7" s="2">
        <v>50.56</v>
      </c>
      <c r="C7" s="14" t="s">
        <v>101</v>
      </c>
      <c r="D7" s="13">
        <f>(GETPIVOTDATA("FTES",$A$3,"Year","2018")-GETPIVOTDATA("FTES",$A$3,"Year","2016"))/GETPIVOTDATA("FTES",$A$3,"Year","2016")</f>
        <v>-1.9585030056234205E-2</v>
      </c>
      <c r="I7" s="7" t="s">
        <v>102</v>
      </c>
      <c r="J7" s="2">
        <v>61.679999999999993</v>
      </c>
      <c r="K7" s="14" t="s">
        <v>102</v>
      </c>
      <c r="L7" s="1">
        <f>(GETPIVOTDATA("FTES",$I$3,"Year","2019")-GETPIVOTDATA("FTES",$I$3,"Year","2017"))/GETPIVOTDATA("FTES",$I$3,"Year","2017")</f>
        <v>0.25800530287579015</v>
      </c>
    </row>
    <row r="8" spans="1:12" x14ac:dyDescent="0.3">
      <c r="A8" s="7" t="s">
        <v>102</v>
      </c>
      <c r="B8" s="2">
        <v>50.920000000000009</v>
      </c>
      <c r="C8" s="14" t="s">
        <v>102</v>
      </c>
      <c r="D8" s="13">
        <f>(GETPIVOTDATA("FTES",$A$3,"Year","2019")-GETPIVOTDATA("FTES",$A$3,"Year","2016"))/GETPIVOTDATA("FTES",$A$3,"Year","2016")</f>
        <v>-1.2604227263912962E-2</v>
      </c>
      <c r="I8" s="7" t="s">
        <v>115</v>
      </c>
      <c r="J8" s="2">
        <v>56.46</v>
      </c>
      <c r="K8" s="14" t="s">
        <v>115</v>
      </c>
      <c r="L8" s="1">
        <f>(GETPIVOTDATA("FTES",$I$3,"Year","2020")-GETPIVOTDATA("FTES",$I$3,"Year","2017"))/GETPIVOTDATA("FTES",$I$3,"Year","2017")</f>
        <v>0.15153987354680806</v>
      </c>
    </row>
    <row r="9" spans="1:12" x14ac:dyDescent="0.3">
      <c r="A9" s="7" t="s">
        <v>115</v>
      </c>
      <c r="B9" s="2">
        <v>60.19998480000001</v>
      </c>
      <c r="C9" s="14" t="s">
        <v>115</v>
      </c>
      <c r="D9" s="13">
        <f>(GETPIVOTDATA("FTES",$A$3,"Year","2020")-GETPIVOTDATA("FTES",$A$3,"Year","2016"))/GETPIVOTDATA("FTES",$A$3,"Year","2016")</f>
        <v>0.16734506108202463</v>
      </c>
      <c r="I9" s="7" t="s">
        <v>118</v>
      </c>
      <c r="J9" s="2">
        <v>56.933319000000004</v>
      </c>
      <c r="K9" s="14" t="s">
        <v>118</v>
      </c>
      <c r="L9" s="1">
        <f>(GETPIVOTDATA("FTES",$I$3,"Year","2021")-GETPIVOTDATA("FTES",$I$3,"Year","2017"))/GETPIVOTDATA("FTES",$I$3,"Year","2017")</f>
        <v>0.16119353457067109</v>
      </c>
    </row>
    <row r="11" spans="1:12" x14ac:dyDescent="0.3">
      <c r="A11" s="9" t="s">
        <v>75</v>
      </c>
      <c r="B11" t="s">
        <v>76</v>
      </c>
    </row>
    <row r="12" spans="1:12" x14ac:dyDescent="0.3">
      <c r="A12" s="9" t="s">
        <v>85</v>
      </c>
      <c r="B12" t="s">
        <v>112</v>
      </c>
      <c r="I12" s="9" t="s">
        <v>75</v>
      </c>
      <c r="J12" t="s">
        <v>77</v>
      </c>
    </row>
    <row r="13" spans="1:12" x14ac:dyDescent="0.3">
      <c r="I13" s="9" t="s">
        <v>85</v>
      </c>
      <c r="J13" t="s">
        <v>828</v>
      </c>
      <c r="K13" s="28"/>
    </row>
    <row r="14" spans="1:12" x14ac:dyDescent="0.3">
      <c r="A14" s="9" t="s">
        <v>74</v>
      </c>
      <c r="B14" t="s">
        <v>94</v>
      </c>
      <c r="C14"/>
    </row>
    <row r="15" spans="1:12" x14ac:dyDescent="0.3">
      <c r="A15" s="7" t="s">
        <v>98</v>
      </c>
      <c r="B15" s="2">
        <v>2650.21</v>
      </c>
      <c r="C15" s="14" t="s">
        <v>98</v>
      </c>
      <c r="I15" s="9" t="s">
        <v>74</v>
      </c>
      <c r="J15" t="s">
        <v>94</v>
      </c>
    </row>
    <row r="16" spans="1:12" x14ac:dyDescent="0.3">
      <c r="A16" s="7" t="s">
        <v>99</v>
      </c>
      <c r="B16" s="2">
        <v>2764.48</v>
      </c>
      <c r="C16" s="14" t="s">
        <v>99</v>
      </c>
      <c r="D16" s="13">
        <v>0</v>
      </c>
      <c r="I16" s="7" t="s">
        <v>99</v>
      </c>
      <c r="J16" s="2">
        <v>471.18</v>
      </c>
      <c r="K16" s="14" t="s">
        <v>99</v>
      </c>
      <c r="L16" s="13"/>
    </row>
    <row r="17" spans="1:12" x14ac:dyDescent="0.3">
      <c r="A17" s="7" t="s">
        <v>100</v>
      </c>
      <c r="B17" s="2">
        <v>2672.12</v>
      </c>
      <c r="C17" s="14" t="s">
        <v>100</v>
      </c>
      <c r="D17" s="13">
        <f>(GETPIVOTDATA("FTES",$A$14,"Year","2017")-GETPIVOTDATA("FTES",$A$14,"Year","2016"))/GETPIVOTDATA("FTES",$A$14,"Year","2016")</f>
        <v>-3.3409538140988584E-2</v>
      </c>
      <c r="I17" s="7" t="s">
        <v>100</v>
      </c>
      <c r="J17" s="2">
        <v>443.97999999999996</v>
      </c>
      <c r="K17" s="14" t="s">
        <v>100</v>
      </c>
      <c r="L17" s="13">
        <v>0</v>
      </c>
    </row>
    <row r="18" spans="1:12" x14ac:dyDescent="0.3">
      <c r="A18" s="7" t="s">
        <v>101</v>
      </c>
      <c r="B18" s="2">
        <v>2537.0200000000004</v>
      </c>
      <c r="C18" s="14" t="s">
        <v>101</v>
      </c>
      <c r="D18" s="13">
        <f>(GETPIVOTDATA("FTES",$A$14,"Year","2018")-GETPIVOTDATA("FTES",$A$14,"Year","2016"))/GETPIVOTDATA("FTES",$A$14,"Year","2016")</f>
        <v>-8.2279488366708953E-2</v>
      </c>
      <c r="I18" s="7" t="s">
        <v>101</v>
      </c>
      <c r="J18" s="2">
        <v>431.78</v>
      </c>
      <c r="K18" s="14" t="s">
        <v>101</v>
      </c>
      <c r="L18" s="1">
        <f>(GETPIVOTDATA("FTES",$I$15,"Year","2018")-GETPIVOTDATA("FTES",$I$15,"Year","2017"))/GETPIVOTDATA("FTES",$I$15,"Year","2017")</f>
        <v>-2.7478715257444004E-2</v>
      </c>
    </row>
    <row r="19" spans="1:12" x14ac:dyDescent="0.3">
      <c r="A19" s="7" t="s">
        <v>102</v>
      </c>
      <c r="B19" s="2">
        <v>2358.7600000000007</v>
      </c>
      <c r="C19" s="14" t="s">
        <v>102</v>
      </c>
      <c r="D19" s="13">
        <f>(GETPIVOTDATA("FTES",$A$14,"Year","2019")-GETPIVOTDATA("FTES",$A$14,"Year","2016"))/GETPIVOTDATA("FTES",$A$14,"Year","2016")</f>
        <v>-0.14676177798356269</v>
      </c>
      <c r="I19" s="7" t="s">
        <v>102</v>
      </c>
      <c r="J19" s="2">
        <v>364.26</v>
      </c>
      <c r="K19" s="14" t="s">
        <v>102</v>
      </c>
      <c r="L19" s="1">
        <f>(GETPIVOTDATA("FTES",$I$15,"Year","2019")-GETPIVOTDATA("FTES",$I$15,"Year","2017"))/GETPIVOTDATA("FTES",$I$15,"Year","2017")</f>
        <v>-0.1795576377314293</v>
      </c>
    </row>
    <row r="20" spans="1:12" x14ac:dyDescent="0.3">
      <c r="A20" s="7" t="s">
        <v>115</v>
      </c>
      <c r="B20" s="2">
        <v>2195.5766314248999</v>
      </c>
      <c r="C20" s="14" t="s">
        <v>115</v>
      </c>
      <c r="D20" s="13">
        <f>(GETPIVOTDATA("FTES",$A$14,"Year","2020")-GETPIVOTDATA("FTES",$A$14,"Year","2016"))/GETPIVOTDATA("FTES",$A$14,"Year","2016")</f>
        <v>-0.20579037235758627</v>
      </c>
      <c r="I20" s="7" t="s">
        <v>115</v>
      </c>
      <c r="J20" s="2">
        <v>347.39</v>
      </c>
      <c r="K20" s="14" t="s">
        <v>115</v>
      </c>
      <c r="L20" s="1">
        <f>(GETPIVOTDATA("FTES",$I$15,"Year","2020")-GETPIVOTDATA("FTES",$I$15,"Year","2017"))/GETPIVOTDATA("FTES",$I$15,"Year","2017")</f>
        <v>-0.21755484481282936</v>
      </c>
    </row>
    <row r="21" spans="1:12" x14ac:dyDescent="0.3">
      <c r="C21"/>
      <c r="I21" s="7" t="s">
        <v>118</v>
      </c>
      <c r="J21" s="2">
        <v>283.81225010000003</v>
      </c>
      <c r="K21" s="14" t="s">
        <v>118</v>
      </c>
      <c r="L21" s="1">
        <f>(GETPIVOTDATA("FTES",$I$15,"Year","2021")-GETPIVOTDATA("FTES",$I$15,"Year","2017"))/GETPIVOTDATA("FTES",$I$15,"Year","2017")</f>
        <v>-0.36075442564980392</v>
      </c>
    </row>
    <row r="22" spans="1:12" x14ac:dyDescent="0.3">
      <c r="C22"/>
    </row>
    <row r="23" spans="1:12" x14ac:dyDescent="0.3">
      <c r="C23"/>
    </row>
  </sheetData>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9"/>
  <sheetViews>
    <sheetView workbookViewId="0">
      <selection activeCell="B5" sqref="B5"/>
    </sheetView>
  </sheetViews>
  <sheetFormatPr defaultColWidth="10.6640625" defaultRowHeight="14.4" x14ac:dyDescent="0.3"/>
  <cols>
    <col min="1" max="1" width="6.88671875" bestFit="1" customWidth="1"/>
    <col min="2" max="2" width="16" bestFit="1" customWidth="1"/>
    <col min="3" max="3" width="14.109375" bestFit="1" customWidth="1"/>
    <col min="6" max="6" width="6.88671875" bestFit="1" customWidth="1"/>
    <col min="7" max="7" width="16" bestFit="1" customWidth="1"/>
    <col min="8" max="8" width="14.109375" bestFit="1" customWidth="1"/>
  </cols>
  <sheetData>
    <row r="1" spans="1:7" x14ac:dyDescent="0.3">
      <c r="A1" s="9" t="s">
        <v>75</v>
      </c>
      <c r="B1" t="s">
        <v>76</v>
      </c>
      <c r="F1" s="9" t="s">
        <v>75</v>
      </c>
      <c r="G1" t="s">
        <v>77</v>
      </c>
    </row>
    <row r="3" spans="1:7" x14ac:dyDescent="0.3">
      <c r="A3" s="9" t="s">
        <v>74</v>
      </c>
      <c r="B3" t="s">
        <v>89</v>
      </c>
      <c r="F3" s="9" t="s">
        <v>74</v>
      </c>
      <c r="G3" t="s">
        <v>89</v>
      </c>
    </row>
    <row r="4" spans="1:7" x14ac:dyDescent="0.3">
      <c r="A4" s="7" t="s">
        <v>98</v>
      </c>
      <c r="B4" s="2">
        <v>2.4600000000000004</v>
      </c>
      <c r="F4" s="7" t="s">
        <v>99</v>
      </c>
      <c r="G4" s="2">
        <v>2.2200000000000002</v>
      </c>
    </row>
    <row r="5" spans="1:7" x14ac:dyDescent="0.3">
      <c r="A5" s="7" t="s">
        <v>99</v>
      </c>
      <c r="B5" s="2">
        <v>2.5300000000000002</v>
      </c>
      <c r="F5" s="7" t="s">
        <v>100</v>
      </c>
      <c r="G5" s="2">
        <v>2.5300000000000002</v>
      </c>
    </row>
    <row r="6" spans="1:7" x14ac:dyDescent="0.3">
      <c r="A6" s="7" t="s">
        <v>100</v>
      </c>
      <c r="B6" s="2">
        <v>3.0700000000000007</v>
      </c>
      <c r="F6" s="7" t="s">
        <v>101</v>
      </c>
      <c r="G6" s="2">
        <v>2.66</v>
      </c>
    </row>
    <row r="7" spans="1:7" x14ac:dyDescent="0.3">
      <c r="A7" s="7" t="s">
        <v>101</v>
      </c>
      <c r="B7" s="2">
        <v>2.46</v>
      </c>
      <c r="F7" s="7" t="s">
        <v>102</v>
      </c>
      <c r="G7" s="2">
        <v>2.66</v>
      </c>
    </row>
    <row r="8" spans="1:7" x14ac:dyDescent="0.3">
      <c r="A8" s="7" t="s">
        <v>102</v>
      </c>
      <c r="B8" s="2">
        <v>2.6700000000000004</v>
      </c>
      <c r="F8" s="7" t="s">
        <v>115</v>
      </c>
      <c r="G8" s="2">
        <v>2.4000000000000004</v>
      </c>
    </row>
    <row r="9" spans="1:7" x14ac:dyDescent="0.3">
      <c r="A9" s="7" t="s">
        <v>115</v>
      </c>
      <c r="B9" s="2">
        <v>2.7336000000000005</v>
      </c>
      <c r="F9" s="7" t="s">
        <v>118</v>
      </c>
      <c r="G9" s="2">
        <v>3.0003000000000002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9"/>
  <sheetViews>
    <sheetView workbookViewId="0">
      <selection activeCell="B9" sqref="B9"/>
    </sheetView>
  </sheetViews>
  <sheetFormatPr defaultColWidth="10.6640625" defaultRowHeight="14.4" x14ac:dyDescent="0.3"/>
  <cols>
    <col min="1" max="1" width="6.88671875" bestFit="1" customWidth="1"/>
    <col min="2" max="2" width="27.44140625" bestFit="1" customWidth="1"/>
    <col min="4" max="4" width="10.77734375" style="2"/>
    <col min="8" max="8" width="6.88671875" bestFit="1" customWidth="1"/>
    <col min="9" max="9" width="27.44140625" bestFit="1" customWidth="1"/>
    <col min="11" max="11" width="10.77734375" style="2"/>
  </cols>
  <sheetData>
    <row r="1" spans="1:12" x14ac:dyDescent="0.3">
      <c r="A1" s="9" t="s">
        <v>75</v>
      </c>
      <c r="B1" t="s">
        <v>76</v>
      </c>
      <c r="H1" s="9" t="s">
        <v>75</v>
      </c>
      <c r="I1" t="s">
        <v>77</v>
      </c>
    </row>
    <row r="3" spans="1:12" x14ac:dyDescent="0.3">
      <c r="A3" s="9" t="s">
        <v>74</v>
      </c>
      <c r="B3" t="s">
        <v>103</v>
      </c>
      <c r="H3" s="9" t="s">
        <v>74</v>
      </c>
      <c r="I3" t="s">
        <v>103</v>
      </c>
    </row>
    <row r="4" spans="1:12" x14ac:dyDescent="0.3">
      <c r="A4" s="7" t="s">
        <v>98</v>
      </c>
      <c r="B4" s="15">
        <v>654.79674796747952</v>
      </c>
      <c r="C4" s="14" t="s">
        <v>98</v>
      </c>
      <c r="D4" s="2">
        <f>GETPIVOTDATA("WSCH/FTEF_Calculated",$A$3,"Year","2015")</f>
        <v>654.79674796747952</v>
      </c>
      <c r="E4">
        <v>460</v>
      </c>
      <c r="H4" s="7" t="s">
        <v>99</v>
      </c>
      <c r="I4" s="15">
        <v>609.32432432432427</v>
      </c>
      <c r="J4" s="14" t="s">
        <v>99</v>
      </c>
      <c r="K4" s="2">
        <f>GETPIVOTDATA("WSCH/FTEF_Calculated",$H$3,"Year","2016")</f>
        <v>609.32432432432427</v>
      </c>
      <c r="L4">
        <v>460</v>
      </c>
    </row>
    <row r="5" spans="1:12" x14ac:dyDescent="0.3">
      <c r="A5" s="7" t="s">
        <v>99</v>
      </c>
      <c r="B5" s="15">
        <v>611.50197628458488</v>
      </c>
      <c r="C5" s="14" t="s">
        <v>99</v>
      </c>
      <c r="D5" s="2">
        <f>GETPIVOTDATA("WSCH/FTEF_Calculated",$A$3,"Year","2016")</f>
        <v>611.50197628458488</v>
      </c>
      <c r="E5">
        <v>460</v>
      </c>
      <c r="H5" s="7" t="s">
        <v>100</v>
      </c>
      <c r="I5" s="15">
        <v>581.42292490118575</v>
      </c>
      <c r="J5" s="14" t="s">
        <v>100</v>
      </c>
      <c r="K5" s="2">
        <f>GETPIVOTDATA("WSCH/FTEF_Calculated",$H$3,"Year","2017")</f>
        <v>581.42292490118575</v>
      </c>
      <c r="L5">
        <v>460</v>
      </c>
    </row>
    <row r="6" spans="1:12" x14ac:dyDescent="0.3">
      <c r="A6" s="7" t="s">
        <v>100</v>
      </c>
      <c r="B6" s="15">
        <v>500.42345276872953</v>
      </c>
      <c r="C6" s="14" t="s">
        <v>100</v>
      </c>
      <c r="D6" s="2">
        <f>GETPIVOTDATA("WSCH/FTEF_Calculated",$A$3,"Year","2017")</f>
        <v>500.42345276872953</v>
      </c>
      <c r="E6">
        <v>460</v>
      </c>
      <c r="H6" s="7" t="s">
        <v>101</v>
      </c>
      <c r="I6" s="15">
        <v>621.99248120300751</v>
      </c>
      <c r="J6" s="14" t="s">
        <v>101</v>
      </c>
      <c r="K6" s="2">
        <f>GETPIVOTDATA("WSCH/FTEF_Calculated",$H$3,"Year","2018")</f>
        <v>621.99248120300751</v>
      </c>
      <c r="L6">
        <v>460</v>
      </c>
    </row>
    <row r="7" spans="1:12" x14ac:dyDescent="0.3">
      <c r="A7" s="7" t="s">
        <v>101</v>
      </c>
      <c r="B7" s="15">
        <v>616.66666666666663</v>
      </c>
      <c r="C7" s="14" t="s">
        <v>101</v>
      </c>
      <c r="D7" s="2">
        <f>GETPIVOTDATA("WSCH/FTEF_Calculated",$A$3,"Year","2018")</f>
        <v>616.66666666666663</v>
      </c>
      <c r="E7">
        <v>460</v>
      </c>
      <c r="H7" s="7" t="s">
        <v>102</v>
      </c>
      <c r="I7" s="15">
        <v>695.67669172932324</v>
      </c>
      <c r="J7" s="14" t="s">
        <v>102</v>
      </c>
      <c r="K7" s="2">
        <f>GETPIVOTDATA("WSCH/FTEF_Calculated",$H$3,"Year","2019")</f>
        <v>695.67669172932324</v>
      </c>
      <c r="L7">
        <v>460</v>
      </c>
    </row>
    <row r="8" spans="1:12" x14ac:dyDescent="0.3">
      <c r="A8" s="7" t="s">
        <v>102</v>
      </c>
      <c r="B8" s="15">
        <v>572.13483146067404</v>
      </c>
      <c r="C8" s="14" t="s">
        <v>102</v>
      </c>
      <c r="D8" s="2">
        <f>GETPIVOTDATA("WSCH/FTEF_Calculated",$A$3,"Year","2019")</f>
        <v>572.13483146067404</v>
      </c>
      <c r="E8">
        <v>460</v>
      </c>
      <c r="H8" s="7" t="s">
        <v>115</v>
      </c>
      <c r="I8" s="15">
        <v>705.66666666666652</v>
      </c>
      <c r="J8" s="14" t="s">
        <v>115</v>
      </c>
      <c r="K8" s="2">
        <f>GETPIVOTDATA("WSCH/FTEF_Calculated",$H$3,"Year","2020")</f>
        <v>705.66666666666652</v>
      </c>
      <c r="L8">
        <v>460</v>
      </c>
    </row>
    <row r="9" spans="1:12" x14ac:dyDescent="0.3">
      <c r="A9" s="7" t="s">
        <v>115</v>
      </c>
      <c r="B9" s="15">
        <v>660.66708516242295</v>
      </c>
      <c r="C9" s="14" t="s">
        <v>115</v>
      </c>
      <c r="D9" s="2">
        <f>GETPIVOTDATA("WSCH/FTEF_Calculated",$A$3,"Year","2020")</f>
        <v>660.66708516242295</v>
      </c>
      <c r="E9">
        <v>460</v>
      </c>
      <c r="H9" s="7" t="s">
        <v>118</v>
      </c>
      <c r="I9" s="15">
        <v>569.27626237376262</v>
      </c>
      <c r="J9" s="14" t="s">
        <v>118</v>
      </c>
      <c r="K9" s="2">
        <f>GETPIVOTDATA("WSCH/FTEF_Calculated",$H$3,"Year","2021")</f>
        <v>569.27626237376262</v>
      </c>
      <c r="L9">
        <v>460</v>
      </c>
    </row>
  </sheetData>
  <phoneticPr fontId="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9"/>
  <sheetViews>
    <sheetView workbookViewId="0"/>
  </sheetViews>
  <sheetFormatPr defaultColWidth="10.6640625" defaultRowHeight="14.4" x14ac:dyDescent="0.3"/>
  <cols>
    <col min="1" max="1" width="6.88671875" bestFit="1" customWidth="1"/>
    <col min="2" max="2" width="12.5546875" bestFit="1" customWidth="1"/>
    <col min="4" max="4" width="10.77734375" style="2"/>
    <col min="8" max="8" width="6.88671875" bestFit="1" customWidth="1"/>
    <col min="9" max="9" width="12.5546875" bestFit="1" customWidth="1"/>
    <col min="11" max="11" width="10.77734375" style="2"/>
  </cols>
  <sheetData>
    <row r="1" spans="1:11" x14ac:dyDescent="0.3">
      <c r="A1" s="9" t="s">
        <v>75</v>
      </c>
      <c r="B1" t="s">
        <v>76</v>
      </c>
      <c r="H1" s="9" t="s">
        <v>75</v>
      </c>
      <c r="I1" t="s">
        <v>77</v>
      </c>
    </row>
    <row r="3" spans="1:11" x14ac:dyDescent="0.3">
      <c r="A3" s="9" t="s">
        <v>74</v>
      </c>
      <c r="B3" t="s">
        <v>91</v>
      </c>
      <c r="H3" s="9" t="s">
        <v>74</v>
      </c>
      <c r="I3" t="s">
        <v>91</v>
      </c>
    </row>
    <row r="4" spans="1:11" x14ac:dyDescent="0.3">
      <c r="A4" s="7" t="s">
        <v>98</v>
      </c>
      <c r="B4" s="2">
        <v>1610.8</v>
      </c>
      <c r="C4" s="14" t="s">
        <v>98</v>
      </c>
      <c r="D4" s="2">
        <f>GETPIVOTDATA("WSCH",$A$3,"Year","2015")</f>
        <v>1610.8</v>
      </c>
      <c r="H4" s="7" t="s">
        <v>99</v>
      </c>
      <c r="I4" s="2">
        <v>1352.7</v>
      </c>
      <c r="J4" s="14" t="s">
        <v>99</v>
      </c>
      <c r="K4" s="2">
        <f>GETPIVOTDATA("WSCH",$H$3,"Year","2016")</f>
        <v>1352.7</v>
      </c>
    </row>
    <row r="5" spans="1:11" x14ac:dyDescent="0.3">
      <c r="A5" s="7" t="s">
        <v>99</v>
      </c>
      <c r="B5" s="2">
        <v>1547.1</v>
      </c>
      <c r="C5" s="14" t="s">
        <v>99</v>
      </c>
      <c r="D5" s="2">
        <f>GETPIVOTDATA("WSCH",$A$3,"Year","2016")</f>
        <v>1547.1</v>
      </c>
      <c r="H5" s="7" t="s">
        <v>100</v>
      </c>
      <c r="I5" s="2">
        <v>1471</v>
      </c>
      <c r="J5" s="14" t="s">
        <v>100</v>
      </c>
      <c r="K5" s="2">
        <f>GETPIVOTDATA("WSCH",$H$3,"Year","2017")</f>
        <v>1471</v>
      </c>
    </row>
    <row r="6" spans="1:11" x14ac:dyDescent="0.3">
      <c r="A6" s="7" t="s">
        <v>100</v>
      </c>
      <c r="B6" s="2">
        <v>1536.3</v>
      </c>
      <c r="C6" s="14" t="s">
        <v>100</v>
      </c>
      <c r="D6" s="2">
        <f>GETPIVOTDATA("WSCH",$A$3,"Year","2017")</f>
        <v>1536.3</v>
      </c>
      <c r="H6" s="7" t="s">
        <v>101</v>
      </c>
      <c r="I6" s="2">
        <v>1654.5</v>
      </c>
      <c r="J6" s="14" t="s">
        <v>101</v>
      </c>
      <c r="K6" s="2">
        <f>GETPIVOTDATA("WSCH",$H$3,"Year","2018")</f>
        <v>1654.5</v>
      </c>
    </row>
    <row r="7" spans="1:11" x14ac:dyDescent="0.3">
      <c r="A7" s="7" t="s">
        <v>101</v>
      </c>
      <c r="B7" s="2">
        <v>1517</v>
      </c>
      <c r="C7" s="14" t="s">
        <v>101</v>
      </c>
      <c r="D7" s="2">
        <f>GETPIVOTDATA("WSCH",$A$3,"Year","2018")</f>
        <v>1517</v>
      </c>
      <c r="H7" s="7" t="s">
        <v>102</v>
      </c>
      <c r="I7" s="2">
        <v>1850.5</v>
      </c>
      <c r="J7" s="14" t="s">
        <v>102</v>
      </c>
      <c r="K7" s="2">
        <f>GETPIVOTDATA("WSCH",$H$3,"Year","2019")</f>
        <v>1850.5</v>
      </c>
    </row>
    <row r="8" spans="1:11" x14ac:dyDescent="0.3">
      <c r="A8" s="7" t="s">
        <v>102</v>
      </c>
      <c r="B8" s="2">
        <v>1527.6</v>
      </c>
      <c r="C8" s="14" t="s">
        <v>102</v>
      </c>
      <c r="D8" s="2">
        <f>GETPIVOTDATA("WSCH",$A$3,"Year","2019")</f>
        <v>1527.6</v>
      </c>
      <c r="H8" s="7" t="s">
        <v>115</v>
      </c>
      <c r="I8" s="2">
        <v>1693.6</v>
      </c>
      <c r="J8" s="14" t="s">
        <v>115</v>
      </c>
      <c r="K8" s="2">
        <f>GETPIVOTDATA("WSCH",$H$3,"Year","2020")</f>
        <v>1693.6</v>
      </c>
    </row>
    <row r="9" spans="1:11" x14ac:dyDescent="0.3">
      <c r="A9" s="7" t="s">
        <v>115</v>
      </c>
      <c r="B9" s="2">
        <v>1805.9995439999998</v>
      </c>
      <c r="C9" s="14" t="s">
        <v>115</v>
      </c>
      <c r="D9" s="2">
        <f>GETPIVOTDATA("WSCH",$A$3,"Year","2020")</f>
        <v>1805.9995439999998</v>
      </c>
      <c r="H9" s="7" t="s">
        <v>118</v>
      </c>
      <c r="I9" s="2">
        <v>1707.9995700000002</v>
      </c>
      <c r="J9" s="14" t="s">
        <v>118</v>
      </c>
      <c r="K9" s="2">
        <f>GETPIVOTDATA("WSCH",$H$3,"Year","2021")</f>
        <v>1707.9995700000002</v>
      </c>
    </row>
  </sheetData>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9"/>
  <sheetViews>
    <sheetView workbookViewId="0">
      <pivotSelection pane="bottomRight" click="1" r:id="rId2">
        <pivotArea field="15" type="button" dataOnly="0" labelOnly="1" outline="0" axis="axisPage" fieldPosition="0"/>
      </pivotSelection>
    </sheetView>
  </sheetViews>
  <sheetFormatPr defaultColWidth="10.6640625" defaultRowHeight="14.4" x14ac:dyDescent="0.3"/>
  <cols>
    <col min="1" max="1" width="6.88671875" bestFit="1" customWidth="1"/>
    <col min="2" max="2" width="14.5546875" bestFit="1" customWidth="1"/>
    <col min="4" max="4" width="10.77734375" style="2"/>
    <col min="8" max="8" width="6.88671875" bestFit="1" customWidth="1"/>
    <col min="9" max="9" width="14.5546875" bestFit="1" customWidth="1"/>
    <col min="11" max="11" width="10.77734375" style="2"/>
  </cols>
  <sheetData>
    <row r="1" spans="1:11" x14ac:dyDescent="0.3">
      <c r="A1" s="9" t="s">
        <v>75</v>
      </c>
      <c r="B1" t="s">
        <v>76</v>
      </c>
      <c r="H1" s="9" t="s">
        <v>75</v>
      </c>
      <c r="I1" t="s">
        <v>77</v>
      </c>
    </row>
    <row r="3" spans="1:11" x14ac:dyDescent="0.3">
      <c r="A3" s="9" t="s">
        <v>74</v>
      </c>
      <c r="B3" t="s">
        <v>105</v>
      </c>
      <c r="H3" s="9" t="s">
        <v>74</v>
      </c>
      <c r="I3" t="s">
        <v>105</v>
      </c>
    </row>
    <row r="4" spans="1:11" x14ac:dyDescent="0.3">
      <c r="A4" s="7" t="s">
        <v>98</v>
      </c>
      <c r="B4" s="10">
        <v>10</v>
      </c>
      <c r="C4" s="14" t="s">
        <v>98</v>
      </c>
      <c r="D4" s="2">
        <f>GETPIVOTDATA("Sum of Sections",$A$3,"Year","2015")</f>
        <v>10</v>
      </c>
      <c r="H4" s="7" t="s">
        <v>99</v>
      </c>
      <c r="I4" s="10">
        <v>9</v>
      </c>
      <c r="J4" s="14" t="s">
        <v>99</v>
      </c>
      <c r="K4" s="2">
        <f>GETPIVOTDATA("Sections",$H$3,"Year","2016")</f>
        <v>9</v>
      </c>
    </row>
    <row r="5" spans="1:11" x14ac:dyDescent="0.3">
      <c r="A5" s="7" t="s">
        <v>99</v>
      </c>
      <c r="B5" s="10">
        <v>10</v>
      </c>
      <c r="C5" s="14" t="s">
        <v>99</v>
      </c>
      <c r="D5" s="2">
        <f>GETPIVOTDATA("Sum of Sections",$A$3,"Year","2016")</f>
        <v>10</v>
      </c>
      <c r="H5" s="7" t="s">
        <v>100</v>
      </c>
      <c r="I5" s="10">
        <v>10</v>
      </c>
      <c r="J5" s="14" t="s">
        <v>100</v>
      </c>
      <c r="K5" s="2">
        <f>GETPIVOTDATA("Sections",$H$3,"Year","2017")</f>
        <v>10</v>
      </c>
    </row>
    <row r="6" spans="1:11" x14ac:dyDescent="0.3">
      <c r="A6" s="7" t="s">
        <v>100</v>
      </c>
      <c r="B6" s="10">
        <v>11</v>
      </c>
      <c r="C6" s="14" t="s">
        <v>100</v>
      </c>
      <c r="D6" s="2">
        <f>GETPIVOTDATA("Sum of Sections",$A$3,"Year","2017")</f>
        <v>11</v>
      </c>
      <c r="H6" s="7" t="s">
        <v>101</v>
      </c>
      <c r="I6" s="10">
        <v>11</v>
      </c>
      <c r="J6" s="14" t="s">
        <v>101</v>
      </c>
      <c r="K6" s="2">
        <f>GETPIVOTDATA("Sections",$H$3,"Year","2018")</f>
        <v>11</v>
      </c>
    </row>
    <row r="7" spans="1:11" x14ac:dyDescent="0.3">
      <c r="A7" s="7" t="s">
        <v>101</v>
      </c>
      <c r="B7" s="10">
        <v>10</v>
      </c>
      <c r="C7" s="14" t="s">
        <v>101</v>
      </c>
      <c r="D7" s="2">
        <f>GETPIVOTDATA("Sum of Sections",$A$3,"Year","2018")</f>
        <v>10</v>
      </c>
      <c r="H7" s="7" t="s">
        <v>102</v>
      </c>
      <c r="I7" s="10">
        <v>12</v>
      </c>
      <c r="J7" s="14" t="s">
        <v>102</v>
      </c>
      <c r="K7" s="2">
        <f>GETPIVOTDATA("Sections",$H$3,"Year","2019")</f>
        <v>12</v>
      </c>
    </row>
    <row r="8" spans="1:11" x14ac:dyDescent="0.3">
      <c r="A8" s="7" t="s">
        <v>102</v>
      </c>
      <c r="B8" s="10">
        <v>11</v>
      </c>
      <c r="C8" s="14" t="s">
        <v>102</v>
      </c>
      <c r="D8" s="2">
        <f>GETPIVOTDATA("Sum of Sections",$A$3,"Year","2019")</f>
        <v>11</v>
      </c>
      <c r="H8" s="7" t="s">
        <v>115</v>
      </c>
      <c r="I8" s="10">
        <v>11</v>
      </c>
      <c r="J8" s="14" t="s">
        <v>115</v>
      </c>
      <c r="K8" s="2">
        <f>GETPIVOTDATA("Sections",$H$3,"Year","2020")</f>
        <v>11</v>
      </c>
    </row>
    <row r="9" spans="1:11" x14ac:dyDescent="0.3">
      <c r="A9" s="7" t="s">
        <v>115</v>
      </c>
      <c r="B9" s="10">
        <v>12</v>
      </c>
      <c r="C9" s="14" t="s">
        <v>115</v>
      </c>
      <c r="D9" s="2">
        <f>GETPIVOTDATA("Sum of Sections",$A$3,"Year","2020")</f>
        <v>12</v>
      </c>
      <c r="H9" s="7" t="s">
        <v>118</v>
      </c>
      <c r="I9" s="10">
        <v>13</v>
      </c>
      <c r="J9" s="14" t="s">
        <v>118</v>
      </c>
      <c r="K9" s="2">
        <f>GETPIVOTDATA("Sections",$H$3,"Year","2021")</f>
        <v>13</v>
      </c>
    </row>
  </sheetData>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9"/>
  <sheetViews>
    <sheetView workbookViewId="0">
      <selection activeCell="D9" sqref="D9"/>
    </sheetView>
  </sheetViews>
  <sheetFormatPr defaultColWidth="10.6640625" defaultRowHeight="14.4" x14ac:dyDescent="0.3"/>
  <cols>
    <col min="1" max="1" width="6.88671875" bestFit="1" customWidth="1"/>
    <col min="2" max="2" width="24" bestFit="1" customWidth="1"/>
    <col min="4" max="4" width="10.77734375" style="1"/>
    <col min="8" max="8" width="6.88671875" customWidth="1"/>
    <col min="9" max="9" width="24" customWidth="1"/>
    <col min="11" max="11" width="10.77734375" style="1"/>
  </cols>
  <sheetData>
    <row r="1" spans="1:12" x14ac:dyDescent="0.3">
      <c r="A1" s="9" t="s">
        <v>75</v>
      </c>
      <c r="B1" t="s">
        <v>76</v>
      </c>
      <c r="H1" s="9" t="s">
        <v>75</v>
      </c>
      <c r="I1" t="s">
        <v>77</v>
      </c>
    </row>
    <row r="3" spans="1:12" x14ac:dyDescent="0.3">
      <c r="A3" s="9" t="s">
        <v>74</v>
      </c>
      <c r="B3" t="s">
        <v>106</v>
      </c>
      <c r="H3" s="9" t="s">
        <v>74</v>
      </c>
      <c r="I3" t="s">
        <v>106</v>
      </c>
    </row>
    <row r="4" spans="1:12" x14ac:dyDescent="0.3">
      <c r="A4" s="7" t="s">
        <v>98</v>
      </c>
      <c r="B4" s="1">
        <v>0.86298568507157469</v>
      </c>
      <c r="C4" s="14" t="s">
        <v>98</v>
      </c>
      <c r="D4" s="1">
        <f>GETPIVOTDATA("Fill Rate_Calculated",$A$3,"Year","2015")</f>
        <v>0.86298568507157469</v>
      </c>
      <c r="E4" s="1">
        <v>0.75</v>
      </c>
      <c r="H4" s="7" t="s">
        <v>99</v>
      </c>
      <c r="I4" s="1">
        <v>0.78458049886621317</v>
      </c>
      <c r="J4" s="14" t="s">
        <v>99</v>
      </c>
      <c r="K4" s="1">
        <f>GETPIVOTDATA("Fill Rate_Calculated",$H$3,"Year","2016")</f>
        <v>0.78458049886621317</v>
      </c>
      <c r="L4" s="1">
        <v>0.75</v>
      </c>
    </row>
    <row r="5" spans="1:12" x14ac:dyDescent="0.3">
      <c r="A5" s="7" t="s">
        <v>99</v>
      </c>
      <c r="B5" s="1">
        <v>0.74440298507462688</v>
      </c>
      <c r="C5" s="14" t="s">
        <v>99</v>
      </c>
      <c r="D5" s="1">
        <f>GETPIVOTDATA("Fill Rate_Calculated",$A$3,"Year","2016")</f>
        <v>0.74440298507462688</v>
      </c>
      <c r="E5" s="1">
        <v>0.75</v>
      </c>
      <c r="H5" s="7" t="s">
        <v>100</v>
      </c>
      <c r="I5" s="1">
        <v>0.74509803921568629</v>
      </c>
      <c r="J5" s="14" t="s">
        <v>100</v>
      </c>
      <c r="K5" s="1">
        <f>GETPIVOTDATA("Fill Rate_Calculated",$H$3,"Year","2017")</f>
        <v>0.74509803921568629</v>
      </c>
      <c r="L5" s="1">
        <v>0.75</v>
      </c>
    </row>
    <row r="6" spans="1:12" x14ac:dyDescent="0.3">
      <c r="A6" s="7" t="s">
        <v>100</v>
      </c>
      <c r="B6" s="1">
        <v>0.64473684210526316</v>
      </c>
      <c r="C6" s="14" t="s">
        <v>100</v>
      </c>
      <c r="D6" s="1">
        <f>GETPIVOTDATA("Fill Rate_Calculated",$A$3,"Year","2017")</f>
        <v>0.64473684210526316</v>
      </c>
      <c r="E6" s="1">
        <v>0.75</v>
      </c>
      <c r="H6" s="7" t="s">
        <v>101</v>
      </c>
      <c r="I6" s="1">
        <v>0.71451876019575855</v>
      </c>
      <c r="J6" s="14" t="s">
        <v>101</v>
      </c>
      <c r="K6" s="1">
        <f>GETPIVOTDATA("Fill Rate_Calculated",$H$3,"Year","2018")</f>
        <v>0.71451876019575855</v>
      </c>
      <c r="L6" s="1">
        <v>0.75</v>
      </c>
    </row>
    <row r="7" spans="1:12" x14ac:dyDescent="0.3">
      <c r="A7" s="7" t="s">
        <v>101</v>
      </c>
      <c r="B7" s="1">
        <v>0.76893203883495143</v>
      </c>
      <c r="C7" s="14" t="s">
        <v>101</v>
      </c>
      <c r="D7" s="1">
        <f>GETPIVOTDATA("Fill Rate_Calculated",$A$3,"Year","2018")</f>
        <v>0.76893203883495143</v>
      </c>
      <c r="E7" s="1">
        <v>0.75</v>
      </c>
      <c r="H7" s="7" t="s">
        <v>102</v>
      </c>
      <c r="I7" s="1">
        <v>0.74844720496894412</v>
      </c>
      <c r="J7" s="14" t="s">
        <v>102</v>
      </c>
      <c r="K7" s="1">
        <f>GETPIVOTDATA("Fill Rate_Calculated",$H$3,"Year","2019")</f>
        <v>0.74844720496894412</v>
      </c>
      <c r="L7" s="1">
        <v>0.75</v>
      </c>
    </row>
    <row r="8" spans="1:12" x14ac:dyDescent="0.3">
      <c r="A8" s="7" t="s">
        <v>102</v>
      </c>
      <c r="B8" s="1">
        <v>0.69911504424778759</v>
      </c>
      <c r="C8" s="14" t="s">
        <v>102</v>
      </c>
      <c r="D8" s="1">
        <f>GETPIVOTDATA("Fill Rate_Calculated",$A$3,"Year","2019")</f>
        <v>0.69911504424778759</v>
      </c>
      <c r="E8" s="1">
        <v>0.75</v>
      </c>
      <c r="H8" s="7" t="s">
        <v>115</v>
      </c>
      <c r="I8" s="1">
        <v>0.79821428571428577</v>
      </c>
      <c r="J8" s="14" t="s">
        <v>115</v>
      </c>
      <c r="K8" s="1">
        <f>GETPIVOTDATA("Fill Rate_Calculated",$H$3,"Year","2020")</f>
        <v>0.79821428571428577</v>
      </c>
      <c r="L8" s="1">
        <v>0.75</v>
      </c>
    </row>
    <row r="9" spans="1:12" x14ac:dyDescent="0.3">
      <c r="A9" s="7" t="s">
        <v>115</v>
      </c>
      <c r="B9" s="1">
        <v>0.77467105263157898</v>
      </c>
      <c r="C9" s="14" t="s">
        <v>115</v>
      </c>
      <c r="D9" s="1">
        <f>GETPIVOTDATA("Fill Rate_Calculated",$A$3,"Year","2020")</f>
        <v>0.77467105263157898</v>
      </c>
      <c r="E9" s="1">
        <v>0.75</v>
      </c>
      <c r="H9" s="7" t="s">
        <v>118</v>
      </c>
      <c r="I9" s="1">
        <v>0.69230769230769229</v>
      </c>
      <c r="J9" s="14" t="s">
        <v>118</v>
      </c>
      <c r="K9" s="1">
        <f>GETPIVOTDATA("Fill Rate_Calculated",$H$3,"Year","2021")</f>
        <v>0.69230769230769229</v>
      </c>
      <c r="L9" s="1">
        <v>0.75</v>
      </c>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Dashboard</vt:lpstr>
      <vt:lpstr>Dashboard!Print_Titles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Cabral</dc:creator>
  <cp:lastModifiedBy>Windows User</cp:lastModifiedBy>
  <cp:lastPrinted>2021-10-05T17:32:10Z</cp:lastPrinted>
  <dcterms:created xsi:type="dcterms:W3CDTF">2020-04-18T14:18:12Z</dcterms:created>
  <dcterms:modified xsi:type="dcterms:W3CDTF">2022-02-22T20:14:49Z</dcterms:modified>
</cp:coreProperties>
</file>