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Gonzalez\Desktop\Cuyamaca In House Projects\Fac&amp;Sust Committee\"/>
    </mc:Choice>
  </mc:AlternateContent>
  <bookViews>
    <workbookView xWindow="0" yWindow="0" windowWidth="20520" windowHeight="88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Sheet1!$A$1:$E$41</definedName>
  </definedNames>
  <calcPr calcId="162913"/>
</workbook>
</file>

<file path=xl/calcChain.xml><?xml version="1.0" encoding="utf-8"?>
<calcChain xmlns="http://schemas.openxmlformats.org/spreadsheetml/2006/main">
  <c r="E11" i="1" l="1"/>
  <c r="E10" i="1" l="1"/>
  <c r="E9" i="1"/>
  <c r="E8" i="1" l="1"/>
  <c r="E7" i="1"/>
  <c r="E6" i="1"/>
  <c r="E5" i="1"/>
  <c r="E4" i="1"/>
  <c r="E3" i="1"/>
  <c r="E15" i="1" l="1"/>
  <c r="E20" i="1" s="1"/>
  <c r="E18" i="1" l="1"/>
  <c r="E19" i="1"/>
  <c r="E23" i="1" l="1"/>
  <c r="E38" i="1" l="1"/>
  <c r="E28" i="1"/>
  <c r="E27" i="1"/>
  <c r="E30" i="1" l="1"/>
  <c r="E40" i="1" s="1"/>
</calcChain>
</file>

<file path=xl/sharedStrings.xml><?xml version="1.0" encoding="utf-8"?>
<sst xmlns="http://schemas.openxmlformats.org/spreadsheetml/2006/main" count="54" uniqueCount="43">
  <si>
    <t>Description</t>
  </si>
  <si>
    <t>Quantity</t>
  </si>
  <si>
    <t>Unit</t>
  </si>
  <si>
    <t>Total Unit Cost</t>
  </si>
  <si>
    <t>Total</t>
  </si>
  <si>
    <t>SF</t>
  </si>
  <si>
    <t>EA</t>
  </si>
  <si>
    <t>Indirect Construction Cost</t>
  </si>
  <si>
    <t>Contractor's General Conditions</t>
  </si>
  <si>
    <t>10% of direct construction cost</t>
  </si>
  <si>
    <t>Contractor's Overhead &amp; Profit</t>
  </si>
  <si>
    <t>Bonds &amp; Insurance</t>
  </si>
  <si>
    <t>3% of direct construction cost</t>
  </si>
  <si>
    <t>Architect's Fees</t>
  </si>
  <si>
    <t>Total Project Budget</t>
  </si>
  <si>
    <t>Lump Sum</t>
  </si>
  <si>
    <t>Inspector of Record Fees</t>
  </si>
  <si>
    <t>Project Allowance &amp; Contingency</t>
  </si>
  <si>
    <t>Allowance</t>
  </si>
  <si>
    <t>Total Project Allowance &amp; Contingency</t>
  </si>
  <si>
    <t>Total Soft Cost</t>
  </si>
  <si>
    <t>Total Construction Hard Cost</t>
  </si>
  <si>
    <t>Total Construction Direct Hard Cost</t>
  </si>
  <si>
    <t>Construction Direct Hard Cost</t>
  </si>
  <si>
    <t>Contingency (Change Orders)</t>
  </si>
  <si>
    <t>Printing/Advertisement-Bid</t>
  </si>
  <si>
    <t>10% of total construction hard cost</t>
  </si>
  <si>
    <t>5% of total construction hard cost</t>
  </si>
  <si>
    <t>Interior Painting</t>
  </si>
  <si>
    <t>Exterior Painting</t>
  </si>
  <si>
    <t>Interior Wall Construction</t>
  </si>
  <si>
    <t>Carpet Flooring</t>
  </si>
  <si>
    <t>Interior Wall Demolition</t>
  </si>
  <si>
    <t>VCT Flooring</t>
  </si>
  <si>
    <t>LF</t>
  </si>
  <si>
    <t>Labor Compliance Fees</t>
  </si>
  <si>
    <t>Bid Documents Preparation/Bidding</t>
  </si>
  <si>
    <t>Soft Cost (30% to 40% of construction hard cost)</t>
  </si>
  <si>
    <t>Interior Window</t>
  </si>
  <si>
    <t>Exterior Window</t>
  </si>
  <si>
    <t>Concrete Slab</t>
  </si>
  <si>
    <t>(+-$100/Hr)</t>
  </si>
  <si>
    <t>(+-15-20%)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</si>
</sst>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/>
    <xf numFmtId="0" fontId="2" fillId="3" borderId="2" xfId="0" applyFont="1" applyFill="1" applyBorder="1"/>
    <xf numFmtId="0" fontId="0" fillId="3" borderId="2" xfId="0" applyFill="1" applyBorder="1"/>
    <xf numFmtId="0" fontId="2" fillId="4" borderId="2" xfId="0" applyFont="1" applyFill="1" applyBorder="1"/>
    <xf numFmtId="0" fontId="0" fillId="4" borderId="2" xfId="0" applyFill="1" applyBorder="1"/>
    <xf numFmtId="0" fontId="0" fillId="0" borderId="0" xfId="0" applyAlignment="1">
      <alignment horizontal="center"/>
    </xf>
    <xf numFmtId="8" fontId="0" fillId="0" borderId="0" xfId="0" applyNumberFormat="1"/>
    <xf numFmtId="164" fontId="0" fillId="0" borderId="0" xfId="1" applyNumberFormat="1" applyFont="1"/>
    <xf numFmtId="0" fontId="0" fillId="0" borderId="2" xfId="0" applyBorder="1"/>
    <xf numFmtId="164" fontId="0" fillId="0" borderId="0" xfId="0" applyNumberFormat="1"/>
    <xf numFmtId="0" fontId="3" fillId="5" borderId="2" xfId="0" applyFont="1" applyFill="1" applyBorder="1"/>
    <xf numFmtId="0" fontId="0" fillId="0" borderId="0" xfId="0" applyFill="1" applyBorder="1"/>
    <xf numFmtId="164" fontId="2" fillId="0" borderId="2" xfId="0" applyNumberFormat="1" applyFont="1" applyBorder="1"/>
    <xf numFmtId="0" fontId="2" fillId="0" borderId="2" xfId="0" applyFont="1" applyBorder="1"/>
    <xf numFmtId="0" fontId="2" fillId="0" borderId="2" xfId="0" applyFont="1" applyFill="1" applyBorder="1"/>
    <xf numFmtId="0" fontId="2" fillId="6" borderId="2" xfId="0" applyFont="1" applyFill="1" applyBorder="1"/>
    <xf numFmtId="0" fontId="0" fillId="6" borderId="2" xfId="0" applyFill="1" applyBorder="1"/>
    <xf numFmtId="164" fontId="2" fillId="6" borderId="2" xfId="0" applyNumberFormat="1" applyFont="1" applyFill="1" applyBorder="1"/>
    <xf numFmtId="0" fontId="0" fillId="0" borderId="2" xfId="0" applyFill="1" applyBorder="1"/>
    <xf numFmtId="164" fontId="2" fillId="0" borderId="2" xfId="0" applyNumberFormat="1" applyFont="1" applyFill="1" applyBorder="1"/>
    <xf numFmtId="0" fontId="4" fillId="5" borderId="2" xfId="0" applyFont="1" applyFill="1" applyBorder="1"/>
    <xf numFmtId="164" fontId="2" fillId="4" borderId="2" xfId="0" applyNumberFormat="1" applyFont="1" applyFill="1" applyBorder="1"/>
    <xf numFmtId="0" fontId="0" fillId="0" borderId="2" xfId="0" applyFont="1" applyFill="1" applyBorder="1"/>
    <xf numFmtId="0" fontId="0" fillId="0" borderId="2" xfId="0" applyFont="1" applyBorder="1"/>
    <xf numFmtId="164" fontId="0" fillId="0" borderId="2" xfId="0" applyNumberFormat="1" applyFont="1" applyFill="1" applyBorder="1"/>
    <xf numFmtId="164" fontId="0" fillId="0" borderId="2" xfId="0" applyNumberFormat="1" applyFont="1" applyBorder="1"/>
    <xf numFmtId="8" fontId="2" fillId="0" borderId="2" xfId="0" applyNumberFormat="1" applyFont="1" applyBorder="1"/>
    <xf numFmtId="0" fontId="2" fillId="0" borderId="3" xfId="0" applyFont="1" applyBorder="1"/>
    <xf numFmtId="0" fontId="0" fillId="0" borderId="4" xfId="0" applyBorder="1"/>
    <xf numFmtId="164" fontId="4" fillId="7" borderId="5" xfId="0" applyNumberFormat="1" applyFont="1" applyFill="1" applyBorder="1"/>
    <xf numFmtId="164" fontId="2" fillId="7" borderId="2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Layout" zoomScale="133" zoomScaleNormal="130" zoomScalePageLayoutView="133" workbookViewId="0">
      <selection activeCell="B42" sqref="B42"/>
    </sheetView>
  </sheetViews>
  <sheetFormatPr defaultRowHeight="14.25" x14ac:dyDescent="0.45"/>
  <cols>
    <col min="1" max="1" width="41.265625" customWidth="1"/>
    <col min="2" max="2" width="8" customWidth="1"/>
    <col min="3" max="3" width="8.1328125" customWidth="1"/>
    <col min="4" max="4" width="16.73046875" customWidth="1"/>
    <col min="5" max="5" width="18.265625" customWidth="1"/>
  </cols>
  <sheetData>
    <row r="1" spans="1:5" ht="18" customHeigh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45">
      <c r="A2" s="2" t="s">
        <v>23</v>
      </c>
      <c r="B2" s="3"/>
      <c r="C2" s="3"/>
      <c r="D2" s="3"/>
      <c r="E2" s="3"/>
    </row>
    <row r="3" spans="1:5" x14ac:dyDescent="0.45">
      <c r="A3" t="s">
        <v>28</v>
      </c>
      <c r="B3">
        <v>1</v>
      </c>
      <c r="C3" s="6" t="s">
        <v>5</v>
      </c>
      <c r="D3" s="7">
        <v>12</v>
      </c>
      <c r="E3" s="8">
        <f>(B3*D3)</f>
        <v>12</v>
      </c>
    </row>
    <row r="4" spans="1:5" x14ac:dyDescent="0.45">
      <c r="A4" t="s">
        <v>29</v>
      </c>
      <c r="B4">
        <v>1</v>
      </c>
      <c r="C4" s="6" t="s">
        <v>5</v>
      </c>
      <c r="D4" s="7">
        <v>7</v>
      </c>
      <c r="E4" s="8">
        <f t="shared" ref="E4:E11" si="0">(B4*D4)</f>
        <v>7</v>
      </c>
    </row>
    <row r="5" spans="1:5" x14ac:dyDescent="0.45">
      <c r="A5" t="s">
        <v>32</v>
      </c>
      <c r="B5">
        <v>1</v>
      </c>
      <c r="C5" s="6" t="s">
        <v>34</v>
      </c>
      <c r="D5" s="7">
        <v>5</v>
      </c>
      <c r="E5" s="8">
        <f t="shared" si="0"/>
        <v>5</v>
      </c>
    </row>
    <row r="6" spans="1:5" x14ac:dyDescent="0.45">
      <c r="A6" t="s">
        <v>30</v>
      </c>
      <c r="B6">
        <v>1</v>
      </c>
      <c r="C6" s="6" t="s">
        <v>34</v>
      </c>
      <c r="D6" s="7">
        <v>10</v>
      </c>
      <c r="E6" s="8">
        <f t="shared" si="0"/>
        <v>10</v>
      </c>
    </row>
    <row r="7" spans="1:5" x14ac:dyDescent="0.45">
      <c r="A7" t="s">
        <v>31</v>
      </c>
      <c r="B7">
        <v>1</v>
      </c>
      <c r="C7" s="6" t="s">
        <v>5</v>
      </c>
      <c r="D7" s="7">
        <v>15</v>
      </c>
      <c r="E7" s="8">
        <f t="shared" si="0"/>
        <v>15</v>
      </c>
    </row>
    <row r="8" spans="1:5" x14ac:dyDescent="0.45">
      <c r="A8" t="s">
        <v>33</v>
      </c>
      <c r="B8">
        <v>1</v>
      </c>
      <c r="C8" s="6" t="s">
        <v>5</v>
      </c>
      <c r="D8" s="7">
        <v>15</v>
      </c>
      <c r="E8" s="8">
        <f t="shared" si="0"/>
        <v>15</v>
      </c>
    </row>
    <row r="9" spans="1:5" x14ac:dyDescent="0.45">
      <c r="A9" t="s">
        <v>38</v>
      </c>
      <c r="B9">
        <v>1</v>
      </c>
      <c r="C9" s="6" t="s">
        <v>6</v>
      </c>
      <c r="D9" s="7">
        <v>1000</v>
      </c>
      <c r="E9" s="8">
        <f t="shared" si="0"/>
        <v>1000</v>
      </c>
    </row>
    <row r="10" spans="1:5" x14ac:dyDescent="0.45">
      <c r="A10" t="s">
        <v>39</v>
      </c>
      <c r="B10">
        <v>1</v>
      </c>
      <c r="C10" s="6" t="s">
        <v>6</v>
      </c>
      <c r="D10" s="7">
        <v>1500</v>
      </c>
      <c r="E10" s="8">
        <f t="shared" si="0"/>
        <v>1500</v>
      </c>
    </row>
    <row r="11" spans="1:5" x14ac:dyDescent="0.45">
      <c r="A11" t="s">
        <v>40</v>
      </c>
      <c r="B11">
        <v>1</v>
      </c>
      <c r="C11" s="6" t="s">
        <v>5</v>
      </c>
      <c r="D11" s="7">
        <v>8</v>
      </c>
      <c r="E11" s="8">
        <f t="shared" si="0"/>
        <v>8</v>
      </c>
    </row>
    <row r="12" spans="1:5" x14ac:dyDescent="0.45">
      <c r="C12" s="6"/>
      <c r="D12" s="7"/>
      <c r="E12" s="8"/>
    </row>
    <row r="13" spans="1:5" x14ac:dyDescent="0.45">
      <c r="C13" s="6"/>
      <c r="D13" s="7"/>
      <c r="E13" s="8"/>
    </row>
    <row r="14" spans="1:5" x14ac:dyDescent="0.45">
      <c r="C14" s="6"/>
      <c r="D14" s="7"/>
      <c r="E14" s="8"/>
    </row>
    <row r="15" spans="1:5" x14ac:dyDescent="0.45">
      <c r="A15" s="15" t="s">
        <v>22</v>
      </c>
      <c r="B15" s="19"/>
      <c r="C15" s="19"/>
      <c r="D15" s="19"/>
      <c r="E15" s="20">
        <f>SUM(E3:E14)</f>
        <v>2572</v>
      </c>
    </row>
    <row r="17" spans="1:5" x14ac:dyDescent="0.45">
      <c r="A17" s="21" t="s">
        <v>7</v>
      </c>
      <c r="B17" s="11"/>
      <c r="C17" s="11"/>
      <c r="D17" s="11"/>
      <c r="E17" s="11"/>
    </row>
    <row r="18" spans="1:5" x14ac:dyDescent="0.45">
      <c r="A18" t="s">
        <v>8</v>
      </c>
      <c r="B18" t="s">
        <v>9</v>
      </c>
      <c r="E18" s="10">
        <f>E15*0.1</f>
        <v>257.2</v>
      </c>
    </row>
    <row r="19" spans="1:5" x14ac:dyDescent="0.45">
      <c r="A19" t="s">
        <v>10</v>
      </c>
      <c r="B19" t="s">
        <v>9</v>
      </c>
      <c r="E19" s="10">
        <f>E15*0.1</f>
        <v>257.2</v>
      </c>
    </row>
    <row r="20" spans="1:5" x14ac:dyDescent="0.45">
      <c r="A20" t="s">
        <v>11</v>
      </c>
      <c r="B20" t="s">
        <v>12</v>
      </c>
      <c r="E20" s="10">
        <f>E15*0.03</f>
        <v>77.16</v>
      </c>
    </row>
    <row r="21" spans="1:5" x14ac:dyDescent="0.45">
      <c r="E21" s="10"/>
    </row>
    <row r="23" spans="1:5" x14ac:dyDescent="0.45">
      <c r="A23" s="14" t="s">
        <v>21</v>
      </c>
      <c r="B23" s="9"/>
      <c r="C23" s="9"/>
      <c r="D23" s="9"/>
      <c r="E23" s="31">
        <f>E15+E18+E19+E20+E21</f>
        <v>3163.5599999999995</v>
      </c>
    </row>
    <row r="24" spans="1:5" x14ac:dyDescent="0.45">
      <c r="A24" s="14"/>
      <c r="B24" s="9"/>
      <c r="C24" s="9"/>
      <c r="D24" s="9"/>
      <c r="E24" s="13"/>
    </row>
    <row r="25" spans="1:5" x14ac:dyDescent="0.45">
      <c r="A25" s="4" t="s">
        <v>17</v>
      </c>
      <c r="B25" s="5"/>
      <c r="C25" s="5"/>
      <c r="D25" s="5"/>
      <c r="E25" s="22"/>
    </row>
    <row r="26" spans="1:5" x14ac:dyDescent="0.45">
      <c r="A26" s="15"/>
      <c r="B26" s="19"/>
      <c r="C26" s="19"/>
      <c r="D26" s="19"/>
      <c r="E26" s="20"/>
    </row>
    <row r="27" spans="1:5" x14ac:dyDescent="0.45">
      <c r="A27" s="23" t="s">
        <v>18</v>
      </c>
      <c r="B27" s="19" t="s">
        <v>26</v>
      </c>
      <c r="C27" s="19"/>
      <c r="D27" s="19"/>
      <c r="E27" s="25">
        <f>E23*0.1</f>
        <v>316.35599999999999</v>
      </c>
    </row>
    <row r="28" spans="1:5" x14ac:dyDescent="0.45">
      <c r="A28" s="24" t="s">
        <v>24</v>
      </c>
      <c r="B28" s="9" t="s">
        <v>27</v>
      </c>
      <c r="C28" s="9"/>
      <c r="D28" s="9"/>
      <c r="E28" s="26">
        <f>E23*0.05</f>
        <v>158.178</v>
      </c>
    </row>
    <row r="29" spans="1:5" x14ac:dyDescent="0.45">
      <c r="A29" s="24"/>
      <c r="B29" s="9"/>
      <c r="C29" s="9"/>
      <c r="D29" s="9"/>
      <c r="E29" s="13"/>
    </row>
    <row r="30" spans="1:5" x14ac:dyDescent="0.45">
      <c r="A30" s="14" t="s">
        <v>19</v>
      </c>
      <c r="B30" s="9"/>
      <c r="C30" s="9"/>
      <c r="D30" s="9"/>
      <c r="E30" s="13">
        <f>SUM(E27:E29)</f>
        <v>474.53399999999999</v>
      </c>
    </row>
    <row r="31" spans="1:5" x14ac:dyDescent="0.45">
      <c r="A31" s="14"/>
      <c r="B31" s="9"/>
      <c r="C31" s="9"/>
      <c r="D31" s="9"/>
      <c r="E31" s="13"/>
    </row>
    <row r="32" spans="1:5" x14ac:dyDescent="0.45">
      <c r="A32" s="16" t="s">
        <v>37</v>
      </c>
      <c r="B32" s="17"/>
      <c r="C32" s="17"/>
      <c r="D32" s="17"/>
      <c r="E32" s="18"/>
    </row>
    <row r="33" spans="1:5" x14ac:dyDescent="0.45">
      <c r="A33" t="s">
        <v>13</v>
      </c>
      <c r="B33" s="12" t="s">
        <v>15</v>
      </c>
      <c r="D33" t="s">
        <v>42</v>
      </c>
      <c r="E33" s="10">
        <v>0</v>
      </c>
    </row>
    <row r="34" spans="1:5" x14ac:dyDescent="0.45">
      <c r="A34" t="s">
        <v>16</v>
      </c>
      <c r="B34" t="s">
        <v>15</v>
      </c>
      <c r="D34" t="s">
        <v>41</v>
      </c>
      <c r="E34" s="7">
        <v>0</v>
      </c>
    </row>
    <row r="35" spans="1:5" x14ac:dyDescent="0.45">
      <c r="A35" t="s">
        <v>35</v>
      </c>
      <c r="B35" t="s">
        <v>15</v>
      </c>
      <c r="E35" s="7">
        <v>0</v>
      </c>
    </row>
    <row r="36" spans="1:5" x14ac:dyDescent="0.45">
      <c r="A36" t="s">
        <v>25</v>
      </c>
      <c r="B36" t="s">
        <v>15</v>
      </c>
      <c r="E36" s="7">
        <v>1500</v>
      </c>
    </row>
    <row r="37" spans="1:5" x14ac:dyDescent="0.45">
      <c r="A37" t="s">
        <v>36</v>
      </c>
      <c r="B37" t="s">
        <v>15</v>
      </c>
      <c r="E37" s="7">
        <v>40000</v>
      </c>
    </row>
    <row r="38" spans="1:5" x14ac:dyDescent="0.45">
      <c r="A38" s="14" t="s">
        <v>20</v>
      </c>
      <c r="B38" s="9"/>
      <c r="C38" s="9"/>
      <c r="D38" s="9"/>
      <c r="E38" s="27">
        <f>SUM(E33:E37)</f>
        <v>41500</v>
      </c>
    </row>
    <row r="39" spans="1:5" ht="14.65" thickBot="1" x14ac:dyDescent="0.5"/>
    <row r="40" spans="1:5" ht="14.65" thickBot="1" x14ac:dyDescent="0.5">
      <c r="A40" s="28" t="s">
        <v>14</v>
      </c>
      <c r="B40" s="29"/>
      <c r="C40" s="29"/>
      <c r="D40" s="29"/>
      <c r="E40" s="30">
        <f>E23+E30+E38</f>
        <v>45138.093999999997</v>
      </c>
    </row>
  </sheetData>
  <printOptions gridLines="1"/>
  <pageMargins left="0.7" right="0.5" top="1.0416666666666667" bottom="0.75" header="0.3" footer="0.3"/>
  <pageSetup orientation="portrait" r:id="rId1"/>
  <headerFooter>
    <oddHeader>&amp;C&amp;"-,Bold"FACILITIES AND  SUSTAINABILITY COMMITTEE
ESTIMATING SHEET-Remodels&amp;R&amp;9Cuyamaca College
11/17/21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Grossmont-Cuyamaca Community College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Gonzalez</dc:creator>
  <cp:lastModifiedBy>Windows User</cp:lastModifiedBy>
  <cp:lastPrinted>2021-06-23T18:10:05Z</cp:lastPrinted>
  <dcterms:created xsi:type="dcterms:W3CDTF">2018-11-28T16:37:17Z</dcterms:created>
  <dcterms:modified xsi:type="dcterms:W3CDTF">2021-11-17T22:03:23Z</dcterms:modified>
</cp:coreProperties>
</file>