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Program Review\2017-18\Data\Division Reports\Career &amp; Technical Education\"/>
    </mc:Choice>
  </mc:AlternateContent>
  <bookViews>
    <workbookView xWindow="0" yWindow="0" windowWidth="19200" windowHeight="12180" activeTab="1"/>
  </bookViews>
  <sheets>
    <sheet name="Student Characteristics" sheetId="1" r:id="rId1"/>
    <sheet name="Success Rates by Course" sheetId="2" r:id="rId2"/>
    <sheet name="Success Rates by DE" sheetId="3" r:id="rId3"/>
    <sheet name="Success Rates by Demographics" sheetId="4" r:id="rId4"/>
    <sheet name="Awards" sheetId="5" r:id="rId5"/>
    <sheet name="Productivity" sheetId="6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4" i="1" l="1"/>
  <c r="K33" i="1"/>
  <c r="I34" i="1"/>
  <c r="I33" i="1"/>
  <c r="G34" i="1"/>
  <c r="G33" i="1"/>
  <c r="E34" i="1"/>
  <c r="E33" i="1"/>
  <c r="C34" i="1"/>
  <c r="C33" i="1"/>
  <c r="K27" i="1"/>
  <c r="K28" i="1"/>
  <c r="K29" i="1"/>
  <c r="K30" i="1"/>
  <c r="K26" i="1"/>
  <c r="I27" i="1"/>
  <c r="I28" i="1"/>
  <c r="I29" i="1"/>
  <c r="I30" i="1"/>
  <c r="I26" i="1"/>
  <c r="G27" i="1"/>
  <c r="G28" i="1"/>
  <c r="G29" i="1"/>
  <c r="G30" i="1"/>
  <c r="G26" i="1"/>
  <c r="E28" i="1"/>
  <c r="E29" i="1"/>
  <c r="E30" i="1"/>
  <c r="E26" i="1"/>
  <c r="C27" i="1"/>
  <c r="C28" i="1"/>
  <c r="C29" i="1"/>
  <c r="C30" i="1"/>
  <c r="C26" i="1"/>
  <c r="K21" i="1"/>
  <c r="K22" i="1"/>
  <c r="K23" i="1"/>
  <c r="K20" i="1"/>
  <c r="I21" i="1"/>
  <c r="I22" i="1"/>
  <c r="I23" i="1"/>
  <c r="I20" i="1"/>
  <c r="G21" i="1"/>
  <c r="G22" i="1"/>
  <c r="G23" i="1"/>
  <c r="G20" i="1"/>
  <c r="E21" i="1"/>
  <c r="E22" i="1"/>
  <c r="E23" i="1"/>
  <c r="E20" i="1"/>
  <c r="C21" i="1"/>
  <c r="C22" i="1"/>
  <c r="C23" i="1"/>
  <c r="C20" i="1"/>
  <c r="K11" i="1"/>
  <c r="K12" i="1"/>
  <c r="K13" i="1"/>
  <c r="K15" i="1"/>
  <c r="K16" i="1"/>
  <c r="K17" i="1"/>
  <c r="K9" i="1"/>
  <c r="I11" i="1"/>
  <c r="I12" i="1"/>
  <c r="I13" i="1"/>
  <c r="I15" i="1"/>
  <c r="I16" i="1"/>
  <c r="I17" i="1"/>
  <c r="I9" i="1"/>
  <c r="G11" i="1"/>
  <c r="G12" i="1"/>
  <c r="G13" i="1"/>
  <c r="G15" i="1"/>
  <c r="G16" i="1"/>
  <c r="G17" i="1"/>
  <c r="G9" i="1"/>
  <c r="E10" i="1"/>
  <c r="E11" i="1"/>
  <c r="E12" i="1"/>
  <c r="E13" i="1"/>
  <c r="E14" i="1"/>
  <c r="E15" i="1"/>
  <c r="E16" i="1"/>
  <c r="E17" i="1"/>
  <c r="E9" i="1"/>
  <c r="C11" i="1"/>
  <c r="C12" i="1"/>
  <c r="C13" i="1"/>
  <c r="C14" i="1"/>
  <c r="C15" i="1"/>
  <c r="C16" i="1"/>
  <c r="C17" i="1"/>
  <c r="C9" i="1"/>
  <c r="C4" i="1"/>
  <c r="C5" i="1"/>
  <c r="E4" i="1"/>
  <c r="E5" i="1"/>
  <c r="G4" i="1"/>
  <c r="G5" i="1"/>
  <c r="I4" i="1"/>
  <c r="I5" i="1"/>
  <c r="I6" i="1"/>
  <c r="K4" i="1"/>
  <c r="K5" i="1"/>
  <c r="K6" i="1"/>
  <c r="L6" i="1"/>
  <c r="J35" i="1"/>
  <c r="K35" i="1" s="1"/>
  <c r="H35" i="1"/>
  <c r="I35" i="1" s="1"/>
  <c r="F35" i="1"/>
  <c r="G35" i="1" s="1"/>
  <c r="D35" i="1"/>
  <c r="E35" i="1" s="1"/>
  <c r="B35" i="1"/>
  <c r="C35" i="1" s="1"/>
  <c r="L34" i="1"/>
  <c r="L33" i="1"/>
  <c r="J31" i="1"/>
  <c r="K31" i="1" s="1"/>
  <c r="H31" i="1"/>
  <c r="I31" i="1" s="1"/>
  <c r="F31" i="1"/>
  <c r="G31" i="1" s="1"/>
  <c r="D31" i="1"/>
  <c r="E31" i="1" s="1"/>
  <c r="B31" i="1"/>
  <c r="C31" i="1" s="1"/>
  <c r="L30" i="1"/>
  <c r="L29" i="1"/>
  <c r="L28" i="1"/>
  <c r="L27" i="1"/>
  <c r="L26" i="1"/>
  <c r="J24" i="1"/>
  <c r="K24" i="1" s="1"/>
  <c r="H24" i="1"/>
  <c r="I24" i="1" s="1"/>
  <c r="F24" i="1"/>
  <c r="G24" i="1" s="1"/>
  <c r="D24" i="1"/>
  <c r="E24" i="1" s="1"/>
  <c r="B24" i="1"/>
  <c r="C24" i="1" s="1"/>
  <c r="L23" i="1"/>
  <c r="L22" i="1"/>
  <c r="L21" i="1"/>
  <c r="L20" i="1"/>
  <c r="J18" i="1"/>
  <c r="K18" i="1" s="1"/>
  <c r="H18" i="1"/>
  <c r="I18" i="1" s="1"/>
  <c r="F18" i="1"/>
  <c r="G18" i="1" s="1"/>
  <c r="D18" i="1"/>
  <c r="E18" i="1" s="1"/>
  <c r="B18" i="1"/>
  <c r="C18" i="1" s="1"/>
  <c r="L17" i="1"/>
  <c r="L16" i="1"/>
  <c r="L15" i="1"/>
  <c r="L13" i="1"/>
  <c r="L12" i="1"/>
  <c r="L11" i="1"/>
  <c r="L9" i="1"/>
  <c r="J7" i="1"/>
  <c r="K7" i="1" s="1"/>
  <c r="H7" i="1"/>
  <c r="I7" i="1" s="1"/>
  <c r="F7" i="1"/>
  <c r="G7" i="1" s="1"/>
  <c r="D7" i="1"/>
  <c r="E7" i="1" s="1"/>
  <c r="B7" i="1"/>
  <c r="C7" i="1" s="1"/>
  <c r="L5" i="1"/>
  <c r="L4" i="1"/>
  <c r="L35" i="1" l="1"/>
  <c r="L31" i="1"/>
  <c r="L24" i="1"/>
  <c r="L18" i="1"/>
  <c r="L7" i="1"/>
</calcChain>
</file>

<file path=xl/sharedStrings.xml><?xml version="1.0" encoding="utf-8"?>
<sst xmlns="http://schemas.openxmlformats.org/spreadsheetml/2006/main" count="601" uniqueCount="88">
  <si>
    <t>Gender</t>
  </si>
  <si>
    <t>Fall 2012</t>
  </si>
  <si>
    <t>Fall 2013</t>
  </si>
  <si>
    <t>Fall 2014</t>
  </si>
  <si>
    <t>Fall 2015</t>
  </si>
  <si>
    <t>Fall 2016</t>
  </si>
  <si>
    <t>5-Year Change</t>
  </si>
  <si>
    <t>Female</t>
  </si>
  <si>
    <t>Male</t>
  </si>
  <si>
    <t>Unknown</t>
  </si>
  <si>
    <t>Total</t>
  </si>
  <si>
    <t>Race/Ethnicity</t>
  </si>
  <si>
    <t>African-American/Non-Hispanic</t>
  </si>
  <si>
    <t>American Indian/Alaskan Native</t>
  </si>
  <si>
    <t>--</t>
  </si>
  <si>
    <t>Asian</t>
  </si>
  <si>
    <t>Filipino</t>
  </si>
  <si>
    <t>Hispanic</t>
  </si>
  <si>
    <t>Pacific Islander</t>
  </si>
  <si>
    <t>White</t>
  </si>
  <si>
    <t>Multiple Races</t>
  </si>
  <si>
    <t>Unknown/Non-Respondent</t>
  </si>
  <si>
    <t>Age</t>
  </si>
  <si>
    <t>&lt;20 years</t>
  </si>
  <si>
    <t>20-24 years</t>
  </si>
  <si>
    <t>25-39 years</t>
  </si>
  <si>
    <t>40+ years</t>
  </si>
  <si>
    <t>Educational Goal (Condensed Categories)</t>
  </si>
  <si>
    <t>Transfer with Degree</t>
  </si>
  <si>
    <t>Transfer without Degree</t>
  </si>
  <si>
    <t>Degree Only</t>
  </si>
  <si>
    <t>Certificate Only</t>
  </si>
  <si>
    <t>Other</t>
  </si>
  <si>
    <t>Full-Time/Part-Time Status</t>
  </si>
  <si>
    <t>Full-time (12 or more units)</t>
  </si>
  <si>
    <t>Paralegal Studies
Student Characteristics</t>
  </si>
  <si>
    <t>Program</t>
  </si>
  <si>
    <t>Term</t>
  </si>
  <si>
    <t>Success Rate</t>
  </si>
  <si>
    <t>Course</t>
  </si>
  <si>
    <t>Paralegal Studies
Success and Retention Rates by Course</t>
  </si>
  <si>
    <t>Paralegal Studies</t>
  </si>
  <si>
    <t>PARA-100 : Intro to Paralegal Studies</t>
  </si>
  <si>
    <t>PARA-120 : Administrative Law</t>
  </si>
  <si>
    <t>PARA-125 : Business Organizations</t>
  </si>
  <si>
    <t>PARA-130 : Legal Research and Writing</t>
  </si>
  <si>
    <t>PARA-135 : Bankruptcy Law</t>
  </si>
  <si>
    <t>PARA-140 : Criminal Law and Procedures</t>
  </si>
  <si>
    <t>PARA-145 : Estate Planning and Admin</t>
  </si>
  <si>
    <t>PARA-150 : Family Law</t>
  </si>
  <si>
    <t>PARA-160 : Personal Injury</t>
  </si>
  <si>
    <t>PARA-170 : Workers' Compensation</t>
  </si>
  <si>
    <t>PARA-199 : Special Studies/Projects PARA</t>
  </si>
  <si>
    <t>PARA-250 : Internship</t>
  </si>
  <si>
    <t>Location</t>
  </si>
  <si>
    <t>On-Campus</t>
  </si>
  <si>
    <t>Less Than 50% Online</t>
  </si>
  <si>
    <t>Ethnicity</t>
  </si>
  <si>
    <t>African-American Non-Hispanic</t>
  </si>
  <si>
    <t>American Indian/ Alaskan Native</t>
  </si>
  <si>
    <t>White                 Non-Hispanic</t>
  </si>
  <si>
    <t>Multiple Races/               Ethnicities</t>
  </si>
  <si>
    <t>Unknown/ Non-Respondent</t>
  </si>
  <si>
    <t>Primary Section Count</t>
  </si>
  <si>
    <t>WSCH</t>
  </si>
  <si>
    <t>Census WSCH/FTEF</t>
  </si>
  <si>
    <t>Census Credit FTES</t>
  </si>
  <si>
    <t>Total FTEF</t>
  </si>
  <si>
    <t>Load Cushion</t>
  </si>
  <si>
    <t>Census FTES/FTEF</t>
  </si>
  <si>
    <t>Census Enrollment</t>
  </si>
  <si>
    <t>Capacity</t>
  </si>
  <si>
    <t>Fill Rate</t>
  </si>
  <si>
    <t>2012-13</t>
  </si>
  <si>
    <t>2013-14</t>
  </si>
  <si>
    <t>2014-15</t>
  </si>
  <si>
    <t>2015-16</t>
  </si>
  <si>
    <t>2016-17</t>
  </si>
  <si>
    <t>Degrees Awarded</t>
  </si>
  <si>
    <t>Enrollment</t>
  </si>
  <si>
    <t>Retained</t>
  </si>
  <si>
    <t>Retention Rate</t>
  </si>
  <si>
    <t>Successful</t>
  </si>
  <si>
    <t>Course GPA</t>
  </si>
  <si>
    <t>Awards</t>
  </si>
  <si>
    <t>Academic Year</t>
  </si>
  <si>
    <t>Certificates Awarded</t>
  </si>
  <si>
    <t>Less than full-time (less than 12 units)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</si>
</sst>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3">
    <xf numFmtId="0" fontId="0" fillId="0" borderId="0" xfId="0"/>
    <xf numFmtId="0" fontId="0" fillId="0" borderId="2" xfId="0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3" fontId="0" fillId="0" borderId="2" xfId="0" applyNumberFormat="1" applyBorder="1" applyAlignment="1">
      <alignment horizontal="center" vertical="center"/>
    </xf>
    <xf numFmtId="9" fontId="0" fillId="0" borderId="2" xfId="1" applyFont="1" applyBorder="1" applyAlignment="1">
      <alignment horizontal="center" vertical="center"/>
    </xf>
    <xf numFmtId="3" fontId="0" fillId="0" borderId="2" xfId="0" quotePrefix="1" applyNumberFormat="1" applyBorder="1" applyAlignment="1">
      <alignment horizontal="center" vertical="center"/>
    </xf>
    <xf numFmtId="9" fontId="0" fillId="0" borderId="2" xfId="1" quotePrefix="1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9" fontId="3" fillId="0" borderId="2" xfId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9" fontId="0" fillId="4" borderId="2" xfId="1" applyFont="1" applyFill="1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9" fontId="0" fillId="4" borderId="2" xfId="0" applyNumberFormat="1" applyFill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9" fontId="0" fillId="0" borderId="2" xfId="0" applyNumberFormat="1" applyBorder="1" applyAlignment="1">
      <alignment horizontal="center" vertical="center"/>
    </xf>
    <xf numFmtId="2" fontId="0" fillId="4" borderId="2" xfId="0" applyNumberFormat="1" applyFill="1" applyBorder="1" applyAlignment="1">
      <alignment horizontal="center" vertical="center"/>
    </xf>
    <xf numFmtId="9" fontId="0" fillId="4" borderId="2" xfId="0" quotePrefix="1" applyNumberFormat="1" applyFill="1" applyBorder="1" applyAlignment="1">
      <alignment horizontal="center" vertical="center"/>
    </xf>
    <xf numFmtId="9" fontId="0" fillId="0" borderId="2" xfId="0" quotePrefix="1" applyNumberFormat="1" applyBorder="1" applyAlignment="1">
      <alignment horizontal="center" vertical="center"/>
    </xf>
    <xf numFmtId="2" fontId="0" fillId="4" borderId="2" xfId="0" quotePrefix="1" applyNumberFormat="1" applyFill="1" applyBorder="1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3" fontId="0" fillId="0" borderId="2" xfId="0" applyNumberFormat="1" applyFill="1" applyBorder="1" applyAlignment="1">
      <alignment horizontal="center" vertical="center"/>
    </xf>
    <xf numFmtId="2" fontId="0" fillId="0" borderId="2" xfId="0" applyNumberFormat="1" applyFill="1" applyBorder="1" applyAlignment="1">
      <alignment horizontal="center" vertical="center"/>
    </xf>
    <xf numFmtId="3" fontId="0" fillId="0" borderId="2" xfId="0" applyNumberFormat="1" applyFont="1" applyBorder="1" applyAlignment="1">
      <alignment horizontal="center" vertical="center"/>
    </xf>
    <xf numFmtId="4" fontId="0" fillId="0" borderId="2" xfId="0" applyNumberFormat="1" applyFont="1" applyBorder="1" applyAlignment="1">
      <alignment horizontal="center" vertical="center"/>
    </xf>
    <xf numFmtId="4" fontId="0" fillId="4" borderId="2" xfId="0" applyNumberFormat="1" applyFont="1" applyFill="1" applyBorder="1" applyAlignment="1">
      <alignment horizontal="center" vertical="center"/>
    </xf>
    <xf numFmtId="2" fontId="0" fillId="0" borderId="2" xfId="0" applyNumberFormat="1" applyFont="1" applyBorder="1" applyAlignment="1">
      <alignment horizontal="center" vertical="center"/>
    </xf>
    <xf numFmtId="9" fontId="0" fillId="4" borderId="2" xfId="0" applyNumberFormat="1" applyFont="1" applyFill="1" applyBorder="1" applyAlignment="1">
      <alignment horizontal="center" vertical="center"/>
    </xf>
    <xf numFmtId="2" fontId="0" fillId="4" borderId="2" xfId="0" applyNumberFormat="1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2" xfId="0" quotePrefix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left" vertical="center" wrapText="1"/>
    </xf>
    <xf numFmtId="0" fontId="0" fillId="3" borderId="2" xfId="0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 wrapText="1"/>
    </xf>
    <xf numFmtId="3" fontId="0" fillId="0" borderId="2" xfId="0" applyNumberFormat="1" applyBorder="1" applyAlignment="1">
      <alignment horizontal="left" vertical="center"/>
    </xf>
    <xf numFmtId="3" fontId="3" fillId="0" borderId="2" xfId="0" applyNumberFormat="1" applyFont="1" applyBorder="1" applyAlignment="1">
      <alignment horizontal="left" vertical="center"/>
    </xf>
    <xf numFmtId="0" fontId="0" fillId="0" borderId="2" xfId="0" applyBorder="1" applyAlignment="1">
      <alignment horizontal="left" vertic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2" borderId="2" xfId="0" applyFont="1" applyFill="1" applyBorder="1" applyAlignment="1">
      <alignment horizontal="left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5"/>
  <sheetViews>
    <sheetView workbookViewId="0">
      <selection activeCell="N9" sqref="N9"/>
    </sheetView>
  </sheetViews>
  <sheetFormatPr defaultRowHeight="15" x14ac:dyDescent="0.25"/>
  <cols>
    <col min="1" max="1" width="30" style="38" customWidth="1"/>
    <col min="2" max="12" width="8.28515625" style="13" customWidth="1"/>
  </cols>
  <sheetData>
    <row r="1" spans="1:12" x14ac:dyDescent="0.25">
      <c r="A1" s="47" t="s">
        <v>35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</row>
    <row r="2" spans="1:12" x14ac:dyDescent="0.25">
      <c r="A2" s="49"/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</row>
    <row r="3" spans="1:12" ht="30" x14ac:dyDescent="0.25">
      <c r="A3" s="40" t="s">
        <v>0</v>
      </c>
      <c r="B3" s="50" t="s">
        <v>1</v>
      </c>
      <c r="C3" s="50"/>
      <c r="D3" s="50" t="s">
        <v>2</v>
      </c>
      <c r="E3" s="50"/>
      <c r="F3" s="50" t="s">
        <v>3</v>
      </c>
      <c r="G3" s="50"/>
      <c r="H3" s="50" t="s">
        <v>4</v>
      </c>
      <c r="I3" s="50"/>
      <c r="J3" s="50" t="s">
        <v>5</v>
      </c>
      <c r="K3" s="50"/>
      <c r="L3" s="6" t="s">
        <v>6</v>
      </c>
    </row>
    <row r="4" spans="1:12" x14ac:dyDescent="0.25">
      <c r="A4" s="37" t="s">
        <v>7</v>
      </c>
      <c r="B4" s="7">
        <v>103</v>
      </c>
      <c r="C4" s="8">
        <f t="shared" ref="C4:C5" si="0">B4/137</f>
        <v>0.75182481751824815</v>
      </c>
      <c r="D4" s="7">
        <v>81</v>
      </c>
      <c r="E4" s="8">
        <f t="shared" ref="E4:E5" si="1">D4/15</f>
        <v>5.4</v>
      </c>
      <c r="F4" s="7">
        <v>94</v>
      </c>
      <c r="G4" s="8">
        <f t="shared" ref="G4:G5" si="2">F4/127</f>
        <v>0.74015748031496065</v>
      </c>
      <c r="H4" s="7">
        <v>66</v>
      </c>
      <c r="I4" s="8">
        <f t="shared" ref="I4:I6" si="3">H4/86</f>
        <v>0.76744186046511631</v>
      </c>
      <c r="J4" s="7">
        <v>75</v>
      </c>
      <c r="K4" s="8">
        <f t="shared" ref="K4:K6" si="4">J4/102</f>
        <v>0.73529411764705888</v>
      </c>
      <c r="L4" s="8">
        <f>(J4-B4)/B4</f>
        <v>-0.27184466019417475</v>
      </c>
    </row>
    <row r="5" spans="1:12" x14ac:dyDescent="0.25">
      <c r="A5" s="37" t="s">
        <v>8</v>
      </c>
      <c r="B5" s="7">
        <v>34</v>
      </c>
      <c r="C5" s="8">
        <f t="shared" si="0"/>
        <v>0.24817518248175183</v>
      </c>
      <c r="D5" s="7">
        <v>34</v>
      </c>
      <c r="E5" s="8">
        <f t="shared" si="1"/>
        <v>2.2666666666666666</v>
      </c>
      <c r="F5" s="7">
        <v>33</v>
      </c>
      <c r="G5" s="8">
        <f t="shared" si="2"/>
        <v>0.25984251968503935</v>
      </c>
      <c r="H5" s="7">
        <v>19</v>
      </c>
      <c r="I5" s="8">
        <f t="shared" si="3"/>
        <v>0.22093023255813954</v>
      </c>
      <c r="J5" s="7">
        <v>24</v>
      </c>
      <c r="K5" s="8">
        <f t="shared" si="4"/>
        <v>0.23529411764705882</v>
      </c>
      <c r="L5" s="8">
        <f t="shared" ref="L5:L7" si="5">(J5-B5)/B5</f>
        <v>-0.29411764705882354</v>
      </c>
    </row>
    <row r="6" spans="1:12" x14ac:dyDescent="0.25">
      <c r="A6" s="37" t="s">
        <v>9</v>
      </c>
      <c r="B6" s="9" t="s">
        <v>14</v>
      </c>
      <c r="C6" s="10" t="s">
        <v>14</v>
      </c>
      <c r="D6" s="9" t="s">
        <v>14</v>
      </c>
      <c r="E6" s="10" t="s">
        <v>14</v>
      </c>
      <c r="F6" s="9" t="s">
        <v>14</v>
      </c>
      <c r="G6" s="10" t="s">
        <v>14</v>
      </c>
      <c r="H6" s="7">
        <v>1</v>
      </c>
      <c r="I6" s="8">
        <f t="shared" si="3"/>
        <v>1.1627906976744186E-2</v>
      </c>
      <c r="J6" s="7">
        <v>3</v>
      </c>
      <c r="K6" s="8">
        <f t="shared" si="4"/>
        <v>2.9411764705882353E-2</v>
      </c>
      <c r="L6" s="8">
        <f>(J6-H6)/H6</f>
        <v>2</v>
      </c>
    </row>
    <row r="7" spans="1:12" x14ac:dyDescent="0.25">
      <c r="A7" s="44" t="s">
        <v>10</v>
      </c>
      <c r="B7" s="7">
        <f>SUM(B4:B6)</f>
        <v>137</v>
      </c>
      <c r="C7" s="8">
        <f>B7/137</f>
        <v>1</v>
      </c>
      <c r="D7" s="7">
        <f t="shared" ref="D7:H7" si="6">SUM(D4:D6)</f>
        <v>115</v>
      </c>
      <c r="E7" s="8">
        <f>D7/115</f>
        <v>1</v>
      </c>
      <c r="F7" s="7">
        <f t="shared" si="6"/>
        <v>127</v>
      </c>
      <c r="G7" s="8">
        <f>F7/127</f>
        <v>1</v>
      </c>
      <c r="H7" s="7">
        <f t="shared" si="6"/>
        <v>86</v>
      </c>
      <c r="I7" s="8">
        <f>H7/86</f>
        <v>1</v>
      </c>
      <c r="J7" s="7">
        <f>SUM(J4:J6)</f>
        <v>102</v>
      </c>
      <c r="K7" s="8">
        <f>J7/102</f>
        <v>1</v>
      </c>
      <c r="L7" s="8">
        <f t="shared" si="5"/>
        <v>-0.25547445255474455</v>
      </c>
    </row>
    <row r="8" spans="1:12" ht="30" x14ac:dyDescent="0.25">
      <c r="A8" s="40" t="s">
        <v>11</v>
      </c>
      <c r="B8" s="50" t="s">
        <v>1</v>
      </c>
      <c r="C8" s="50"/>
      <c r="D8" s="50" t="s">
        <v>2</v>
      </c>
      <c r="E8" s="50"/>
      <c r="F8" s="50" t="s">
        <v>3</v>
      </c>
      <c r="G8" s="50"/>
      <c r="H8" s="50" t="s">
        <v>4</v>
      </c>
      <c r="I8" s="50"/>
      <c r="J8" s="50" t="s">
        <v>5</v>
      </c>
      <c r="K8" s="50"/>
      <c r="L8" s="6" t="s">
        <v>6</v>
      </c>
    </row>
    <row r="9" spans="1:12" x14ac:dyDescent="0.25">
      <c r="A9" s="37" t="s">
        <v>12</v>
      </c>
      <c r="B9" s="7">
        <v>15</v>
      </c>
      <c r="C9" s="8">
        <f>B9/137</f>
        <v>0.10948905109489052</v>
      </c>
      <c r="D9" s="7">
        <v>7</v>
      </c>
      <c r="E9" s="8">
        <f>D9/115</f>
        <v>6.0869565217391307E-2</v>
      </c>
      <c r="F9" s="7">
        <v>11</v>
      </c>
      <c r="G9" s="8">
        <f>F9/127</f>
        <v>8.6614173228346455E-2</v>
      </c>
      <c r="H9" s="7">
        <v>8</v>
      </c>
      <c r="I9" s="8">
        <f>H9/86</f>
        <v>9.3023255813953487E-2</v>
      </c>
      <c r="J9" s="7">
        <v>6</v>
      </c>
      <c r="K9" s="8">
        <f>J9/102</f>
        <v>5.8823529411764705E-2</v>
      </c>
      <c r="L9" s="8">
        <f t="shared" ref="L9:L18" si="7">(J9-B9)/B9</f>
        <v>-0.6</v>
      </c>
    </row>
    <row r="10" spans="1:12" x14ac:dyDescent="0.25">
      <c r="A10" s="37" t="s">
        <v>13</v>
      </c>
      <c r="B10" s="9" t="s">
        <v>14</v>
      </c>
      <c r="C10" s="10" t="s">
        <v>14</v>
      </c>
      <c r="D10" s="7">
        <v>2</v>
      </c>
      <c r="E10" s="8">
        <f t="shared" ref="E10:E35" si="8">D10/115</f>
        <v>1.7391304347826087E-2</v>
      </c>
      <c r="F10" s="9" t="s">
        <v>14</v>
      </c>
      <c r="G10" s="10" t="s">
        <v>14</v>
      </c>
      <c r="H10" s="9" t="s">
        <v>14</v>
      </c>
      <c r="I10" s="10" t="s">
        <v>14</v>
      </c>
      <c r="J10" s="9" t="s">
        <v>14</v>
      </c>
      <c r="K10" s="10" t="s">
        <v>14</v>
      </c>
      <c r="L10" s="8">
        <v>0</v>
      </c>
    </row>
    <row r="11" spans="1:12" x14ac:dyDescent="0.25">
      <c r="A11" s="37" t="s">
        <v>15</v>
      </c>
      <c r="B11" s="7">
        <v>1</v>
      </c>
      <c r="C11" s="8">
        <f t="shared" ref="C11:C35" si="9">B11/137</f>
        <v>7.2992700729927005E-3</v>
      </c>
      <c r="D11" s="7">
        <v>1</v>
      </c>
      <c r="E11" s="8">
        <f t="shared" si="8"/>
        <v>8.6956521739130436E-3</v>
      </c>
      <c r="F11" s="7">
        <v>3</v>
      </c>
      <c r="G11" s="8">
        <f t="shared" ref="G11:G35" si="10">F11/127</f>
        <v>2.3622047244094488E-2</v>
      </c>
      <c r="H11" s="7">
        <v>3</v>
      </c>
      <c r="I11" s="8">
        <f t="shared" ref="I11:I35" si="11">H11/86</f>
        <v>3.4883720930232558E-2</v>
      </c>
      <c r="J11" s="7">
        <v>4</v>
      </c>
      <c r="K11" s="8">
        <f t="shared" ref="K11:K35" si="12">J11/102</f>
        <v>3.9215686274509803E-2</v>
      </c>
      <c r="L11" s="8">
        <f t="shared" si="7"/>
        <v>3</v>
      </c>
    </row>
    <row r="12" spans="1:12" x14ac:dyDescent="0.25">
      <c r="A12" s="37" t="s">
        <v>16</v>
      </c>
      <c r="B12" s="7">
        <v>4</v>
      </c>
      <c r="C12" s="8">
        <f t="shared" si="9"/>
        <v>2.9197080291970802E-2</v>
      </c>
      <c r="D12" s="7">
        <v>4</v>
      </c>
      <c r="E12" s="8">
        <f t="shared" si="8"/>
        <v>3.4782608695652174E-2</v>
      </c>
      <c r="F12" s="7">
        <v>5</v>
      </c>
      <c r="G12" s="8">
        <f t="shared" si="10"/>
        <v>3.937007874015748E-2</v>
      </c>
      <c r="H12" s="7">
        <v>2</v>
      </c>
      <c r="I12" s="8">
        <f t="shared" si="11"/>
        <v>2.3255813953488372E-2</v>
      </c>
      <c r="J12" s="7">
        <v>4</v>
      </c>
      <c r="K12" s="8">
        <f t="shared" si="12"/>
        <v>3.9215686274509803E-2</v>
      </c>
      <c r="L12" s="8">
        <f t="shared" si="7"/>
        <v>0</v>
      </c>
    </row>
    <row r="13" spans="1:12" x14ac:dyDescent="0.25">
      <c r="A13" s="37" t="s">
        <v>17</v>
      </c>
      <c r="B13" s="7">
        <v>42</v>
      </c>
      <c r="C13" s="8">
        <f t="shared" si="9"/>
        <v>0.30656934306569344</v>
      </c>
      <c r="D13" s="7">
        <v>41</v>
      </c>
      <c r="E13" s="8">
        <f t="shared" si="8"/>
        <v>0.35652173913043478</v>
      </c>
      <c r="F13" s="7">
        <v>49</v>
      </c>
      <c r="G13" s="8">
        <f t="shared" si="10"/>
        <v>0.38582677165354329</v>
      </c>
      <c r="H13" s="7">
        <v>35</v>
      </c>
      <c r="I13" s="8">
        <f t="shared" si="11"/>
        <v>0.40697674418604651</v>
      </c>
      <c r="J13" s="7">
        <v>44</v>
      </c>
      <c r="K13" s="8">
        <f t="shared" si="12"/>
        <v>0.43137254901960786</v>
      </c>
      <c r="L13" s="8">
        <f t="shared" si="7"/>
        <v>4.7619047619047616E-2</v>
      </c>
    </row>
    <row r="14" spans="1:12" x14ac:dyDescent="0.25">
      <c r="A14" s="37" t="s">
        <v>18</v>
      </c>
      <c r="B14" s="7">
        <v>1</v>
      </c>
      <c r="C14" s="8">
        <f t="shared" si="9"/>
        <v>7.2992700729927005E-3</v>
      </c>
      <c r="D14" s="7">
        <v>1</v>
      </c>
      <c r="E14" s="8">
        <f t="shared" si="8"/>
        <v>8.6956521739130436E-3</v>
      </c>
      <c r="F14" s="9" t="s">
        <v>14</v>
      </c>
      <c r="G14" s="10" t="s">
        <v>14</v>
      </c>
      <c r="H14" s="9" t="s">
        <v>14</v>
      </c>
      <c r="I14" s="10" t="s">
        <v>14</v>
      </c>
      <c r="J14" s="9" t="s">
        <v>14</v>
      </c>
      <c r="K14" s="10" t="s">
        <v>14</v>
      </c>
      <c r="L14" s="8">
        <v>0</v>
      </c>
    </row>
    <row r="15" spans="1:12" x14ac:dyDescent="0.25">
      <c r="A15" s="37" t="s">
        <v>19</v>
      </c>
      <c r="B15" s="7">
        <v>58</v>
      </c>
      <c r="C15" s="8">
        <f t="shared" si="9"/>
        <v>0.42335766423357662</v>
      </c>
      <c r="D15" s="7">
        <v>46</v>
      </c>
      <c r="E15" s="8">
        <f t="shared" si="8"/>
        <v>0.4</v>
      </c>
      <c r="F15" s="7">
        <v>48</v>
      </c>
      <c r="G15" s="8">
        <f t="shared" si="10"/>
        <v>0.37795275590551181</v>
      </c>
      <c r="H15" s="7">
        <v>33</v>
      </c>
      <c r="I15" s="8">
        <f t="shared" si="11"/>
        <v>0.38372093023255816</v>
      </c>
      <c r="J15" s="7">
        <v>36</v>
      </c>
      <c r="K15" s="8">
        <f t="shared" si="12"/>
        <v>0.35294117647058826</v>
      </c>
      <c r="L15" s="8">
        <f t="shared" si="7"/>
        <v>-0.37931034482758619</v>
      </c>
    </row>
    <row r="16" spans="1:12" x14ac:dyDescent="0.25">
      <c r="A16" s="37" t="s">
        <v>20</v>
      </c>
      <c r="B16" s="7">
        <v>11</v>
      </c>
      <c r="C16" s="8">
        <f t="shared" si="9"/>
        <v>8.0291970802919707E-2</v>
      </c>
      <c r="D16" s="7">
        <v>10</v>
      </c>
      <c r="E16" s="8">
        <f t="shared" si="8"/>
        <v>8.6956521739130432E-2</v>
      </c>
      <c r="F16" s="7">
        <v>8</v>
      </c>
      <c r="G16" s="8">
        <f t="shared" si="10"/>
        <v>6.2992125984251968E-2</v>
      </c>
      <c r="H16" s="7">
        <v>4</v>
      </c>
      <c r="I16" s="8">
        <f t="shared" si="11"/>
        <v>4.6511627906976744E-2</v>
      </c>
      <c r="J16" s="7">
        <v>7</v>
      </c>
      <c r="K16" s="8">
        <f t="shared" si="12"/>
        <v>6.8627450980392163E-2</v>
      </c>
      <c r="L16" s="8">
        <f t="shared" si="7"/>
        <v>-0.36363636363636365</v>
      </c>
    </row>
    <row r="17" spans="1:12" x14ac:dyDescent="0.25">
      <c r="A17" s="37" t="s">
        <v>21</v>
      </c>
      <c r="B17" s="7">
        <v>5</v>
      </c>
      <c r="C17" s="8">
        <f t="shared" si="9"/>
        <v>3.6496350364963501E-2</v>
      </c>
      <c r="D17" s="7">
        <v>3</v>
      </c>
      <c r="E17" s="8">
        <f t="shared" si="8"/>
        <v>2.6086956521739129E-2</v>
      </c>
      <c r="F17" s="7">
        <v>3</v>
      </c>
      <c r="G17" s="8">
        <f t="shared" si="10"/>
        <v>2.3622047244094488E-2</v>
      </c>
      <c r="H17" s="7">
        <v>1</v>
      </c>
      <c r="I17" s="8">
        <f t="shared" si="11"/>
        <v>1.1627906976744186E-2</v>
      </c>
      <c r="J17" s="7">
        <v>1</v>
      </c>
      <c r="K17" s="8">
        <f t="shared" si="12"/>
        <v>9.8039215686274508E-3</v>
      </c>
      <c r="L17" s="8">
        <f t="shared" si="7"/>
        <v>-0.8</v>
      </c>
    </row>
    <row r="18" spans="1:12" x14ac:dyDescent="0.25">
      <c r="A18" s="45" t="s">
        <v>10</v>
      </c>
      <c r="B18" s="11">
        <f>SUM(B9:B17)</f>
        <v>137</v>
      </c>
      <c r="C18" s="8">
        <f t="shared" si="9"/>
        <v>1</v>
      </c>
      <c r="D18" s="11">
        <f t="shared" ref="D18:J18" si="13">SUM(D9:D17)</f>
        <v>115</v>
      </c>
      <c r="E18" s="8">
        <f t="shared" si="8"/>
        <v>1</v>
      </c>
      <c r="F18" s="11">
        <f t="shared" si="13"/>
        <v>127</v>
      </c>
      <c r="G18" s="8">
        <f t="shared" si="10"/>
        <v>1</v>
      </c>
      <c r="H18" s="11">
        <f t="shared" si="13"/>
        <v>86</v>
      </c>
      <c r="I18" s="8">
        <f t="shared" si="11"/>
        <v>1</v>
      </c>
      <c r="J18" s="11">
        <f t="shared" si="13"/>
        <v>102</v>
      </c>
      <c r="K18" s="8">
        <f t="shared" si="12"/>
        <v>1</v>
      </c>
      <c r="L18" s="12">
        <f t="shared" si="7"/>
        <v>-0.25547445255474455</v>
      </c>
    </row>
    <row r="19" spans="1:12" ht="30" x14ac:dyDescent="0.25">
      <c r="A19" s="40" t="s">
        <v>22</v>
      </c>
      <c r="B19" s="50" t="s">
        <v>1</v>
      </c>
      <c r="C19" s="50"/>
      <c r="D19" s="50" t="s">
        <v>2</v>
      </c>
      <c r="E19" s="50"/>
      <c r="F19" s="50" t="s">
        <v>3</v>
      </c>
      <c r="G19" s="50"/>
      <c r="H19" s="50" t="s">
        <v>4</v>
      </c>
      <c r="I19" s="50"/>
      <c r="J19" s="50" t="s">
        <v>5</v>
      </c>
      <c r="K19" s="50"/>
      <c r="L19" s="6" t="s">
        <v>6</v>
      </c>
    </row>
    <row r="20" spans="1:12" x14ac:dyDescent="0.25">
      <c r="A20" s="37" t="s">
        <v>23</v>
      </c>
      <c r="B20" s="7">
        <v>13</v>
      </c>
      <c r="C20" s="8">
        <f t="shared" si="9"/>
        <v>9.4890510948905105E-2</v>
      </c>
      <c r="D20" s="7">
        <v>4</v>
      </c>
      <c r="E20" s="8">
        <f t="shared" si="8"/>
        <v>3.4782608695652174E-2</v>
      </c>
      <c r="F20" s="7">
        <v>10</v>
      </c>
      <c r="G20" s="8">
        <f t="shared" si="10"/>
        <v>7.874015748031496E-2</v>
      </c>
      <c r="H20" s="7">
        <v>4</v>
      </c>
      <c r="I20" s="8">
        <f t="shared" si="11"/>
        <v>4.6511627906976744E-2</v>
      </c>
      <c r="J20" s="7">
        <v>5</v>
      </c>
      <c r="K20" s="8">
        <f t="shared" si="12"/>
        <v>4.9019607843137254E-2</v>
      </c>
      <c r="L20" s="8">
        <f t="shared" ref="L20:L24" si="14">(J20-B20)/B20</f>
        <v>-0.61538461538461542</v>
      </c>
    </row>
    <row r="21" spans="1:12" x14ac:dyDescent="0.25">
      <c r="A21" s="37" t="s">
        <v>24</v>
      </c>
      <c r="B21" s="7">
        <v>24</v>
      </c>
      <c r="C21" s="8">
        <f t="shared" si="9"/>
        <v>0.17518248175182483</v>
      </c>
      <c r="D21" s="7">
        <v>26</v>
      </c>
      <c r="E21" s="8">
        <f t="shared" si="8"/>
        <v>0.22608695652173913</v>
      </c>
      <c r="F21" s="7">
        <v>32</v>
      </c>
      <c r="G21" s="8">
        <f t="shared" si="10"/>
        <v>0.25196850393700787</v>
      </c>
      <c r="H21" s="7">
        <v>28</v>
      </c>
      <c r="I21" s="8">
        <f t="shared" si="11"/>
        <v>0.32558139534883723</v>
      </c>
      <c r="J21" s="7">
        <v>28</v>
      </c>
      <c r="K21" s="8">
        <f t="shared" si="12"/>
        <v>0.27450980392156865</v>
      </c>
      <c r="L21" s="8">
        <f t="shared" si="14"/>
        <v>0.16666666666666666</v>
      </c>
    </row>
    <row r="22" spans="1:12" x14ac:dyDescent="0.25">
      <c r="A22" s="37" t="s">
        <v>25</v>
      </c>
      <c r="B22" s="7">
        <v>56</v>
      </c>
      <c r="C22" s="8">
        <f t="shared" si="9"/>
        <v>0.40875912408759124</v>
      </c>
      <c r="D22" s="7">
        <v>46</v>
      </c>
      <c r="E22" s="8">
        <f t="shared" si="8"/>
        <v>0.4</v>
      </c>
      <c r="F22" s="7">
        <v>56</v>
      </c>
      <c r="G22" s="8">
        <f t="shared" si="10"/>
        <v>0.44094488188976377</v>
      </c>
      <c r="H22" s="7">
        <v>36</v>
      </c>
      <c r="I22" s="8">
        <f t="shared" si="11"/>
        <v>0.41860465116279072</v>
      </c>
      <c r="J22" s="7">
        <v>45</v>
      </c>
      <c r="K22" s="8">
        <f t="shared" si="12"/>
        <v>0.44117647058823528</v>
      </c>
      <c r="L22" s="8">
        <f t="shared" si="14"/>
        <v>-0.19642857142857142</v>
      </c>
    </row>
    <row r="23" spans="1:12" x14ac:dyDescent="0.25">
      <c r="A23" s="37" t="s">
        <v>26</v>
      </c>
      <c r="B23" s="7">
        <v>44</v>
      </c>
      <c r="C23" s="8">
        <f t="shared" si="9"/>
        <v>0.32116788321167883</v>
      </c>
      <c r="D23" s="7">
        <v>39</v>
      </c>
      <c r="E23" s="8">
        <f t="shared" si="8"/>
        <v>0.33913043478260868</v>
      </c>
      <c r="F23" s="7">
        <v>29</v>
      </c>
      <c r="G23" s="8">
        <f t="shared" si="10"/>
        <v>0.2283464566929134</v>
      </c>
      <c r="H23" s="7">
        <v>18</v>
      </c>
      <c r="I23" s="8">
        <f t="shared" si="11"/>
        <v>0.20930232558139536</v>
      </c>
      <c r="J23" s="7">
        <v>24</v>
      </c>
      <c r="K23" s="8">
        <f t="shared" si="12"/>
        <v>0.23529411764705882</v>
      </c>
      <c r="L23" s="8">
        <f t="shared" si="14"/>
        <v>-0.45454545454545453</v>
      </c>
    </row>
    <row r="24" spans="1:12" x14ac:dyDescent="0.25">
      <c r="A24" s="45" t="s">
        <v>10</v>
      </c>
      <c r="B24" s="11">
        <f>SUM(B20:B23)</f>
        <v>137</v>
      </c>
      <c r="C24" s="8">
        <f t="shared" si="9"/>
        <v>1</v>
      </c>
      <c r="D24" s="11">
        <f t="shared" ref="D24:J24" si="15">SUM(D20:D23)</f>
        <v>115</v>
      </c>
      <c r="E24" s="8">
        <f t="shared" si="8"/>
        <v>1</v>
      </c>
      <c r="F24" s="11">
        <f t="shared" si="15"/>
        <v>127</v>
      </c>
      <c r="G24" s="8">
        <f t="shared" si="10"/>
        <v>1</v>
      </c>
      <c r="H24" s="11">
        <f t="shared" si="15"/>
        <v>86</v>
      </c>
      <c r="I24" s="8">
        <f t="shared" si="11"/>
        <v>1</v>
      </c>
      <c r="J24" s="11">
        <f t="shared" si="15"/>
        <v>102</v>
      </c>
      <c r="K24" s="8">
        <f t="shared" si="12"/>
        <v>1</v>
      </c>
      <c r="L24" s="12">
        <f t="shared" si="14"/>
        <v>-0.25547445255474455</v>
      </c>
    </row>
    <row r="25" spans="1:12" ht="30" x14ac:dyDescent="0.25">
      <c r="A25" s="43" t="s">
        <v>27</v>
      </c>
      <c r="B25" s="50" t="s">
        <v>1</v>
      </c>
      <c r="C25" s="50"/>
      <c r="D25" s="50" t="s">
        <v>2</v>
      </c>
      <c r="E25" s="50"/>
      <c r="F25" s="50" t="s">
        <v>3</v>
      </c>
      <c r="G25" s="50"/>
      <c r="H25" s="50" t="s">
        <v>4</v>
      </c>
      <c r="I25" s="50"/>
      <c r="J25" s="50" t="s">
        <v>5</v>
      </c>
      <c r="K25" s="50"/>
      <c r="L25" s="6" t="s">
        <v>6</v>
      </c>
    </row>
    <row r="26" spans="1:12" x14ac:dyDescent="0.25">
      <c r="A26" s="37" t="s">
        <v>28</v>
      </c>
      <c r="B26" s="7">
        <v>36</v>
      </c>
      <c r="C26" s="8">
        <f t="shared" si="9"/>
        <v>0.26277372262773724</v>
      </c>
      <c r="D26" s="7">
        <v>37</v>
      </c>
      <c r="E26" s="8">
        <f t="shared" si="8"/>
        <v>0.32173913043478258</v>
      </c>
      <c r="F26" s="7">
        <v>40</v>
      </c>
      <c r="G26" s="8">
        <f t="shared" si="10"/>
        <v>0.31496062992125984</v>
      </c>
      <c r="H26" s="7">
        <v>29</v>
      </c>
      <c r="I26" s="8">
        <f t="shared" si="11"/>
        <v>0.33720930232558138</v>
      </c>
      <c r="J26" s="7">
        <v>33</v>
      </c>
      <c r="K26" s="8">
        <f t="shared" si="12"/>
        <v>0.3235294117647059</v>
      </c>
      <c r="L26" s="8">
        <f t="shared" ref="L26:L31" si="16">(J26-B26)/B26</f>
        <v>-8.3333333333333329E-2</v>
      </c>
    </row>
    <row r="27" spans="1:12" x14ac:dyDescent="0.25">
      <c r="A27" s="37" t="s">
        <v>29</v>
      </c>
      <c r="B27" s="7">
        <v>11</v>
      </c>
      <c r="C27" s="8">
        <f t="shared" si="9"/>
        <v>8.0291970802919707E-2</v>
      </c>
      <c r="D27" s="9" t="s">
        <v>14</v>
      </c>
      <c r="E27" s="10" t="s">
        <v>14</v>
      </c>
      <c r="F27" s="7">
        <v>9</v>
      </c>
      <c r="G27" s="8">
        <f t="shared" si="10"/>
        <v>7.0866141732283464E-2</v>
      </c>
      <c r="H27" s="7">
        <v>6</v>
      </c>
      <c r="I27" s="8">
        <f t="shared" si="11"/>
        <v>6.9767441860465115E-2</v>
      </c>
      <c r="J27" s="7">
        <v>7</v>
      </c>
      <c r="K27" s="8">
        <f t="shared" si="12"/>
        <v>6.8627450980392163E-2</v>
      </c>
      <c r="L27" s="8">
        <f t="shared" si="16"/>
        <v>-0.36363636363636365</v>
      </c>
    </row>
    <row r="28" spans="1:12" x14ac:dyDescent="0.25">
      <c r="A28" s="37" t="s">
        <v>30</v>
      </c>
      <c r="B28" s="7">
        <v>29</v>
      </c>
      <c r="C28" s="8">
        <f t="shared" si="9"/>
        <v>0.21167883211678831</v>
      </c>
      <c r="D28" s="7">
        <v>26</v>
      </c>
      <c r="E28" s="8">
        <f t="shared" si="8"/>
        <v>0.22608695652173913</v>
      </c>
      <c r="F28" s="7">
        <v>31</v>
      </c>
      <c r="G28" s="8">
        <f t="shared" si="10"/>
        <v>0.24409448818897639</v>
      </c>
      <c r="H28" s="7">
        <v>28</v>
      </c>
      <c r="I28" s="8">
        <f t="shared" si="11"/>
        <v>0.32558139534883723</v>
      </c>
      <c r="J28" s="7">
        <v>33</v>
      </c>
      <c r="K28" s="8">
        <f t="shared" si="12"/>
        <v>0.3235294117647059</v>
      </c>
      <c r="L28" s="8">
        <f t="shared" si="16"/>
        <v>0.13793103448275862</v>
      </c>
    </row>
    <row r="29" spans="1:12" x14ac:dyDescent="0.25">
      <c r="A29" s="37" t="s">
        <v>31</v>
      </c>
      <c r="B29" s="7">
        <v>6</v>
      </c>
      <c r="C29" s="8">
        <f t="shared" si="9"/>
        <v>4.3795620437956206E-2</v>
      </c>
      <c r="D29" s="7">
        <v>8</v>
      </c>
      <c r="E29" s="8">
        <f t="shared" si="8"/>
        <v>6.9565217391304349E-2</v>
      </c>
      <c r="F29" s="7">
        <v>10</v>
      </c>
      <c r="G29" s="8">
        <f t="shared" si="10"/>
        <v>7.874015748031496E-2</v>
      </c>
      <c r="H29" s="7">
        <v>4</v>
      </c>
      <c r="I29" s="8">
        <f t="shared" si="11"/>
        <v>4.6511627906976744E-2</v>
      </c>
      <c r="J29" s="7">
        <v>10</v>
      </c>
      <c r="K29" s="8">
        <f t="shared" si="12"/>
        <v>9.8039215686274508E-2</v>
      </c>
      <c r="L29" s="8">
        <f t="shared" si="16"/>
        <v>0.66666666666666663</v>
      </c>
    </row>
    <row r="30" spans="1:12" x14ac:dyDescent="0.25">
      <c r="A30" s="37" t="s">
        <v>32</v>
      </c>
      <c r="B30" s="7">
        <v>55</v>
      </c>
      <c r="C30" s="8">
        <f t="shared" si="9"/>
        <v>0.40145985401459855</v>
      </c>
      <c r="D30" s="7">
        <v>44</v>
      </c>
      <c r="E30" s="8">
        <f t="shared" si="8"/>
        <v>0.38260869565217392</v>
      </c>
      <c r="F30" s="7">
        <v>37</v>
      </c>
      <c r="G30" s="8">
        <f t="shared" si="10"/>
        <v>0.29133858267716534</v>
      </c>
      <c r="H30" s="7">
        <v>19</v>
      </c>
      <c r="I30" s="8">
        <f t="shared" si="11"/>
        <v>0.22093023255813954</v>
      </c>
      <c r="J30" s="7">
        <v>19</v>
      </c>
      <c r="K30" s="8">
        <f t="shared" si="12"/>
        <v>0.18627450980392157</v>
      </c>
      <c r="L30" s="8">
        <f t="shared" si="16"/>
        <v>-0.65454545454545454</v>
      </c>
    </row>
    <row r="31" spans="1:12" x14ac:dyDescent="0.25">
      <c r="A31" s="45" t="s">
        <v>10</v>
      </c>
      <c r="B31" s="11">
        <f>SUM(B26:B30)</f>
        <v>137</v>
      </c>
      <c r="C31" s="8">
        <f t="shared" si="9"/>
        <v>1</v>
      </c>
      <c r="D31" s="11">
        <f t="shared" ref="D31:J31" si="17">SUM(D26:D30)</f>
        <v>115</v>
      </c>
      <c r="E31" s="8">
        <f t="shared" si="8"/>
        <v>1</v>
      </c>
      <c r="F31" s="11">
        <f t="shared" si="17"/>
        <v>127</v>
      </c>
      <c r="G31" s="8">
        <f t="shared" si="10"/>
        <v>1</v>
      </c>
      <c r="H31" s="11">
        <f t="shared" si="17"/>
        <v>86</v>
      </c>
      <c r="I31" s="8">
        <f t="shared" si="11"/>
        <v>1</v>
      </c>
      <c r="J31" s="11">
        <f t="shared" si="17"/>
        <v>102</v>
      </c>
      <c r="K31" s="8">
        <f t="shared" si="12"/>
        <v>1</v>
      </c>
      <c r="L31" s="12">
        <f t="shared" si="16"/>
        <v>-0.25547445255474455</v>
      </c>
    </row>
    <row r="32" spans="1:12" ht="30" x14ac:dyDescent="0.25">
      <c r="A32" s="40" t="s">
        <v>33</v>
      </c>
      <c r="B32" s="50" t="s">
        <v>1</v>
      </c>
      <c r="C32" s="50"/>
      <c r="D32" s="50" t="s">
        <v>2</v>
      </c>
      <c r="E32" s="50"/>
      <c r="F32" s="50" t="s">
        <v>3</v>
      </c>
      <c r="G32" s="50"/>
      <c r="H32" s="50" t="s">
        <v>4</v>
      </c>
      <c r="I32" s="50"/>
      <c r="J32" s="50" t="s">
        <v>5</v>
      </c>
      <c r="K32" s="50"/>
      <c r="L32" s="6" t="s">
        <v>6</v>
      </c>
    </row>
    <row r="33" spans="1:12" ht="30" x14ac:dyDescent="0.25">
      <c r="A33" s="46" t="s">
        <v>87</v>
      </c>
      <c r="B33" s="7">
        <v>120</v>
      </c>
      <c r="C33" s="8">
        <f t="shared" si="9"/>
        <v>0.87591240875912413</v>
      </c>
      <c r="D33" s="7">
        <v>99</v>
      </c>
      <c r="E33" s="8">
        <f t="shared" si="8"/>
        <v>0.86086956521739133</v>
      </c>
      <c r="F33" s="7">
        <v>107</v>
      </c>
      <c r="G33" s="8">
        <f t="shared" si="10"/>
        <v>0.84251968503937003</v>
      </c>
      <c r="H33" s="7">
        <v>70</v>
      </c>
      <c r="I33" s="8">
        <f t="shared" si="11"/>
        <v>0.81395348837209303</v>
      </c>
      <c r="J33" s="7">
        <v>81</v>
      </c>
      <c r="K33" s="8">
        <f t="shared" si="12"/>
        <v>0.79411764705882348</v>
      </c>
      <c r="L33" s="8">
        <f t="shared" ref="L33:L35" si="18">(J33-B33)/B33</f>
        <v>-0.32500000000000001</v>
      </c>
    </row>
    <row r="34" spans="1:12" x14ac:dyDescent="0.25">
      <c r="A34" s="37" t="s">
        <v>34</v>
      </c>
      <c r="B34" s="7">
        <v>17</v>
      </c>
      <c r="C34" s="8">
        <f t="shared" si="9"/>
        <v>0.12408759124087591</v>
      </c>
      <c r="D34" s="7">
        <v>16</v>
      </c>
      <c r="E34" s="8">
        <f t="shared" si="8"/>
        <v>0.1391304347826087</v>
      </c>
      <c r="F34" s="7">
        <v>20</v>
      </c>
      <c r="G34" s="8">
        <f t="shared" si="10"/>
        <v>0.15748031496062992</v>
      </c>
      <c r="H34" s="7">
        <v>16</v>
      </c>
      <c r="I34" s="8">
        <f t="shared" si="11"/>
        <v>0.18604651162790697</v>
      </c>
      <c r="J34" s="7">
        <v>21</v>
      </c>
      <c r="K34" s="8">
        <f t="shared" si="12"/>
        <v>0.20588235294117646</v>
      </c>
      <c r="L34" s="8">
        <f t="shared" si="18"/>
        <v>0.23529411764705882</v>
      </c>
    </row>
    <row r="35" spans="1:12" x14ac:dyDescent="0.25">
      <c r="A35" s="45" t="s">
        <v>10</v>
      </c>
      <c r="B35" s="11">
        <f>SUM(B33:B34)</f>
        <v>137</v>
      </c>
      <c r="C35" s="8">
        <f t="shared" si="9"/>
        <v>1</v>
      </c>
      <c r="D35" s="11">
        <f t="shared" ref="D35:J35" si="19">SUM(D33:D34)</f>
        <v>115</v>
      </c>
      <c r="E35" s="8">
        <f t="shared" si="8"/>
        <v>1</v>
      </c>
      <c r="F35" s="11">
        <f t="shared" si="19"/>
        <v>127</v>
      </c>
      <c r="G35" s="8">
        <f t="shared" si="10"/>
        <v>1</v>
      </c>
      <c r="H35" s="11">
        <f t="shared" si="19"/>
        <v>86</v>
      </c>
      <c r="I35" s="8">
        <f t="shared" si="11"/>
        <v>1</v>
      </c>
      <c r="J35" s="11">
        <f t="shared" si="19"/>
        <v>102</v>
      </c>
      <c r="K35" s="8">
        <f t="shared" si="12"/>
        <v>1</v>
      </c>
      <c r="L35" s="12">
        <f t="shared" si="18"/>
        <v>-0.25547445255474455</v>
      </c>
    </row>
  </sheetData>
  <mergeCells count="26">
    <mergeCell ref="B32:C32"/>
    <mergeCell ref="D32:E32"/>
    <mergeCell ref="F32:G32"/>
    <mergeCell ref="H32:I32"/>
    <mergeCell ref="J32:K32"/>
    <mergeCell ref="B25:C25"/>
    <mergeCell ref="D25:E25"/>
    <mergeCell ref="F25:G25"/>
    <mergeCell ref="H25:I25"/>
    <mergeCell ref="J25:K25"/>
    <mergeCell ref="B8:C8"/>
    <mergeCell ref="D8:E8"/>
    <mergeCell ref="F8:G8"/>
    <mergeCell ref="H8:I8"/>
    <mergeCell ref="J8:K8"/>
    <mergeCell ref="B19:C19"/>
    <mergeCell ref="D19:E19"/>
    <mergeCell ref="F19:G19"/>
    <mergeCell ref="H19:I19"/>
    <mergeCell ref="J19:K19"/>
    <mergeCell ref="A1:L2"/>
    <mergeCell ref="B3:C3"/>
    <mergeCell ref="D3:E3"/>
    <mergeCell ref="F3:G3"/>
    <mergeCell ref="H3:I3"/>
    <mergeCell ref="J3:K3"/>
  </mergeCells>
  <printOptions horizontalCentered="1"/>
  <pageMargins left="0.7" right="0.7" top="0.75" bottom="0.75" header="0.3" footer="0.3"/>
  <pageSetup scale="84" orientation="landscape" r:id="rId1"/>
  <headerFooter>
    <oddHeader>&amp;CCuyamaca College Program Review 2017-2018</oddHeader>
    <oddFooter>&amp;CInstitutional Effectiveness, Success, and Equity Office (September 2017)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1"/>
  <sheetViews>
    <sheetView tabSelected="1" workbookViewId="0">
      <selection activeCell="G4" sqref="G4:G8"/>
    </sheetView>
  </sheetViews>
  <sheetFormatPr defaultRowHeight="15" x14ac:dyDescent="0.25"/>
  <cols>
    <col min="1" max="1" width="38.140625" style="38" customWidth="1"/>
    <col min="2" max="2" width="18.5703125" style="13" customWidth="1"/>
    <col min="3" max="8" width="13.140625" style="13" customWidth="1"/>
  </cols>
  <sheetData>
    <row r="1" spans="1:8" x14ac:dyDescent="0.25">
      <c r="A1" s="47" t="s">
        <v>40</v>
      </c>
      <c r="B1" s="47"/>
      <c r="C1" s="47"/>
      <c r="D1" s="47"/>
      <c r="E1" s="47"/>
      <c r="F1" s="47"/>
      <c r="G1" s="47"/>
      <c r="H1" s="47"/>
    </row>
    <row r="2" spans="1:8" x14ac:dyDescent="0.25">
      <c r="A2" s="52"/>
      <c r="B2" s="52"/>
      <c r="C2" s="52"/>
      <c r="D2" s="52"/>
      <c r="E2" s="52"/>
      <c r="F2" s="52"/>
      <c r="G2" s="52"/>
      <c r="H2" s="52"/>
    </row>
    <row r="3" spans="1:8" ht="30" x14ac:dyDescent="0.25">
      <c r="A3" s="41" t="s">
        <v>36</v>
      </c>
      <c r="B3" s="5" t="s">
        <v>37</v>
      </c>
      <c r="C3" s="14" t="s">
        <v>79</v>
      </c>
      <c r="D3" s="14" t="s">
        <v>80</v>
      </c>
      <c r="E3" s="14" t="s">
        <v>81</v>
      </c>
      <c r="F3" s="14" t="s">
        <v>82</v>
      </c>
      <c r="G3" s="14" t="s">
        <v>38</v>
      </c>
      <c r="H3" s="14" t="s">
        <v>83</v>
      </c>
    </row>
    <row r="4" spans="1:8" x14ac:dyDescent="0.25">
      <c r="A4" s="53" t="s">
        <v>41</v>
      </c>
      <c r="B4" s="4" t="s">
        <v>1</v>
      </c>
      <c r="C4" s="4">
        <v>220</v>
      </c>
      <c r="D4" s="4">
        <v>186</v>
      </c>
      <c r="E4" s="16">
        <v>0.84545454545454546</v>
      </c>
      <c r="F4" s="4">
        <v>158</v>
      </c>
      <c r="G4" s="16">
        <v>0.71818181818181814</v>
      </c>
      <c r="H4" s="17" t="s">
        <v>14</v>
      </c>
    </row>
    <row r="5" spans="1:8" x14ac:dyDescent="0.25">
      <c r="A5" s="54"/>
      <c r="B5" s="4" t="s">
        <v>2</v>
      </c>
      <c r="C5" s="7">
        <v>178</v>
      </c>
      <c r="D5" s="7">
        <v>148</v>
      </c>
      <c r="E5" s="16">
        <v>0.8314606741573034</v>
      </c>
      <c r="F5" s="7">
        <v>126</v>
      </c>
      <c r="G5" s="16">
        <v>0.7078651685393258</v>
      </c>
      <c r="H5" s="19" t="s">
        <v>14</v>
      </c>
    </row>
    <row r="6" spans="1:8" x14ac:dyDescent="0.25">
      <c r="A6" s="54"/>
      <c r="B6" s="4" t="s">
        <v>3</v>
      </c>
      <c r="C6" s="7">
        <v>182</v>
      </c>
      <c r="D6" s="7">
        <v>165</v>
      </c>
      <c r="E6" s="16">
        <v>0.90659340659340659</v>
      </c>
      <c r="F6" s="7">
        <v>132</v>
      </c>
      <c r="G6" s="16">
        <v>0.72527472527472525</v>
      </c>
      <c r="H6" s="19" t="s">
        <v>14</v>
      </c>
    </row>
    <row r="7" spans="1:8" x14ac:dyDescent="0.25">
      <c r="A7" s="54"/>
      <c r="B7" s="4" t="s">
        <v>4</v>
      </c>
      <c r="C7" s="7">
        <v>115</v>
      </c>
      <c r="D7" s="7">
        <v>102</v>
      </c>
      <c r="E7" s="16">
        <v>0.88695652173913042</v>
      </c>
      <c r="F7" s="7">
        <v>84</v>
      </c>
      <c r="G7" s="16">
        <v>0.73043478260869565</v>
      </c>
      <c r="H7" s="19" t="s">
        <v>14</v>
      </c>
    </row>
    <row r="8" spans="1:8" x14ac:dyDescent="0.25">
      <c r="A8" s="55"/>
      <c r="B8" s="4" t="s">
        <v>5</v>
      </c>
      <c r="C8" s="7">
        <v>168</v>
      </c>
      <c r="D8" s="7">
        <v>142</v>
      </c>
      <c r="E8" s="16">
        <v>0.84523809523809523</v>
      </c>
      <c r="F8" s="7">
        <v>122</v>
      </c>
      <c r="G8" s="16">
        <v>0.72619047619047616</v>
      </c>
      <c r="H8" s="19" t="s">
        <v>14</v>
      </c>
    </row>
    <row r="10" spans="1:8" ht="30" x14ac:dyDescent="0.25">
      <c r="A10" s="40" t="s">
        <v>39</v>
      </c>
      <c r="B10" s="5" t="s">
        <v>37</v>
      </c>
      <c r="C10" s="14" t="s">
        <v>79</v>
      </c>
      <c r="D10" s="14" t="s">
        <v>80</v>
      </c>
      <c r="E10" s="14" t="s">
        <v>81</v>
      </c>
      <c r="F10" s="14" t="s">
        <v>82</v>
      </c>
      <c r="G10" s="14" t="s">
        <v>38</v>
      </c>
      <c r="H10" s="14" t="s">
        <v>83</v>
      </c>
    </row>
    <row r="11" spans="1:8" x14ac:dyDescent="0.25">
      <c r="A11" s="51" t="s">
        <v>42</v>
      </c>
      <c r="B11" s="4" t="s">
        <v>1</v>
      </c>
      <c r="C11" s="7">
        <v>52</v>
      </c>
      <c r="D11" s="7">
        <v>39</v>
      </c>
      <c r="E11" s="18">
        <v>0.75</v>
      </c>
      <c r="F11" s="7">
        <v>25</v>
      </c>
      <c r="G11" s="18">
        <v>0.48076923076923078</v>
      </c>
      <c r="H11" s="19">
        <v>2.0025641025641026</v>
      </c>
    </row>
    <row r="12" spans="1:8" x14ac:dyDescent="0.25">
      <c r="A12" s="51"/>
      <c r="B12" s="4" t="s">
        <v>2</v>
      </c>
      <c r="C12" s="7">
        <v>49</v>
      </c>
      <c r="D12" s="7">
        <v>37</v>
      </c>
      <c r="E12" s="18">
        <v>0.75510204081632648</v>
      </c>
      <c r="F12" s="7">
        <v>25</v>
      </c>
      <c r="G12" s="18">
        <v>0.51020408163265307</v>
      </c>
      <c r="H12" s="19">
        <v>2.1054054054054054</v>
      </c>
    </row>
    <row r="13" spans="1:8" x14ac:dyDescent="0.25">
      <c r="A13" s="51"/>
      <c r="B13" s="4" t="s">
        <v>3</v>
      </c>
      <c r="C13" s="7">
        <v>55</v>
      </c>
      <c r="D13" s="7">
        <v>45</v>
      </c>
      <c r="E13" s="18">
        <v>0.81818181818181823</v>
      </c>
      <c r="F13" s="7">
        <v>21</v>
      </c>
      <c r="G13" s="18">
        <v>0.38181818181818183</v>
      </c>
      <c r="H13" s="19">
        <v>1.5066666666666666</v>
      </c>
    </row>
    <row r="14" spans="1:8" x14ac:dyDescent="0.25">
      <c r="A14" s="51"/>
      <c r="B14" s="4" t="s">
        <v>4</v>
      </c>
      <c r="C14" s="7">
        <v>39</v>
      </c>
      <c r="D14" s="7">
        <v>32</v>
      </c>
      <c r="E14" s="18">
        <v>0.82051282051282048</v>
      </c>
      <c r="F14" s="7">
        <v>21</v>
      </c>
      <c r="G14" s="18">
        <v>0.53846153846153844</v>
      </c>
      <c r="H14" s="19">
        <v>1.9375</v>
      </c>
    </row>
    <row r="15" spans="1:8" x14ac:dyDescent="0.25">
      <c r="A15" s="51"/>
      <c r="B15" s="4" t="s">
        <v>5</v>
      </c>
      <c r="C15" s="7">
        <v>38</v>
      </c>
      <c r="D15" s="7">
        <v>31</v>
      </c>
      <c r="E15" s="18">
        <v>0.81578947368421051</v>
      </c>
      <c r="F15" s="7">
        <v>17</v>
      </c>
      <c r="G15" s="18">
        <v>0.44736842105263158</v>
      </c>
      <c r="H15" s="19">
        <v>1.7838709677419355</v>
      </c>
    </row>
    <row r="16" spans="1:8" ht="30" x14ac:dyDescent="0.25">
      <c r="A16" s="42"/>
      <c r="B16" s="5" t="s">
        <v>37</v>
      </c>
      <c r="C16" s="14" t="s">
        <v>79</v>
      </c>
      <c r="D16" s="14" t="s">
        <v>80</v>
      </c>
      <c r="E16" s="14" t="s">
        <v>81</v>
      </c>
      <c r="F16" s="14" t="s">
        <v>82</v>
      </c>
      <c r="G16" s="14" t="s">
        <v>38</v>
      </c>
      <c r="H16" s="14" t="s">
        <v>83</v>
      </c>
    </row>
    <row r="17" spans="1:8" x14ac:dyDescent="0.25">
      <c r="A17" s="51" t="s">
        <v>43</v>
      </c>
      <c r="B17" s="4" t="s">
        <v>1</v>
      </c>
      <c r="C17" s="7" t="s">
        <v>14</v>
      </c>
      <c r="D17" s="7" t="s">
        <v>14</v>
      </c>
      <c r="E17" s="18" t="s">
        <v>14</v>
      </c>
      <c r="F17" s="7" t="s">
        <v>14</v>
      </c>
      <c r="G17" s="18" t="s">
        <v>14</v>
      </c>
      <c r="H17" s="19" t="s">
        <v>14</v>
      </c>
    </row>
    <row r="18" spans="1:8" x14ac:dyDescent="0.25">
      <c r="A18" s="51"/>
      <c r="B18" s="4" t="s">
        <v>2</v>
      </c>
      <c r="C18" s="7" t="s">
        <v>14</v>
      </c>
      <c r="D18" s="7" t="s">
        <v>14</v>
      </c>
      <c r="E18" s="18" t="s">
        <v>14</v>
      </c>
      <c r="F18" s="7" t="s">
        <v>14</v>
      </c>
      <c r="G18" s="18" t="s">
        <v>14</v>
      </c>
      <c r="H18" s="19" t="s">
        <v>14</v>
      </c>
    </row>
    <row r="19" spans="1:8" x14ac:dyDescent="0.25">
      <c r="A19" s="51"/>
      <c r="B19" s="4" t="s">
        <v>3</v>
      </c>
      <c r="C19" s="7" t="s">
        <v>14</v>
      </c>
      <c r="D19" s="7" t="s">
        <v>14</v>
      </c>
      <c r="E19" s="18" t="s">
        <v>14</v>
      </c>
      <c r="F19" s="7" t="s">
        <v>14</v>
      </c>
      <c r="G19" s="18" t="s">
        <v>14</v>
      </c>
      <c r="H19" s="19" t="s">
        <v>14</v>
      </c>
    </row>
    <row r="20" spans="1:8" x14ac:dyDescent="0.25">
      <c r="A20" s="51"/>
      <c r="B20" s="4" t="s">
        <v>4</v>
      </c>
      <c r="C20" s="7">
        <v>21</v>
      </c>
      <c r="D20" s="7">
        <v>19</v>
      </c>
      <c r="E20" s="18">
        <v>0.90476190476190477</v>
      </c>
      <c r="F20" s="7">
        <v>18</v>
      </c>
      <c r="G20" s="18">
        <v>0.8571428571428571</v>
      </c>
      <c r="H20" s="19">
        <v>2.8421052631578947</v>
      </c>
    </row>
    <row r="21" spans="1:8" x14ac:dyDescent="0.25">
      <c r="A21" s="51"/>
      <c r="B21" s="4" t="s">
        <v>5</v>
      </c>
      <c r="C21" s="7" t="s">
        <v>14</v>
      </c>
      <c r="D21" s="7" t="s">
        <v>14</v>
      </c>
      <c r="E21" s="18" t="s">
        <v>14</v>
      </c>
      <c r="F21" s="7" t="s">
        <v>14</v>
      </c>
      <c r="G21" s="18" t="s">
        <v>14</v>
      </c>
      <c r="H21" s="19" t="s">
        <v>14</v>
      </c>
    </row>
    <row r="22" spans="1:8" ht="30" x14ac:dyDescent="0.25">
      <c r="A22" s="42"/>
      <c r="B22" s="5" t="s">
        <v>37</v>
      </c>
      <c r="C22" s="14" t="s">
        <v>79</v>
      </c>
      <c r="D22" s="14" t="s">
        <v>80</v>
      </c>
      <c r="E22" s="14" t="s">
        <v>81</v>
      </c>
      <c r="F22" s="14" t="s">
        <v>82</v>
      </c>
      <c r="G22" s="14" t="s">
        <v>38</v>
      </c>
      <c r="H22" s="14" t="s">
        <v>83</v>
      </c>
    </row>
    <row r="23" spans="1:8" x14ac:dyDescent="0.25">
      <c r="A23" s="51" t="s">
        <v>44</v>
      </c>
      <c r="B23" s="4" t="s">
        <v>1</v>
      </c>
      <c r="C23" s="7">
        <v>21</v>
      </c>
      <c r="D23" s="7">
        <v>19</v>
      </c>
      <c r="E23" s="18">
        <v>0.90476190476190477</v>
      </c>
      <c r="F23" s="7">
        <v>15</v>
      </c>
      <c r="G23" s="18">
        <v>0.7142857142857143</v>
      </c>
      <c r="H23" s="19">
        <v>2.5473684210526311</v>
      </c>
    </row>
    <row r="24" spans="1:8" x14ac:dyDescent="0.25">
      <c r="A24" s="51"/>
      <c r="B24" s="4" t="s">
        <v>2</v>
      </c>
      <c r="C24" s="7" t="s">
        <v>14</v>
      </c>
      <c r="D24" s="7" t="s">
        <v>14</v>
      </c>
      <c r="E24" s="18" t="s">
        <v>14</v>
      </c>
      <c r="F24" s="7" t="s">
        <v>14</v>
      </c>
      <c r="G24" s="18" t="s">
        <v>14</v>
      </c>
      <c r="H24" s="19" t="s">
        <v>14</v>
      </c>
    </row>
    <row r="25" spans="1:8" x14ac:dyDescent="0.25">
      <c r="A25" s="51"/>
      <c r="B25" s="4" t="s">
        <v>3</v>
      </c>
      <c r="C25" s="7" t="s">
        <v>14</v>
      </c>
      <c r="D25" s="7" t="s">
        <v>14</v>
      </c>
      <c r="E25" s="18" t="s">
        <v>14</v>
      </c>
      <c r="F25" s="7" t="s">
        <v>14</v>
      </c>
      <c r="G25" s="18" t="s">
        <v>14</v>
      </c>
      <c r="H25" s="19" t="s">
        <v>14</v>
      </c>
    </row>
    <row r="26" spans="1:8" x14ac:dyDescent="0.25">
      <c r="A26" s="51"/>
      <c r="B26" s="4" t="s">
        <v>4</v>
      </c>
      <c r="C26" s="4" t="s">
        <v>14</v>
      </c>
      <c r="D26" s="4" t="s">
        <v>14</v>
      </c>
      <c r="E26" s="20" t="s">
        <v>14</v>
      </c>
      <c r="F26" s="4" t="s">
        <v>14</v>
      </c>
      <c r="G26" s="20" t="s">
        <v>14</v>
      </c>
      <c r="H26" s="4" t="s">
        <v>14</v>
      </c>
    </row>
    <row r="27" spans="1:8" x14ac:dyDescent="0.25">
      <c r="A27" s="51"/>
      <c r="B27" s="4" t="s">
        <v>5</v>
      </c>
      <c r="C27" s="7">
        <v>14</v>
      </c>
      <c r="D27" s="7">
        <v>12</v>
      </c>
      <c r="E27" s="18">
        <v>0.8571428571428571</v>
      </c>
      <c r="F27" s="7">
        <v>10</v>
      </c>
      <c r="G27" s="18">
        <v>0.7142857142857143</v>
      </c>
      <c r="H27" s="19">
        <v>2.5833333333333335</v>
      </c>
    </row>
    <row r="28" spans="1:8" ht="30" x14ac:dyDescent="0.25">
      <c r="A28" s="42"/>
      <c r="B28" s="5" t="s">
        <v>37</v>
      </c>
      <c r="C28" s="14" t="s">
        <v>79</v>
      </c>
      <c r="D28" s="14" t="s">
        <v>80</v>
      </c>
      <c r="E28" s="14" t="s">
        <v>81</v>
      </c>
      <c r="F28" s="14" t="s">
        <v>82</v>
      </c>
      <c r="G28" s="14" t="s">
        <v>38</v>
      </c>
      <c r="H28" s="14" t="s">
        <v>83</v>
      </c>
    </row>
    <row r="29" spans="1:8" x14ac:dyDescent="0.25">
      <c r="A29" s="51" t="s">
        <v>45</v>
      </c>
      <c r="B29" s="4" t="s">
        <v>1</v>
      </c>
      <c r="C29" s="7">
        <v>39</v>
      </c>
      <c r="D29" s="7">
        <v>29</v>
      </c>
      <c r="E29" s="18">
        <v>0.74358974358974361</v>
      </c>
      <c r="F29" s="7">
        <v>26</v>
      </c>
      <c r="G29" s="18">
        <v>0.66666666666666663</v>
      </c>
      <c r="H29" s="19">
        <v>3.3103448275862069</v>
      </c>
    </row>
    <row r="30" spans="1:8" x14ac:dyDescent="0.25">
      <c r="A30" s="51"/>
      <c r="B30" s="4" t="s">
        <v>2</v>
      </c>
      <c r="C30" s="7">
        <v>39</v>
      </c>
      <c r="D30" s="7">
        <v>34</v>
      </c>
      <c r="E30" s="18">
        <v>0.87179487179487181</v>
      </c>
      <c r="F30" s="7">
        <v>31</v>
      </c>
      <c r="G30" s="18">
        <v>0.79487179487179482</v>
      </c>
      <c r="H30" s="19">
        <v>3.2647058823529411</v>
      </c>
    </row>
    <row r="31" spans="1:8" x14ac:dyDescent="0.25">
      <c r="A31" s="51"/>
      <c r="B31" s="4" t="s">
        <v>3</v>
      </c>
      <c r="C31" s="7">
        <v>32</v>
      </c>
      <c r="D31" s="7">
        <v>30</v>
      </c>
      <c r="E31" s="18">
        <v>0.9375</v>
      </c>
      <c r="F31" s="7">
        <v>26</v>
      </c>
      <c r="G31" s="18">
        <v>0.8125</v>
      </c>
      <c r="H31" s="19">
        <v>3.1333333333333333</v>
      </c>
    </row>
    <row r="32" spans="1:8" x14ac:dyDescent="0.25">
      <c r="A32" s="51"/>
      <c r="B32" s="4" t="s">
        <v>4</v>
      </c>
      <c r="C32" s="7">
        <v>29</v>
      </c>
      <c r="D32" s="7">
        <v>28</v>
      </c>
      <c r="E32" s="18">
        <v>0.96551724137931039</v>
      </c>
      <c r="F32" s="7">
        <v>26</v>
      </c>
      <c r="G32" s="18">
        <v>0.89655172413793105</v>
      </c>
      <c r="H32" s="19">
        <v>3.0178571428571432</v>
      </c>
    </row>
    <row r="33" spans="1:8" x14ac:dyDescent="0.25">
      <c r="A33" s="51"/>
      <c r="B33" s="4" t="s">
        <v>5</v>
      </c>
      <c r="C33" s="7">
        <v>24</v>
      </c>
      <c r="D33" s="7">
        <v>20</v>
      </c>
      <c r="E33" s="18">
        <v>0.83333333333333337</v>
      </c>
      <c r="F33" s="7">
        <v>19</v>
      </c>
      <c r="G33" s="18">
        <v>0.79166666666666663</v>
      </c>
      <c r="H33" s="19">
        <v>3.3</v>
      </c>
    </row>
    <row r="34" spans="1:8" ht="30" x14ac:dyDescent="0.25">
      <c r="A34" s="42"/>
      <c r="B34" s="5" t="s">
        <v>37</v>
      </c>
      <c r="C34" s="14" t="s">
        <v>79</v>
      </c>
      <c r="D34" s="14" t="s">
        <v>80</v>
      </c>
      <c r="E34" s="14" t="s">
        <v>81</v>
      </c>
      <c r="F34" s="14" t="s">
        <v>82</v>
      </c>
      <c r="G34" s="14" t="s">
        <v>38</v>
      </c>
      <c r="H34" s="14" t="s">
        <v>83</v>
      </c>
    </row>
    <row r="35" spans="1:8" x14ac:dyDescent="0.25">
      <c r="A35" s="51" t="s">
        <v>46</v>
      </c>
      <c r="B35" s="4" t="s">
        <v>1</v>
      </c>
      <c r="C35" s="7">
        <v>38</v>
      </c>
      <c r="D35" s="7">
        <v>35</v>
      </c>
      <c r="E35" s="18">
        <v>0.92105263157894735</v>
      </c>
      <c r="F35" s="7">
        <v>32</v>
      </c>
      <c r="G35" s="18">
        <v>0.84210526315789469</v>
      </c>
      <c r="H35" s="19">
        <v>3.1028571428571428</v>
      </c>
    </row>
    <row r="36" spans="1:8" x14ac:dyDescent="0.25">
      <c r="A36" s="51"/>
      <c r="B36" s="4" t="s">
        <v>2</v>
      </c>
      <c r="C36" s="7">
        <v>31</v>
      </c>
      <c r="D36" s="7">
        <v>25</v>
      </c>
      <c r="E36" s="18">
        <v>0.80645161290322576</v>
      </c>
      <c r="F36" s="7">
        <v>23</v>
      </c>
      <c r="G36" s="18">
        <v>0.74193548387096775</v>
      </c>
      <c r="H36" s="19">
        <v>3</v>
      </c>
    </row>
    <row r="37" spans="1:8" x14ac:dyDescent="0.25">
      <c r="A37" s="51"/>
      <c r="B37" s="4" t="s">
        <v>3</v>
      </c>
      <c r="C37" s="7">
        <v>40</v>
      </c>
      <c r="D37" s="7">
        <v>37</v>
      </c>
      <c r="E37" s="18">
        <v>0.92500000000000004</v>
      </c>
      <c r="F37" s="7">
        <v>34</v>
      </c>
      <c r="G37" s="18">
        <v>0.85</v>
      </c>
      <c r="H37" s="19">
        <v>3.1621621621621623</v>
      </c>
    </row>
    <row r="38" spans="1:8" x14ac:dyDescent="0.25">
      <c r="A38" s="51"/>
      <c r="B38" s="4" t="s">
        <v>4</v>
      </c>
      <c r="C38" s="7">
        <v>23</v>
      </c>
      <c r="D38" s="7">
        <v>20</v>
      </c>
      <c r="E38" s="18">
        <v>0.86956521739130432</v>
      </c>
      <c r="F38" s="7">
        <v>16</v>
      </c>
      <c r="G38" s="18">
        <v>0.69565217391304346</v>
      </c>
      <c r="H38" s="19">
        <v>2.75</v>
      </c>
    </row>
    <row r="39" spans="1:8" x14ac:dyDescent="0.25">
      <c r="A39" s="51"/>
      <c r="B39" s="4" t="s">
        <v>5</v>
      </c>
      <c r="C39" s="7">
        <v>38</v>
      </c>
      <c r="D39" s="7">
        <v>31</v>
      </c>
      <c r="E39" s="18">
        <v>0.81578947368421051</v>
      </c>
      <c r="F39" s="7">
        <v>29</v>
      </c>
      <c r="G39" s="18">
        <v>0.76315789473684215</v>
      </c>
      <c r="H39" s="19">
        <v>3.064516129032258</v>
      </c>
    </row>
    <row r="40" spans="1:8" ht="30" x14ac:dyDescent="0.25">
      <c r="A40" s="42"/>
      <c r="B40" s="5" t="s">
        <v>37</v>
      </c>
      <c r="C40" s="14" t="s">
        <v>79</v>
      </c>
      <c r="D40" s="14" t="s">
        <v>80</v>
      </c>
      <c r="E40" s="14" t="s">
        <v>81</v>
      </c>
      <c r="F40" s="14" t="s">
        <v>82</v>
      </c>
      <c r="G40" s="14" t="s">
        <v>38</v>
      </c>
      <c r="H40" s="14" t="s">
        <v>83</v>
      </c>
    </row>
    <row r="41" spans="1:8" x14ac:dyDescent="0.25">
      <c r="A41" s="51" t="s">
        <v>47</v>
      </c>
      <c r="B41" s="4" t="s">
        <v>1</v>
      </c>
      <c r="C41" s="7" t="s">
        <v>14</v>
      </c>
      <c r="D41" s="7" t="s">
        <v>14</v>
      </c>
      <c r="E41" s="18" t="s">
        <v>14</v>
      </c>
      <c r="F41" s="7" t="s">
        <v>14</v>
      </c>
      <c r="G41" s="18" t="s">
        <v>14</v>
      </c>
      <c r="H41" s="19" t="s">
        <v>14</v>
      </c>
    </row>
    <row r="42" spans="1:8" x14ac:dyDescent="0.25">
      <c r="A42" s="51"/>
      <c r="B42" s="4" t="s">
        <v>2</v>
      </c>
      <c r="C42" s="7" t="s">
        <v>14</v>
      </c>
      <c r="D42" s="7" t="s">
        <v>14</v>
      </c>
      <c r="E42" s="18" t="s">
        <v>14</v>
      </c>
      <c r="F42" s="7" t="s">
        <v>14</v>
      </c>
      <c r="G42" s="18" t="s">
        <v>14</v>
      </c>
      <c r="H42" s="19" t="s">
        <v>14</v>
      </c>
    </row>
    <row r="43" spans="1:8" x14ac:dyDescent="0.25">
      <c r="A43" s="51"/>
      <c r="B43" s="4" t="s">
        <v>3</v>
      </c>
      <c r="C43" s="7">
        <v>30</v>
      </c>
      <c r="D43" s="7">
        <v>29</v>
      </c>
      <c r="E43" s="18">
        <v>0.96666666666666667</v>
      </c>
      <c r="F43" s="7">
        <v>28</v>
      </c>
      <c r="G43" s="18">
        <v>0.93333333333333335</v>
      </c>
      <c r="H43" s="19">
        <v>3.1379310344827585</v>
      </c>
    </row>
    <row r="44" spans="1:8" x14ac:dyDescent="0.25">
      <c r="A44" s="51"/>
      <c r="B44" s="4" t="s">
        <v>4</v>
      </c>
      <c r="C44" s="7" t="s">
        <v>14</v>
      </c>
      <c r="D44" s="7" t="s">
        <v>14</v>
      </c>
      <c r="E44" s="18" t="s">
        <v>14</v>
      </c>
      <c r="F44" s="7" t="s">
        <v>14</v>
      </c>
      <c r="G44" s="18" t="s">
        <v>14</v>
      </c>
      <c r="H44" s="19" t="s">
        <v>14</v>
      </c>
    </row>
    <row r="45" spans="1:8" x14ac:dyDescent="0.25">
      <c r="A45" s="51"/>
      <c r="B45" s="4" t="s">
        <v>5</v>
      </c>
      <c r="C45" s="7" t="s">
        <v>14</v>
      </c>
      <c r="D45" s="7" t="s">
        <v>14</v>
      </c>
      <c r="E45" s="18" t="s">
        <v>14</v>
      </c>
      <c r="F45" s="7" t="s">
        <v>14</v>
      </c>
      <c r="G45" s="18" t="s">
        <v>14</v>
      </c>
      <c r="H45" s="19" t="s">
        <v>14</v>
      </c>
    </row>
    <row r="46" spans="1:8" ht="30" x14ac:dyDescent="0.25">
      <c r="A46" s="42"/>
      <c r="B46" s="5" t="s">
        <v>37</v>
      </c>
      <c r="C46" s="14" t="s">
        <v>79</v>
      </c>
      <c r="D46" s="14" t="s">
        <v>80</v>
      </c>
      <c r="E46" s="14" t="s">
        <v>81</v>
      </c>
      <c r="F46" s="14" t="s">
        <v>82</v>
      </c>
      <c r="G46" s="14" t="s">
        <v>38</v>
      </c>
      <c r="H46" s="14" t="s">
        <v>83</v>
      </c>
    </row>
    <row r="47" spans="1:8" x14ac:dyDescent="0.25">
      <c r="A47" s="51" t="s">
        <v>48</v>
      </c>
      <c r="B47" s="4" t="s">
        <v>1</v>
      </c>
      <c r="C47" s="7" t="s">
        <v>14</v>
      </c>
      <c r="D47" s="7" t="s">
        <v>14</v>
      </c>
      <c r="E47" s="18" t="s">
        <v>14</v>
      </c>
      <c r="F47" s="7" t="s">
        <v>14</v>
      </c>
      <c r="G47" s="18" t="s">
        <v>14</v>
      </c>
      <c r="H47" s="19" t="s">
        <v>14</v>
      </c>
    </row>
    <row r="48" spans="1:8" x14ac:dyDescent="0.25">
      <c r="A48" s="51"/>
      <c r="B48" s="4" t="s">
        <v>2</v>
      </c>
      <c r="C48" s="7">
        <v>26</v>
      </c>
      <c r="D48" s="7">
        <v>22</v>
      </c>
      <c r="E48" s="18">
        <v>0.84615384615384615</v>
      </c>
      <c r="F48" s="7">
        <v>18</v>
      </c>
      <c r="G48" s="18">
        <v>0.69230769230769229</v>
      </c>
      <c r="H48" s="19">
        <v>2.5909090909090908</v>
      </c>
    </row>
    <row r="49" spans="1:8" x14ac:dyDescent="0.25">
      <c r="A49" s="51"/>
      <c r="B49" s="4" t="s">
        <v>3</v>
      </c>
      <c r="C49" s="7" t="s">
        <v>14</v>
      </c>
      <c r="D49" s="7" t="s">
        <v>14</v>
      </c>
      <c r="E49" s="18" t="s">
        <v>14</v>
      </c>
      <c r="F49" s="7" t="s">
        <v>14</v>
      </c>
      <c r="G49" s="18" t="s">
        <v>14</v>
      </c>
      <c r="H49" s="19" t="s">
        <v>14</v>
      </c>
    </row>
    <row r="50" spans="1:8" x14ac:dyDescent="0.25">
      <c r="A50" s="51"/>
      <c r="B50" s="4" t="s">
        <v>4</v>
      </c>
      <c r="C50" s="7" t="s">
        <v>14</v>
      </c>
      <c r="D50" s="7" t="s">
        <v>14</v>
      </c>
      <c r="E50" s="18" t="s">
        <v>14</v>
      </c>
      <c r="F50" s="7" t="s">
        <v>14</v>
      </c>
      <c r="G50" s="18" t="s">
        <v>14</v>
      </c>
      <c r="H50" s="19" t="s">
        <v>14</v>
      </c>
    </row>
    <row r="51" spans="1:8" x14ac:dyDescent="0.25">
      <c r="A51" s="51"/>
      <c r="B51" s="4" t="s">
        <v>5</v>
      </c>
      <c r="C51" s="7">
        <v>20</v>
      </c>
      <c r="D51" s="7">
        <v>17</v>
      </c>
      <c r="E51" s="18">
        <v>0.85</v>
      </c>
      <c r="F51" s="7">
        <v>16</v>
      </c>
      <c r="G51" s="18">
        <v>0.8</v>
      </c>
      <c r="H51" s="19">
        <v>2.7823529411764705</v>
      </c>
    </row>
    <row r="52" spans="1:8" ht="30" x14ac:dyDescent="0.25">
      <c r="A52" s="42"/>
      <c r="B52" s="5" t="s">
        <v>37</v>
      </c>
      <c r="C52" s="14" t="s">
        <v>79</v>
      </c>
      <c r="D52" s="14" t="s">
        <v>80</v>
      </c>
      <c r="E52" s="14" t="s">
        <v>81</v>
      </c>
      <c r="F52" s="14" t="s">
        <v>82</v>
      </c>
      <c r="G52" s="14" t="s">
        <v>38</v>
      </c>
      <c r="H52" s="14" t="s">
        <v>83</v>
      </c>
    </row>
    <row r="53" spans="1:8" x14ac:dyDescent="0.25">
      <c r="A53" s="51" t="s">
        <v>49</v>
      </c>
      <c r="B53" s="4" t="s">
        <v>1</v>
      </c>
      <c r="C53" s="7">
        <v>31</v>
      </c>
      <c r="D53" s="7">
        <v>27</v>
      </c>
      <c r="E53" s="18">
        <v>0.87096774193548387</v>
      </c>
      <c r="F53" s="7">
        <v>26</v>
      </c>
      <c r="G53" s="18">
        <v>0.83870967741935487</v>
      </c>
      <c r="H53" s="19">
        <v>2.925925925925926</v>
      </c>
    </row>
    <row r="54" spans="1:8" x14ac:dyDescent="0.25">
      <c r="A54" s="51"/>
      <c r="B54" s="4" t="s">
        <v>2</v>
      </c>
      <c r="C54" s="7">
        <v>27</v>
      </c>
      <c r="D54" s="7">
        <v>24</v>
      </c>
      <c r="E54" s="18">
        <v>0.88888888888888884</v>
      </c>
      <c r="F54" s="7">
        <v>23</v>
      </c>
      <c r="G54" s="18">
        <v>0.85185185185185186</v>
      </c>
      <c r="H54" s="19">
        <v>3.0833333333333335</v>
      </c>
    </row>
    <row r="55" spans="1:8" x14ac:dyDescent="0.25">
      <c r="A55" s="51"/>
      <c r="B55" s="4" t="s">
        <v>3</v>
      </c>
      <c r="C55" s="7">
        <v>22</v>
      </c>
      <c r="D55" s="7">
        <v>21</v>
      </c>
      <c r="E55" s="18">
        <v>0.95454545454545459</v>
      </c>
      <c r="F55" s="7">
        <v>20</v>
      </c>
      <c r="G55" s="18">
        <v>0.90909090909090906</v>
      </c>
      <c r="H55" s="19">
        <v>2.9047619047619047</v>
      </c>
    </row>
    <row r="56" spans="1:8" x14ac:dyDescent="0.25">
      <c r="A56" s="51"/>
      <c r="B56" s="4" t="s">
        <v>4</v>
      </c>
      <c r="C56" s="4" t="s">
        <v>14</v>
      </c>
      <c r="D56" s="4" t="s">
        <v>14</v>
      </c>
      <c r="E56" s="20" t="s">
        <v>14</v>
      </c>
      <c r="F56" s="4" t="s">
        <v>14</v>
      </c>
      <c r="G56" s="20" t="s">
        <v>14</v>
      </c>
      <c r="H56" s="4" t="s">
        <v>14</v>
      </c>
    </row>
    <row r="57" spans="1:8" x14ac:dyDescent="0.25">
      <c r="A57" s="51"/>
      <c r="B57" s="4" t="s">
        <v>5</v>
      </c>
      <c r="C57" s="7" t="s">
        <v>14</v>
      </c>
      <c r="D57" s="7" t="s">
        <v>14</v>
      </c>
      <c r="E57" s="18" t="s">
        <v>14</v>
      </c>
      <c r="F57" s="7" t="s">
        <v>14</v>
      </c>
      <c r="G57" s="18" t="s">
        <v>14</v>
      </c>
      <c r="H57" s="19" t="s">
        <v>14</v>
      </c>
    </row>
    <row r="58" spans="1:8" ht="30" x14ac:dyDescent="0.25">
      <c r="A58" s="42"/>
      <c r="B58" s="5" t="s">
        <v>37</v>
      </c>
      <c r="C58" s="14" t="s">
        <v>79</v>
      </c>
      <c r="D58" s="14" t="s">
        <v>80</v>
      </c>
      <c r="E58" s="14" t="s">
        <v>81</v>
      </c>
      <c r="F58" s="14" t="s">
        <v>82</v>
      </c>
      <c r="G58" s="14" t="s">
        <v>38</v>
      </c>
      <c r="H58" s="14" t="s">
        <v>83</v>
      </c>
    </row>
    <row r="59" spans="1:8" x14ac:dyDescent="0.25">
      <c r="A59" s="51" t="s">
        <v>50</v>
      </c>
      <c r="B59" s="4" t="s">
        <v>1</v>
      </c>
      <c r="C59" s="7">
        <v>18</v>
      </c>
      <c r="D59" s="7">
        <v>17</v>
      </c>
      <c r="E59" s="18">
        <v>0.94444444444444442</v>
      </c>
      <c r="F59" s="7">
        <v>17</v>
      </c>
      <c r="G59" s="18">
        <v>0.94444444444444442</v>
      </c>
      <c r="H59" s="19">
        <v>3.3529411764705883</v>
      </c>
    </row>
    <row r="60" spans="1:8" x14ac:dyDescent="0.25">
      <c r="A60" s="51"/>
      <c r="B60" s="4" t="s">
        <v>2</v>
      </c>
      <c r="C60" s="7" t="s">
        <v>14</v>
      </c>
      <c r="D60" s="7" t="s">
        <v>14</v>
      </c>
      <c r="E60" s="18" t="s">
        <v>14</v>
      </c>
      <c r="F60" s="7" t="s">
        <v>14</v>
      </c>
      <c r="G60" s="18" t="s">
        <v>14</v>
      </c>
      <c r="H60" s="19" t="s">
        <v>14</v>
      </c>
    </row>
    <row r="61" spans="1:8" x14ac:dyDescent="0.25">
      <c r="A61" s="51"/>
      <c r="B61" s="4" t="s">
        <v>3</v>
      </c>
      <c r="C61" s="7" t="s">
        <v>14</v>
      </c>
      <c r="D61" s="7" t="s">
        <v>14</v>
      </c>
      <c r="E61" s="18" t="s">
        <v>14</v>
      </c>
      <c r="F61" s="7" t="s">
        <v>14</v>
      </c>
      <c r="G61" s="18" t="s">
        <v>14</v>
      </c>
      <c r="H61" s="19" t="s">
        <v>14</v>
      </c>
    </row>
    <row r="62" spans="1:8" x14ac:dyDescent="0.25">
      <c r="A62" s="51"/>
      <c r="B62" s="4" t="s">
        <v>4</v>
      </c>
      <c r="C62" s="7" t="s">
        <v>14</v>
      </c>
      <c r="D62" s="7" t="s">
        <v>14</v>
      </c>
      <c r="E62" s="18" t="s">
        <v>14</v>
      </c>
      <c r="F62" s="7" t="s">
        <v>14</v>
      </c>
      <c r="G62" s="18" t="s">
        <v>14</v>
      </c>
      <c r="H62" s="19" t="s">
        <v>14</v>
      </c>
    </row>
    <row r="63" spans="1:8" x14ac:dyDescent="0.25">
      <c r="A63" s="51"/>
      <c r="B63" s="4" t="s">
        <v>5</v>
      </c>
      <c r="C63" s="7">
        <v>13</v>
      </c>
      <c r="D63" s="7">
        <v>13</v>
      </c>
      <c r="E63" s="18">
        <v>1</v>
      </c>
      <c r="F63" s="7">
        <v>13</v>
      </c>
      <c r="G63" s="18">
        <v>1</v>
      </c>
      <c r="H63" s="19">
        <v>3.3846153846153846</v>
      </c>
    </row>
    <row r="64" spans="1:8" ht="30" x14ac:dyDescent="0.25">
      <c r="A64" s="42"/>
      <c r="B64" s="5" t="s">
        <v>37</v>
      </c>
      <c r="C64" s="14" t="s">
        <v>79</v>
      </c>
      <c r="D64" s="14" t="s">
        <v>80</v>
      </c>
      <c r="E64" s="14" t="s">
        <v>81</v>
      </c>
      <c r="F64" s="14" t="s">
        <v>82</v>
      </c>
      <c r="G64" s="14" t="s">
        <v>38</v>
      </c>
      <c r="H64" s="14" t="s">
        <v>83</v>
      </c>
    </row>
    <row r="65" spans="1:8" x14ac:dyDescent="0.25">
      <c r="A65" s="51" t="s">
        <v>51</v>
      </c>
      <c r="B65" s="4" t="s">
        <v>1</v>
      </c>
      <c r="C65" s="7">
        <v>18</v>
      </c>
      <c r="D65" s="7">
        <v>18</v>
      </c>
      <c r="E65" s="18">
        <v>1</v>
      </c>
      <c r="F65" s="7">
        <v>15</v>
      </c>
      <c r="G65" s="18">
        <v>0.83333333333333337</v>
      </c>
      <c r="H65" s="19">
        <v>3.072222222222222</v>
      </c>
    </row>
    <row r="66" spans="1:8" x14ac:dyDescent="0.25">
      <c r="A66" s="51"/>
      <c r="B66" s="4" t="s">
        <v>2</v>
      </c>
      <c r="C66" s="7" t="s">
        <v>14</v>
      </c>
      <c r="D66" s="7" t="s">
        <v>14</v>
      </c>
      <c r="E66" s="18" t="s">
        <v>14</v>
      </c>
      <c r="F66" s="7" t="s">
        <v>14</v>
      </c>
      <c r="G66" s="18" t="s">
        <v>14</v>
      </c>
      <c r="H66" s="19" t="s">
        <v>14</v>
      </c>
    </row>
    <row r="67" spans="1:8" x14ac:dyDescent="0.25">
      <c r="A67" s="51"/>
      <c r="B67" s="4" t="s">
        <v>3</v>
      </c>
      <c r="C67" s="7" t="s">
        <v>14</v>
      </c>
      <c r="D67" s="7" t="s">
        <v>14</v>
      </c>
      <c r="E67" s="18" t="s">
        <v>14</v>
      </c>
      <c r="F67" s="7" t="s">
        <v>14</v>
      </c>
      <c r="G67" s="18" t="s">
        <v>14</v>
      </c>
      <c r="H67" s="19" t="s">
        <v>14</v>
      </c>
    </row>
    <row r="68" spans="1:8" x14ac:dyDescent="0.25">
      <c r="A68" s="51"/>
      <c r="B68" s="4" t="s">
        <v>4</v>
      </c>
      <c r="C68" s="7" t="s">
        <v>14</v>
      </c>
      <c r="D68" s="7" t="s">
        <v>14</v>
      </c>
      <c r="E68" s="18" t="s">
        <v>14</v>
      </c>
      <c r="F68" s="7" t="s">
        <v>14</v>
      </c>
      <c r="G68" s="18" t="s">
        <v>14</v>
      </c>
      <c r="H68" s="19" t="s">
        <v>14</v>
      </c>
    </row>
    <row r="69" spans="1:8" x14ac:dyDescent="0.25">
      <c r="A69" s="51"/>
      <c r="B69" s="4" t="s">
        <v>5</v>
      </c>
      <c r="C69" s="7">
        <v>11</v>
      </c>
      <c r="D69" s="7">
        <v>11</v>
      </c>
      <c r="E69" s="18">
        <v>1</v>
      </c>
      <c r="F69" s="7">
        <v>11</v>
      </c>
      <c r="G69" s="18">
        <v>1</v>
      </c>
      <c r="H69" s="19">
        <v>3.9090909090909092</v>
      </c>
    </row>
    <row r="70" spans="1:8" ht="30" x14ac:dyDescent="0.25">
      <c r="A70" s="42"/>
      <c r="B70" s="5" t="s">
        <v>37</v>
      </c>
      <c r="C70" s="14" t="s">
        <v>79</v>
      </c>
      <c r="D70" s="14" t="s">
        <v>80</v>
      </c>
      <c r="E70" s="14" t="s">
        <v>81</v>
      </c>
      <c r="F70" s="14" t="s">
        <v>82</v>
      </c>
      <c r="G70" s="14" t="s">
        <v>38</v>
      </c>
      <c r="H70" s="14" t="s">
        <v>83</v>
      </c>
    </row>
    <row r="71" spans="1:8" x14ac:dyDescent="0.25">
      <c r="A71" s="51" t="s">
        <v>52</v>
      </c>
      <c r="B71" s="4" t="s">
        <v>1</v>
      </c>
      <c r="C71" s="7" t="s">
        <v>14</v>
      </c>
      <c r="D71" s="7" t="s">
        <v>14</v>
      </c>
      <c r="E71" s="18" t="s">
        <v>14</v>
      </c>
      <c r="F71" s="7" t="s">
        <v>14</v>
      </c>
      <c r="G71" s="18" t="s">
        <v>14</v>
      </c>
      <c r="H71" s="19" t="s">
        <v>14</v>
      </c>
    </row>
    <row r="72" spans="1:8" x14ac:dyDescent="0.25">
      <c r="A72" s="51"/>
      <c r="B72" s="4" t="s">
        <v>2</v>
      </c>
      <c r="C72" s="7" t="s">
        <v>14</v>
      </c>
      <c r="D72" s="7" t="s">
        <v>14</v>
      </c>
      <c r="E72" s="18" t="s">
        <v>14</v>
      </c>
      <c r="F72" s="7" t="s">
        <v>14</v>
      </c>
      <c r="G72" s="18" t="s">
        <v>14</v>
      </c>
      <c r="H72" s="19" t="s">
        <v>14</v>
      </c>
    </row>
    <row r="73" spans="1:8" x14ac:dyDescent="0.25">
      <c r="A73" s="51"/>
      <c r="B73" s="4" t="s">
        <v>3</v>
      </c>
      <c r="C73" s="7">
        <v>1</v>
      </c>
      <c r="D73" s="7">
        <v>1</v>
      </c>
      <c r="E73" s="18">
        <v>1</v>
      </c>
      <c r="F73" s="7">
        <v>1</v>
      </c>
      <c r="G73" s="18">
        <v>1</v>
      </c>
      <c r="H73" s="19">
        <v>4</v>
      </c>
    </row>
    <row r="74" spans="1:8" x14ac:dyDescent="0.25">
      <c r="A74" s="51"/>
      <c r="B74" s="4" t="s">
        <v>4</v>
      </c>
      <c r="C74" s="7" t="s">
        <v>14</v>
      </c>
      <c r="D74" s="7" t="s">
        <v>14</v>
      </c>
      <c r="E74" s="18" t="s">
        <v>14</v>
      </c>
      <c r="F74" s="7" t="s">
        <v>14</v>
      </c>
      <c r="G74" s="18" t="s">
        <v>14</v>
      </c>
      <c r="H74" s="19" t="s">
        <v>14</v>
      </c>
    </row>
    <row r="75" spans="1:8" x14ac:dyDescent="0.25">
      <c r="A75" s="51"/>
      <c r="B75" s="4" t="s">
        <v>5</v>
      </c>
      <c r="C75" s="7" t="s">
        <v>14</v>
      </c>
      <c r="D75" s="7" t="s">
        <v>14</v>
      </c>
      <c r="E75" s="18" t="s">
        <v>14</v>
      </c>
      <c r="F75" s="7" t="s">
        <v>14</v>
      </c>
      <c r="G75" s="18" t="s">
        <v>14</v>
      </c>
      <c r="H75" s="19" t="s">
        <v>14</v>
      </c>
    </row>
    <row r="76" spans="1:8" ht="30" x14ac:dyDescent="0.25">
      <c r="A76" s="42"/>
      <c r="B76" s="5" t="s">
        <v>37</v>
      </c>
      <c r="C76" s="14" t="s">
        <v>79</v>
      </c>
      <c r="D76" s="14" t="s">
        <v>80</v>
      </c>
      <c r="E76" s="14" t="s">
        <v>81</v>
      </c>
      <c r="F76" s="14" t="s">
        <v>82</v>
      </c>
      <c r="G76" s="14" t="s">
        <v>38</v>
      </c>
      <c r="H76" s="14" t="s">
        <v>83</v>
      </c>
    </row>
    <row r="77" spans="1:8" x14ac:dyDescent="0.25">
      <c r="A77" s="51" t="s">
        <v>53</v>
      </c>
      <c r="B77" s="4" t="s">
        <v>1</v>
      </c>
      <c r="C77" s="7">
        <v>3</v>
      </c>
      <c r="D77" s="7">
        <v>2</v>
      </c>
      <c r="E77" s="18">
        <v>0.66666666666666663</v>
      </c>
      <c r="F77" s="7">
        <v>2</v>
      </c>
      <c r="G77" s="18">
        <v>0.66666666666666663</v>
      </c>
      <c r="H77" s="19">
        <v>3.5</v>
      </c>
    </row>
    <row r="78" spans="1:8" x14ac:dyDescent="0.25">
      <c r="A78" s="51"/>
      <c r="B78" s="4" t="s">
        <v>2</v>
      </c>
      <c r="C78" s="7">
        <v>6</v>
      </c>
      <c r="D78" s="7">
        <v>6</v>
      </c>
      <c r="E78" s="18">
        <v>1</v>
      </c>
      <c r="F78" s="7">
        <v>6</v>
      </c>
      <c r="G78" s="18">
        <v>1</v>
      </c>
      <c r="H78" s="19">
        <v>3.9000000000000004</v>
      </c>
    </row>
    <row r="79" spans="1:8" x14ac:dyDescent="0.25">
      <c r="A79" s="51"/>
      <c r="B79" s="4" t="s">
        <v>3</v>
      </c>
      <c r="C79" s="7">
        <v>2</v>
      </c>
      <c r="D79" s="7">
        <v>2</v>
      </c>
      <c r="E79" s="18">
        <v>1</v>
      </c>
      <c r="F79" s="7">
        <v>2</v>
      </c>
      <c r="G79" s="18">
        <v>1</v>
      </c>
      <c r="H79" s="19">
        <v>4</v>
      </c>
    </row>
    <row r="80" spans="1:8" x14ac:dyDescent="0.25">
      <c r="A80" s="51"/>
      <c r="B80" s="4" t="s">
        <v>4</v>
      </c>
      <c r="C80" s="7">
        <v>3</v>
      </c>
      <c r="D80" s="7">
        <v>3</v>
      </c>
      <c r="E80" s="18">
        <v>1</v>
      </c>
      <c r="F80" s="7">
        <v>3</v>
      </c>
      <c r="G80" s="18">
        <v>1</v>
      </c>
      <c r="H80" s="19">
        <v>4</v>
      </c>
    </row>
    <row r="81" spans="1:8" x14ac:dyDescent="0.25">
      <c r="A81" s="51"/>
      <c r="B81" s="4" t="s">
        <v>5</v>
      </c>
      <c r="C81" s="7">
        <v>10</v>
      </c>
      <c r="D81" s="7">
        <v>7</v>
      </c>
      <c r="E81" s="18">
        <v>0.7</v>
      </c>
      <c r="F81" s="7">
        <v>7</v>
      </c>
      <c r="G81" s="18">
        <v>0.7</v>
      </c>
      <c r="H81" s="19">
        <v>3.7142857142857144</v>
      </c>
    </row>
  </sheetData>
  <mergeCells count="14">
    <mergeCell ref="A71:A75"/>
    <mergeCell ref="A77:A81"/>
    <mergeCell ref="A35:A39"/>
    <mergeCell ref="A41:A45"/>
    <mergeCell ref="A47:A51"/>
    <mergeCell ref="A53:A57"/>
    <mergeCell ref="A59:A63"/>
    <mergeCell ref="A65:A69"/>
    <mergeCell ref="A29:A33"/>
    <mergeCell ref="A1:H2"/>
    <mergeCell ref="A4:A8"/>
    <mergeCell ref="A11:A15"/>
    <mergeCell ref="A17:A21"/>
    <mergeCell ref="A23:A27"/>
  </mergeCells>
  <printOptions horizontalCentered="1"/>
  <pageMargins left="0.7" right="0.7" top="0.75" bottom="0.75" header="0.3" footer="0.3"/>
  <pageSetup scale="90" fitToHeight="0" orientation="landscape" r:id="rId1"/>
  <headerFooter>
    <oddHeader>&amp;CCuyamaca College Program Review 2017-2018</oddHeader>
    <oddFooter>&amp;CInstitutional Effectiveness, Success, and Equity Office (September 2017)</oddFooter>
  </headerFooter>
  <rowBreaks count="1" manualBreakCount="1">
    <brk id="63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workbookViewId="0">
      <selection sqref="A1:A1048576"/>
    </sheetView>
  </sheetViews>
  <sheetFormatPr defaultRowHeight="15" x14ac:dyDescent="0.25"/>
  <cols>
    <col min="1" max="1" width="16.28515625" style="38" customWidth="1"/>
    <col min="2" max="4" width="13.7109375" style="13" customWidth="1"/>
    <col min="5" max="5" width="13.7109375" style="26" customWidth="1"/>
    <col min="6" max="6" width="13.7109375" style="13" customWidth="1"/>
    <col min="7" max="7" width="13.7109375" style="26" customWidth="1"/>
    <col min="8" max="8" width="13.7109375" style="27" customWidth="1"/>
  </cols>
  <sheetData>
    <row r="1" spans="1:8" ht="30" x14ac:dyDescent="0.25">
      <c r="A1" s="40" t="s">
        <v>54</v>
      </c>
      <c r="B1" s="2" t="s">
        <v>37</v>
      </c>
      <c r="C1" s="14" t="s">
        <v>79</v>
      </c>
      <c r="D1" s="14" t="s">
        <v>80</v>
      </c>
      <c r="E1" s="14" t="s">
        <v>81</v>
      </c>
      <c r="F1" s="14" t="s">
        <v>82</v>
      </c>
      <c r="G1" s="14" t="s">
        <v>38</v>
      </c>
      <c r="H1" s="14" t="s">
        <v>83</v>
      </c>
    </row>
    <row r="2" spans="1:8" x14ac:dyDescent="0.25">
      <c r="A2" s="51" t="s">
        <v>55</v>
      </c>
      <c r="B2" s="3" t="s">
        <v>1</v>
      </c>
      <c r="C2" s="7">
        <v>220</v>
      </c>
      <c r="D2" s="7">
        <v>186</v>
      </c>
      <c r="E2" s="18">
        <v>0.84545454545454546</v>
      </c>
      <c r="F2" s="7">
        <v>158</v>
      </c>
      <c r="G2" s="21">
        <v>0.71818181818181814</v>
      </c>
      <c r="H2" s="22">
        <v>2.8462365591397849</v>
      </c>
    </row>
    <row r="3" spans="1:8" x14ac:dyDescent="0.25">
      <c r="A3" s="51"/>
      <c r="B3" s="3" t="s">
        <v>2</v>
      </c>
      <c r="C3" s="7">
        <v>129</v>
      </c>
      <c r="D3" s="7">
        <v>111</v>
      </c>
      <c r="E3" s="18">
        <v>0.86046511627906974</v>
      </c>
      <c r="F3" s="7">
        <v>101</v>
      </c>
      <c r="G3" s="21">
        <v>0.78294573643410847</v>
      </c>
      <c r="H3" s="22">
        <v>3.0666666666666664</v>
      </c>
    </row>
    <row r="4" spans="1:8" x14ac:dyDescent="0.25">
      <c r="A4" s="51"/>
      <c r="B4" s="3" t="s">
        <v>3</v>
      </c>
      <c r="C4" s="7">
        <v>127</v>
      </c>
      <c r="D4" s="7">
        <v>120</v>
      </c>
      <c r="E4" s="18">
        <v>0.94488188976377951</v>
      </c>
      <c r="F4" s="7">
        <v>111</v>
      </c>
      <c r="G4" s="21">
        <v>0.87401574803149606</v>
      </c>
      <c r="H4" s="22">
        <v>3.125</v>
      </c>
    </row>
    <row r="5" spans="1:8" x14ac:dyDescent="0.25">
      <c r="A5" s="51"/>
      <c r="B5" s="3" t="s">
        <v>4</v>
      </c>
      <c r="C5" s="7">
        <v>76</v>
      </c>
      <c r="D5" s="7">
        <v>70</v>
      </c>
      <c r="E5" s="18">
        <v>0.92105263157894735</v>
      </c>
      <c r="F5" s="7">
        <v>63</v>
      </c>
      <c r="G5" s="21">
        <v>0.82894736842105265</v>
      </c>
      <c r="H5" s="22">
        <v>2.9357142857142851</v>
      </c>
    </row>
    <row r="6" spans="1:8" x14ac:dyDescent="0.25">
      <c r="A6" s="51"/>
      <c r="B6" s="3" t="s">
        <v>5</v>
      </c>
      <c r="C6" s="7">
        <v>130</v>
      </c>
      <c r="D6" s="7">
        <v>111</v>
      </c>
      <c r="E6" s="18">
        <v>0.85384615384615381</v>
      </c>
      <c r="F6" s="7">
        <v>105</v>
      </c>
      <c r="G6" s="21">
        <v>0.80769230769230771</v>
      </c>
      <c r="H6" s="22">
        <v>3.1738738738738741</v>
      </c>
    </row>
    <row r="7" spans="1:8" x14ac:dyDescent="0.25">
      <c r="A7" s="56" t="s">
        <v>56</v>
      </c>
      <c r="B7" s="3" t="s">
        <v>1</v>
      </c>
      <c r="C7" s="9" t="s">
        <v>14</v>
      </c>
      <c r="D7" s="9" t="s">
        <v>14</v>
      </c>
      <c r="E7" s="23" t="s">
        <v>14</v>
      </c>
      <c r="F7" s="9" t="s">
        <v>14</v>
      </c>
      <c r="G7" s="24" t="s">
        <v>14</v>
      </c>
      <c r="H7" s="25" t="s">
        <v>14</v>
      </c>
    </row>
    <row r="8" spans="1:8" x14ac:dyDescent="0.25">
      <c r="A8" s="56"/>
      <c r="B8" s="3" t="s">
        <v>2</v>
      </c>
      <c r="C8" s="9">
        <v>49</v>
      </c>
      <c r="D8" s="9">
        <v>37</v>
      </c>
      <c r="E8" s="23">
        <v>0.75510204081632648</v>
      </c>
      <c r="F8" s="9">
        <v>25</v>
      </c>
      <c r="G8" s="24">
        <v>0.51020408163265307</v>
      </c>
      <c r="H8" s="25">
        <v>2.1054054054054054</v>
      </c>
    </row>
    <row r="9" spans="1:8" x14ac:dyDescent="0.25">
      <c r="A9" s="56"/>
      <c r="B9" s="3" t="s">
        <v>3</v>
      </c>
      <c r="C9" s="9">
        <v>55</v>
      </c>
      <c r="D9" s="9">
        <v>45</v>
      </c>
      <c r="E9" s="23">
        <v>0.81818181818181823</v>
      </c>
      <c r="F9" s="9">
        <v>21</v>
      </c>
      <c r="G9" s="24">
        <v>0.38181818181818183</v>
      </c>
      <c r="H9" s="25">
        <v>1.5066666666666666</v>
      </c>
    </row>
    <row r="10" spans="1:8" x14ac:dyDescent="0.25">
      <c r="A10" s="56"/>
      <c r="B10" s="3" t="s">
        <v>4</v>
      </c>
      <c r="C10" s="9">
        <v>39</v>
      </c>
      <c r="D10" s="9">
        <v>32</v>
      </c>
      <c r="E10" s="23">
        <v>0.82051282051282048</v>
      </c>
      <c r="F10" s="9">
        <v>21</v>
      </c>
      <c r="G10" s="24">
        <v>0.53846153846153844</v>
      </c>
      <c r="H10" s="25">
        <v>1.9375</v>
      </c>
    </row>
    <row r="11" spans="1:8" x14ac:dyDescent="0.25">
      <c r="A11" s="56"/>
      <c r="B11" s="3" t="s">
        <v>5</v>
      </c>
      <c r="C11" s="9">
        <v>38</v>
      </c>
      <c r="D11" s="9">
        <v>31</v>
      </c>
      <c r="E11" s="23">
        <v>0.81578947368421051</v>
      </c>
      <c r="F11" s="9">
        <v>17</v>
      </c>
      <c r="G11" s="24">
        <v>0.44736842105263158</v>
      </c>
      <c r="H11" s="25">
        <v>1.7838709677419355</v>
      </c>
    </row>
  </sheetData>
  <mergeCells count="2">
    <mergeCell ref="A2:A6"/>
    <mergeCell ref="A7:A11"/>
  </mergeCells>
  <printOptions horizontalCentered="1"/>
  <pageMargins left="0.7" right="0.7" top="0.75" bottom="0.75" header="0.3" footer="0.3"/>
  <pageSetup orientation="landscape" r:id="rId1"/>
  <headerFooter>
    <oddHeader>&amp;CCuyamaca College Program Review 2017-2018</oddHeader>
    <oddFooter>&amp;CInstitutional Effectiveness, Success, and Equity Office (September 2017)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7"/>
  <sheetViews>
    <sheetView workbookViewId="0">
      <selection sqref="A1:A1048576"/>
    </sheetView>
  </sheetViews>
  <sheetFormatPr defaultRowHeight="15" x14ac:dyDescent="0.25"/>
  <cols>
    <col min="1" max="1" width="14" style="38" customWidth="1"/>
    <col min="2" max="8" width="14" style="13" customWidth="1"/>
  </cols>
  <sheetData>
    <row r="1" spans="1:8" ht="30" x14ac:dyDescent="0.25">
      <c r="A1" s="40" t="s">
        <v>0</v>
      </c>
      <c r="B1" s="2" t="s">
        <v>37</v>
      </c>
      <c r="C1" s="14" t="s">
        <v>79</v>
      </c>
      <c r="D1" s="14" t="s">
        <v>80</v>
      </c>
      <c r="E1" s="14" t="s">
        <v>81</v>
      </c>
      <c r="F1" s="14" t="s">
        <v>82</v>
      </c>
      <c r="G1" s="14" t="s">
        <v>38</v>
      </c>
      <c r="H1" s="14" t="s">
        <v>83</v>
      </c>
    </row>
    <row r="2" spans="1:8" x14ac:dyDescent="0.25">
      <c r="A2" s="51" t="s">
        <v>7</v>
      </c>
      <c r="B2" s="3" t="s">
        <v>1</v>
      </c>
      <c r="C2" s="7">
        <v>171</v>
      </c>
      <c r="D2" s="7">
        <v>146</v>
      </c>
      <c r="E2" s="18">
        <v>0.85380116959064323</v>
      </c>
      <c r="F2" s="7">
        <v>126</v>
      </c>
      <c r="G2" s="18">
        <v>0.73684210526315785</v>
      </c>
      <c r="H2" s="19">
        <v>2.8828767123287666</v>
      </c>
    </row>
    <row r="3" spans="1:8" x14ac:dyDescent="0.25">
      <c r="A3" s="51"/>
      <c r="B3" s="3" t="s">
        <v>2</v>
      </c>
      <c r="C3" s="7">
        <v>115</v>
      </c>
      <c r="D3" s="7">
        <v>97</v>
      </c>
      <c r="E3" s="18">
        <v>0.84347826086956523</v>
      </c>
      <c r="F3" s="7">
        <v>84</v>
      </c>
      <c r="G3" s="18">
        <v>0.73043478260869565</v>
      </c>
      <c r="H3" s="19">
        <v>2.9092783505154638</v>
      </c>
    </row>
    <row r="4" spans="1:8" x14ac:dyDescent="0.25">
      <c r="A4" s="51"/>
      <c r="B4" s="3" t="s">
        <v>3</v>
      </c>
      <c r="C4" s="7">
        <v>141</v>
      </c>
      <c r="D4" s="7">
        <v>128</v>
      </c>
      <c r="E4" s="18">
        <v>0.90780141843971629</v>
      </c>
      <c r="F4" s="7">
        <v>105</v>
      </c>
      <c r="G4" s="18">
        <v>0.74468085106382975</v>
      </c>
      <c r="H4" s="19">
        <v>2.7453124999999998</v>
      </c>
    </row>
    <row r="5" spans="1:8" x14ac:dyDescent="0.25">
      <c r="A5" s="51"/>
      <c r="B5" s="3" t="s">
        <v>4</v>
      </c>
      <c r="C5" s="7">
        <v>90</v>
      </c>
      <c r="D5" s="7">
        <v>83</v>
      </c>
      <c r="E5" s="18">
        <v>0.92222222222222228</v>
      </c>
      <c r="F5" s="7">
        <v>68</v>
      </c>
      <c r="G5" s="18">
        <v>0.75555555555555554</v>
      </c>
      <c r="H5" s="19">
        <v>2.5590361445783132</v>
      </c>
    </row>
    <row r="6" spans="1:8" x14ac:dyDescent="0.25">
      <c r="A6" s="51"/>
      <c r="B6" s="3" t="s">
        <v>5</v>
      </c>
      <c r="C6" s="7">
        <v>118</v>
      </c>
      <c r="D6" s="7">
        <v>102</v>
      </c>
      <c r="E6" s="18">
        <v>0.86440677966101698</v>
      </c>
      <c r="F6" s="7">
        <v>90</v>
      </c>
      <c r="G6" s="18">
        <v>0.76271186440677963</v>
      </c>
      <c r="H6" s="19">
        <v>2.9539215686274511</v>
      </c>
    </row>
    <row r="7" spans="1:8" x14ac:dyDescent="0.25">
      <c r="A7" s="51" t="s">
        <v>8</v>
      </c>
      <c r="B7" s="3" t="s">
        <v>1</v>
      </c>
      <c r="C7" s="7">
        <v>49</v>
      </c>
      <c r="D7" s="7">
        <v>40</v>
      </c>
      <c r="E7" s="18">
        <v>0.81632653061224492</v>
      </c>
      <c r="F7" s="7">
        <v>32</v>
      </c>
      <c r="G7" s="18">
        <v>0.65306122448979587</v>
      </c>
      <c r="H7" s="19">
        <v>2.7124999999999999</v>
      </c>
    </row>
    <row r="8" spans="1:8" x14ac:dyDescent="0.25">
      <c r="A8" s="51"/>
      <c r="B8" s="3" t="s">
        <v>2</v>
      </c>
      <c r="C8" s="7">
        <v>63</v>
      </c>
      <c r="D8" s="7">
        <v>51</v>
      </c>
      <c r="E8" s="18">
        <v>0.80952380952380953</v>
      </c>
      <c r="F8" s="7">
        <v>42</v>
      </c>
      <c r="G8" s="18">
        <v>0.66666666666666663</v>
      </c>
      <c r="H8" s="19">
        <v>2.668627450980392</v>
      </c>
    </row>
    <row r="9" spans="1:8" x14ac:dyDescent="0.25">
      <c r="A9" s="51"/>
      <c r="B9" s="3" t="s">
        <v>3</v>
      </c>
      <c r="C9" s="7">
        <v>41</v>
      </c>
      <c r="D9" s="7">
        <v>37</v>
      </c>
      <c r="E9" s="18">
        <v>0.90243902439024393</v>
      </c>
      <c r="F9" s="7">
        <v>27</v>
      </c>
      <c r="G9" s="18">
        <v>0.65853658536585369</v>
      </c>
      <c r="H9" s="19">
        <v>2.4702702702702704</v>
      </c>
    </row>
    <row r="10" spans="1:8" x14ac:dyDescent="0.25">
      <c r="A10" s="51"/>
      <c r="B10" s="3" t="s">
        <v>4</v>
      </c>
      <c r="C10" s="7">
        <v>24</v>
      </c>
      <c r="D10" s="7">
        <v>18</v>
      </c>
      <c r="E10" s="18">
        <v>0.75</v>
      </c>
      <c r="F10" s="7">
        <v>16</v>
      </c>
      <c r="G10" s="18">
        <v>0.66666666666666663</v>
      </c>
      <c r="H10" s="19">
        <v>3.0611111111111113</v>
      </c>
    </row>
    <row r="11" spans="1:8" x14ac:dyDescent="0.25">
      <c r="A11" s="51"/>
      <c r="B11" s="3" t="s">
        <v>5</v>
      </c>
      <c r="C11" s="7">
        <v>47</v>
      </c>
      <c r="D11" s="7">
        <v>37</v>
      </c>
      <c r="E11" s="18">
        <v>0.78723404255319152</v>
      </c>
      <c r="F11" s="7">
        <v>30</v>
      </c>
      <c r="G11" s="18">
        <v>0.63829787234042556</v>
      </c>
      <c r="H11" s="19">
        <v>2.6297297297297297</v>
      </c>
    </row>
    <row r="12" spans="1:8" ht="30" x14ac:dyDescent="0.25">
      <c r="A12" s="40" t="s">
        <v>57</v>
      </c>
      <c r="B12" s="2" t="s">
        <v>37</v>
      </c>
      <c r="C12" s="14" t="s">
        <v>79</v>
      </c>
      <c r="D12" s="14" t="s">
        <v>80</v>
      </c>
      <c r="E12" s="14" t="s">
        <v>81</v>
      </c>
      <c r="F12" s="14" t="s">
        <v>82</v>
      </c>
      <c r="G12" s="14" t="s">
        <v>38</v>
      </c>
      <c r="H12" s="14" t="s">
        <v>83</v>
      </c>
    </row>
    <row r="13" spans="1:8" x14ac:dyDescent="0.25">
      <c r="A13" s="57" t="s">
        <v>58</v>
      </c>
      <c r="B13" s="3" t="s">
        <v>1</v>
      </c>
      <c r="C13" s="7">
        <v>26</v>
      </c>
      <c r="D13" s="7">
        <v>19</v>
      </c>
      <c r="E13" s="18">
        <v>0.73076923076923073</v>
      </c>
      <c r="F13" s="7">
        <v>14</v>
      </c>
      <c r="G13" s="18">
        <v>0.53846153846153844</v>
      </c>
      <c r="H13" s="19">
        <v>2.4578947368421051</v>
      </c>
    </row>
    <row r="14" spans="1:8" x14ac:dyDescent="0.25">
      <c r="A14" s="58"/>
      <c r="B14" s="3" t="s">
        <v>2</v>
      </c>
      <c r="C14" s="7">
        <v>11</v>
      </c>
      <c r="D14" s="7">
        <v>6</v>
      </c>
      <c r="E14" s="18">
        <v>0.54545454545454541</v>
      </c>
      <c r="F14" s="7">
        <v>5</v>
      </c>
      <c r="G14" s="18">
        <v>0.45454545454545453</v>
      </c>
      <c r="H14" s="19">
        <v>2.5499999999999998</v>
      </c>
    </row>
    <row r="15" spans="1:8" x14ac:dyDescent="0.25">
      <c r="A15" s="58"/>
      <c r="B15" s="3" t="s">
        <v>3</v>
      </c>
      <c r="C15" s="7">
        <v>14</v>
      </c>
      <c r="D15" s="7">
        <v>12</v>
      </c>
      <c r="E15" s="18">
        <v>0.8571428571428571</v>
      </c>
      <c r="F15" s="7">
        <v>9</v>
      </c>
      <c r="G15" s="18">
        <v>0.6428571428571429</v>
      </c>
      <c r="H15" s="19">
        <v>2.6666666666666665</v>
      </c>
    </row>
    <row r="16" spans="1:8" x14ac:dyDescent="0.25">
      <c r="A16" s="58"/>
      <c r="B16" s="3" t="s">
        <v>4</v>
      </c>
      <c r="C16" s="7">
        <v>12</v>
      </c>
      <c r="D16" s="7">
        <v>11</v>
      </c>
      <c r="E16" s="18">
        <v>0.91666666666666663</v>
      </c>
      <c r="F16" s="7">
        <v>10</v>
      </c>
      <c r="G16" s="18">
        <v>0.83333333333333337</v>
      </c>
      <c r="H16" s="19">
        <v>2.4181818181818184</v>
      </c>
    </row>
    <row r="17" spans="1:8" x14ac:dyDescent="0.25">
      <c r="A17" s="59"/>
      <c r="B17" s="3" t="s">
        <v>5</v>
      </c>
      <c r="C17" s="7">
        <v>9</v>
      </c>
      <c r="D17" s="7">
        <v>3</v>
      </c>
      <c r="E17" s="18">
        <v>0.33333333333333331</v>
      </c>
      <c r="F17" s="7">
        <v>3</v>
      </c>
      <c r="G17" s="18">
        <v>0.33333333333333331</v>
      </c>
      <c r="H17" s="19">
        <v>3.6666666666666665</v>
      </c>
    </row>
    <row r="18" spans="1:8" x14ac:dyDescent="0.25">
      <c r="A18" s="56" t="s">
        <v>59</v>
      </c>
      <c r="B18" s="3" t="s">
        <v>1</v>
      </c>
      <c r="C18" s="28" t="s">
        <v>14</v>
      </c>
      <c r="D18" s="28" t="s">
        <v>14</v>
      </c>
      <c r="E18" s="18" t="s">
        <v>14</v>
      </c>
      <c r="F18" s="28" t="s">
        <v>14</v>
      </c>
      <c r="G18" s="18" t="s">
        <v>14</v>
      </c>
      <c r="H18" s="29" t="s">
        <v>14</v>
      </c>
    </row>
    <row r="19" spans="1:8" x14ac:dyDescent="0.25">
      <c r="A19" s="56"/>
      <c r="B19" s="3" t="s">
        <v>2</v>
      </c>
      <c r="C19" s="7">
        <v>7</v>
      </c>
      <c r="D19" s="7">
        <v>7</v>
      </c>
      <c r="E19" s="18">
        <v>1</v>
      </c>
      <c r="F19" s="7">
        <v>6</v>
      </c>
      <c r="G19" s="18">
        <v>0.8571428571428571</v>
      </c>
      <c r="H19" s="19">
        <v>3.2857142857142856</v>
      </c>
    </row>
    <row r="20" spans="1:8" x14ac:dyDescent="0.25">
      <c r="A20" s="56"/>
      <c r="B20" s="3" t="s">
        <v>3</v>
      </c>
      <c r="C20" s="28" t="s">
        <v>14</v>
      </c>
      <c r="D20" s="28" t="s">
        <v>14</v>
      </c>
      <c r="E20" s="18" t="s">
        <v>14</v>
      </c>
      <c r="F20" s="28" t="s">
        <v>14</v>
      </c>
      <c r="G20" s="18" t="s">
        <v>14</v>
      </c>
      <c r="H20" s="29" t="s">
        <v>14</v>
      </c>
    </row>
    <row r="21" spans="1:8" x14ac:dyDescent="0.25">
      <c r="A21" s="56"/>
      <c r="B21" s="3" t="s">
        <v>4</v>
      </c>
      <c r="C21" s="7" t="s">
        <v>14</v>
      </c>
      <c r="D21" s="7" t="s">
        <v>14</v>
      </c>
      <c r="E21" s="18" t="s">
        <v>14</v>
      </c>
      <c r="F21" s="7" t="s">
        <v>14</v>
      </c>
      <c r="G21" s="18" t="s">
        <v>14</v>
      </c>
      <c r="H21" s="19" t="s">
        <v>14</v>
      </c>
    </row>
    <row r="22" spans="1:8" x14ac:dyDescent="0.25">
      <c r="A22" s="56"/>
      <c r="B22" s="3" t="s">
        <v>5</v>
      </c>
      <c r="C22" s="7" t="s">
        <v>14</v>
      </c>
      <c r="D22" s="7" t="s">
        <v>14</v>
      </c>
      <c r="E22" s="18" t="s">
        <v>14</v>
      </c>
      <c r="F22" s="7" t="s">
        <v>14</v>
      </c>
      <c r="G22" s="18" t="s">
        <v>14</v>
      </c>
      <c r="H22" s="19" t="s">
        <v>14</v>
      </c>
    </row>
    <row r="23" spans="1:8" x14ac:dyDescent="0.25">
      <c r="A23" s="51" t="s">
        <v>15</v>
      </c>
      <c r="B23" s="3" t="s">
        <v>1</v>
      </c>
      <c r="C23" s="7">
        <v>1</v>
      </c>
      <c r="D23" s="7">
        <v>1</v>
      </c>
      <c r="E23" s="18">
        <v>1</v>
      </c>
      <c r="F23" s="7">
        <v>1</v>
      </c>
      <c r="G23" s="18">
        <v>1</v>
      </c>
      <c r="H23" s="19">
        <v>2</v>
      </c>
    </row>
    <row r="24" spans="1:8" x14ac:dyDescent="0.25">
      <c r="A24" s="51"/>
      <c r="B24" s="3" t="s">
        <v>2</v>
      </c>
      <c r="C24" s="7">
        <v>1</v>
      </c>
      <c r="D24" s="7">
        <v>1</v>
      </c>
      <c r="E24" s="18">
        <v>1</v>
      </c>
      <c r="F24" s="7">
        <v>1</v>
      </c>
      <c r="G24" s="18">
        <v>1</v>
      </c>
      <c r="H24" s="19">
        <v>2</v>
      </c>
    </row>
    <row r="25" spans="1:8" x14ac:dyDescent="0.25">
      <c r="A25" s="51"/>
      <c r="B25" s="3" t="s">
        <v>3</v>
      </c>
      <c r="C25" s="28">
        <v>5</v>
      </c>
      <c r="D25" s="28">
        <v>4</v>
      </c>
      <c r="E25" s="18">
        <v>0.8</v>
      </c>
      <c r="F25" s="28">
        <v>4</v>
      </c>
      <c r="G25" s="18">
        <v>0.8</v>
      </c>
      <c r="H25" s="29">
        <v>2.6749999999999998</v>
      </c>
    </row>
    <row r="26" spans="1:8" x14ac:dyDescent="0.25">
      <c r="A26" s="51"/>
      <c r="B26" s="3" t="s">
        <v>4</v>
      </c>
      <c r="C26" s="7">
        <v>4</v>
      </c>
      <c r="D26" s="7">
        <v>4</v>
      </c>
      <c r="E26" s="18">
        <v>1</v>
      </c>
      <c r="F26" s="7">
        <v>4</v>
      </c>
      <c r="G26" s="18">
        <v>1</v>
      </c>
      <c r="H26" s="19">
        <v>3.5</v>
      </c>
    </row>
    <row r="27" spans="1:8" x14ac:dyDescent="0.25">
      <c r="A27" s="51"/>
      <c r="B27" s="3" t="s">
        <v>5</v>
      </c>
      <c r="C27" s="7">
        <v>5</v>
      </c>
      <c r="D27" s="7">
        <v>5</v>
      </c>
      <c r="E27" s="18">
        <v>1</v>
      </c>
      <c r="F27" s="7">
        <v>4</v>
      </c>
      <c r="G27" s="18">
        <v>0.8</v>
      </c>
      <c r="H27" s="19">
        <v>3.2</v>
      </c>
    </row>
    <row r="28" spans="1:8" x14ac:dyDescent="0.25">
      <c r="A28" s="51" t="s">
        <v>16</v>
      </c>
      <c r="B28" s="3" t="s">
        <v>1</v>
      </c>
      <c r="C28" s="7">
        <v>5</v>
      </c>
      <c r="D28" s="7">
        <v>5</v>
      </c>
      <c r="E28" s="18">
        <v>1</v>
      </c>
      <c r="F28" s="7">
        <v>2</v>
      </c>
      <c r="G28" s="18">
        <v>0.4</v>
      </c>
      <c r="H28" s="19">
        <v>1.4</v>
      </c>
    </row>
    <row r="29" spans="1:8" x14ac:dyDescent="0.25">
      <c r="A29" s="51"/>
      <c r="B29" s="3" t="s">
        <v>2</v>
      </c>
      <c r="C29" s="7">
        <v>6</v>
      </c>
      <c r="D29" s="7">
        <v>6</v>
      </c>
      <c r="E29" s="18">
        <v>1</v>
      </c>
      <c r="F29" s="7">
        <v>6</v>
      </c>
      <c r="G29" s="18">
        <v>1</v>
      </c>
      <c r="H29" s="19">
        <v>3.2833333333333337</v>
      </c>
    </row>
    <row r="30" spans="1:8" x14ac:dyDescent="0.25">
      <c r="A30" s="51"/>
      <c r="B30" s="3" t="s">
        <v>3</v>
      </c>
      <c r="C30" s="7">
        <v>6</v>
      </c>
      <c r="D30" s="7">
        <v>6</v>
      </c>
      <c r="E30" s="18">
        <v>1</v>
      </c>
      <c r="F30" s="7">
        <v>5</v>
      </c>
      <c r="G30" s="18">
        <v>0.83333333333333337</v>
      </c>
      <c r="H30" s="19">
        <v>2.8333333333333335</v>
      </c>
    </row>
    <row r="31" spans="1:8" x14ac:dyDescent="0.25">
      <c r="A31" s="51"/>
      <c r="B31" s="3" t="s">
        <v>4</v>
      </c>
      <c r="C31" s="7">
        <v>2</v>
      </c>
      <c r="D31" s="7">
        <v>2</v>
      </c>
      <c r="E31" s="18">
        <v>1</v>
      </c>
      <c r="F31" s="7">
        <v>2</v>
      </c>
      <c r="G31" s="18">
        <v>1</v>
      </c>
      <c r="H31" s="19">
        <v>3.85</v>
      </c>
    </row>
    <row r="32" spans="1:8" x14ac:dyDescent="0.25">
      <c r="A32" s="51"/>
      <c r="B32" s="3" t="s">
        <v>5</v>
      </c>
      <c r="C32" s="7">
        <v>6</v>
      </c>
      <c r="D32" s="7">
        <v>6</v>
      </c>
      <c r="E32" s="18">
        <v>1</v>
      </c>
      <c r="F32" s="7">
        <v>3</v>
      </c>
      <c r="G32" s="18">
        <v>0.5</v>
      </c>
      <c r="H32" s="19">
        <v>1.3833333333333333</v>
      </c>
    </row>
    <row r="33" spans="1:8" x14ac:dyDescent="0.25">
      <c r="A33" s="51" t="s">
        <v>17</v>
      </c>
      <c r="B33" s="3" t="s">
        <v>1</v>
      </c>
      <c r="C33" s="7">
        <v>62</v>
      </c>
      <c r="D33" s="7">
        <v>48</v>
      </c>
      <c r="E33" s="18">
        <v>0.77419354838709675</v>
      </c>
      <c r="F33" s="7">
        <v>42</v>
      </c>
      <c r="G33" s="18">
        <v>0.67741935483870963</v>
      </c>
      <c r="H33" s="19">
        <v>2.8708333333333336</v>
      </c>
    </row>
    <row r="34" spans="1:8" x14ac:dyDescent="0.25">
      <c r="A34" s="51"/>
      <c r="B34" s="3" t="s">
        <v>2</v>
      </c>
      <c r="C34" s="7">
        <v>58</v>
      </c>
      <c r="D34" s="7">
        <v>47</v>
      </c>
      <c r="E34" s="18">
        <v>0.81034482758620685</v>
      </c>
      <c r="F34" s="7">
        <v>36</v>
      </c>
      <c r="G34" s="18">
        <v>0.62068965517241381</v>
      </c>
      <c r="H34" s="19">
        <v>2.4148936170212765</v>
      </c>
    </row>
    <row r="35" spans="1:8" x14ac:dyDescent="0.25">
      <c r="A35" s="51"/>
      <c r="B35" s="3" t="s">
        <v>3</v>
      </c>
      <c r="C35" s="7">
        <v>79</v>
      </c>
      <c r="D35" s="7">
        <v>73</v>
      </c>
      <c r="E35" s="18">
        <v>0.92405063291139244</v>
      </c>
      <c r="F35" s="7">
        <v>58</v>
      </c>
      <c r="G35" s="18">
        <v>0.73417721518987344</v>
      </c>
      <c r="H35" s="19">
        <v>2.543835616438356</v>
      </c>
    </row>
    <row r="36" spans="1:8" x14ac:dyDescent="0.25">
      <c r="A36" s="51"/>
      <c r="B36" s="3" t="s">
        <v>4</v>
      </c>
      <c r="C36" s="7">
        <v>42</v>
      </c>
      <c r="D36" s="7">
        <v>36</v>
      </c>
      <c r="E36" s="18">
        <v>0.8571428571428571</v>
      </c>
      <c r="F36" s="7">
        <v>24</v>
      </c>
      <c r="G36" s="18">
        <v>0.5714285714285714</v>
      </c>
      <c r="H36" s="19">
        <v>1.9083333333333332</v>
      </c>
    </row>
    <row r="37" spans="1:8" x14ac:dyDescent="0.25">
      <c r="A37" s="51"/>
      <c r="B37" s="3" t="s">
        <v>5</v>
      </c>
      <c r="C37" s="7">
        <v>67</v>
      </c>
      <c r="D37" s="7">
        <v>55</v>
      </c>
      <c r="E37" s="18">
        <v>0.82089552238805974</v>
      </c>
      <c r="F37" s="7">
        <v>45</v>
      </c>
      <c r="G37" s="18">
        <v>0.67164179104477617</v>
      </c>
      <c r="H37" s="19">
        <v>2.6781818181818182</v>
      </c>
    </row>
    <row r="38" spans="1:8" x14ac:dyDescent="0.25">
      <c r="A38" s="51" t="s">
        <v>18</v>
      </c>
      <c r="B38" s="3" t="s">
        <v>1</v>
      </c>
      <c r="C38" s="7">
        <v>1</v>
      </c>
      <c r="D38" s="7">
        <v>1</v>
      </c>
      <c r="E38" s="18">
        <v>1</v>
      </c>
      <c r="F38" s="7">
        <v>1</v>
      </c>
      <c r="G38" s="18">
        <v>1</v>
      </c>
      <c r="H38" s="19">
        <v>3</v>
      </c>
    </row>
    <row r="39" spans="1:8" x14ac:dyDescent="0.25">
      <c r="A39" s="51"/>
      <c r="B39" s="3" t="s">
        <v>2</v>
      </c>
      <c r="C39" s="7">
        <v>1</v>
      </c>
      <c r="D39" s="7">
        <v>1</v>
      </c>
      <c r="E39" s="18">
        <v>1</v>
      </c>
      <c r="F39" s="7">
        <v>0</v>
      </c>
      <c r="G39" s="18">
        <v>0</v>
      </c>
      <c r="H39" s="19">
        <v>0</v>
      </c>
    </row>
    <row r="40" spans="1:8" x14ac:dyDescent="0.25">
      <c r="A40" s="51"/>
      <c r="B40" s="3" t="s">
        <v>3</v>
      </c>
      <c r="C40" s="7" t="s">
        <v>14</v>
      </c>
      <c r="D40" s="7" t="s">
        <v>14</v>
      </c>
      <c r="E40" s="18" t="s">
        <v>14</v>
      </c>
      <c r="F40" s="7" t="s">
        <v>14</v>
      </c>
      <c r="G40" s="18" t="s">
        <v>14</v>
      </c>
      <c r="H40" s="19" t="s">
        <v>14</v>
      </c>
    </row>
    <row r="41" spans="1:8" x14ac:dyDescent="0.25">
      <c r="A41" s="51"/>
      <c r="B41" s="3" t="s">
        <v>4</v>
      </c>
      <c r="C41" s="7" t="s">
        <v>14</v>
      </c>
      <c r="D41" s="7" t="s">
        <v>14</v>
      </c>
      <c r="E41" s="18" t="s">
        <v>14</v>
      </c>
      <c r="F41" s="7" t="s">
        <v>14</v>
      </c>
      <c r="G41" s="18" t="s">
        <v>14</v>
      </c>
      <c r="H41" s="19" t="s">
        <v>14</v>
      </c>
    </row>
    <row r="42" spans="1:8" x14ac:dyDescent="0.25">
      <c r="A42" s="51"/>
      <c r="B42" s="3" t="s">
        <v>5</v>
      </c>
      <c r="C42" s="7" t="s">
        <v>14</v>
      </c>
      <c r="D42" s="7" t="s">
        <v>14</v>
      </c>
      <c r="E42" s="18" t="s">
        <v>14</v>
      </c>
      <c r="F42" s="7" t="s">
        <v>14</v>
      </c>
      <c r="G42" s="18" t="s">
        <v>14</v>
      </c>
      <c r="H42" s="19" t="s">
        <v>14</v>
      </c>
    </row>
    <row r="43" spans="1:8" x14ac:dyDescent="0.25">
      <c r="A43" s="56" t="s">
        <v>60</v>
      </c>
      <c r="B43" s="3" t="s">
        <v>1</v>
      </c>
      <c r="C43" s="7">
        <v>91</v>
      </c>
      <c r="D43" s="7">
        <v>81</v>
      </c>
      <c r="E43" s="18">
        <v>0.89010989010989006</v>
      </c>
      <c r="F43" s="7">
        <v>73</v>
      </c>
      <c r="G43" s="18">
        <v>0.80219780219780223</v>
      </c>
      <c r="H43" s="19">
        <v>3.0962962962962961</v>
      </c>
    </row>
    <row r="44" spans="1:8" x14ac:dyDescent="0.25">
      <c r="A44" s="56"/>
      <c r="B44" s="3" t="s">
        <v>2</v>
      </c>
      <c r="C44" s="7">
        <v>74</v>
      </c>
      <c r="D44" s="7">
        <v>63</v>
      </c>
      <c r="E44" s="18">
        <v>0.85135135135135132</v>
      </c>
      <c r="F44" s="7">
        <v>56</v>
      </c>
      <c r="G44" s="18">
        <v>0.7567567567567568</v>
      </c>
      <c r="H44" s="19">
        <v>2.9857142857142858</v>
      </c>
    </row>
    <row r="45" spans="1:8" x14ac:dyDescent="0.25">
      <c r="A45" s="56"/>
      <c r="B45" s="3" t="s">
        <v>3</v>
      </c>
      <c r="C45" s="7">
        <v>66</v>
      </c>
      <c r="D45" s="7">
        <v>60</v>
      </c>
      <c r="E45" s="18">
        <v>0.90909090909090906</v>
      </c>
      <c r="F45" s="7">
        <v>50</v>
      </c>
      <c r="G45" s="18">
        <v>0.75757575757575757</v>
      </c>
      <c r="H45" s="19">
        <v>2.9783333333333335</v>
      </c>
    </row>
    <row r="46" spans="1:8" x14ac:dyDescent="0.25">
      <c r="A46" s="56"/>
      <c r="B46" s="3" t="s">
        <v>4</v>
      </c>
      <c r="C46" s="7">
        <v>48</v>
      </c>
      <c r="D46" s="7">
        <v>44</v>
      </c>
      <c r="E46" s="18">
        <v>0.91666666666666663</v>
      </c>
      <c r="F46" s="7">
        <v>41</v>
      </c>
      <c r="G46" s="18">
        <v>0.85416666666666663</v>
      </c>
      <c r="H46" s="19">
        <v>3.1863636363636361</v>
      </c>
    </row>
    <row r="47" spans="1:8" x14ac:dyDescent="0.25">
      <c r="A47" s="56"/>
      <c r="B47" s="3" t="s">
        <v>5</v>
      </c>
      <c r="C47" s="7">
        <v>72</v>
      </c>
      <c r="D47" s="7">
        <v>65</v>
      </c>
      <c r="E47" s="18">
        <v>0.90277777777777779</v>
      </c>
      <c r="F47" s="7">
        <v>62</v>
      </c>
      <c r="G47" s="18">
        <v>0.86111111111111116</v>
      </c>
      <c r="H47" s="19">
        <v>3.2307692307692308</v>
      </c>
    </row>
    <row r="48" spans="1:8" x14ac:dyDescent="0.25">
      <c r="A48" s="56" t="s">
        <v>61</v>
      </c>
      <c r="B48" s="3" t="s">
        <v>1</v>
      </c>
      <c r="C48" s="7">
        <v>22</v>
      </c>
      <c r="D48" s="7">
        <v>20</v>
      </c>
      <c r="E48" s="18">
        <v>0.90909090909090906</v>
      </c>
      <c r="F48" s="7">
        <v>15</v>
      </c>
      <c r="G48" s="18">
        <v>0.68181818181818177</v>
      </c>
      <c r="H48" s="19">
        <v>2.4049999999999998</v>
      </c>
    </row>
    <row r="49" spans="1:8" x14ac:dyDescent="0.25">
      <c r="A49" s="56"/>
      <c r="B49" s="3" t="s">
        <v>2</v>
      </c>
      <c r="C49" s="7">
        <v>17</v>
      </c>
      <c r="D49" s="7">
        <v>14</v>
      </c>
      <c r="E49" s="18">
        <v>0.82352941176470584</v>
      </c>
      <c r="F49" s="7">
        <v>13</v>
      </c>
      <c r="G49" s="18">
        <v>0.76470588235294112</v>
      </c>
      <c r="H49" s="19">
        <v>3.2642857142857142</v>
      </c>
    </row>
    <row r="50" spans="1:8" x14ac:dyDescent="0.25">
      <c r="A50" s="56"/>
      <c r="B50" s="3" t="s">
        <v>3</v>
      </c>
      <c r="C50" s="7">
        <v>9</v>
      </c>
      <c r="D50" s="7">
        <v>8</v>
      </c>
      <c r="E50" s="18">
        <v>0.88888888888888884</v>
      </c>
      <c r="F50" s="7">
        <v>4</v>
      </c>
      <c r="G50" s="18">
        <v>0.44444444444444442</v>
      </c>
      <c r="H50" s="19">
        <v>1.4624999999999999</v>
      </c>
    </row>
    <row r="51" spans="1:8" x14ac:dyDescent="0.25">
      <c r="A51" s="56"/>
      <c r="B51" s="3" t="s">
        <v>4</v>
      </c>
      <c r="C51" s="7">
        <v>6</v>
      </c>
      <c r="D51" s="7">
        <v>5</v>
      </c>
      <c r="E51" s="18">
        <v>0.83333333333333337</v>
      </c>
      <c r="F51" s="7">
        <v>3</v>
      </c>
      <c r="G51" s="18">
        <v>0.5</v>
      </c>
      <c r="H51" s="19">
        <v>2.06</v>
      </c>
    </row>
    <row r="52" spans="1:8" x14ac:dyDescent="0.25">
      <c r="A52" s="56"/>
      <c r="B52" s="3" t="s">
        <v>5</v>
      </c>
      <c r="C52" s="7">
        <v>8</v>
      </c>
      <c r="D52" s="7">
        <v>7</v>
      </c>
      <c r="E52" s="18">
        <v>0.875</v>
      </c>
      <c r="F52" s="7">
        <v>4</v>
      </c>
      <c r="G52" s="18">
        <v>0.5</v>
      </c>
      <c r="H52" s="19">
        <v>1.5714285714285714</v>
      </c>
    </row>
    <row r="53" spans="1:8" x14ac:dyDescent="0.25">
      <c r="A53" s="56" t="s">
        <v>62</v>
      </c>
      <c r="B53" s="3" t="s">
        <v>1</v>
      </c>
      <c r="C53" s="7">
        <v>12</v>
      </c>
      <c r="D53" s="7">
        <v>11</v>
      </c>
      <c r="E53" s="18">
        <v>0.91666666666666663</v>
      </c>
      <c r="F53" s="7">
        <v>10</v>
      </c>
      <c r="G53" s="18">
        <v>0.83333333333333337</v>
      </c>
      <c r="H53" s="19">
        <v>3.0909090909090908</v>
      </c>
    </row>
    <row r="54" spans="1:8" x14ac:dyDescent="0.25">
      <c r="A54" s="56"/>
      <c r="B54" s="3" t="s">
        <v>2</v>
      </c>
      <c r="C54" s="7">
        <v>3</v>
      </c>
      <c r="D54" s="7">
        <v>3</v>
      </c>
      <c r="E54" s="18">
        <v>1</v>
      </c>
      <c r="F54" s="7">
        <v>3</v>
      </c>
      <c r="G54" s="18">
        <v>1</v>
      </c>
      <c r="H54" s="19">
        <v>3.6666666666666665</v>
      </c>
    </row>
    <row r="55" spans="1:8" x14ac:dyDescent="0.25">
      <c r="A55" s="56"/>
      <c r="B55" s="3" t="s">
        <v>3</v>
      </c>
      <c r="C55" s="7">
        <v>3</v>
      </c>
      <c r="D55" s="7">
        <v>2</v>
      </c>
      <c r="E55" s="18">
        <v>0.66666666666666663</v>
      </c>
      <c r="F55" s="7">
        <v>2</v>
      </c>
      <c r="G55" s="18">
        <v>0.66666666666666663</v>
      </c>
      <c r="H55" s="19">
        <v>3.5</v>
      </c>
    </row>
    <row r="56" spans="1:8" x14ac:dyDescent="0.25">
      <c r="A56" s="56"/>
      <c r="B56" s="3" t="s">
        <v>4</v>
      </c>
      <c r="C56" s="7">
        <v>1</v>
      </c>
      <c r="D56" s="7">
        <v>0</v>
      </c>
      <c r="E56" s="18">
        <v>0</v>
      </c>
      <c r="F56" s="7">
        <v>0</v>
      </c>
      <c r="G56" s="18">
        <v>0</v>
      </c>
      <c r="H56" s="19" t="s">
        <v>14</v>
      </c>
    </row>
    <row r="57" spans="1:8" x14ac:dyDescent="0.25">
      <c r="A57" s="56"/>
      <c r="B57" s="3" t="s">
        <v>5</v>
      </c>
      <c r="C57" s="7">
        <v>1</v>
      </c>
      <c r="D57" s="7">
        <v>1</v>
      </c>
      <c r="E57" s="18">
        <v>1</v>
      </c>
      <c r="F57" s="7">
        <v>1</v>
      </c>
      <c r="G57" s="18">
        <v>1</v>
      </c>
      <c r="H57" s="19">
        <v>4</v>
      </c>
    </row>
  </sheetData>
  <mergeCells count="11">
    <mergeCell ref="A33:A37"/>
    <mergeCell ref="A38:A42"/>
    <mergeCell ref="A43:A47"/>
    <mergeCell ref="A48:A52"/>
    <mergeCell ref="A53:A57"/>
    <mergeCell ref="A28:A32"/>
    <mergeCell ref="A2:A6"/>
    <mergeCell ref="A7:A11"/>
    <mergeCell ref="A13:A17"/>
    <mergeCell ref="A18:A22"/>
    <mergeCell ref="A23:A27"/>
  </mergeCells>
  <printOptions horizontalCentered="1"/>
  <pageMargins left="0.7" right="0.7" top="0.75" bottom="0.75" header="0.3" footer="0.3"/>
  <pageSetup orientation="landscape" r:id="rId1"/>
  <headerFooter>
    <oddHeader>&amp;CCuyamaca College Program Review 2017-2018</oddHeader>
    <oddFooter>&amp;CInstitutional Effectiveness, Success, and Equity Office (September 2017)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workbookViewId="0">
      <selection activeCell="A5" sqref="A1:XFD5"/>
    </sheetView>
  </sheetViews>
  <sheetFormatPr defaultRowHeight="15" x14ac:dyDescent="0.25"/>
  <cols>
    <col min="1" max="1" width="23.28515625" customWidth="1"/>
  </cols>
  <sheetData>
    <row r="1" spans="1:6" x14ac:dyDescent="0.25">
      <c r="A1" s="60" t="s">
        <v>41</v>
      </c>
      <c r="B1" s="61"/>
      <c r="C1" s="61"/>
      <c r="D1" s="61"/>
      <c r="E1" s="61"/>
      <c r="F1" s="61"/>
    </row>
    <row r="2" spans="1:6" x14ac:dyDescent="0.25">
      <c r="A2" s="62" t="s">
        <v>84</v>
      </c>
      <c r="B2" s="50" t="s">
        <v>85</v>
      </c>
      <c r="C2" s="50"/>
      <c r="D2" s="50"/>
      <c r="E2" s="50"/>
      <c r="F2" s="50"/>
    </row>
    <row r="3" spans="1:6" x14ac:dyDescent="0.25">
      <c r="A3" s="62"/>
      <c r="B3" s="5" t="s">
        <v>73</v>
      </c>
      <c r="C3" s="5" t="s">
        <v>74</v>
      </c>
      <c r="D3" s="5" t="s">
        <v>75</v>
      </c>
      <c r="E3" s="5" t="s">
        <v>76</v>
      </c>
      <c r="F3" s="5" t="s">
        <v>77</v>
      </c>
    </row>
    <row r="4" spans="1:6" x14ac:dyDescent="0.25">
      <c r="A4" s="15" t="s">
        <v>86</v>
      </c>
      <c r="B4" s="39" t="s">
        <v>14</v>
      </c>
      <c r="C4" s="39" t="s">
        <v>14</v>
      </c>
      <c r="D4" s="39" t="s">
        <v>14</v>
      </c>
      <c r="E4" s="39" t="s">
        <v>14</v>
      </c>
      <c r="F4" s="39" t="s">
        <v>14</v>
      </c>
    </row>
    <row r="5" spans="1:6" x14ac:dyDescent="0.25">
      <c r="A5" s="15" t="s">
        <v>78</v>
      </c>
      <c r="B5" s="1">
        <v>23</v>
      </c>
      <c r="C5" s="1">
        <v>13</v>
      </c>
      <c r="D5" s="1">
        <v>20</v>
      </c>
      <c r="E5" s="1">
        <v>14</v>
      </c>
      <c r="F5" s="1">
        <v>26</v>
      </c>
    </row>
  </sheetData>
  <mergeCells count="3">
    <mergeCell ref="A1:F1"/>
    <mergeCell ref="A2:A3"/>
    <mergeCell ref="B2:F2"/>
  </mergeCells>
  <printOptions horizontalCentered="1"/>
  <pageMargins left="0.7" right="0.7" top="0.75" bottom="0.75" header="0.3" footer="0.3"/>
  <pageSetup orientation="landscape" r:id="rId1"/>
  <headerFooter>
    <oddHeader>&amp;CCuyamaca College Program Review 2017-2018</oddHeader>
    <oddFooter>&amp;CInstitutional Effectiveness, Success, and Equity Office (September 2017)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"/>
  <sheetViews>
    <sheetView workbookViewId="0">
      <selection sqref="A1:A1048576"/>
    </sheetView>
  </sheetViews>
  <sheetFormatPr defaultRowHeight="15" x14ac:dyDescent="0.25"/>
  <cols>
    <col min="1" max="1" width="15.42578125" style="38" customWidth="1"/>
    <col min="2" max="11" width="11.7109375" style="13" customWidth="1"/>
  </cols>
  <sheetData>
    <row r="1" spans="1:11" ht="45" x14ac:dyDescent="0.25">
      <c r="A1" s="36" t="s">
        <v>37</v>
      </c>
      <c r="B1" s="14" t="s">
        <v>63</v>
      </c>
      <c r="C1" s="14" t="s">
        <v>64</v>
      </c>
      <c r="D1" s="14" t="s">
        <v>65</v>
      </c>
      <c r="E1" s="14" t="s">
        <v>66</v>
      </c>
      <c r="F1" s="14" t="s">
        <v>67</v>
      </c>
      <c r="G1" s="14" t="s">
        <v>68</v>
      </c>
      <c r="H1" s="14" t="s">
        <v>69</v>
      </c>
      <c r="I1" s="14" t="s">
        <v>70</v>
      </c>
      <c r="J1" s="14" t="s">
        <v>71</v>
      </c>
      <c r="K1" s="14" t="s">
        <v>72</v>
      </c>
    </row>
    <row r="2" spans="1:11" x14ac:dyDescent="0.25">
      <c r="A2" s="37" t="s">
        <v>1</v>
      </c>
      <c r="B2" s="30">
        <v>8</v>
      </c>
      <c r="C2" s="31">
        <v>531.85640699999999</v>
      </c>
      <c r="D2" s="32">
        <v>520.00039792725852</v>
      </c>
      <c r="E2" s="31">
        <v>17.728546900000001</v>
      </c>
      <c r="F2" s="31">
        <v>1.0227999999999999</v>
      </c>
      <c r="G2" s="33">
        <v>1.0227999999999999</v>
      </c>
      <c r="H2" s="32">
        <v>17.333346597575286</v>
      </c>
      <c r="I2" s="30">
        <v>219</v>
      </c>
      <c r="J2" s="30">
        <v>310</v>
      </c>
      <c r="K2" s="34">
        <v>0.70645161290322578</v>
      </c>
    </row>
    <row r="3" spans="1:11" x14ac:dyDescent="0.25">
      <c r="A3" s="37" t="s">
        <v>2</v>
      </c>
      <c r="B3" s="30">
        <v>6</v>
      </c>
      <c r="C3" s="31">
        <v>542.99999699999989</v>
      </c>
      <c r="D3" s="32">
        <v>509.66772761404167</v>
      </c>
      <c r="E3" s="31">
        <v>18.0999999</v>
      </c>
      <c r="F3" s="31">
        <v>1.0653999999999999</v>
      </c>
      <c r="G3" s="33">
        <v>0.90739999999999987</v>
      </c>
      <c r="H3" s="32">
        <v>16.98892425380139</v>
      </c>
      <c r="I3" s="30">
        <v>176</v>
      </c>
      <c r="J3" s="30">
        <v>230</v>
      </c>
      <c r="K3" s="34">
        <v>0.76521739130434785</v>
      </c>
    </row>
    <row r="4" spans="1:11" x14ac:dyDescent="0.25">
      <c r="A4" s="37" t="s">
        <v>3</v>
      </c>
      <c r="B4" s="30">
        <v>6</v>
      </c>
      <c r="C4" s="31">
        <v>551.59999799999991</v>
      </c>
      <c r="D4" s="32">
        <v>539.83166764533166</v>
      </c>
      <c r="E4" s="31">
        <v>18.386666599999998</v>
      </c>
      <c r="F4" s="31">
        <v>1.0218</v>
      </c>
      <c r="G4" s="33">
        <v>1.0218</v>
      </c>
      <c r="H4" s="32">
        <v>17.994388921511057</v>
      </c>
      <c r="I4" s="30">
        <v>179</v>
      </c>
      <c r="J4" s="30">
        <v>230</v>
      </c>
      <c r="K4" s="34">
        <v>0.77826086956521734</v>
      </c>
    </row>
    <row r="5" spans="1:11" x14ac:dyDescent="0.25">
      <c r="A5" s="37" t="s">
        <v>4</v>
      </c>
      <c r="B5" s="30">
        <v>5</v>
      </c>
      <c r="C5" s="33">
        <v>351.19999500000006</v>
      </c>
      <c r="D5" s="35">
        <v>421.76053200432335</v>
      </c>
      <c r="E5" s="33">
        <v>11.706666500000001</v>
      </c>
      <c r="F5" s="33">
        <v>0.8327</v>
      </c>
      <c r="G5" s="33">
        <v>0.8327</v>
      </c>
      <c r="H5" s="35">
        <v>14.058684400144111</v>
      </c>
      <c r="I5" s="30">
        <v>114</v>
      </c>
      <c r="J5" s="30">
        <v>190</v>
      </c>
      <c r="K5" s="34">
        <v>0.6</v>
      </c>
    </row>
    <row r="6" spans="1:11" x14ac:dyDescent="0.25">
      <c r="A6" s="37" t="s">
        <v>5</v>
      </c>
      <c r="B6" s="30">
        <v>8</v>
      </c>
      <c r="C6" s="31">
        <v>428.89963499999999</v>
      </c>
      <c r="D6" s="32">
        <v>390.54783737024218</v>
      </c>
      <c r="E6" s="31">
        <v>14.296654500000001</v>
      </c>
      <c r="F6" s="31">
        <v>1.0982000000000001</v>
      </c>
      <c r="G6" s="33">
        <v>1.0982000000000001</v>
      </c>
      <c r="H6" s="32">
        <v>13.01826124567474</v>
      </c>
      <c r="I6" s="30">
        <v>164</v>
      </c>
      <c r="J6" s="30">
        <v>310</v>
      </c>
      <c r="K6" s="34">
        <v>0.52903225806451615</v>
      </c>
    </row>
  </sheetData>
  <printOptions horizontalCentered="1"/>
  <pageMargins left="0.7" right="0.7" top="0.75" bottom="0.75" header="0.3" footer="0.3"/>
  <pageSetup scale="92" fitToHeight="0" orientation="landscape" r:id="rId1"/>
  <headerFooter>
    <oddHeader>&amp;CCuyamaca College Program Review 2017-2018</oddHeader>
    <oddFooter>&amp;CInstitutional Effectiveness, Success, and Equity Office (September 2017)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Student Characteristics</vt:lpstr>
      <vt:lpstr>Success Rates by Course</vt:lpstr>
      <vt:lpstr>Success Rates by DE</vt:lpstr>
      <vt:lpstr>Success Rates by Demographics</vt:lpstr>
      <vt:lpstr>Awards</vt:lpstr>
      <vt:lpstr>Productivity</vt:lpstr>
    </vt:vector>
  </TitlesOfParts>
  <Company>GCCCD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tns</dc:creator>
  <cp:lastModifiedBy>Windows User</cp:lastModifiedBy>
  <cp:lastPrinted>2017-09-26T23:09:47Z</cp:lastPrinted>
  <dcterms:created xsi:type="dcterms:W3CDTF">2017-09-05T21:58:53Z</dcterms:created>
  <dcterms:modified xsi:type="dcterms:W3CDTF">2018-01-29T17:48:39Z</dcterms:modified>
</cp:coreProperties>
</file>