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Math, Science &amp; Engineering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 l="1"/>
  <c r="I34" i="1"/>
  <c r="I33" i="1"/>
  <c r="G34" i="1"/>
  <c r="G33" i="1"/>
  <c r="E34" i="1"/>
  <c r="E33" i="1"/>
  <c r="C34" i="1"/>
  <c r="C33" i="1"/>
  <c r="K27" i="1"/>
  <c r="K28" i="1"/>
  <c r="K29" i="1"/>
  <c r="K30" i="1"/>
  <c r="K26" i="1"/>
  <c r="I27" i="1"/>
  <c r="I28" i="1"/>
  <c r="I30" i="1"/>
  <c r="I26" i="1"/>
  <c r="G27" i="1"/>
  <c r="G28" i="1"/>
  <c r="G29" i="1"/>
  <c r="G30" i="1"/>
  <c r="G26" i="1"/>
  <c r="E27" i="1"/>
  <c r="E28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1" i="1"/>
  <c r="K12" i="1"/>
  <c r="K13" i="1"/>
  <c r="K15" i="1"/>
  <c r="K16" i="1"/>
  <c r="K17" i="1"/>
  <c r="K9" i="1"/>
  <c r="I11" i="1"/>
  <c r="I12" i="1"/>
  <c r="I13" i="1"/>
  <c r="I14" i="1"/>
  <c r="I15" i="1"/>
  <c r="I16" i="1"/>
  <c r="I9" i="1"/>
  <c r="G10" i="1"/>
  <c r="G11" i="1"/>
  <c r="G12" i="1"/>
  <c r="G13" i="1"/>
  <c r="G14" i="1"/>
  <c r="G15" i="1"/>
  <c r="G16" i="1"/>
  <c r="G17" i="1"/>
  <c r="G9" i="1"/>
  <c r="E11" i="1"/>
  <c r="E12" i="1"/>
  <c r="E13" i="1"/>
  <c r="E15" i="1"/>
  <c r="E16" i="1"/>
  <c r="E17" i="1"/>
  <c r="E9" i="1"/>
  <c r="C11" i="1"/>
  <c r="C12" i="1"/>
  <c r="C13" i="1"/>
  <c r="C14" i="1"/>
  <c r="C15" i="1"/>
  <c r="C16" i="1"/>
  <c r="C17" i="1"/>
  <c r="C9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L31" i="1" l="1"/>
  <c r="L35" i="1"/>
  <c r="L18" i="1"/>
  <c r="L7" i="1"/>
  <c r="L24" i="1"/>
</calcChain>
</file>

<file path=xl/sharedStrings.xml><?xml version="1.0" encoding="utf-8"?>
<sst xmlns="http://schemas.openxmlformats.org/spreadsheetml/2006/main" count="360" uniqueCount="80">
  <si>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</si>
  <si>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</si>
  <si>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</si>
  <si>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</si>
  <si>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</si>
  <si>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</si>
  <si>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</si>
  <si>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</si>
  <si>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</si>
  <si>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</si>
  <si>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</si>
  <si>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</si>
  <si>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</si>
  <si>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</si>
  <si>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</si>
  <si>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</si>
  <si>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</si>
  <si>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</si>
  <si>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</si>
  <si>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</si>
  <si>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</si>
  <si>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</si>
  <si>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</si>
  <si>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</si>
  <si>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</si>
  <si>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</si>
  <si>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</si>
  <si>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</si>
  <si>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</si>
  <si>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</si>
  <si>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</si>
  <si>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</si>
  <si>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</si>
  <si>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</si>
  <si>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</si>
  <si>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Physics
Student Characteristics</t>
  </si>
  <si>
    <t>Program</t>
  </si>
  <si>
    <t>Term</t>
  </si>
  <si>
    <t>Success Rate</t>
  </si>
  <si>
    <t>Course</t>
  </si>
  <si>
    <t>Physics
Success and Retention Rates by Course</t>
  </si>
  <si>
    <t>Physics</t>
  </si>
  <si>
    <t>PHYC-130 : Fundamentals of Physics</t>
  </si>
  <si>
    <t>PHYC-190 : Mechanics and Heat</t>
  </si>
  <si>
    <t>PHYC-200 : Electricity and Magnetism</t>
  </si>
  <si>
    <t>PHYC-210 : Wave Motion and Modern Physics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</si>
  <si>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</si>
  <si>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</si>
  <si>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</si>
  <si>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</si>
  <si>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</si>
  <si>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</si>
  <si>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</si>
  <si>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</si>
  <si>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</si>
  <si>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</si>
  <si>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</si>
  <si>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</si>
  <si>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</si>
  <si>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</si>
  <si>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</si>
  <si>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</si>
  <si>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</si>
  <si>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</si>
  <si>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</si>
  <si>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2012-13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</si>
  <si>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</si>
  <si>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</si>
  <si>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</si>
  <si>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</si>
  <si>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</si>
  <si>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</si>
  <si>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</si>
  <si>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</si>
  <si>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</si>
  <si>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</si>
  <si>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</si>
  <si>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</si>
  <si>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Certificates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</si>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</sst>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2" xfId="0" applyBorder="1"/>
    <xf numFmtId="3" fontId="0" fillId="0" borderId="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wrapText="1"/>
    </xf>
    <xf numFmtId="9" fontId="0" fillId="4" borderId="2" xfId="1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/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N4" sqref="N4"/>
    </sheetView>
  </sheetViews>
  <sheetFormatPr defaultRowHeight="15" x14ac:dyDescent="0.25"/>
  <cols>
    <col min="1" max="1" width="30" style="24" customWidth="1"/>
    <col min="2" max="12" width="8.28515625" style="32" customWidth="1"/>
  </cols>
  <sheetData>
    <row r="1" spans="1:12" x14ac:dyDescent="0.25">
      <c r="A1" s="56" t="s">
        <v>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30" x14ac:dyDescent="0.25">
      <c r="A3" s="19" t="s">
        <v>0</v>
      </c>
      <c r="B3" s="55" t="s">
        <v>1</v>
      </c>
      <c r="C3" s="55"/>
      <c r="D3" s="55" t="s">
        <v>2</v>
      </c>
      <c r="E3" s="55"/>
      <c r="F3" s="55" t="s">
        <v>3</v>
      </c>
      <c r="G3" s="55"/>
      <c r="H3" s="55" t="s">
        <v>4</v>
      </c>
      <c r="I3" s="55"/>
      <c r="J3" s="55" t="s">
        <v>5</v>
      </c>
      <c r="K3" s="55"/>
      <c r="L3" s="25" t="s">
        <v>6</v>
      </c>
    </row>
    <row r="4" spans="1:12" x14ac:dyDescent="0.25">
      <c r="A4" s="20" t="s">
        <v>7</v>
      </c>
      <c r="B4" s="26">
        <v>61</v>
      </c>
      <c r="C4" s="27">
        <f t="shared" ref="C4:C6" si="0">B4/163</f>
        <v>0.37423312883435583</v>
      </c>
      <c r="D4" s="26">
        <v>56</v>
      </c>
      <c r="E4" s="27">
        <f t="shared" ref="E4:E6" si="1">D4/174</f>
        <v>0.32183908045977011</v>
      </c>
      <c r="F4" s="26">
        <v>68</v>
      </c>
      <c r="G4" s="27">
        <f t="shared" ref="G4:G6" si="2">F4/204</f>
        <v>0.33333333333333331</v>
      </c>
      <c r="H4" s="26">
        <v>87</v>
      </c>
      <c r="I4" s="27">
        <f t="shared" ref="I4:I6" si="3">H4/225</f>
        <v>0.38666666666666666</v>
      </c>
      <c r="J4" s="26">
        <v>74</v>
      </c>
      <c r="K4" s="27">
        <f t="shared" ref="K4:K6" si="4">J4/256</f>
        <v>0.2890625</v>
      </c>
      <c r="L4" s="27">
        <f>(J4-B4)/B4</f>
        <v>0.21311475409836064</v>
      </c>
    </row>
    <row r="5" spans="1:12" x14ac:dyDescent="0.25">
      <c r="A5" s="20" t="s">
        <v>8</v>
      </c>
      <c r="B5" s="26">
        <v>100</v>
      </c>
      <c r="C5" s="27">
        <f t="shared" si="0"/>
        <v>0.61349693251533743</v>
      </c>
      <c r="D5" s="26">
        <v>117</v>
      </c>
      <c r="E5" s="27">
        <f t="shared" si="1"/>
        <v>0.67241379310344829</v>
      </c>
      <c r="F5" s="26">
        <v>133</v>
      </c>
      <c r="G5" s="27">
        <f t="shared" si="2"/>
        <v>0.65196078431372551</v>
      </c>
      <c r="H5" s="26">
        <v>136</v>
      </c>
      <c r="I5" s="27">
        <f t="shared" si="3"/>
        <v>0.60444444444444445</v>
      </c>
      <c r="J5" s="26">
        <v>181</v>
      </c>
      <c r="K5" s="27">
        <f t="shared" si="4"/>
        <v>0.70703125</v>
      </c>
      <c r="L5" s="27">
        <f t="shared" ref="L5:L7" si="5">(J5-B5)/B5</f>
        <v>0.81</v>
      </c>
    </row>
    <row r="6" spans="1:12" x14ac:dyDescent="0.25">
      <c r="A6" s="20" t="s">
        <v>9</v>
      </c>
      <c r="B6" s="26">
        <v>2</v>
      </c>
      <c r="C6" s="27">
        <f t="shared" si="0"/>
        <v>1.2269938650306749E-2</v>
      </c>
      <c r="D6" s="26">
        <v>1</v>
      </c>
      <c r="E6" s="27">
        <f t="shared" si="1"/>
        <v>5.7471264367816091E-3</v>
      </c>
      <c r="F6" s="26">
        <v>3</v>
      </c>
      <c r="G6" s="27">
        <f t="shared" si="2"/>
        <v>1.4705882352941176E-2</v>
      </c>
      <c r="H6" s="26">
        <v>2</v>
      </c>
      <c r="I6" s="27">
        <f t="shared" si="3"/>
        <v>8.8888888888888889E-3</v>
      </c>
      <c r="J6" s="26">
        <v>1</v>
      </c>
      <c r="K6" s="27">
        <f t="shared" si="4"/>
        <v>3.90625E-3</v>
      </c>
      <c r="L6" s="27">
        <f t="shared" si="5"/>
        <v>-0.5</v>
      </c>
    </row>
    <row r="7" spans="1:12" s="54" customFormat="1" x14ac:dyDescent="0.25">
      <c r="A7" s="21" t="s">
        <v>10</v>
      </c>
      <c r="B7" s="30">
        <f>SUM(B4:B6)</f>
        <v>163</v>
      </c>
      <c r="C7" s="31">
        <f>B7/163</f>
        <v>1</v>
      </c>
      <c r="D7" s="30">
        <f t="shared" ref="D7:H7" si="6">SUM(D4:D6)</f>
        <v>174</v>
      </c>
      <c r="E7" s="31">
        <f>D7/174</f>
        <v>1</v>
      </c>
      <c r="F7" s="30">
        <f t="shared" si="6"/>
        <v>204</v>
      </c>
      <c r="G7" s="31">
        <f>F7/204</f>
        <v>1</v>
      </c>
      <c r="H7" s="30">
        <f t="shared" si="6"/>
        <v>225</v>
      </c>
      <c r="I7" s="31">
        <f>H7/225</f>
        <v>1</v>
      </c>
      <c r="J7" s="30">
        <f>SUM(J4:J6)</f>
        <v>256</v>
      </c>
      <c r="K7" s="31">
        <f>J7/256</f>
        <v>1</v>
      </c>
      <c r="L7" s="31">
        <f t="shared" si="5"/>
        <v>0.57055214723926384</v>
      </c>
    </row>
    <row r="8" spans="1:12" ht="30" x14ac:dyDescent="0.25">
      <c r="A8" s="19" t="s">
        <v>11</v>
      </c>
      <c r="B8" s="55" t="s">
        <v>1</v>
      </c>
      <c r="C8" s="55"/>
      <c r="D8" s="55" t="s">
        <v>2</v>
      </c>
      <c r="E8" s="55"/>
      <c r="F8" s="55" t="s">
        <v>3</v>
      </c>
      <c r="G8" s="55"/>
      <c r="H8" s="55" t="s">
        <v>4</v>
      </c>
      <c r="I8" s="55"/>
      <c r="J8" s="55" t="s">
        <v>5</v>
      </c>
      <c r="K8" s="55"/>
      <c r="L8" s="25" t="s">
        <v>6</v>
      </c>
    </row>
    <row r="9" spans="1:12" x14ac:dyDescent="0.25">
      <c r="A9" s="20" t="s">
        <v>12</v>
      </c>
      <c r="B9" s="26">
        <v>7</v>
      </c>
      <c r="C9" s="27">
        <f>B9/163</f>
        <v>4.2944785276073622E-2</v>
      </c>
      <c r="D9" s="26">
        <v>2</v>
      </c>
      <c r="E9" s="27">
        <f>D9/174</f>
        <v>1.1494252873563218E-2</v>
      </c>
      <c r="F9" s="26">
        <v>7</v>
      </c>
      <c r="G9" s="27">
        <f>F9/204</f>
        <v>3.4313725490196081E-2</v>
      </c>
      <c r="H9" s="26">
        <v>5</v>
      </c>
      <c r="I9" s="27">
        <f>H9/225</f>
        <v>2.2222222222222223E-2</v>
      </c>
      <c r="J9" s="26">
        <v>9</v>
      </c>
      <c r="K9" s="27">
        <f>J9/256</f>
        <v>3.515625E-2</v>
      </c>
      <c r="L9" s="27">
        <f t="shared" ref="L9:L18" si="7">(J9-B9)/B9</f>
        <v>0.2857142857142857</v>
      </c>
    </row>
    <row r="10" spans="1:12" x14ac:dyDescent="0.25">
      <c r="A10" s="20" t="s">
        <v>13</v>
      </c>
      <c r="B10" s="28" t="s">
        <v>14</v>
      </c>
      <c r="C10" s="29" t="s">
        <v>14</v>
      </c>
      <c r="D10" s="28" t="s">
        <v>14</v>
      </c>
      <c r="E10" s="29" t="s">
        <v>14</v>
      </c>
      <c r="F10" s="26">
        <v>1</v>
      </c>
      <c r="G10" s="27">
        <f t="shared" ref="G10:G35" si="8">F10/204</f>
        <v>4.9019607843137254E-3</v>
      </c>
      <c r="H10" s="28" t="s">
        <v>14</v>
      </c>
      <c r="I10" s="29" t="s">
        <v>14</v>
      </c>
      <c r="J10" s="28" t="s">
        <v>14</v>
      </c>
      <c r="K10" s="29" t="s">
        <v>14</v>
      </c>
      <c r="L10" s="27">
        <v>0</v>
      </c>
    </row>
    <row r="11" spans="1:12" x14ac:dyDescent="0.25">
      <c r="A11" s="20" t="s">
        <v>15</v>
      </c>
      <c r="B11" s="26">
        <v>10</v>
      </c>
      <c r="C11" s="27">
        <f t="shared" ref="C11:C35" si="9">B11/163</f>
        <v>6.1349693251533742E-2</v>
      </c>
      <c r="D11" s="26">
        <v>16</v>
      </c>
      <c r="E11" s="27">
        <f t="shared" ref="E11:E35" si="10">D11/174</f>
        <v>9.1954022988505746E-2</v>
      </c>
      <c r="F11" s="26">
        <v>17</v>
      </c>
      <c r="G11" s="27">
        <f t="shared" si="8"/>
        <v>8.3333333333333329E-2</v>
      </c>
      <c r="H11" s="26">
        <v>10</v>
      </c>
      <c r="I11" s="27">
        <f t="shared" ref="I11:I35" si="11">H11/225</f>
        <v>4.4444444444444446E-2</v>
      </c>
      <c r="J11" s="26">
        <v>17</v>
      </c>
      <c r="K11" s="27">
        <f t="shared" ref="K11:K33" si="12">J11/256</f>
        <v>6.640625E-2</v>
      </c>
      <c r="L11" s="27">
        <f t="shared" si="7"/>
        <v>0.7</v>
      </c>
    </row>
    <row r="12" spans="1:12" x14ac:dyDescent="0.25">
      <c r="A12" s="20" t="s">
        <v>16</v>
      </c>
      <c r="B12" s="26">
        <v>7</v>
      </c>
      <c r="C12" s="27">
        <f t="shared" si="9"/>
        <v>4.2944785276073622E-2</v>
      </c>
      <c r="D12" s="26">
        <v>12</v>
      </c>
      <c r="E12" s="27">
        <f t="shared" si="10"/>
        <v>6.8965517241379309E-2</v>
      </c>
      <c r="F12" s="26">
        <v>11</v>
      </c>
      <c r="G12" s="27">
        <f t="shared" si="8"/>
        <v>5.3921568627450983E-2</v>
      </c>
      <c r="H12" s="26">
        <v>8</v>
      </c>
      <c r="I12" s="27">
        <f t="shared" si="11"/>
        <v>3.5555555555555556E-2</v>
      </c>
      <c r="J12" s="26">
        <v>7</v>
      </c>
      <c r="K12" s="27">
        <f t="shared" si="12"/>
        <v>2.734375E-2</v>
      </c>
      <c r="L12" s="27">
        <f t="shared" si="7"/>
        <v>0</v>
      </c>
    </row>
    <row r="13" spans="1:12" x14ac:dyDescent="0.25">
      <c r="A13" s="20" t="s">
        <v>17</v>
      </c>
      <c r="B13" s="26">
        <v>34</v>
      </c>
      <c r="C13" s="27">
        <f t="shared" si="9"/>
        <v>0.20858895705521471</v>
      </c>
      <c r="D13" s="26">
        <v>33</v>
      </c>
      <c r="E13" s="27">
        <f t="shared" si="10"/>
        <v>0.18965517241379309</v>
      </c>
      <c r="F13" s="26">
        <v>62</v>
      </c>
      <c r="G13" s="27">
        <f t="shared" si="8"/>
        <v>0.30392156862745096</v>
      </c>
      <c r="H13" s="26">
        <v>54</v>
      </c>
      <c r="I13" s="27">
        <f t="shared" si="11"/>
        <v>0.24</v>
      </c>
      <c r="J13" s="26">
        <v>58</v>
      </c>
      <c r="K13" s="27">
        <f t="shared" si="12"/>
        <v>0.2265625</v>
      </c>
      <c r="L13" s="27">
        <f t="shared" si="7"/>
        <v>0.70588235294117652</v>
      </c>
    </row>
    <row r="14" spans="1:12" x14ac:dyDescent="0.25">
      <c r="A14" s="20" t="s">
        <v>18</v>
      </c>
      <c r="B14" s="26">
        <v>1</v>
      </c>
      <c r="C14" s="27">
        <f t="shared" si="9"/>
        <v>6.1349693251533744E-3</v>
      </c>
      <c r="D14" s="28" t="s">
        <v>14</v>
      </c>
      <c r="E14" s="29" t="s">
        <v>14</v>
      </c>
      <c r="F14" s="26">
        <v>2</v>
      </c>
      <c r="G14" s="27">
        <f t="shared" si="8"/>
        <v>9.8039215686274508E-3</v>
      </c>
      <c r="H14" s="26">
        <v>2</v>
      </c>
      <c r="I14" s="27">
        <f t="shared" si="11"/>
        <v>8.8888888888888889E-3</v>
      </c>
      <c r="J14" s="28" t="s">
        <v>14</v>
      </c>
      <c r="K14" s="29" t="s">
        <v>14</v>
      </c>
      <c r="L14" s="27">
        <v>0</v>
      </c>
    </row>
    <row r="15" spans="1:12" x14ac:dyDescent="0.25">
      <c r="A15" s="20" t="s">
        <v>19</v>
      </c>
      <c r="B15" s="26">
        <v>87</v>
      </c>
      <c r="C15" s="27">
        <f t="shared" si="9"/>
        <v>0.53374233128834359</v>
      </c>
      <c r="D15" s="26">
        <v>94</v>
      </c>
      <c r="E15" s="27">
        <f t="shared" si="10"/>
        <v>0.54022988505747127</v>
      </c>
      <c r="F15" s="26">
        <v>88</v>
      </c>
      <c r="G15" s="27">
        <f t="shared" si="8"/>
        <v>0.43137254901960786</v>
      </c>
      <c r="H15" s="26">
        <v>126</v>
      </c>
      <c r="I15" s="27">
        <f t="shared" si="11"/>
        <v>0.56000000000000005</v>
      </c>
      <c r="J15" s="26">
        <v>147</v>
      </c>
      <c r="K15" s="27">
        <f t="shared" si="12"/>
        <v>0.57421875</v>
      </c>
      <c r="L15" s="27">
        <f t="shared" si="7"/>
        <v>0.68965517241379315</v>
      </c>
    </row>
    <row r="16" spans="1:12" x14ac:dyDescent="0.25">
      <c r="A16" s="20" t="s">
        <v>20</v>
      </c>
      <c r="B16" s="26">
        <v>7</v>
      </c>
      <c r="C16" s="27">
        <f t="shared" si="9"/>
        <v>4.2944785276073622E-2</v>
      </c>
      <c r="D16" s="26">
        <v>12</v>
      </c>
      <c r="E16" s="27">
        <f t="shared" si="10"/>
        <v>6.8965517241379309E-2</v>
      </c>
      <c r="F16" s="26">
        <v>12</v>
      </c>
      <c r="G16" s="27">
        <f t="shared" si="8"/>
        <v>5.8823529411764705E-2</v>
      </c>
      <c r="H16" s="26">
        <v>20</v>
      </c>
      <c r="I16" s="27">
        <f t="shared" si="11"/>
        <v>8.8888888888888892E-2</v>
      </c>
      <c r="J16" s="26">
        <v>14</v>
      </c>
      <c r="K16" s="27">
        <f t="shared" si="12"/>
        <v>5.46875E-2</v>
      </c>
      <c r="L16" s="27">
        <f t="shared" si="7"/>
        <v>1</v>
      </c>
    </row>
    <row r="17" spans="1:12" x14ac:dyDescent="0.25">
      <c r="A17" s="20" t="s">
        <v>21</v>
      </c>
      <c r="B17" s="26">
        <v>10</v>
      </c>
      <c r="C17" s="27">
        <f t="shared" si="9"/>
        <v>6.1349693251533742E-2</v>
      </c>
      <c r="D17" s="26">
        <v>5</v>
      </c>
      <c r="E17" s="27">
        <f t="shared" si="10"/>
        <v>2.8735632183908046E-2</v>
      </c>
      <c r="F17" s="26">
        <v>4</v>
      </c>
      <c r="G17" s="27">
        <f t="shared" si="8"/>
        <v>1.9607843137254902E-2</v>
      </c>
      <c r="H17" s="28" t="s">
        <v>14</v>
      </c>
      <c r="I17" s="29" t="s">
        <v>14</v>
      </c>
      <c r="J17" s="26">
        <v>4</v>
      </c>
      <c r="K17" s="27">
        <f t="shared" si="12"/>
        <v>1.5625E-2</v>
      </c>
      <c r="L17" s="27">
        <f t="shared" si="7"/>
        <v>-0.6</v>
      </c>
    </row>
    <row r="18" spans="1:12" s="54" customFormat="1" x14ac:dyDescent="0.25">
      <c r="A18" s="21" t="s">
        <v>10</v>
      </c>
      <c r="B18" s="30">
        <f>SUM(B9:B17)</f>
        <v>163</v>
      </c>
      <c r="C18" s="31">
        <f t="shared" si="9"/>
        <v>1</v>
      </c>
      <c r="D18" s="30">
        <f t="shared" ref="D18:J18" si="13">SUM(D9:D17)</f>
        <v>174</v>
      </c>
      <c r="E18" s="31">
        <f t="shared" si="10"/>
        <v>1</v>
      </c>
      <c r="F18" s="30">
        <f t="shared" si="13"/>
        <v>204</v>
      </c>
      <c r="G18" s="31">
        <f t="shared" si="8"/>
        <v>1</v>
      </c>
      <c r="H18" s="30">
        <f t="shared" si="13"/>
        <v>225</v>
      </c>
      <c r="I18" s="31">
        <f t="shared" si="11"/>
        <v>1</v>
      </c>
      <c r="J18" s="30">
        <f t="shared" si="13"/>
        <v>256</v>
      </c>
      <c r="K18" s="31">
        <f t="shared" si="12"/>
        <v>1</v>
      </c>
      <c r="L18" s="31">
        <f t="shared" si="7"/>
        <v>0.57055214723926384</v>
      </c>
    </row>
    <row r="19" spans="1:12" ht="30" x14ac:dyDescent="0.25">
      <c r="A19" s="19" t="s">
        <v>22</v>
      </c>
      <c r="B19" s="55" t="s">
        <v>1</v>
      </c>
      <c r="C19" s="55"/>
      <c r="D19" s="55" t="s">
        <v>2</v>
      </c>
      <c r="E19" s="55"/>
      <c r="F19" s="55" t="s">
        <v>3</v>
      </c>
      <c r="G19" s="55"/>
      <c r="H19" s="55" t="s">
        <v>4</v>
      </c>
      <c r="I19" s="55"/>
      <c r="J19" s="55" t="s">
        <v>5</v>
      </c>
      <c r="K19" s="55"/>
      <c r="L19" s="25" t="s">
        <v>6</v>
      </c>
    </row>
    <row r="20" spans="1:12" x14ac:dyDescent="0.25">
      <c r="A20" s="20" t="s">
        <v>23</v>
      </c>
      <c r="B20" s="26">
        <v>24</v>
      </c>
      <c r="C20" s="27">
        <f t="shared" si="9"/>
        <v>0.14723926380368099</v>
      </c>
      <c r="D20" s="26">
        <v>13</v>
      </c>
      <c r="E20" s="27">
        <f t="shared" si="10"/>
        <v>7.4712643678160925E-2</v>
      </c>
      <c r="F20" s="26">
        <v>28</v>
      </c>
      <c r="G20" s="27">
        <f t="shared" si="8"/>
        <v>0.13725490196078433</v>
      </c>
      <c r="H20" s="26">
        <v>32</v>
      </c>
      <c r="I20" s="27">
        <f t="shared" si="11"/>
        <v>0.14222222222222222</v>
      </c>
      <c r="J20" s="26">
        <v>50</v>
      </c>
      <c r="K20" s="27">
        <f t="shared" si="12"/>
        <v>0.1953125</v>
      </c>
      <c r="L20" s="27">
        <f t="shared" ref="L20:L24" si="14">(J20-B20)/B20</f>
        <v>1.0833333333333333</v>
      </c>
    </row>
    <row r="21" spans="1:12" x14ac:dyDescent="0.25">
      <c r="A21" s="20" t="s">
        <v>24</v>
      </c>
      <c r="B21" s="26">
        <v>104</v>
      </c>
      <c r="C21" s="27">
        <f t="shared" si="9"/>
        <v>0.6380368098159509</v>
      </c>
      <c r="D21" s="26">
        <v>114</v>
      </c>
      <c r="E21" s="27">
        <f t="shared" si="10"/>
        <v>0.65517241379310343</v>
      </c>
      <c r="F21" s="26">
        <v>127</v>
      </c>
      <c r="G21" s="27">
        <f t="shared" si="8"/>
        <v>0.62254901960784315</v>
      </c>
      <c r="H21" s="26">
        <v>138</v>
      </c>
      <c r="I21" s="27">
        <f t="shared" si="11"/>
        <v>0.61333333333333329</v>
      </c>
      <c r="J21" s="26">
        <v>139</v>
      </c>
      <c r="K21" s="27">
        <f t="shared" si="12"/>
        <v>0.54296875</v>
      </c>
      <c r="L21" s="27">
        <f t="shared" si="14"/>
        <v>0.33653846153846156</v>
      </c>
    </row>
    <row r="22" spans="1:12" x14ac:dyDescent="0.25">
      <c r="A22" s="20" t="s">
        <v>25</v>
      </c>
      <c r="B22" s="26">
        <v>33</v>
      </c>
      <c r="C22" s="27">
        <f t="shared" si="9"/>
        <v>0.20245398773006135</v>
      </c>
      <c r="D22" s="26">
        <v>42</v>
      </c>
      <c r="E22" s="27">
        <f t="shared" si="10"/>
        <v>0.2413793103448276</v>
      </c>
      <c r="F22" s="26">
        <v>41</v>
      </c>
      <c r="G22" s="27">
        <f t="shared" si="8"/>
        <v>0.20098039215686275</v>
      </c>
      <c r="H22" s="26">
        <v>46</v>
      </c>
      <c r="I22" s="27">
        <f t="shared" si="11"/>
        <v>0.20444444444444446</v>
      </c>
      <c r="J22" s="26">
        <v>58</v>
      </c>
      <c r="K22" s="27">
        <f t="shared" si="12"/>
        <v>0.2265625</v>
      </c>
      <c r="L22" s="27">
        <f t="shared" si="14"/>
        <v>0.75757575757575757</v>
      </c>
    </row>
    <row r="23" spans="1:12" x14ac:dyDescent="0.25">
      <c r="A23" s="20" t="s">
        <v>26</v>
      </c>
      <c r="B23" s="26">
        <v>2</v>
      </c>
      <c r="C23" s="27">
        <f t="shared" si="9"/>
        <v>1.2269938650306749E-2</v>
      </c>
      <c r="D23" s="26">
        <v>5</v>
      </c>
      <c r="E23" s="27">
        <f t="shared" si="10"/>
        <v>2.8735632183908046E-2</v>
      </c>
      <c r="F23" s="26">
        <v>8</v>
      </c>
      <c r="G23" s="27">
        <f t="shared" si="8"/>
        <v>3.9215686274509803E-2</v>
      </c>
      <c r="H23" s="26">
        <v>9</v>
      </c>
      <c r="I23" s="27">
        <f t="shared" si="11"/>
        <v>0.04</v>
      </c>
      <c r="J23" s="26">
        <v>9</v>
      </c>
      <c r="K23" s="27">
        <f t="shared" si="12"/>
        <v>3.515625E-2</v>
      </c>
      <c r="L23" s="27">
        <f t="shared" si="14"/>
        <v>3.5</v>
      </c>
    </row>
    <row r="24" spans="1:12" s="54" customFormat="1" x14ac:dyDescent="0.25">
      <c r="A24" s="21" t="s">
        <v>10</v>
      </c>
      <c r="B24" s="30">
        <f>SUM(B20:B23)</f>
        <v>163</v>
      </c>
      <c r="C24" s="31">
        <f t="shared" si="9"/>
        <v>1</v>
      </c>
      <c r="D24" s="30">
        <f t="shared" ref="D24:J24" si="15">SUM(D20:D23)</f>
        <v>174</v>
      </c>
      <c r="E24" s="31">
        <f t="shared" si="10"/>
        <v>1</v>
      </c>
      <c r="F24" s="30">
        <f t="shared" si="15"/>
        <v>204</v>
      </c>
      <c r="G24" s="31">
        <f t="shared" si="8"/>
        <v>1</v>
      </c>
      <c r="H24" s="30">
        <f t="shared" si="15"/>
        <v>225</v>
      </c>
      <c r="I24" s="31">
        <f t="shared" si="11"/>
        <v>1</v>
      </c>
      <c r="J24" s="30">
        <f t="shared" si="15"/>
        <v>256</v>
      </c>
      <c r="K24" s="31">
        <f t="shared" si="12"/>
        <v>1</v>
      </c>
      <c r="L24" s="31">
        <f t="shared" si="14"/>
        <v>0.57055214723926384</v>
      </c>
    </row>
    <row r="25" spans="1:12" ht="30" x14ac:dyDescent="0.25">
      <c r="A25" s="22" t="s">
        <v>27</v>
      </c>
      <c r="B25" s="55" t="s">
        <v>1</v>
      </c>
      <c r="C25" s="55"/>
      <c r="D25" s="55" t="s">
        <v>2</v>
      </c>
      <c r="E25" s="55"/>
      <c r="F25" s="55" t="s">
        <v>3</v>
      </c>
      <c r="G25" s="55"/>
      <c r="H25" s="55" t="s">
        <v>4</v>
      </c>
      <c r="I25" s="55"/>
      <c r="J25" s="55" t="s">
        <v>5</v>
      </c>
      <c r="K25" s="55"/>
      <c r="L25" s="25" t="s">
        <v>6</v>
      </c>
    </row>
    <row r="26" spans="1:12" x14ac:dyDescent="0.25">
      <c r="A26" s="20" t="s">
        <v>28</v>
      </c>
      <c r="B26" s="26">
        <v>74</v>
      </c>
      <c r="C26" s="27">
        <f t="shared" si="9"/>
        <v>0.45398773006134968</v>
      </c>
      <c r="D26" s="26">
        <v>89</v>
      </c>
      <c r="E26" s="27">
        <f t="shared" si="10"/>
        <v>0.5114942528735632</v>
      </c>
      <c r="F26" s="26">
        <v>104</v>
      </c>
      <c r="G26" s="27">
        <f t="shared" si="8"/>
        <v>0.50980392156862742</v>
      </c>
      <c r="H26" s="26">
        <v>120</v>
      </c>
      <c r="I26" s="27">
        <f t="shared" si="11"/>
        <v>0.53333333333333333</v>
      </c>
      <c r="J26" s="26">
        <v>173</v>
      </c>
      <c r="K26" s="27">
        <f t="shared" si="12"/>
        <v>0.67578125</v>
      </c>
      <c r="L26" s="27">
        <f t="shared" ref="L26:L31" si="16">(J26-B26)/B26</f>
        <v>1.3378378378378379</v>
      </c>
    </row>
    <row r="27" spans="1:12" x14ac:dyDescent="0.25">
      <c r="A27" s="20" t="s">
        <v>29</v>
      </c>
      <c r="B27" s="26">
        <v>52</v>
      </c>
      <c r="C27" s="27">
        <f t="shared" si="9"/>
        <v>0.31901840490797545</v>
      </c>
      <c r="D27" s="26">
        <v>46</v>
      </c>
      <c r="E27" s="27">
        <f t="shared" si="10"/>
        <v>0.26436781609195403</v>
      </c>
      <c r="F27" s="26">
        <v>62</v>
      </c>
      <c r="G27" s="27">
        <f t="shared" si="8"/>
        <v>0.30392156862745096</v>
      </c>
      <c r="H27" s="26">
        <v>74</v>
      </c>
      <c r="I27" s="27">
        <f t="shared" si="11"/>
        <v>0.3288888888888889</v>
      </c>
      <c r="J27" s="26">
        <v>56</v>
      </c>
      <c r="K27" s="27">
        <f t="shared" si="12"/>
        <v>0.21875</v>
      </c>
      <c r="L27" s="27">
        <f t="shared" si="16"/>
        <v>7.6923076923076927E-2</v>
      </c>
    </row>
    <row r="28" spans="1:12" x14ac:dyDescent="0.25">
      <c r="A28" s="20" t="s">
        <v>30</v>
      </c>
      <c r="B28" s="26">
        <v>11</v>
      </c>
      <c r="C28" s="27">
        <f t="shared" si="9"/>
        <v>6.7484662576687116E-2</v>
      </c>
      <c r="D28" s="26">
        <v>9</v>
      </c>
      <c r="E28" s="27">
        <f t="shared" si="10"/>
        <v>5.1724137931034482E-2</v>
      </c>
      <c r="F28" s="26">
        <v>7</v>
      </c>
      <c r="G28" s="27">
        <f t="shared" si="8"/>
        <v>3.4313725490196081E-2</v>
      </c>
      <c r="H28" s="26">
        <v>4</v>
      </c>
      <c r="I28" s="27">
        <f t="shared" si="11"/>
        <v>1.7777777777777778E-2</v>
      </c>
      <c r="J28" s="26">
        <v>5</v>
      </c>
      <c r="K28" s="27">
        <f t="shared" si="12"/>
        <v>1.953125E-2</v>
      </c>
      <c r="L28" s="27">
        <f t="shared" si="16"/>
        <v>-0.54545454545454541</v>
      </c>
    </row>
    <row r="29" spans="1:12" x14ac:dyDescent="0.25">
      <c r="A29" s="20" t="s">
        <v>31</v>
      </c>
      <c r="B29" s="26">
        <v>1</v>
      </c>
      <c r="C29" s="27">
        <f t="shared" si="9"/>
        <v>6.1349693251533744E-3</v>
      </c>
      <c r="D29" s="28" t="s">
        <v>14</v>
      </c>
      <c r="E29" s="29" t="s">
        <v>14</v>
      </c>
      <c r="F29" s="26">
        <v>2</v>
      </c>
      <c r="G29" s="27">
        <f t="shared" si="8"/>
        <v>9.8039215686274508E-3</v>
      </c>
      <c r="H29" s="28" t="s">
        <v>14</v>
      </c>
      <c r="I29" s="29" t="s">
        <v>14</v>
      </c>
      <c r="J29" s="26">
        <v>1</v>
      </c>
      <c r="K29" s="27">
        <f t="shared" si="12"/>
        <v>3.90625E-3</v>
      </c>
      <c r="L29" s="27">
        <f t="shared" si="16"/>
        <v>0</v>
      </c>
    </row>
    <row r="30" spans="1:12" x14ac:dyDescent="0.25">
      <c r="A30" s="20" t="s">
        <v>32</v>
      </c>
      <c r="B30" s="26">
        <v>25</v>
      </c>
      <c r="C30" s="27">
        <f t="shared" si="9"/>
        <v>0.15337423312883436</v>
      </c>
      <c r="D30" s="26">
        <v>30</v>
      </c>
      <c r="E30" s="27">
        <f t="shared" si="10"/>
        <v>0.17241379310344829</v>
      </c>
      <c r="F30" s="26">
        <v>29</v>
      </c>
      <c r="G30" s="27">
        <f t="shared" si="8"/>
        <v>0.14215686274509803</v>
      </c>
      <c r="H30" s="26">
        <v>27</v>
      </c>
      <c r="I30" s="27">
        <f t="shared" si="11"/>
        <v>0.12</v>
      </c>
      <c r="J30" s="26">
        <v>21</v>
      </c>
      <c r="K30" s="27">
        <f t="shared" si="12"/>
        <v>8.203125E-2</v>
      </c>
      <c r="L30" s="27">
        <f t="shared" si="16"/>
        <v>-0.16</v>
      </c>
    </row>
    <row r="31" spans="1:12" s="54" customFormat="1" x14ac:dyDescent="0.25">
      <c r="A31" s="21" t="s">
        <v>10</v>
      </c>
      <c r="B31" s="30">
        <f>SUM(B26:B30)</f>
        <v>163</v>
      </c>
      <c r="C31" s="31">
        <f t="shared" si="9"/>
        <v>1</v>
      </c>
      <c r="D31" s="30">
        <f>SUM(D26:D30)</f>
        <v>174</v>
      </c>
      <c r="E31" s="31">
        <f t="shared" si="10"/>
        <v>1</v>
      </c>
      <c r="F31" s="30">
        <f>SUM(F26:F30)</f>
        <v>204</v>
      </c>
      <c r="G31" s="31">
        <f t="shared" si="8"/>
        <v>1</v>
      </c>
      <c r="H31" s="30">
        <f>SUM(H26:H30)</f>
        <v>225</v>
      </c>
      <c r="I31" s="31">
        <f t="shared" si="11"/>
        <v>1</v>
      </c>
      <c r="J31" s="30">
        <f>SUM(J26:J30)</f>
        <v>256</v>
      </c>
      <c r="K31" s="31">
        <f t="shared" si="12"/>
        <v>1</v>
      </c>
      <c r="L31" s="31">
        <f t="shared" si="16"/>
        <v>0.57055214723926384</v>
      </c>
    </row>
    <row r="32" spans="1:12" ht="30" x14ac:dyDescent="0.25">
      <c r="A32" s="19" t="s">
        <v>33</v>
      </c>
      <c r="B32" s="55" t="s">
        <v>1</v>
      </c>
      <c r="C32" s="55"/>
      <c r="D32" s="55" t="s">
        <v>2</v>
      </c>
      <c r="E32" s="55"/>
      <c r="F32" s="55" t="s">
        <v>3</v>
      </c>
      <c r="G32" s="55"/>
      <c r="H32" s="55" t="s">
        <v>4</v>
      </c>
      <c r="I32" s="55"/>
      <c r="J32" s="55" t="s">
        <v>5</v>
      </c>
      <c r="K32" s="55"/>
      <c r="L32" s="25" t="s">
        <v>6</v>
      </c>
    </row>
    <row r="33" spans="1:12" ht="30" x14ac:dyDescent="0.25">
      <c r="A33" s="23" t="s">
        <v>79</v>
      </c>
      <c r="B33" s="26">
        <v>68</v>
      </c>
      <c r="C33" s="27">
        <f t="shared" si="9"/>
        <v>0.41717791411042943</v>
      </c>
      <c r="D33" s="26">
        <v>56</v>
      </c>
      <c r="E33" s="27">
        <f t="shared" si="10"/>
        <v>0.32183908045977011</v>
      </c>
      <c r="F33" s="26">
        <v>90</v>
      </c>
      <c r="G33" s="27">
        <f t="shared" si="8"/>
        <v>0.44117647058823528</v>
      </c>
      <c r="H33" s="26">
        <v>88</v>
      </c>
      <c r="I33" s="27">
        <f t="shared" si="11"/>
        <v>0.39111111111111113</v>
      </c>
      <c r="J33" s="26">
        <v>77</v>
      </c>
      <c r="K33" s="27">
        <f t="shared" si="12"/>
        <v>0.30078125</v>
      </c>
      <c r="L33" s="27">
        <f t="shared" ref="L33:L35" si="17">(J33-B33)/B33</f>
        <v>0.13235294117647059</v>
      </c>
    </row>
    <row r="34" spans="1:12" x14ac:dyDescent="0.25">
      <c r="A34" s="20" t="s">
        <v>34</v>
      </c>
      <c r="B34" s="26">
        <v>95</v>
      </c>
      <c r="C34" s="27">
        <f t="shared" si="9"/>
        <v>0.58282208588957052</v>
      </c>
      <c r="D34" s="26">
        <v>118</v>
      </c>
      <c r="E34" s="27">
        <f t="shared" si="10"/>
        <v>0.67816091954022983</v>
      </c>
      <c r="F34" s="26">
        <v>114</v>
      </c>
      <c r="G34" s="27">
        <f t="shared" si="8"/>
        <v>0.55882352941176472</v>
      </c>
      <c r="H34" s="26">
        <v>137</v>
      </c>
      <c r="I34" s="27">
        <f t="shared" si="11"/>
        <v>0.60888888888888892</v>
      </c>
      <c r="J34" s="26">
        <v>179</v>
      </c>
      <c r="K34" s="27">
        <f>J34/256</f>
        <v>0.69921875</v>
      </c>
      <c r="L34" s="27">
        <f t="shared" si="17"/>
        <v>0.88421052631578945</v>
      </c>
    </row>
    <row r="35" spans="1:12" s="54" customFormat="1" x14ac:dyDescent="0.25">
      <c r="A35" s="21" t="s">
        <v>10</v>
      </c>
      <c r="B35" s="30">
        <f>SUM(B33:B34)</f>
        <v>163</v>
      </c>
      <c r="C35" s="31">
        <f t="shared" si="9"/>
        <v>1</v>
      </c>
      <c r="D35" s="30">
        <f t="shared" ref="D35:J35" si="18">SUM(D33:D34)</f>
        <v>174</v>
      </c>
      <c r="E35" s="31">
        <f t="shared" si="10"/>
        <v>1</v>
      </c>
      <c r="F35" s="30">
        <f t="shared" si="18"/>
        <v>204</v>
      </c>
      <c r="G35" s="31">
        <f t="shared" si="8"/>
        <v>1</v>
      </c>
      <c r="H35" s="30">
        <f t="shared" si="18"/>
        <v>225</v>
      </c>
      <c r="I35" s="31">
        <f t="shared" si="11"/>
        <v>1</v>
      </c>
      <c r="J35" s="30">
        <f t="shared" si="18"/>
        <v>256</v>
      </c>
      <c r="K35" s="31">
        <f>J35/256</f>
        <v>1</v>
      </c>
      <c r="L35" s="31">
        <f t="shared" si="17"/>
        <v>0.57055214723926384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selection activeCell="G4" sqref="G4:G8"/>
    </sheetView>
  </sheetViews>
  <sheetFormatPr defaultRowHeight="15" x14ac:dyDescent="0.25"/>
  <cols>
    <col min="1" max="1" width="38.140625" style="24" customWidth="1"/>
    <col min="2" max="2" width="18.5703125" customWidth="1"/>
    <col min="3" max="4" width="13.140625" customWidth="1"/>
    <col min="5" max="5" width="13.140625" style="14" customWidth="1"/>
    <col min="6" max="6" width="13.140625" customWidth="1"/>
    <col min="7" max="7" width="13.140625" style="14" customWidth="1"/>
    <col min="8" max="8" width="13.140625" style="17" customWidth="1"/>
  </cols>
  <sheetData>
    <row r="1" spans="1:8" x14ac:dyDescent="0.25">
      <c r="A1" s="56" t="s">
        <v>40</v>
      </c>
      <c r="B1" s="56"/>
      <c r="C1" s="56"/>
      <c r="D1" s="56"/>
      <c r="E1" s="56"/>
      <c r="F1" s="56"/>
      <c r="G1" s="56"/>
      <c r="H1" s="56"/>
    </row>
    <row r="2" spans="1:8" x14ac:dyDescent="0.25">
      <c r="A2" s="60"/>
      <c r="B2" s="60"/>
      <c r="C2" s="60"/>
      <c r="D2" s="60"/>
      <c r="E2" s="60"/>
      <c r="F2" s="60"/>
      <c r="G2" s="60"/>
      <c r="H2" s="60"/>
    </row>
    <row r="3" spans="1:8" ht="30" x14ac:dyDescent="0.25">
      <c r="A3" s="33" t="s">
        <v>36</v>
      </c>
      <c r="B3" s="3" t="s">
        <v>37</v>
      </c>
      <c r="C3" s="4" t="s">
        <v>71</v>
      </c>
      <c r="D3" s="4" t="s">
        <v>72</v>
      </c>
      <c r="E3" s="11" t="s">
        <v>73</v>
      </c>
      <c r="F3" s="4" t="s">
        <v>74</v>
      </c>
      <c r="G3" s="11" t="s">
        <v>38</v>
      </c>
      <c r="H3" s="15" t="s">
        <v>75</v>
      </c>
    </row>
    <row r="4" spans="1:8" x14ac:dyDescent="0.25">
      <c r="A4" s="61" t="s">
        <v>41</v>
      </c>
      <c r="B4" s="1" t="s">
        <v>1</v>
      </c>
      <c r="C4" s="5">
        <v>167</v>
      </c>
      <c r="D4" s="5">
        <v>157</v>
      </c>
      <c r="E4" s="12">
        <v>0.94011976047904189</v>
      </c>
      <c r="F4" s="5">
        <v>153</v>
      </c>
      <c r="G4" s="12">
        <v>0.91616766467065869</v>
      </c>
      <c r="H4" s="6" t="s">
        <v>14</v>
      </c>
    </row>
    <row r="5" spans="1:8" x14ac:dyDescent="0.25">
      <c r="A5" s="62"/>
      <c r="B5" s="1" t="s">
        <v>2</v>
      </c>
      <c r="C5" s="2">
        <v>174</v>
      </c>
      <c r="D5" s="2">
        <v>164</v>
      </c>
      <c r="E5" s="12">
        <v>0.94252873563218387</v>
      </c>
      <c r="F5" s="2">
        <v>158</v>
      </c>
      <c r="G5" s="12">
        <v>0.90804597701149425</v>
      </c>
      <c r="H5" s="8" t="s">
        <v>14</v>
      </c>
    </row>
    <row r="6" spans="1:8" x14ac:dyDescent="0.25">
      <c r="A6" s="62"/>
      <c r="B6" s="1" t="s">
        <v>3</v>
      </c>
      <c r="C6" s="2">
        <v>205</v>
      </c>
      <c r="D6" s="2">
        <v>185</v>
      </c>
      <c r="E6" s="12">
        <v>0.90243902439024393</v>
      </c>
      <c r="F6" s="2">
        <v>181</v>
      </c>
      <c r="G6" s="12">
        <v>0.88292682926829269</v>
      </c>
      <c r="H6" s="8" t="s">
        <v>14</v>
      </c>
    </row>
    <row r="7" spans="1:8" x14ac:dyDescent="0.25">
      <c r="A7" s="62"/>
      <c r="B7" s="1" t="s">
        <v>4</v>
      </c>
      <c r="C7" s="2">
        <v>227</v>
      </c>
      <c r="D7" s="2">
        <v>207</v>
      </c>
      <c r="E7" s="12">
        <v>0.91189427312775329</v>
      </c>
      <c r="F7" s="2">
        <v>192</v>
      </c>
      <c r="G7" s="12">
        <v>0.8458149779735683</v>
      </c>
      <c r="H7" s="8" t="s">
        <v>14</v>
      </c>
    </row>
    <row r="8" spans="1:8" x14ac:dyDescent="0.25">
      <c r="A8" s="63"/>
      <c r="B8" s="1" t="s">
        <v>5</v>
      </c>
      <c r="C8" s="2">
        <v>256</v>
      </c>
      <c r="D8" s="2">
        <v>240</v>
      </c>
      <c r="E8" s="12">
        <v>0.9375</v>
      </c>
      <c r="F8" s="2">
        <v>227</v>
      </c>
      <c r="G8" s="12">
        <v>0.88671875</v>
      </c>
      <c r="H8" s="8" t="s">
        <v>14</v>
      </c>
    </row>
    <row r="9" spans="1:8" x14ac:dyDescent="0.25">
      <c r="C9" s="9"/>
      <c r="D9" s="9"/>
      <c r="E9" s="13"/>
      <c r="F9" s="9"/>
      <c r="G9" s="13"/>
      <c r="H9" s="16"/>
    </row>
    <row r="10" spans="1:8" ht="30" x14ac:dyDescent="0.25">
      <c r="A10" s="19" t="s">
        <v>39</v>
      </c>
      <c r="B10" s="3" t="s">
        <v>37</v>
      </c>
      <c r="C10" s="4" t="s">
        <v>71</v>
      </c>
      <c r="D10" s="4" t="s">
        <v>72</v>
      </c>
      <c r="E10" s="11" t="s">
        <v>73</v>
      </c>
      <c r="F10" s="4" t="s">
        <v>74</v>
      </c>
      <c r="G10" s="11" t="s">
        <v>38</v>
      </c>
      <c r="H10" s="15" t="s">
        <v>75</v>
      </c>
    </row>
    <row r="11" spans="1:8" x14ac:dyDescent="0.25">
      <c r="A11" s="64" t="s">
        <v>42</v>
      </c>
      <c r="B11" s="1" t="s">
        <v>1</v>
      </c>
      <c r="C11" s="2">
        <v>44</v>
      </c>
      <c r="D11" s="2">
        <v>44</v>
      </c>
      <c r="E11" s="7">
        <v>1</v>
      </c>
      <c r="F11" s="2">
        <v>43</v>
      </c>
      <c r="G11" s="7">
        <v>0.97727272727272729</v>
      </c>
      <c r="H11" s="8">
        <v>3.4704545454545452</v>
      </c>
    </row>
    <row r="12" spans="1:8" x14ac:dyDescent="0.25">
      <c r="A12" s="64"/>
      <c r="B12" s="1" t="s">
        <v>2</v>
      </c>
      <c r="C12" s="2">
        <v>53</v>
      </c>
      <c r="D12" s="2">
        <v>46</v>
      </c>
      <c r="E12" s="7">
        <v>0.86792452830188682</v>
      </c>
      <c r="F12" s="2">
        <v>44</v>
      </c>
      <c r="G12" s="7">
        <v>0.83018867924528306</v>
      </c>
      <c r="H12" s="8">
        <v>2.7666666666666666</v>
      </c>
    </row>
    <row r="13" spans="1:8" x14ac:dyDescent="0.25">
      <c r="A13" s="64"/>
      <c r="B13" s="1" t="s">
        <v>3</v>
      </c>
      <c r="C13" s="2">
        <v>57</v>
      </c>
      <c r="D13" s="2">
        <v>50</v>
      </c>
      <c r="E13" s="7">
        <v>0.8771929824561403</v>
      </c>
      <c r="F13" s="2">
        <v>49</v>
      </c>
      <c r="G13" s="7">
        <v>0.85964912280701755</v>
      </c>
      <c r="H13" s="8">
        <v>3.5260000000000002</v>
      </c>
    </row>
    <row r="14" spans="1:8" x14ac:dyDescent="0.25">
      <c r="A14" s="64"/>
      <c r="B14" s="1" t="s">
        <v>4</v>
      </c>
      <c r="C14" s="2">
        <v>65</v>
      </c>
      <c r="D14" s="2">
        <v>63</v>
      </c>
      <c r="E14" s="7">
        <v>0.96923076923076923</v>
      </c>
      <c r="F14" s="2">
        <v>63</v>
      </c>
      <c r="G14" s="7">
        <v>0.96923076923076923</v>
      </c>
      <c r="H14" s="8">
        <v>3.7777777777777777</v>
      </c>
    </row>
    <row r="15" spans="1:8" x14ac:dyDescent="0.25">
      <c r="A15" s="64"/>
      <c r="B15" s="1" t="s">
        <v>5</v>
      </c>
      <c r="C15" s="2">
        <v>62</v>
      </c>
      <c r="D15" s="2">
        <v>60</v>
      </c>
      <c r="E15" s="7">
        <v>0.967741935483871</v>
      </c>
      <c r="F15" s="2">
        <v>59</v>
      </c>
      <c r="G15" s="7">
        <v>0.95161290322580649</v>
      </c>
      <c r="H15" s="8">
        <v>3.3982758620689659</v>
      </c>
    </row>
    <row r="16" spans="1:8" ht="30" x14ac:dyDescent="0.25">
      <c r="A16" s="34"/>
      <c r="B16" s="3" t="s">
        <v>37</v>
      </c>
      <c r="C16" s="4" t="s">
        <v>71</v>
      </c>
      <c r="D16" s="4" t="s">
        <v>72</v>
      </c>
      <c r="E16" s="11" t="s">
        <v>73</v>
      </c>
      <c r="F16" s="4" t="s">
        <v>74</v>
      </c>
      <c r="G16" s="11" t="s">
        <v>38</v>
      </c>
      <c r="H16" s="15" t="s">
        <v>75</v>
      </c>
    </row>
    <row r="17" spans="1:8" x14ac:dyDescent="0.25">
      <c r="A17" s="64" t="s">
        <v>43</v>
      </c>
      <c r="B17" s="1" t="s">
        <v>1</v>
      </c>
      <c r="C17" s="2">
        <v>37</v>
      </c>
      <c r="D17" s="2">
        <v>30</v>
      </c>
      <c r="E17" s="7">
        <v>0.81081081081081086</v>
      </c>
      <c r="F17" s="2">
        <v>29</v>
      </c>
      <c r="G17" s="7">
        <v>0.78378378378378377</v>
      </c>
      <c r="H17" s="8">
        <v>2.8</v>
      </c>
    </row>
    <row r="18" spans="1:8" x14ac:dyDescent="0.25">
      <c r="A18" s="64"/>
      <c r="B18" s="1" t="s">
        <v>2</v>
      </c>
      <c r="C18" s="2">
        <v>51</v>
      </c>
      <c r="D18" s="2">
        <v>48</v>
      </c>
      <c r="E18" s="7">
        <v>0.94117647058823528</v>
      </c>
      <c r="F18" s="2">
        <v>45</v>
      </c>
      <c r="G18" s="7">
        <v>0.88235294117647056</v>
      </c>
      <c r="H18" s="8">
        <v>2.75</v>
      </c>
    </row>
    <row r="19" spans="1:8" x14ac:dyDescent="0.25">
      <c r="A19" s="64"/>
      <c r="B19" s="1" t="s">
        <v>3</v>
      </c>
      <c r="C19" s="2">
        <v>69</v>
      </c>
      <c r="D19" s="2">
        <v>62</v>
      </c>
      <c r="E19" s="7">
        <v>0.89855072463768115</v>
      </c>
      <c r="F19" s="2">
        <v>62</v>
      </c>
      <c r="G19" s="7">
        <v>0.89855072463768115</v>
      </c>
      <c r="H19" s="8">
        <v>3.2419354838709675</v>
      </c>
    </row>
    <row r="20" spans="1:8" x14ac:dyDescent="0.25">
      <c r="A20" s="64"/>
      <c r="B20" s="1" t="s">
        <v>4</v>
      </c>
      <c r="C20" s="2">
        <v>82</v>
      </c>
      <c r="D20" s="2">
        <v>70</v>
      </c>
      <c r="E20" s="7">
        <v>0.85365853658536583</v>
      </c>
      <c r="F20" s="2">
        <v>61</v>
      </c>
      <c r="G20" s="7">
        <v>0.74390243902439024</v>
      </c>
      <c r="H20" s="8">
        <v>3.0285714285714285</v>
      </c>
    </row>
    <row r="21" spans="1:8" x14ac:dyDescent="0.25">
      <c r="A21" s="64"/>
      <c r="B21" s="1" t="s">
        <v>5</v>
      </c>
      <c r="C21" s="2">
        <v>100</v>
      </c>
      <c r="D21" s="2">
        <v>88</v>
      </c>
      <c r="E21" s="7">
        <v>0.88</v>
      </c>
      <c r="F21" s="2">
        <v>77</v>
      </c>
      <c r="G21" s="7">
        <v>0.77</v>
      </c>
      <c r="H21" s="8">
        <v>2.4965909090909091</v>
      </c>
    </row>
    <row r="22" spans="1:8" ht="30" x14ac:dyDescent="0.25">
      <c r="A22" s="34"/>
      <c r="B22" s="3" t="s">
        <v>37</v>
      </c>
      <c r="C22" s="4" t="s">
        <v>71</v>
      </c>
      <c r="D22" s="4" t="s">
        <v>72</v>
      </c>
      <c r="E22" s="11" t="s">
        <v>73</v>
      </c>
      <c r="F22" s="4" t="s">
        <v>74</v>
      </c>
      <c r="G22" s="11" t="s">
        <v>38</v>
      </c>
      <c r="H22" s="15" t="s">
        <v>75</v>
      </c>
    </row>
    <row r="23" spans="1:8" x14ac:dyDescent="0.25">
      <c r="A23" s="64" t="s">
        <v>44</v>
      </c>
      <c r="B23" s="1" t="s">
        <v>1</v>
      </c>
      <c r="C23" s="2">
        <v>61</v>
      </c>
      <c r="D23" s="2">
        <v>59</v>
      </c>
      <c r="E23" s="7">
        <v>0.96721311475409832</v>
      </c>
      <c r="F23" s="2">
        <v>58</v>
      </c>
      <c r="G23" s="7">
        <v>0.95081967213114749</v>
      </c>
      <c r="H23" s="8">
        <v>3.6152542372881356</v>
      </c>
    </row>
    <row r="24" spans="1:8" x14ac:dyDescent="0.25">
      <c r="A24" s="64"/>
      <c r="B24" s="1" t="s">
        <v>2</v>
      </c>
      <c r="C24" s="2">
        <v>58</v>
      </c>
      <c r="D24" s="2">
        <v>58</v>
      </c>
      <c r="E24" s="7">
        <v>1</v>
      </c>
      <c r="F24" s="2">
        <v>57</v>
      </c>
      <c r="G24" s="7">
        <v>0.98275862068965514</v>
      </c>
      <c r="H24" s="8">
        <v>3.5810344827586209</v>
      </c>
    </row>
    <row r="25" spans="1:8" x14ac:dyDescent="0.25">
      <c r="A25" s="64"/>
      <c r="B25" s="1" t="s">
        <v>3</v>
      </c>
      <c r="C25" s="2">
        <v>59</v>
      </c>
      <c r="D25" s="2">
        <v>55</v>
      </c>
      <c r="E25" s="7">
        <v>0.93220338983050843</v>
      </c>
      <c r="F25" s="2">
        <v>53</v>
      </c>
      <c r="G25" s="7">
        <v>0.89830508474576276</v>
      </c>
      <c r="H25" s="8">
        <v>3.1727272727272728</v>
      </c>
    </row>
    <row r="26" spans="1:8" x14ac:dyDescent="0.25">
      <c r="A26" s="64"/>
      <c r="B26" s="1" t="s">
        <v>4</v>
      </c>
      <c r="C26" s="5">
        <v>52</v>
      </c>
      <c r="D26" s="5">
        <v>46</v>
      </c>
      <c r="E26" s="7">
        <v>0.88461538461538458</v>
      </c>
      <c r="F26" s="5">
        <v>42</v>
      </c>
      <c r="G26" s="7">
        <v>0.80769230769230771</v>
      </c>
      <c r="H26" s="8">
        <v>2.4347826086956523</v>
      </c>
    </row>
    <row r="27" spans="1:8" x14ac:dyDescent="0.25">
      <c r="A27" s="64"/>
      <c r="B27" s="1" t="s">
        <v>5</v>
      </c>
      <c r="C27" s="2">
        <v>74</v>
      </c>
      <c r="D27" s="2">
        <v>73</v>
      </c>
      <c r="E27" s="7">
        <v>0.98648648648648651</v>
      </c>
      <c r="F27" s="2">
        <v>72</v>
      </c>
      <c r="G27" s="7">
        <v>0.97297297297297303</v>
      </c>
      <c r="H27" s="8">
        <v>3.3013698630136985</v>
      </c>
    </row>
    <row r="28" spans="1:8" ht="30" x14ac:dyDescent="0.25">
      <c r="A28" s="34"/>
      <c r="B28" s="3" t="s">
        <v>37</v>
      </c>
      <c r="C28" s="4" t="s">
        <v>71</v>
      </c>
      <c r="D28" s="4" t="s">
        <v>72</v>
      </c>
      <c r="E28" s="11" t="s">
        <v>73</v>
      </c>
      <c r="F28" s="4" t="s">
        <v>74</v>
      </c>
      <c r="G28" s="11" t="s">
        <v>38</v>
      </c>
      <c r="H28" s="15" t="s">
        <v>75</v>
      </c>
    </row>
    <row r="29" spans="1:8" x14ac:dyDescent="0.25">
      <c r="A29" s="59" t="s">
        <v>45</v>
      </c>
      <c r="B29" s="1" t="s">
        <v>1</v>
      </c>
      <c r="C29" s="2">
        <v>25</v>
      </c>
      <c r="D29" s="2">
        <v>24</v>
      </c>
      <c r="E29" s="7">
        <v>0.96</v>
      </c>
      <c r="F29" s="2">
        <v>23</v>
      </c>
      <c r="G29" s="7">
        <v>0.92</v>
      </c>
      <c r="H29" s="8">
        <v>2.9583333333333335</v>
      </c>
    </row>
    <row r="30" spans="1:8" x14ac:dyDescent="0.25">
      <c r="A30" s="59"/>
      <c r="B30" s="1" t="s">
        <v>2</v>
      </c>
      <c r="C30" s="2">
        <v>12</v>
      </c>
      <c r="D30" s="2">
        <v>12</v>
      </c>
      <c r="E30" s="7">
        <v>1</v>
      </c>
      <c r="F30" s="2">
        <v>12</v>
      </c>
      <c r="G30" s="7">
        <v>1</v>
      </c>
      <c r="H30" s="8">
        <v>2.9166666666666665</v>
      </c>
    </row>
    <row r="31" spans="1:8" x14ac:dyDescent="0.25">
      <c r="A31" s="59"/>
      <c r="B31" s="1" t="s">
        <v>3</v>
      </c>
      <c r="C31" s="2">
        <v>20</v>
      </c>
      <c r="D31" s="2">
        <v>18</v>
      </c>
      <c r="E31" s="7">
        <v>0.9</v>
      </c>
      <c r="F31" s="2">
        <v>17</v>
      </c>
      <c r="G31" s="7">
        <v>0.85</v>
      </c>
      <c r="H31" s="8">
        <v>2.4444444444444446</v>
      </c>
    </row>
    <row r="32" spans="1:8" x14ac:dyDescent="0.25">
      <c r="A32" s="59"/>
      <c r="B32" s="1" t="s">
        <v>4</v>
      </c>
      <c r="C32" s="2">
        <v>28</v>
      </c>
      <c r="D32" s="2">
        <v>28</v>
      </c>
      <c r="E32" s="7">
        <v>1</v>
      </c>
      <c r="F32" s="2">
        <v>26</v>
      </c>
      <c r="G32" s="7">
        <v>0.9285714285714286</v>
      </c>
      <c r="H32" s="8">
        <v>3.25</v>
      </c>
    </row>
    <row r="33" spans="1:8" x14ac:dyDescent="0.25">
      <c r="A33" s="59"/>
      <c r="B33" s="1" t="s">
        <v>5</v>
      </c>
      <c r="C33" s="2">
        <v>20</v>
      </c>
      <c r="D33" s="2">
        <v>19</v>
      </c>
      <c r="E33" s="7">
        <v>0.95</v>
      </c>
      <c r="F33" s="2">
        <v>19</v>
      </c>
      <c r="G33" s="7">
        <v>0.95</v>
      </c>
      <c r="H33" s="8">
        <v>3.72</v>
      </c>
    </row>
  </sheetData>
  <mergeCells count="6">
    <mergeCell ref="A29:A33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"/>
    </sheetView>
  </sheetViews>
  <sheetFormatPr defaultRowHeight="15" x14ac:dyDescent="0.25"/>
  <cols>
    <col min="1" max="1" width="16.28515625" style="24" customWidth="1"/>
    <col min="2" max="8" width="13.7109375" style="32" customWidth="1"/>
  </cols>
  <sheetData>
    <row r="1" spans="1:8" ht="30" x14ac:dyDescent="0.25">
      <c r="A1" s="19" t="s">
        <v>46</v>
      </c>
      <c r="B1" s="10" t="s">
        <v>37</v>
      </c>
      <c r="C1" s="36" t="s">
        <v>71</v>
      </c>
      <c r="D1" s="36" t="s">
        <v>72</v>
      </c>
      <c r="E1" s="37" t="s">
        <v>73</v>
      </c>
      <c r="F1" s="36" t="s">
        <v>74</v>
      </c>
      <c r="G1" s="37" t="s">
        <v>38</v>
      </c>
      <c r="H1" s="38" t="s">
        <v>75</v>
      </c>
    </row>
    <row r="2" spans="1:8" x14ac:dyDescent="0.25">
      <c r="A2" s="64" t="s">
        <v>47</v>
      </c>
      <c r="B2" s="18" t="s">
        <v>1</v>
      </c>
      <c r="C2" s="26">
        <v>167</v>
      </c>
      <c r="D2" s="26">
        <v>157</v>
      </c>
      <c r="E2" s="39">
        <v>0.94011976047904189</v>
      </c>
      <c r="F2" s="26">
        <v>153</v>
      </c>
      <c r="G2" s="40">
        <v>0.91616766467065869</v>
      </c>
      <c r="H2" s="41">
        <v>3.3184713375796173</v>
      </c>
    </row>
    <row r="3" spans="1:8" x14ac:dyDescent="0.25">
      <c r="A3" s="64"/>
      <c r="B3" s="18" t="s">
        <v>2</v>
      </c>
      <c r="C3" s="26">
        <v>174</v>
      </c>
      <c r="D3" s="26">
        <v>164</v>
      </c>
      <c r="E3" s="39">
        <v>0.94252873563218387</v>
      </c>
      <c r="F3" s="26">
        <v>158</v>
      </c>
      <c r="G3" s="40">
        <v>0.90804597701149425</v>
      </c>
      <c r="H3" s="41">
        <v>3.0625766871165645</v>
      </c>
    </row>
    <row r="4" spans="1:8" x14ac:dyDescent="0.25">
      <c r="A4" s="64"/>
      <c r="B4" s="18" t="s">
        <v>3</v>
      </c>
      <c r="C4" s="26">
        <v>205</v>
      </c>
      <c r="D4" s="26">
        <v>185</v>
      </c>
      <c r="E4" s="39">
        <v>0.90243902439024393</v>
      </c>
      <c r="F4" s="26">
        <v>181</v>
      </c>
      <c r="G4" s="40">
        <v>0.88292682926829269</v>
      </c>
      <c r="H4" s="41">
        <v>3.2205405405405401</v>
      </c>
    </row>
    <row r="5" spans="1:8" x14ac:dyDescent="0.25">
      <c r="A5" s="64"/>
      <c r="B5" s="18" t="s">
        <v>4</v>
      </c>
      <c r="C5" s="26">
        <v>227</v>
      </c>
      <c r="D5" s="26">
        <v>207</v>
      </c>
      <c r="E5" s="39">
        <v>0.91189427312775329</v>
      </c>
      <c r="F5" s="26">
        <v>192</v>
      </c>
      <c r="G5" s="40">
        <v>0.8458149779735683</v>
      </c>
      <c r="H5" s="41">
        <v>3.1545893719806761</v>
      </c>
    </row>
    <row r="6" spans="1:8" x14ac:dyDescent="0.25">
      <c r="A6" s="64"/>
      <c r="B6" s="18" t="s">
        <v>5</v>
      </c>
      <c r="C6" s="26">
        <v>256</v>
      </c>
      <c r="D6" s="26">
        <v>240</v>
      </c>
      <c r="E6" s="39">
        <v>0.9375</v>
      </c>
      <c r="F6" s="26">
        <v>227</v>
      </c>
      <c r="G6" s="40">
        <v>0.88671875</v>
      </c>
      <c r="H6" s="41">
        <v>3.0605042016806725</v>
      </c>
    </row>
    <row r="7" spans="1:8" x14ac:dyDescent="0.25">
      <c r="A7" s="64" t="s">
        <v>48</v>
      </c>
      <c r="B7" s="18" t="s">
        <v>1</v>
      </c>
      <c r="C7" s="28" t="s">
        <v>14</v>
      </c>
      <c r="D7" s="28" t="s">
        <v>14</v>
      </c>
      <c r="E7" s="42" t="s">
        <v>14</v>
      </c>
      <c r="F7" s="28" t="s">
        <v>14</v>
      </c>
      <c r="G7" s="28" t="s">
        <v>14</v>
      </c>
      <c r="H7" s="42" t="s">
        <v>14</v>
      </c>
    </row>
    <row r="8" spans="1:8" x14ac:dyDescent="0.25">
      <c r="A8" s="64"/>
      <c r="B8" s="18" t="s">
        <v>2</v>
      </c>
      <c r="C8" s="28" t="s">
        <v>14</v>
      </c>
      <c r="D8" s="28" t="s">
        <v>14</v>
      </c>
      <c r="E8" s="42" t="s">
        <v>14</v>
      </c>
      <c r="F8" s="28" t="s">
        <v>14</v>
      </c>
      <c r="G8" s="28" t="s">
        <v>14</v>
      </c>
      <c r="H8" s="42" t="s">
        <v>14</v>
      </c>
    </row>
    <row r="9" spans="1:8" x14ac:dyDescent="0.25">
      <c r="A9" s="64"/>
      <c r="B9" s="18" t="s">
        <v>3</v>
      </c>
      <c r="C9" s="28" t="s">
        <v>14</v>
      </c>
      <c r="D9" s="28" t="s">
        <v>14</v>
      </c>
      <c r="E9" s="42" t="s">
        <v>14</v>
      </c>
      <c r="F9" s="28" t="s">
        <v>14</v>
      </c>
      <c r="G9" s="28" t="s">
        <v>14</v>
      </c>
      <c r="H9" s="42" t="s">
        <v>14</v>
      </c>
    </row>
    <row r="10" spans="1:8" x14ac:dyDescent="0.25">
      <c r="A10" s="64"/>
      <c r="B10" s="18" t="s">
        <v>4</v>
      </c>
      <c r="C10" s="28" t="s">
        <v>14</v>
      </c>
      <c r="D10" s="28" t="s">
        <v>14</v>
      </c>
      <c r="E10" s="42" t="s">
        <v>14</v>
      </c>
      <c r="F10" s="28" t="s">
        <v>14</v>
      </c>
      <c r="G10" s="28" t="s">
        <v>14</v>
      </c>
      <c r="H10" s="42" t="s">
        <v>14</v>
      </c>
    </row>
    <row r="11" spans="1:8" x14ac:dyDescent="0.25">
      <c r="A11" s="64"/>
      <c r="B11" s="18" t="s">
        <v>5</v>
      </c>
      <c r="C11" s="28" t="s">
        <v>14</v>
      </c>
      <c r="D11" s="28" t="s">
        <v>14</v>
      </c>
      <c r="E11" s="42" t="s">
        <v>14</v>
      </c>
      <c r="F11" s="28" t="s">
        <v>14</v>
      </c>
      <c r="G11" s="28" t="s">
        <v>14</v>
      </c>
      <c r="H11" s="42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K9" sqref="K9"/>
    </sheetView>
  </sheetViews>
  <sheetFormatPr defaultRowHeight="15" x14ac:dyDescent="0.25"/>
  <cols>
    <col min="1" max="1" width="14" style="24" customWidth="1"/>
    <col min="2" max="8" width="14" style="32" customWidth="1"/>
  </cols>
  <sheetData>
    <row r="1" spans="1:8" ht="30" x14ac:dyDescent="0.25">
      <c r="A1" s="19" t="s">
        <v>0</v>
      </c>
      <c r="B1" s="10" t="s">
        <v>37</v>
      </c>
      <c r="C1" s="36" t="s">
        <v>71</v>
      </c>
      <c r="D1" s="36" t="s">
        <v>72</v>
      </c>
      <c r="E1" s="37" t="s">
        <v>73</v>
      </c>
      <c r="F1" s="36" t="s">
        <v>74</v>
      </c>
      <c r="G1" s="37" t="s">
        <v>38</v>
      </c>
      <c r="H1" s="38" t="s">
        <v>75</v>
      </c>
    </row>
    <row r="2" spans="1:8" x14ac:dyDescent="0.25">
      <c r="A2" s="64" t="s">
        <v>7</v>
      </c>
      <c r="B2" s="18" t="s">
        <v>1</v>
      </c>
      <c r="C2" s="26">
        <v>61</v>
      </c>
      <c r="D2" s="26">
        <v>58</v>
      </c>
      <c r="E2" s="39">
        <v>0.95081967213114749</v>
      </c>
      <c r="F2" s="26">
        <v>56</v>
      </c>
      <c r="G2" s="39">
        <v>0.91803278688524592</v>
      </c>
      <c r="H2" s="43">
        <v>3.3241379310344832</v>
      </c>
    </row>
    <row r="3" spans="1:8" x14ac:dyDescent="0.25">
      <c r="A3" s="64"/>
      <c r="B3" s="18" t="s">
        <v>2</v>
      </c>
      <c r="C3" s="26">
        <v>56</v>
      </c>
      <c r="D3" s="26">
        <v>49</v>
      </c>
      <c r="E3" s="39">
        <v>0.875</v>
      </c>
      <c r="F3" s="26">
        <v>47</v>
      </c>
      <c r="G3" s="39">
        <v>0.8392857142857143</v>
      </c>
      <c r="H3" s="43">
        <v>3.0812499999999998</v>
      </c>
    </row>
    <row r="4" spans="1:8" x14ac:dyDescent="0.25">
      <c r="A4" s="64"/>
      <c r="B4" s="18" t="s">
        <v>3</v>
      </c>
      <c r="C4" s="26">
        <v>68</v>
      </c>
      <c r="D4" s="26">
        <v>61</v>
      </c>
      <c r="E4" s="39">
        <v>0.8970588235294118</v>
      </c>
      <c r="F4" s="26">
        <v>60</v>
      </c>
      <c r="G4" s="39">
        <v>0.88235294117647056</v>
      </c>
      <c r="H4" s="43">
        <v>3.2475409836065574</v>
      </c>
    </row>
    <row r="5" spans="1:8" x14ac:dyDescent="0.25">
      <c r="A5" s="64"/>
      <c r="B5" s="18" t="s">
        <v>4</v>
      </c>
      <c r="C5" s="26">
        <v>87</v>
      </c>
      <c r="D5" s="26">
        <v>84</v>
      </c>
      <c r="E5" s="39">
        <v>0.96551724137931039</v>
      </c>
      <c r="F5" s="26">
        <v>79</v>
      </c>
      <c r="G5" s="39">
        <v>0.90804597701149425</v>
      </c>
      <c r="H5" s="43">
        <v>3.3178571428571426</v>
      </c>
    </row>
    <row r="6" spans="1:8" x14ac:dyDescent="0.25">
      <c r="A6" s="64"/>
      <c r="B6" s="18" t="s">
        <v>5</v>
      </c>
      <c r="C6" s="26">
        <v>74</v>
      </c>
      <c r="D6" s="26">
        <v>68</v>
      </c>
      <c r="E6" s="39">
        <v>0.91891891891891897</v>
      </c>
      <c r="F6" s="26">
        <v>66</v>
      </c>
      <c r="G6" s="39">
        <v>0.89189189189189189</v>
      </c>
      <c r="H6" s="43">
        <v>3.085294117647059</v>
      </c>
    </row>
    <row r="7" spans="1:8" x14ac:dyDescent="0.25">
      <c r="A7" s="64" t="s">
        <v>8</v>
      </c>
      <c r="B7" s="18" t="s">
        <v>1</v>
      </c>
      <c r="C7" s="26">
        <v>103</v>
      </c>
      <c r="D7" s="26">
        <v>96</v>
      </c>
      <c r="E7" s="39">
        <v>0.93203883495145634</v>
      </c>
      <c r="F7" s="26">
        <v>94</v>
      </c>
      <c r="G7" s="39">
        <v>0.91262135922330101</v>
      </c>
      <c r="H7" s="43">
        <v>3.2937500000000002</v>
      </c>
    </row>
    <row r="8" spans="1:8" x14ac:dyDescent="0.25">
      <c r="A8" s="64"/>
      <c r="B8" s="18" t="s">
        <v>2</v>
      </c>
      <c r="C8" s="26">
        <v>117</v>
      </c>
      <c r="D8" s="26">
        <v>114</v>
      </c>
      <c r="E8" s="39">
        <v>0.97435897435897434</v>
      </c>
      <c r="F8" s="26">
        <v>110</v>
      </c>
      <c r="G8" s="39">
        <v>0.94017094017094016</v>
      </c>
      <c r="H8" s="43">
        <v>3.0640350877192986</v>
      </c>
    </row>
    <row r="9" spans="1:8" x14ac:dyDescent="0.25">
      <c r="A9" s="64"/>
      <c r="B9" s="18" t="s">
        <v>3</v>
      </c>
      <c r="C9" s="26">
        <v>134</v>
      </c>
      <c r="D9" s="26">
        <v>121</v>
      </c>
      <c r="E9" s="39">
        <v>0.90298507462686572</v>
      </c>
      <c r="F9" s="26">
        <v>118</v>
      </c>
      <c r="G9" s="39">
        <v>0.88059701492537312</v>
      </c>
      <c r="H9" s="43">
        <v>3.2041322314049587</v>
      </c>
    </row>
    <row r="10" spans="1:8" x14ac:dyDescent="0.25">
      <c r="A10" s="64"/>
      <c r="B10" s="18" t="s">
        <v>4</v>
      </c>
      <c r="C10" s="26">
        <v>138</v>
      </c>
      <c r="D10" s="26">
        <v>121</v>
      </c>
      <c r="E10" s="39">
        <v>0.87681159420289856</v>
      </c>
      <c r="F10" s="26">
        <v>111</v>
      </c>
      <c r="G10" s="39">
        <v>0.80434782608695654</v>
      </c>
      <c r="H10" s="43">
        <v>3.0355371900826444</v>
      </c>
    </row>
    <row r="11" spans="1:8" x14ac:dyDescent="0.25">
      <c r="A11" s="64"/>
      <c r="B11" s="18" t="s">
        <v>5</v>
      </c>
      <c r="C11" s="26">
        <v>181</v>
      </c>
      <c r="D11" s="26">
        <v>171</v>
      </c>
      <c r="E11" s="39">
        <v>0.94475138121546964</v>
      </c>
      <c r="F11" s="26">
        <v>160</v>
      </c>
      <c r="G11" s="39">
        <v>0.88397790055248615</v>
      </c>
      <c r="H11" s="43">
        <v>3.0449704142011838</v>
      </c>
    </row>
    <row r="12" spans="1:8" ht="30" x14ac:dyDescent="0.25">
      <c r="A12" s="19" t="s">
        <v>49</v>
      </c>
      <c r="B12" s="10" t="s">
        <v>37</v>
      </c>
      <c r="C12" s="36" t="s">
        <v>71</v>
      </c>
      <c r="D12" s="36" t="s">
        <v>72</v>
      </c>
      <c r="E12" s="37" t="s">
        <v>73</v>
      </c>
      <c r="F12" s="36" t="s">
        <v>74</v>
      </c>
      <c r="G12" s="37" t="s">
        <v>38</v>
      </c>
      <c r="H12" s="38" t="s">
        <v>75</v>
      </c>
    </row>
    <row r="13" spans="1:8" x14ac:dyDescent="0.25">
      <c r="A13" s="65" t="s">
        <v>50</v>
      </c>
      <c r="B13" s="18" t="s">
        <v>1</v>
      </c>
      <c r="C13" s="26">
        <v>7</v>
      </c>
      <c r="D13" s="26">
        <v>6</v>
      </c>
      <c r="E13" s="39">
        <v>0.8571428571428571</v>
      </c>
      <c r="F13" s="26">
        <v>6</v>
      </c>
      <c r="G13" s="39">
        <v>0.8571428571428571</v>
      </c>
      <c r="H13" s="43">
        <v>3.4499999999999997</v>
      </c>
    </row>
    <row r="14" spans="1:8" x14ac:dyDescent="0.25">
      <c r="A14" s="66"/>
      <c r="B14" s="18" t="s">
        <v>2</v>
      </c>
      <c r="C14" s="26">
        <v>2</v>
      </c>
      <c r="D14" s="26">
        <v>2</v>
      </c>
      <c r="E14" s="39">
        <v>1</v>
      </c>
      <c r="F14" s="26">
        <v>1</v>
      </c>
      <c r="G14" s="39">
        <v>0.5</v>
      </c>
      <c r="H14" s="43">
        <v>2</v>
      </c>
    </row>
    <row r="15" spans="1:8" x14ac:dyDescent="0.25">
      <c r="A15" s="66"/>
      <c r="B15" s="18" t="s">
        <v>3</v>
      </c>
      <c r="C15" s="26">
        <v>7</v>
      </c>
      <c r="D15" s="26">
        <v>5</v>
      </c>
      <c r="E15" s="39">
        <v>0.7142857142857143</v>
      </c>
      <c r="F15" s="26">
        <v>5</v>
      </c>
      <c r="G15" s="39">
        <v>0.7142857142857143</v>
      </c>
      <c r="H15" s="43">
        <v>3.6</v>
      </c>
    </row>
    <row r="16" spans="1:8" x14ac:dyDescent="0.25">
      <c r="A16" s="66"/>
      <c r="B16" s="18" t="s">
        <v>4</v>
      </c>
      <c r="C16" s="26">
        <v>5</v>
      </c>
      <c r="D16" s="26">
        <v>5</v>
      </c>
      <c r="E16" s="39">
        <v>1</v>
      </c>
      <c r="F16" s="26">
        <v>4</v>
      </c>
      <c r="G16" s="39">
        <v>0.8</v>
      </c>
      <c r="H16" s="43">
        <v>2.86</v>
      </c>
    </row>
    <row r="17" spans="1:8" x14ac:dyDescent="0.25">
      <c r="A17" s="67"/>
      <c r="B17" s="18" t="s">
        <v>5</v>
      </c>
      <c r="C17" s="26">
        <v>9</v>
      </c>
      <c r="D17" s="26">
        <v>8</v>
      </c>
      <c r="E17" s="39">
        <v>0.88888888888888884</v>
      </c>
      <c r="F17" s="26">
        <v>8</v>
      </c>
      <c r="G17" s="39">
        <v>0.88888888888888884</v>
      </c>
      <c r="H17" s="43">
        <v>2.7124999999999999</v>
      </c>
    </row>
    <row r="18" spans="1:8" x14ac:dyDescent="0.25">
      <c r="A18" s="59" t="s">
        <v>51</v>
      </c>
      <c r="B18" s="18" t="s">
        <v>1</v>
      </c>
      <c r="C18" s="44" t="s">
        <v>14</v>
      </c>
      <c r="D18" s="44" t="s">
        <v>14</v>
      </c>
      <c r="E18" s="39" t="s">
        <v>14</v>
      </c>
      <c r="F18" s="44" t="s">
        <v>14</v>
      </c>
      <c r="G18" s="39" t="s">
        <v>14</v>
      </c>
      <c r="H18" s="45" t="s">
        <v>14</v>
      </c>
    </row>
    <row r="19" spans="1:8" x14ac:dyDescent="0.25">
      <c r="A19" s="59"/>
      <c r="B19" s="18" t="s">
        <v>2</v>
      </c>
      <c r="C19" s="26" t="s">
        <v>14</v>
      </c>
      <c r="D19" s="26" t="s">
        <v>14</v>
      </c>
      <c r="E19" s="39" t="s">
        <v>14</v>
      </c>
      <c r="F19" s="26" t="s">
        <v>14</v>
      </c>
      <c r="G19" s="39" t="s">
        <v>14</v>
      </c>
      <c r="H19" s="43" t="s">
        <v>14</v>
      </c>
    </row>
    <row r="20" spans="1:8" x14ac:dyDescent="0.25">
      <c r="A20" s="59"/>
      <c r="B20" s="18" t="s">
        <v>3</v>
      </c>
      <c r="C20" s="44">
        <v>1</v>
      </c>
      <c r="D20" s="44">
        <v>1</v>
      </c>
      <c r="E20" s="39">
        <v>1</v>
      </c>
      <c r="F20" s="44">
        <v>1</v>
      </c>
      <c r="G20" s="39">
        <v>1</v>
      </c>
      <c r="H20" s="45">
        <v>2</v>
      </c>
    </row>
    <row r="21" spans="1:8" x14ac:dyDescent="0.25">
      <c r="A21" s="59"/>
      <c r="B21" s="18" t="s">
        <v>4</v>
      </c>
      <c r="C21" s="26" t="s">
        <v>14</v>
      </c>
      <c r="D21" s="26" t="s">
        <v>14</v>
      </c>
      <c r="E21" s="39" t="s">
        <v>14</v>
      </c>
      <c r="F21" s="26" t="s">
        <v>14</v>
      </c>
      <c r="G21" s="39" t="s">
        <v>14</v>
      </c>
      <c r="H21" s="43" t="s">
        <v>14</v>
      </c>
    </row>
    <row r="22" spans="1:8" x14ac:dyDescent="0.25">
      <c r="A22" s="59"/>
      <c r="B22" s="18" t="s">
        <v>5</v>
      </c>
      <c r="C22" s="26" t="s">
        <v>14</v>
      </c>
      <c r="D22" s="26" t="s">
        <v>14</v>
      </c>
      <c r="E22" s="39" t="s">
        <v>14</v>
      </c>
      <c r="F22" s="26" t="s">
        <v>14</v>
      </c>
      <c r="G22" s="39" t="s">
        <v>14</v>
      </c>
      <c r="H22" s="43" t="s">
        <v>14</v>
      </c>
    </row>
    <row r="23" spans="1:8" x14ac:dyDescent="0.25">
      <c r="A23" s="64" t="s">
        <v>15</v>
      </c>
      <c r="B23" s="18" t="s">
        <v>1</v>
      </c>
      <c r="C23" s="26">
        <v>10</v>
      </c>
      <c r="D23" s="26">
        <v>9</v>
      </c>
      <c r="E23" s="39">
        <v>0.9</v>
      </c>
      <c r="F23" s="26">
        <v>9</v>
      </c>
      <c r="G23" s="39">
        <v>0.9</v>
      </c>
      <c r="H23" s="43">
        <v>3.1888888888888891</v>
      </c>
    </row>
    <row r="24" spans="1:8" x14ac:dyDescent="0.25">
      <c r="A24" s="64"/>
      <c r="B24" s="18" t="s">
        <v>2</v>
      </c>
      <c r="C24" s="26">
        <v>16</v>
      </c>
      <c r="D24" s="26">
        <v>14</v>
      </c>
      <c r="E24" s="39">
        <v>0.875</v>
      </c>
      <c r="F24" s="26">
        <v>14</v>
      </c>
      <c r="G24" s="39">
        <v>0.875</v>
      </c>
      <c r="H24" s="43">
        <v>3.1</v>
      </c>
    </row>
    <row r="25" spans="1:8" x14ac:dyDescent="0.25">
      <c r="A25" s="64"/>
      <c r="B25" s="18" t="s">
        <v>3</v>
      </c>
      <c r="C25" s="44">
        <v>18</v>
      </c>
      <c r="D25" s="44">
        <v>17</v>
      </c>
      <c r="E25" s="39">
        <v>0.94444444444444442</v>
      </c>
      <c r="F25" s="44">
        <v>17</v>
      </c>
      <c r="G25" s="39">
        <v>0.94444444444444442</v>
      </c>
      <c r="H25" s="45">
        <v>3.5470588235294116</v>
      </c>
    </row>
    <row r="26" spans="1:8" x14ac:dyDescent="0.25">
      <c r="A26" s="64"/>
      <c r="B26" s="18" t="s">
        <v>4</v>
      </c>
      <c r="C26" s="26">
        <v>10</v>
      </c>
      <c r="D26" s="26">
        <v>9</v>
      </c>
      <c r="E26" s="39">
        <v>0.9</v>
      </c>
      <c r="F26" s="26">
        <v>8</v>
      </c>
      <c r="G26" s="39">
        <v>0.8</v>
      </c>
      <c r="H26" s="43">
        <v>3</v>
      </c>
    </row>
    <row r="27" spans="1:8" x14ac:dyDescent="0.25">
      <c r="A27" s="64"/>
      <c r="B27" s="18" t="s">
        <v>5</v>
      </c>
      <c r="C27" s="26">
        <v>17</v>
      </c>
      <c r="D27" s="26">
        <v>16</v>
      </c>
      <c r="E27" s="39">
        <v>0.94117647058823528</v>
      </c>
      <c r="F27" s="26">
        <v>15</v>
      </c>
      <c r="G27" s="39">
        <v>0.88235294117647056</v>
      </c>
      <c r="H27" s="43">
        <v>2.9562499999999998</v>
      </c>
    </row>
    <row r="28" spans="1:8" x14ac:dyDescent="0.25">
      <c r="A28" s="64" t="s">
        <v>16</v>
      </c>
      <c r="B28" s="18" t="s">
        <v>1</v>
      </c>
      <c r="C28" s="26">
        <v>7</v>
      </c>
      <c r="D28" s="26">
        <v>7</v>
      </c>
      <c r="E28" s="39">
        <v>1</v>
      </c>
      <c r="F28" s="26">
        <v>7</v>
      </c>
      <c r="G28" s="39">
        <v>1</v>
      </c>
      <c r="H28" s="43">
        <v>2.9571428571428569</v>
      </c>
    </row>
    <row r="29" spans="1:8" x14ac:dyDescent="0.25">
      <c r="A29" s="64"/>
      <c r="B29" s="18" t="s">
        <v>2</v>
      </c>
      <c r="C29" s="26">
        <v>12</v>
      </c>
      <c r="D29" s="26">
        <v>12</v>
      </c>
      <c r="E29" s="39">
        <v>1</v>
      </c>
      <c r="F29" s="26">
        <v>12</v>
      </c>
      <c r="G29" s="39">
        <v>1</v>
      </c>
      <c r="H29" s="43">
        <v>3.0833333333333335</v>
      </c>
    </row>
    <row r="30" spans="1:8" x14ac:dyDescent="0.25">
      <c r="A30" s="64"/>
      <c r="B30" s="18" t="s">
        <v>3</v>
      </c>
      <c r="C30" s="26">
        <v>11</v>
      </c>
      <c r="D30" s="26">
        <v>11</v>
      </c>
      <c r="E30" s="39">
        <v>1</v>
      </c>
      <c r="F30" s="26">
        <v>11</v>
      </c>
      <c r="G30" s="39">
        <v>1</v>
      </c>
      <c r="H30" s="43">
        <v>3.3363636363636364</v>
      </c>
    </row>
    <row r="31" spans="1:8" x14ac:dyDescent="0.25">
      <c r="A31" s="64"/>
      <c r="B31" s="18" t="s">
        <v>4</v>
      </c>
      <c r="C31" s="26">
        <v>8</v>
      </c>
      <c r="D31" s="26">
        <v>6</v>
      </c>
      <c r="E31" s="39">
        <v>0.75</v>
      </c>
      <c r="F31" s="26">
        <v>6</v>
      </c>
      <c r="G31" s="39">
        <v>0.75</v>
      </c>
      <c r="H31" s="43">
        <v>4</v>
      </c>
    </row>
    <row r="32" spans="1:8" x14ac:dyDescent="0.25">
      <c r="A32" s="64"/>
      <c r="B32" s="18" t="s">
        <v>5</v>
      </c>
      <c r="C32" s="26">
        <v>7</v>
      </c>
      <c r="D32" s="26">
        <v>7</v>
      </c>
      <c r="E32" s="39">
        <v>1</v>
      </c>
      <c r="F32" s="26">
        <v>5</v>
      </c>
      <c r="G32" s="39">
        <v>0.7142857142857143</v>
      </c>
      <c r="H32" s="43">
        <v>2.2428571428571429</v>
      </c>
    </row>
    <row r="33" spans="1:8" x14ac:dyDescent="0.25">
      <c r="A33" s="64" t="s">
        <v>17</v>
      </c>
      <c r="B33" s="18" t="s">
        <v>1</v>
      </c>
      <c r="C33" s="26">
        <v>35</v>
      </c>
      <c r="D33" s="26">
        <v>34</v>
      </c>
      <c r="E33" s="39">
        <v>0.97142857142857142</v>
      </c>
      <c r="F33" s="26">
        <v>30</v>
      </c>
      <c r="G33" s="39">
        <v>0.8571428571428571</v>
      </c>
      <c r="H33" s="43">
        <v>3.0794117647058825</v>
      </c>
    </row>
    <row r="34" spans="1:8" x14ac:dyDescent="0.25">
      <c r="A34" s="64"/>
      <c r="B34" s="18" t="s">
        <v>2</v>
      </c>
      <c r="C34" s="26">
        <v>33</v>
      </c>
      <c r="D34" s="26">
        <v>29</v>
      </c>
      <c r="E34" s="39">
        <v>0.87878787878787878</v>
      </c>
      <c r="F34" s="26">
        <v>29</v>
      </c>
      <c r="G34" s="39">
        <v>0.87878787878787878</v>
      </c>
      <c r="H34" s="43">
        <v>3.1620689655172414</v>
      </c>
    </row>
    <row r="35" spans="1:8" x14ac:dyDescent="0.25">
      <c r="A35" s="64"/>
      <c r="B35" s="18" t="s">
        <v>3</v>
      </c>
      <c r="C35" s="26">
        <v>62</v>
      </c>
      <c r="D35" s="26">
        <v>55</v>
      </c>
      <c r="E35" s="39">
        <v>0.88709677419354838</v>
      </c>
      <c r="F35" s="26">
        <v>53</v>
      </c>
      <c r="G35" s="39">
        <v>0.85483870967741937</v>
      </c>
      <c r="H35" s="43">
        <v>2.8672727272727272</v>
      </c>
    </row>
    <row r="36" spans="1:8" x14ac:dyDescent="0.25">
      <c r="A36" s="64"/>
      <c r="B36" s="18" t="s">
        <v>4</v>
      </c>
      <c r="C36" s="26">
        <v>55</v>
      </c>
      <c r="D36" s="26">
        <v>49</v>
      </c>
      <c r="E36" s="39">
        <v>0.89090909090909087</v>
      </c>
      <c r="F36" s="26">
        <v>44</v>
      </c>
      <c r="G36" s="39">
        <v>0.8</v>
      </c>
      <c r="H36" s="43">
        <v>2.6265306122448986</v>
      </c>
    </row>
    <row r="37" spans="1:8" x14ac:dyDescent="0.25">
      <c r="A37" s="64"/>
      <c r="B37" s="18" t="s">
        <v>5</v>
      </c>
      <c r="C37" s="26">
        <v>58</v>
      </c>
      <c r="D37" s="26">
        <v>51</v>
      </c>
      <c r="E37" s="39">
        <v>0.87931034482758619</v>
      </c>
      <c r="F37" s="26">
        <v>45</v>
      </c>
      <c r="G37" s="39">
        <v>0.77586206896551724</v>
      </c>
      <c r="H37" s="43">
        <v>2.8549019607843134</v>
      </c>
    </row>
    <row r="38" spans="1:8" x14ac:dyDescent="0.25">
      <c r="A38" s="64" t="s">
        <v>18</v>
      </c>
      <c r="B38" s="18" t="s">
        <v>1</v>
      </c>
      <c r="C38" s="26">
        <v>1</v>
      </c>
      <c r="D38" s="26">
        <v>1</v>
      </c>
      <c r="E38" s="39">
        <v>1</v>
      </c>
      <c r="F38" s="26">
        <v>1</v>
      </c>
      <c r="G38" s="39">
        <v>1</v>
      </c>
      <c r="H38" s="43">
        <v>3</v>
      </c>
    </row>
    <row r="39" spans="1:8" x14ac:dyDescent="0.25">
      <c r="A39" s="64"/>
      <c r="B39" s="18" t="s">
        <v>2</v>
      </c>
      <c r="C39" s="26" t="s">
        <v>14</v>
      </c>
      <c r="D39" s="26" t="s">
        <v>14</v>
      </c>
      <c r="E39" s="39" t="s">
        <v>14</v>
      </c>
      <c r="F39" s="26" t="s">
        <v>14</v>
      </c>
      <c r="G39" s="39" t="s">
        <v>14</v>
      </c>
      <c r="H39" s="43" t="s">
        <v>14</v>
      </c>
    </row>
    <row r="40" spans="1:8" x14ac:dyDescent="0.25">
      <c r="A40" s="64"/>
      <c r="B40" s="18" t="s">
        <v>3</v>
      </c>
      <c r="C40" s="26">
        <v>2</v>
      </c>
      <c r="D40" s="26">
        <v>2</v>
      </c>
      <c r="E40" s="39">
        <v>1</v>
      </c>
      <c r="F40" s="26">
        <v>2</v>
      </c>
      <c r="G40" s="39">
        <v>1</v>
      </c>
      <c r="H40" s="43">
        <v>3</v>
      </c>
    </row>
    <row r="41" spans="1:8" x14ac:dyDescent="0.25">
      <c r="A41" s="64"/>
      <c r="B41" s="18" t="s">
        <v>4</v>
      </c>
      <c r="C41" s="26">
        <v>2</v>
      </c>
      <c r="D41" s="26">
        <v>2</v>
      </c>
      <c r="E41" s="39">
        <v>1</v>
      </c>
      <c r="F41" s="26">
        <v>2</v>
      </c>
      <c r="G41" s="39">
        <v>1</v>
      </c>
      <c r="H41" s="43">
        <v>2.5</v>
      </c>
    </row>
    <row r="42" spans="1:8" x14ac:dyDescent="0.25">
      <c r="A42" s="64"/>
      <c r="B42" s="18" t="s">
        <v>5</v>
      </c>
      <c r="C42" s="26" t="s">
        <v>14</v>
      </c>
      <c r="D42" s="26" t="s">
        <v>14</v>
      </c>
      <c r="E42" s="39" t="s">
        <v>14</v>
      </c>
      <c r="F42" s="26" t="s">
        <v>14</v>
      </c>
      <c r="G42" s="39" t="s">
        <v>14</v>
      </c>
      <c r="H42" s="43" t="s">
        <v>14</v>
      </c>
    </row>
    <row r="43" spans="1:8" x14ac:dyDescent="0.25">
      <c r="A43" s="59" t="s">
        <v>52</v>
      </c>
      <c r="B43" s="18" t="s">
        <v>1</v>
      </c>
      <c r="C43" s="26">
        <v>90</v>
      </c>
      <c r="D43" s="26">
        <v>84</v>
      </c>
      <c r="E43" s="39">
        <v>0.93333333333333335</v>
      </c>
      <c r="F43" s="26">
        <v>84</v>
      </c>
      <c r="G43" s="39">
        <v>0.93333333333333335</v>
      </c>
      <c r="H43" s="43">
        <v>3.5023809523809524</v>
      </c>
    </row>
    <row r="44" spans="1:8" x14ac:dyDescent="0.25">
      <c r="A44" s="59"/>
      <c r="B44" s="18" t="s">
        <v>2</v>
      </c>
      <c r="C44" s="26">
        <v>94</v>
      </c>
      <c r="D44" s="26">
        <v>90</v>
      </c>
      <c r="E44" s="39">
        <v>0.95744680851063835</v>
      </c>
      <c r="F44" s="26">
        <v>85</v>
      </c>
      <c r="G44" s="39">
        <v>0.9042553191489362</v>
      </c>
      <c r="H44" s="43">
        <v>2.9977777777777779</v>
      </c>
    </row>
    <row r="45" spans="1:8" x14ac:dyDescent="0.25">
      <c r="A45" s="59"/>
      <c r="B45" s="18" t="s">
        <v>3</v>
      </c>
      <c r="C45" s="26">
        <v>88</v>
      </c>
      <c r="D45" s="26">
        <v>82</v>
      </c>
      <c r="E45" s="39">
        <v>0.93181818181818177</v>
      </c>
      <c r="F45" s="26">
        <v>80</v>
      </c>
      <c r="G45" s="39">
        <v>0.90909090909090906</v>
      </c>
      <c r="H45" s="43">
        <v>3.3951219512195121</v>
      </c>
    </row>
    <row r="46" spans="1:8" x14ac:dyDescent="0.25">
      <c r="A46" s="59"/>
      <c r="B46" s="18" t="s">
        <v>4</v>
      </c>
      <c r="C46" s="26">
        <v>126</v>
      </c>
      <c r="D46" s="26">
        <v>116</v>
      </c>
      <c r="E46" s="39">
        <v>0.92063492063492058</v>
      </c>
      <c r="F46" s="26">
        <v>109</v>
      </c>
      <c r="G46" s="39">
        <v>0.86507936507936511</v>
      </c>
      <c r="H46" s="43">
        <v>3.3793103448275863</v>
      </c>
    </row>
    <row r="47" spans="1:8" x14ac:dyDescent="0.25">
      <c r="A47" s="59"/>
      <c r="B47" s="18" t="s">
        <v>5</v>
      </c>
      <c r="C47" s="26">
        <v>148</v>
      </c>
      <c r="D47" s="26">
        <v>141</v>
      </c>
      <c r="E47" s="39">
        <v>0.95270270270270274</v>
      </c>
      <c r="F47" s="26">
        <v>138</v>
      </c>
      <c r="G47" s="39">
        <v>0.93243243243243246</v>
      </c>
      <c r="H47" s="43">
        <v>3.2136690647482009</v>
      </c>
    </row>
    <row r="48" spans="1:8" x14ac:dyDescent="0.25">
      <c r="A48" s="59" t="s">
        <v>53</v>
      </c>
      <c r="B48" s="18" t="s">
        <v>1</v>
      </c>
      <c r="C48" s="26">
        <v>7</v>
      </c>
      <c r="D48" s="26">
        <v>7</v>
      </c>
      <c r="E48" s="39">
        <v>1</v>
      </c>
      <c r="F48" s="26">
        <v>7</v>
      </c>
      <c r="G48" s="39">
        <v>1</v>
      </c>
      <c r="H48" s="43">
        <v>3.3857142857142857</v>
      </c>
    </row>
    <row r="49" spans="1:8" x14ac:dyDescent="0.25">
      <c r="A49" s="59"/>
      <c r="B49" s="18" t="s">
        <v>2</v>
      </c>
      <c r="C49" s="26">
        <v>12</v>
      </c>
      <c r="D49" s="26">
        <v>12</v>
      </c>
      <c r="E49" s="39">
        <v>1</v>
      </c>
      <c r="F49" s="26">
        <v>12</v>
      </c>
      <c r="G49" s="39">
        <v>1</v>
      </c>
      <c r="H49" s="43">
        <v>3.3083333333333331</v>
      </c>
    </row>
    <row r="50" spans="1:8" x14ac:dyDescent="0.25">
      <c r="A50" s="59"/>
      <c r="B50" s="18" t="s">
        <v>3</v>
      </c>
      <c r="C50" s="26">
        <v>12</v>
      </c>
      <c r="D50" s="26">
        <v>9</v>
      </c>
      <c r="E50" s="39">
        <v>0.75</v>
      </c>
      <c r="F50" s="26">
        <v>9</v>
      </c>
      <c r="G50" s="39">
        <v>0.75</v>
      </c>
      <c r="H50" s="43">
        <v>3.0777777777777775</v>
      </c>
    </row>
    <row r="51" spans="1:8" x14ac:dyDescent="0.25">
      <c r="A51" s="59"/>
      <c r="B51" s="18" t="s">
        <v>4</v>
      </c>
      <c r="C51" s="26">
        <v>21</v>
      </c>
      <c r="D51" s="26">
        <v>20</v>
      </c>
      <c r="E51" s="39">
        <v>0.95238095238095233</v>
      </c>
      <c r="F51" s="26">
        <v>19</v>
      </c>
      <c r="G51" s="39">
        <v>0.90476190476190477</v>
      </c>
      <c r="H51" s="43">
        <v>3.1</v>
      </c>
    </row>
    <row r="52" spans="1:8" x14ac:dyDescent="0.25">
      <c r="A52" s="59"/>
      <c r="B52" s="18" t="s">
        <v>5</v>
      </c>
      <c r="C52" s="26">
        <v>14</v>
      </c>
      <c r="D52" s="26">
        <v>14</v>
      </c>
      <c r="E52" s="39">
        <v>1</v>
      </c>
      <c r="F52" s="26">
        <v>14</v>
      </c>
      <c r="G52" s="39">
        <v>1</v>
      </c>
      <c r="H52" s="43">
        <v>3.1714285714285717</v>
      </c>
    </row>
    <row r="53" spans="1:8" x14ac:dyDescent="0.25">
      <c r="A53" s="59" t="s">
        <v>54</v>
      </c>
      <c r="B53" s="18" t="s">
        <v>1</v>
      </c>
      <c r="C53" s="26">
        <v>10</v>
      </c>
      <c r="D53" s="26">
        <v>9</v>
      </c>
      <c r="E53" s="39">
        <v>0.9</v>
      </c>
      <c r="F53" s="26">
        <v>9</v>
      </c>
      <c r="G53" s="39">
        <v>0.9</v>
      </c>
      <c r="H53" s="43">
        <v>2.8111111111111113</v>
      </c>
    </row>
    <row r="54" spans="1:8" x14ac:dyDescent="0.25">
      <c r="A54" s="59"/>
      <c r="B54" s="18" t="s">
        <v>2</v>
      </c>
      <c r="C54" s="26">
        <v>5</v>
      </c>
      <c r="D54" s="26">
        <v>5</v>
      </c>
      <c r="E54" s="39">
        <v>1</v>
      </c>
      <c r="F54" s="26">
        <v>5</v>
      </c>
      <c r="G54" s="39">
        <v>1</v>
      </c>
      <c r="H54" s="43">
        <v>3.3999999999999995</v>
      </c>
    </row>
    <row r="55" spans="1:8" x14ac:dyDescent="0.25">
      <c r="A55" s="59"/>
      <c r="B55" s="18" t="s">
        <v>3</v>
      </c>
      <c r="C55" s="26">
        <v>4</v>
      </c>
      <c r="D55" s="26">
        <v>3</v>
      </c>
      <c r="E55" s="39">
        <v>0.75</v>
      </c>
      <c r="F55" s="26">
        <v>3</v>
      </c>
      <c r="G55" s="39">
        <v>0.75</v>
      </c>
      <c r="H55" s="43">
        <v>3</v>
      </c>
    </row>
    <row r="56" spans="1:8" x14ac:dyDescent="0.25">
      <c r="A56" s="59"/>
      <c r="B56" s="18" t="s">
        <v>4</v>
      </c>
      <c r="C56" s="26" t="s">
        <v>14</v>
      </c>
      <c r="D56" s="26" t="s">
        <v>14</v>
      </c>
      <c r="E56" s="39" t="s">
        <v>14</v>
      </c>
      <c r="F56" s="26" t="s">
        <v>14</v>
      </c>
      <c r="G56" s="39" t="s">
        <v>14</v>
      </c>
      <c r="H56" s="43" t="s">
        <v>14</v>
      </c>
    </row>
    <row r="57" spans="1:8" x14ac:dyDescent="0.25">
      <c r="A57" s="59"/>
      <c r="B57" s="18" t="s">
        <v>5</v>
      </c>
      <c r="C57" s="26">
        <v>3</v>
      </c>
      <c r="D57" s="26">
        <v>3</v>
      </c>
      <c r="E57" s="39">
        <v>1</v>
      </c>
      <c r="F57" s="26">
        <v>2</v>
      </c>
      <c r="G57" s="39">
        <v>0.66666666666666663</v>
      </c>
      <c r="H57" s="43">
        <v>2.3333333333333335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14" sqref="E14"/>
    </sheetView>
  </sheetViews>
  <sheetFormatPr defaultRowHeight="15" x14ac:dyDescent="0.25"/>
  <cols>
    <col min="1" max="1" width="23.28515625" customWidth="1"/>
  </cols>
  <sheetData>
    <row r="1" spans="1:6" x14ac:dyDescent="0.25">
      <c r="A1" s="68" t="s">
        <v>41</v>
      </c>
      <c r="B1" s="69"/>
      <c r="C1" s="69"/>
      <c r="D1" s="69"/>
      <c r="E1" s="69"/>
      <c r="F1" s="69"/>
    </row>
    <row r="2" spans="1:6" x14ac:dyDescent="0.25">
      <c r="A2" s="70" t="s">
        <v>76</v>
      </c>
      <c r="B2" s="55" t="s">
        <v>77</v>
      </c>
      <c r="C2" s="55"/>
      <c r="D2" s="55"/>
      <c r="E2" s="55"/>
      <c r="F2" s="55"/>
    </row>
    <row r="3" spans="1:6" x14ac:dyDescent="0.25">
      <c r="A3" s="70"/>
      <c r="B3" s="10" t="s">
        <v>65</v>
      </c>
      <c r="C3" s="10" t="s">
        <v>66</v>
      </c>
      <c r="D3" s="10" t="s">
        <v>67</v>
      </c>
      <c r="E3" s="10" t="s">
        <v>68</v>
      </c>
      <c r="F3" s="10" t="s">
        <v>69</v>
      </c>
    </row>
    <row r="4" spans="1:6" x14ac:dyDescent="0.25">
      <c r="A4" s="35" t="s">
        <v>78</v>
      </c>
      <c r="B4" s="46" t="s">
        <v>14</v>
      </c>
      <c r="C4" s="46" t="s">
        <v>14</v>
      </c>
      <c r="D4" s="46" t="s">
        <v>14</v>
      </c>
      <c r="E4" s="46" t="s">
        <v>14</v>
      </c>
      <c r="F4" s="46" t="s">
        <v>14</v>
      </c>
    </row>
    <row r="5" spans="1:6" x14ac:dyDescent="0.25">
      <c r="A5" s="35" t="s">
        <v>70</v>
      </c>
      <c r="B5" s="5">
        <v>3</v>
      </c>
      <c r="C5" s="5">
        <v>7</v>
      </c>
      <c r="D5" s="5">
        <v>4</v>
      </c>
      <c r="E5" s="5">
        <v>5</v>
      </c>
      <c r="F5" s="5">
        <v>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M25" sqref="M25"/>
    </sheetView>
  </sheetViews>
  <sheetFormatPr defaultRowHeight="15" x14ac:dyDescent="0.25"/>
  <cols>
    <col min="1" max="1" width="15.42578125" style="24" customWidth="1"/>
    <col min="2" max="11" width="11.7109375" style="32" customWidth="1"/>
  </cols>
  <sheetData>
    <row r="1" spans="1:11" ht="45" x14ac:dyDescent="0.25">
      <c r="A1" s="47" t="s">
        <v>37</v>
      </c>
      <c r="B1" s="36" t="s">
        <v>55</v>
      </c>
      <c r="C1" s="36" t="s">
        <v>56</v>
      </c>
      <c r="D1" s="36" t="s">
        <v>57</v>
      </c>
      <c r="E1" s="36" t="s">
        <v>58</v>
      </c>
      <c r="F1" s="36" t="s">
        <v>59</v>
      </c>
      <c r="G1" s="36" t="s">
        <v>60</v>
      </c>
      <c r="H1" s="36" t="s">
        <v>61</v>
      </c>
      <c r="I1" s="36" t="s">
        <v>62</v>
      </c>
      <c r="J1" s="36" t="s">
        <v>63</v>
      </c>
      <c r="K1" s="36" t="s">
        <v>64</v>
      </c>
    </row>
    <row r="2" spans="1:11" x14ac:dyDescent="0.25">
      <c r="A2" s="20" t="s">
        <v>1</v>
      </c>
      <c r="B2" s="48">
        <v>5</v>
      </c>
      <c r="C2" s="49">
        <v>1117.9998780000001</v>
      </c>
      <c r="D2" s="50">
        <v>515.68260055350549</v>
      </c>
      <c r="E2" s="49">
        <v>37.266662599999997</v>
      </c>
      <c r="F2" s="49">
        <v>2.1680000000000001</v>
      </c>
      <c r="G2" s="51">
        <v>1.8680000000000001</v>
      </c>
      <c r="H2" s="50">
        <v>17.189420018450182</v>
      </c>
      <c r="I2" s="48">
        <v>166</v>
      </c>
      <c r="J2" s="48">
        <v>160</v>
      </c>
      <c r="K2" s="52">
        <v>1.0375000000000001</v>
      </c>
    </row>
    <row r="3" spans="1:11" x14ac:dyDescent="0.25">
      <c r="A3" s="20" t="s">
        <v>2</v>
      </c>
      <c r="B3" s="48">
        <v>5</v>
      </c>
      <c r="C3" s="49">
        <v>1185.0999029999998</v>
      </c>
      <c r="D3" s="50">
        <v>511.25966479723894</v>
      </c>
      <c r="E3" s="49">
        <v>39.503330099999999</v>
      </c>
      <c r="F3" s="49">
        <v>2.3180000000000001</v>
      </c>
      <c r="G3" s="51">
        <v>2.0180000000000002</v>
      </c>
      <c r="H3" s="50">
        <v>17.041988826574631</v>
      </c>
      <c r="I3" s="48">
        <v>174</v>
      </c>
      <c r="J3" s="48">
        <v>160</v>
      </c>
      <c r="K3" s="52">
        <v>1.0874999999999999</v>
      </c>
    </row>
    <row r="4" spans="1:11" x14ac:dyDescent="0.25">
      <c r="A4" s="20" t="s">
        <v>3</v>
      </c>
      <c r="B4" s="48">
        <v>6</v>
      </c>
      <c r="C4" s="49">
        <v>1411.9999199999997</v>
      </c>
      <c r="D4" s="50">
        <v>546.22820889748539</v>
      </c>
      <c r="E4" s="49">
        <v>47.066663999999996</v>
      </c>
      <c r="F4" s="49">
        <v>2.585</v>
      </c>
      <c r="G4" s="51">
        <v>1.401</v>
      </c>
      <c r="H4" s="50">
        <v>18.207606963249514</v>
      </c>
      <c r="I4" s="48">
        <v>205</v>
      </c>
      <c r="J4" s="48">
        <v>192</v>
      </c>
      <c r="K4" s="52">
        <v>1.0677083333333333</v>
      </c>
    </row>
    <row r="5" spans="1:11" x14ac:dyDescent="0.25">
      <c r="A5" s="20" t="s">
        <v>4</v>
      </c>
      <c r="B5" s="48">
        <v>6</v>
      </c>
      <c r="C5" s="51">
        <v>1517.9998379999997</v>
      </c>
      <c r="D5" s="53">
        <v>587.5749324559705</v>
      </c>
      <c r="E5" s="51">
        <v>50.599994599999995</v>
      </c>
      <c r="F5" s="51">
        <v>2.5834999999999999</v>
      </c>
      <c r="G5" s="51">
        <v>1.1834</v>
      </c>
      <c r="H5" s="53">
        <v>19.585831081865685</v>
      </c>
      <c r="I5" s="48">
        <v>226</v>
      </c>
      <c r="J5" s="48">
        <v>192</v>
      </c>
      <c r="K5" s="52">
        <v>1.1770833333333333</v>
      </c>
    </row>
    <row r="6" spans="1:11" x14ac:dyDescent="0.25">
      <c r="A6" s="20" t="s">
        <v>5</v>
      </c>
      <c r="B6" s="48">
        <v>8</v>
      </c>
      <c r="C6" s="49">
        <v>1743.9998039999998</v>
      </c>
      <c r="D6" s="50">
        <v>510.40411015833052</v>
      </c>
      <c r="E6" s="49">
        <v>58.133326799999999</v>
      </c>
      <c r="F6" s="49">
        <v>3.4169000000000005</v>
      </c>
      <c r="G6" s="51">
        <v>2.1668000000000003</v>
      </c>
      <c r="H6" s="50">
        <v>17.013470338611018</v>
      </c>
      <c r="I6" s="48">
        <v>258</v>
      </c>
      <c r="J6" s="48">
        <v>256</v>
      </c>
      <c r="K6" s="52">
        <v>1.0078125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2017-09-28T19:26:00Z</cp:lastPrinted>
  <dcterms:created xsi:type="dcterms:W3CDTF">2017-09-07T15:51:03Z</dcterms:created>
  <dcterms:modified xsi:type="dcterms:W3CDTF">2018-01-29T18:03:49Z</dcterms:modified>
</cp:coreProperties>
</file>