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7-18\Data\Division Reports\Arts, Humanities &amp; Social Sciences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5" i="1"/>
  <c r="K33" i="1"/>
  <c r="I34" i="1"/>
  <c r="I33" i="1"/>
  <c r="G34" i="1"/>
  <c r="G33" i="1"/>
  <c r="E34" i="1"/>
  <c r="E33" i="1"/>
  <c r="C34" i="1"/>
  <c r="C35" i="1"/>
  <c r="C33" i="1"/>
  <c r="K27" i="1"/>
  <c r="K28" i="1"/>
  <c r="K29" i="1"/>
  <c r="K30" i="1"/>
  <c r="K26" i="1"/>
  <c r="I27" i="1"/>
  <c r="I28" i="1"/>
  <c r="I29" i="1"/>
  <c r="I30" i="1"/>
  <c r="I31" i="1"/>
  <c r="I26" i="1"/>
  <c r="G27" i="1"/>
  <c r="G28" i="1"/>
  <c r="G29" i="1"/>
  <c r="G30" i="1"/>
  <c r="G26" i="1"/>
  <c r="E27" i="1"/>
  <c r="E28" i="1"/>
  <c r="E29" i="1"/>
  <c r="E30" i="1"/>
  <c r="E31" i="1"/>
  <c r="E26" i="1"/>
  <c r="C27" i="1"/>
  <c r="C28" i="1"/>
  <c r="C29" i="1"/>
  <c r="C30" i="1"/>
  <c r="C26" i="1"/>
  <c r="K21" i="1"/>
  <c r="K22" i="1"/>
  <c r="K23" i="1"/>
  <c r="K20" i="1"/>
  <c r="I21" i="1"/>
  <c r="I22" i="1"/>
  <c r="I23" i="1"/>
  <c r="I24" i="1"/>
  <c r="I20" i="1"/>
  <c r="G21" i="1"/>
  <c r="G22" i="1"/>
  <c r="G23" i="1"/>
  <c r="G20" i="1"/>
  <c r="E21" i="1"/>
  <c r="E22" i="1"/>
  <c r="E23" i="1"/>
  <c r="E24" i="1"/>
  <c r="E20" i="1"/>
  <c r="C21" i="1"/>
  <c r="C22" i="1"/>
  <c r="C23" i="1"/>
  <c r="C20" i="1"/>
  <c r="L10" i="1"/>
  <c r="L14" i="1"/>
  <c r="K10" i="1"/>
  <c r="K11" i="1"/>
  <c r="K12" i="1"/>
  <c r="K13" i="1"/>
  <c r="K14" i="1"/>
  <c r="K15" i="1"/>
  <c r="K16" i="1"/>
  <c r="K17" i="1"/>
  <c r="K9" i="1"/>
  <c r="I11" i="1"/>
  <c r="I12" i="1"/>
  <c r="I13" i="1"/>
  <c r="I15" i="1"/>
  <c r="I16" i="1"/>
  <c r="I9" i="1"/>
  <c r="G11" i="1"/>
  <c r="G12" i="1"/>
  <c r="G13" i="1"/>
  <c r="G15" i="1"/>
  <c r="G16" i="1"/>
  <c r="G17" i="1"/>
  <c r="G9" i="1"/>
  <c r="E11" i="1"/>
  <c r="E12" i="1"/>
  <c r="E13" i="1"/>
  <c r="E14" i="1"/>
  <c r="E15" i="1"/>
  <c r="E16" i="1"/>
  <c r="E17" i="1"/>
  <c r="E9" i="1"/>
  <c r="C11" i="1"/>
  <c r="C12" i="1"/>
  <c r="C13" i="1"/>
  <c r="C15" i="1"/>
  <c r="C16" i="1"/>
  <c r="C17" i="1"/>
  <c r="C9" i="1"/>
  <c r="K4" i="1"/>
  <c r="K5" i="1"/>
  <c r="K6" i="1"/>
  <c r="K7" i="1"/>
  <c r="I4" i="1"/>
  <c r="I5" i="1"/>
  <c r="I6" i="1"/>
  <c r="G4" i="1"/>
  <c r="G5" i="1"/>
  <c r="G6" i="1"/>
  <c r="G7" i="1"/>
  <c r="E4" i="1"/>
  <c r="E5" i="1"/>
  <c r="E6" i="1"/>
  <c r="E7" i="1"/>
  <c r="C4" i="1"/>
  <c r="C5" i="1"/>
  <c r="C6" i="1"/>
  <c r="C7" i="1"/>
  <c r="J35" i="1"/>
  <c r="H35" i="1"/>
  <c r="I35" i="1" s="1"/>
  <c r="F35" i="1"/>
  <c r="G35" i="1" s="1"/>
  <c r="D35" i="1"/>
  <c r="E35" i="1" s="1"/>
  <c r="B35" i="1"/>
  <c r="L35" i="1" s="1"/>
  <c r="L34" i="1"/>
  <c r="L33" i="1"/>
  <c r="J31" i="1"/>
  <c r="K31" i="1" s="1"/>
  <c r="H31" i="1"/>
  <c r="F31" i="1"/>
  <c r="G31" i="1" s="1"/>
  <c r="D31" i="1"/>
  <c r="B31" i="1"/>
  <c r="C31" i="1" s="1"/>
  <c r="L30" i="1"/>
  <c r="L29" i="1"/>
  <c r="L28" i="1"/>
  <c r="L27" i="1"/>
  <c r="L26" i="1"/>
  <c r="J24" i="1"/>
  <c r="K24" i="1" s="1"/>
  <c r="H24" i="1"/>
  <c r="F24" i="1"/>
  <c r="G24" i="1" s="1"/>
  <c r="D24" i="1"/>
  <c r="B24" i="1"/>
  <c r="C24" i="1" s="1"/>
  <c r="L23" i="1"/>
  <c r="L22" i="1"/>
  <c r="L21" i="1"/>
  <c r="L20" i="1"/>
  <c r="J18" i="1"/>
  <c r="K18" i="1" s="1"/>
  <c r="H18" i="1"/>
  <c r="I18" i="1" s="1"/>
  <c r="F18" i="1"/>
  <c r="G18" i="1" s="1"/>
  <c r="D18" i="1"/>
  <c r="E18" i="1" s="1"/>
  <c r="B18" i="1"/>
  <c r="C18" i="1" s="1"/>
  <c r="L17" i="1"/>
  <c r="L16" i="1"/>
  <c r="L15" i="1"/>
  <c r="L13" i="1"/>
  <c r="L12" i="1"/>
  <c r="L11" i="1"/>
  <c r="L9" i="1"/>
  <c r="J7" i="1"/>
  <c r="H7" i="1"/>
  <c r="I7" i="1" s="1"/>
  <c r="F7" i="1"/>
  <c r="D7" i="1"/>
  <c r="B7" i="1"/>
  <c r="L6" i="1"/>
  <c r="L5" i="1"/>
  <c r="L4" i="1"/>
  <c r="L7" i="1" l="1"/>
  <c r="L31" i="1"/>
  <c r="L18" i="1"/>
  <c r="L24" i="1"/>
</calcChain>
</file>

<file path=xl/sharedStrings.xml><?xml version="1.0" encoding="utf-8"?>
<sst xmlns="http://schemas.openxmlformats.org/spreadsheetml/2006/main" count="348" uniqueCount="80">
  <si>
    <t>Gender</t>
  </si>
  <si>
    <t>Fall 2012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</si>
  <si>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</si>
  <si>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</si>
  <si>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</si>
  <si>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</si>
  <si>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</si>
  <si>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</si>
  <si>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</si>
  <si>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</si>
  <si>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</si>
  <si>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</si>
  <si>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</si>
  <si>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</si>
  <si>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</si>
  <si>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</si>
  <si>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</si>
  <si>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</si>
  <si>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</si>
  <si>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</si>
  <si>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</si>
  <si>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</si>
  <si>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</si>
  <si>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</si>
  <si>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</si>
  <si>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</si>
  <si>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</si>
  <si>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</si>
  <si>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</si>
  <si>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</si>
  <si>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</si>
  <si>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</si>
  <si>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</si>
  <si>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</si>
  <si>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</si>
  <si>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Humanities
Student Characteristics</t>
  </si>
  <si>
    <t>Program</t>
  </si>
  <si>
    <t>Term</t>
  </si>
  <si>
    <t>Success Rate</t>
  </si>
  <si>
    <t>Course</t>
  </si>
  <si>
    <t>Humanities
Success and Retention Rates by Course</t>
  </si>
  <si>
    <t>Humanities</t>
  </si>
  <si>
    <t>HUM-110 : Principles of the Humanities</t>
  </si>
  <si>
    <t>HUM-116 : Kumeyaay Arts and Culture</t>
  </si>
  <si>
    <t>HUM-155 : World Mythology - Humanities</t>
  </si>
  <si>
    <t>On-Campus</t>
  </si>
  <si>
    <t>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</si>
  <si>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</si>
  <si>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</si>
  <si>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</si>
  <si>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</si>
  <si>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</si>
  <si>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</si>
  <si>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Certificates Awarded</t>
  </si>
  <si>
    <t>2012-13</t>
  </si>
  <si>
    <t>2013-14</t>
  </si>
  <si>
    <t>2014-15</t>
  </si>
  <si>
    <t>2015-16</t>
  </si>
  <si>
    <t>2016-17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</si>
  <si>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</si>
  <si>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</si>
  <si>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</si>
  <si>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</si>
  <si>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</si>
  <si>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</si>
  <si>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</si>
  <si>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</si>
  <si>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</si>
  <si>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</si>
  <si>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Location</t>
  </si>
  <si>
    <t>Enrollment</t>
  </si>
  <si>
    <t>Retained</t>
  </si>
  <si>
    <t>Retention Rate</t>
  </si>
  <si>
    <t>Successful</t>
  </si>
  <si>
    <t>Course GPA</t>
  </si>
  <si>
    <t>Awards</t>
  </si>
  <si>
    <t>Academic Year</t>
  </si>
  <si>
    <t>Degrees Awarded</t>
  </si>
  <si>
    <t>Humanitites</t>
  </si>
  <si>
    <t>Less than full-time (less than 12 units)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</si>
</sst>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/>
    <xf numFmtId="3" fontId="0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9" fontId="0" fillId="4" borderId="2" xfId="1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9" fontId="0" fillId="0" borderId="2" xfId="0" quotePrefix="1" applyNumberFormat="1" applyBorder="1" applyAlignment="1">
      <alignment horizontal="center" vertical="center"/>
    </xf>
    <xf numFmtId="2" fontId="0" fillId="4" borderId="2" xfId="0" quotePrefix="1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9" fontId="0" fillId="0" borderId="2" xfId="1" quotePrefix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quotePrefix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selection activeCell="N17" sqref="N17"/>
    </sheetView>
  </sheetViews>
  <sheetFormatPr defaultRowHeight="15" x14ac:dyDescent="0.25"/>
  <cols>
    <col min="1" max="1" width="30" style="38" customWidth="1"/>
    <col min="2" max="12" width="8.28515625" style="9" customWidth="1"/>
  </cols>
  <sheetData>
    <row r="1" spans="1:12" x14ac:dyDescent="0.25">
      <c r="A1" s="47" t="s">
        <v>35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2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2" ht="30" x14ac:dyDescent="0.25">
      <c r="A3" s="41" t="s">
        <v>0</v>
      </c>
      <c r="B3" s="50" t="s">
        <v>1</v>
      </c>
      <c r="C3" s="50"/>
      <c r="D3" s="50" t="s">
        <v>2</v>
      </c>
      <c r="E3" s="50"/>
      <c r="F3" s="50" t="s">
        <v>3</v>
      </c>
      <c r="G3" s="50"/>
      <c r="H3" s="50" t="s">
        <v>4</v>
      </c>
      <c r="I3" s="50"/>
      <c r="J3" s="50" t="s">
        <v>5</v>
      </c>
      <c r="K3" s="50"/>
      <c r="L3" s="4" t="s">
        <v>6</v>
      </c>
    </row>
    <row r="4" spans="1:12" x14ac:dyDescent="0.25">
      <c r="A4" s="37" t="s">
        <v>7</v>
      </c>
      <c r="B4" s="5">
        <v>117</v>
      </c>
      <c r="C4" s="6">
        <f t="shared" ref="C4:C6" si="0">B4/206</f>
        <v>0.56796116504854366</v>
      </c>
      <c r="D4" s="5">
        <v>114</v>
      </c>
      <c r="E4" s="6">
        <f t="shared" ref="E4:E6" si="1">D4/200</f>
        <v>0.56999999999999995</v>
      </c>
      <c r="F4" s="5">
        <v>87</v>
      </c>
      <c r="G4" s="6">
        <f t="shared" ref="G4:G6" si="2">F4/185</f>
        <v>0.4702702702702703</v>
      </c>
      <c r="H4" s="5">
        <v>82</v>
      </c>
      <c r="I4" s="6">
        <f t="shared" ref="I4:I6" si="3">H4/153</f>
        <v>0.53594771241830064</v>
      </c>
      <c r="J4" s="5">
        <v>114</v>
      </c>
      <c r="K4" s="6">
        <f t="shared" ref="K4:K6" si="4">J4/207</f>
        <v>0.55072463768115942</v>
      </c>
      <c r="L4" s="6">
        <f>(J4-B4)/B4</f>
        <v>-2.564102564102564E-2</v>
      </c>
    </row>
    <row r="5" spans="1:12" x14ac:dyDescent="0.25">
      <c r="A5" s="37" t="s">
        <v>8</v>
      </c>
      <c r="B5" s="5">
        <v>88</v>
      </c>
      <c r="C5" s="6">
        <f t="shared" si="0"/>
        <v>0.42718446601941745</v>
      </c>
      <c r="D5" s="5">
        <v>85</v>
      </c>
      <c r="E5" s="6">
        <f t="shared" si="1"/>
        <v>0.42499999999999999</v>
      </c>
      <c r="F5" s="5">
        <v>96</v>
      </c>
      <c r="G5" s="6">
        <f t="shared" si="2"/>
        <v>0.51891891891891895</v>
      </c>
      <c r="H5" s="5">
        <v>70</v>
      </c>
      <c r="I5" s="6">
        <f t="shared" si="3"/>
        <v>0.45751633986928103</v>
      </c>
      <c r="J5" s="5">
        <v>90</v>
      </c>
      <c r="K5" s="6">
        <f t="shared" si="4"/>
        <v>0.43478260869565216</v>
      </c>
      <c r="L5" s="6">
        <f t="shared" ref="L5:L7" si="5">(J5-B5)/B5</f>
        <v>2.2727272727272728E-2</v>
      </c>
    </row>
    <row r="6" spans="1:12" x14ac:dyDescent="0.25">
      <c r="A6" s="37" t="s">
        <v>9</v>
      </c>
      <c r="B6" s="5">
        <v>1</v>
      </c>
      <c r="C6" s="6">
        <f t="shared" si="0"/>
        <v>4.8543689320388345E-3</v>
      </c>
      <c r="D6" s="5">
        <v>1</v>
      </c>
      <c r="E6" s="6">
        <f t="shared" si="1"/>
        <v>5.0000000000000001E-3</v>
      </c>
      <c r="F6" s="5">
        <v>2</v>
      </c>
      <c r="G6" s="6">
        <f t="shared" si="2"/>
        <v>1.0810810810810811E-2</v>
      </c>
      <c r="H6" s="5">
        <v>1</v>
      </c>
      <c r="I6" s="6">
        <f t="shared" si="3"/>
        <v>6.5359477124183009E-3</v>
      </c>
      <c r="J6" s="5">
        <v>3</v>
      </c>
      <c r="K6" s="6">
        <f t="shared" si="4"/>
        <v>1.4492753623188406E-2</v>
      </c>
      <c r="L6" s="6">
        <f t="shared" si="5"/>
        <v>2</v>
      </c>
    </row>
    <row r="7" spans="1:12" s="10" customFormat="1" x14ac:dyDescent="0.25">
      <c r="A7" s="44" t="s">
        <v>10</v>
      </c>
      <c r="B7" s="7">
        <f>SUM(B4:B6)</f>
        <v>206</v>
      </c>
      <c r="C7" s="8">
        <f>B7/206</f>
        <v>1</v>
      </c>
      <c r="D7" s="7">
        <f t="shared" ref="D7:H7" si="6">SUM(D4:D6)</f>
        <v>200</v>
      </c>
      <c r="E7" s="8">
        <f>D7/200</f>
        <v>1</v>
      </c>
      <c r="F7" s="7">
        <f t="shared" si="6"/>
        <v>185</v>
      </c>
      <c r="G7" s="8">
        <f>F7/185</f>
        <v>1</v>
      </c>
      <c r="H7" s="7">
        <f t="shared" si="6"/>
        <v>153</v>
      </c>
      <c r="I7" s="8">
        <f>H7/153</f>
        <v>1</v>
      </c>
      <c r="J7" s="7">
        <f>SUM(J4:J6)</f>
        <v>207</v>
      </c>
      <c r="K7" s="8">
        <f>J7/207</f>
        <v>1</v>
      </c>
      <c r="L7" s="8">
        <f t="shared" si="5"/>
        <v>4.8543689320388345E-3</v>
      </c>
    </row>
    <row r="8" spans="1:12" ht="30" x14ac:dyDescent="0.25">
      <c r="A8" s="41" t="s">
        <v>11</v>
      </c>
      <c r="B8" s="50" t="s">
        <v>1</v>
      </c>
      <c r="C8" s="50"/>
      <c r="D8" s="50" t="s">
        <v>2</v>
      </c>
      <c r="E8" s="50"/>
      <c r="F8" s="50" t="s">
        <v>3</v>
      </c>
      <c r="G8" s="50"/>
      <c r="H8" s="50" t="s">
        <v>4</v>
      </c>
      <c r="I8" s="50"/>
      <c r="J8" s="50" t="s">
        <v>5</v>
      </c>
      <c r="K8" s="50"/>
      <c r="L8" s="4" t="s">
        <v>6</v>
      </c>
    </row>
    <row r="9" spans="1:12" x14ac:dyDescent="0.25">
      <c r="A9" s="37" t="s">
        <v>12</v>
      </c>
      <c r="B9" s="5">
        <v>12</v>
      </c>
      <c r="C9" s="6">
        <f>B9/206</f>
        <v>5.8252427184466021E-2</v>
      </c>
      <c r="D9" s="5">
        <v>15</v>
      </c>
      <c r="E9" s="6">
        <f>D9/200</f>
        <v>7.4999999999999997E-2</v>
      </c>
      <c r="F9" s="5">
        <v>13</v>
      </c>
      <c r="G9" s="6">
        <f>F9/185</f>
        <v>7.0270270270270274E-2</v>
      </c>
      <c r="H9" s="5">
        <v>17</v>
      </c>
      <c r="I9" s="6">
        <f>H9/153</f>
        <v>0.1111111111111111</v>
      </c>
      <c r="J9" s="5">
        <v>18</v>
      </c>
      <c r="K9" s="6">
        <f>J9/207</f>
        <v>8.6956521739130432E-2</v>
      </c>
      <c r="L9" s="6">
        <f t="shared" ref="L9:L18" si="7">(J9-B9)/B9</f>
        <v>0.5</v>
      </c>
    </row>
    <row r="10" spans="1:12" x14ac:dyDescent="0.25">
      <c r="A10" s="37" t="s">
        <v>13</v>
      </c>
      <c r="B10" s="23" t="s">
        <v>14</v>
      </c>
      <c r="C10" s="35" t="s">
        <v>14</v>
      </c>
      <c r="D10" s="23" t="s">
        <v>14</v>
      </c>
      <c r="E10" s="35" t="s">
        <v>14</v>
      </c>
      <c r="F10" s="23" t="s">
        <v>14</v>
      </c>
      <c r="G10" s="35" t="s">
        <v>14</v>
      </c>
      <c r="H10" s="23" t="s">
        <v>14</v>
      </c>
      <c r="I10" s="35" t="s">
        <v>14</v>
      </c>
      <c r="J10" s="5">
        <v>7</v>
      </c>
      <c r="K10" s="6">
        <f t="shared" ref="K10:K35" si="8">J10/207</f>
        <v>3.3816425120772944E-2</v>
      </c>
      <c r="L10" s="6">
        <f>J10/J10</f>
        <v>1</v>
      </c>
    </row>
    <row r="11" spans="1:12" x14ac:dyDescent="0.25">
      <c r="A11" s="37" t="s">
        <v>15</v>
      </c>
      <c r="B11" s="5">
        <v>5</v>
      </c>
      <c r="C11" s="6">
        <f t="shared" ref="C11:C35" si="9">B11/206</f>
        <v>2.4271844660194174E-2</v>
      </c>
      <c r="D11" s="5">
        <v>2</v>
      </c>
      <c r="E11" s="6">
        <f t="shared" ref="E11:E35" si="10">D11/200</f>
        <v>0.01</v>
      </c>
      <c r="F11" s="5">
        <v>8</v>
      </c>
      <c r="G11" s="6">
        <f t="shared" ref="G11:G35" si="11">F11/185</f>
        <v>4.3243243243243246E-2</v>
      </c>
      <c r="H11" s="5">
        <v>2</v>
      </c>
      <c r="I11" s="6">
        <f t="shared" ref="I11:I35" si="12">H11/153</f>
        <v>1.3071895424836602E-2</v>
      </c>
      <c r="J11" s="5">
        <v>1</v>
      </c>
      <c r="K11" s="6">
        <f t="shared" si="8"/>
        <v>4.830917874396135E-3</v>
      </c>
      <c r="L11" s="6">
        <f t="shared" si="7"/>
        <v>-0.8</v>
      </c>
    </row>
    <row r="12" spans="1:12" x14ac:dyDescent="0.25">
      <c r="A12" s="37" t="s">
        <v>16</v>
      </c>
      <c r="B12" s="5">
        <v>7</v>
      </c>
      <c r="C12" s="6">
        <f t="shared" si="9"/>
        <v>3.3980582524271843E-2</v>
      </c>
      <c r="D12" s="5">
        <v>5</v>
      </c>
      <c r="E12" s="6">
        <f t="shared" si="10"/>
        <v>2.5000000000000001E-2</v>
      </c>
      <c r="F12" s="5">
        <v>7</v>
      </c>
      <c r="G12" s="6">
        <f t="shared" si="11"/>
        <v>3.783783783783784E-2</v>
      </c>
      <c r="H12" s="5">
        <v>3</v>
      </c>
      <c r="I12" s="6">
        <f t="shared" si="12"/>
        <v>1.9607843137254902E-2</v>
      </c>
      <c r="J12" s="5">
        <v>9</v>
      </c>
      <c r="K12" s="6">
        <f t="shared" si="8"/>
        <v>4.3478260869565216E-2</v>
      </c>
      <c r="L12" s="6">
        <f t="shared" si="7"/>
        <v>0.2857142857142857</v>
      </c>
    </row>
    <row r="13" spans="1:12" x14ac:dyDescent="0.25">
      <c r="A13" s="37" t="s">
        <v>17</v>
      </c>
      <c r="B13" s="5">
        <v>79</v>
      </c>
      <c r="C13" s="6">
        <f t="shared" si="9"/>
        <v>0.38349514563106796</v>
      </c>
      <c r="D13" s="5">
        <v>84</v>
      </c>
      <c r="E13" s="6">
        <f t="shared" si="10"/>
        <v>0.42</v>
      </c>
      <c r="F13" s="5">
        <v>82</v>
      </c>
      <c r="G13" s="6">
        <f t="shared" si="11"/>
        <v>0.44324324324324327</v>
      </c>
      <c r="H13" s="5">
        <v>58</v>
      </c>
      <c r="I13" s="6">
        <f t="shared" si="12"/>
        <v>0.37908496732026142</v>
      </c>
      <c r="J13" s="5">
        <v>77</v>
      </c>
      <c r="K13" s="6">
        <f t="shared" si="8"/>
        <v>0.3719806763285024</v>
      </c>
      <c r="L13" s="6">
        <f t="shared" si="7"/>
        <v>-2.5316455696202531E-2</v>
      </c>
    </row>
    <row r="14" spans="1:12" x14ac:dyDescent="0.25">
      <c r="A14" s="37" t="s">
        <v>18</v>
      </c>
      <c r="B14" s="23" t="s">
        <v>14</v>
      </c>
      <c r="C14" s="35" t="s">
        <v>14</v>
      </c>
      <c r="D14" s="5">
        <v>1</v>
      </c>
      <c r="E14" s="6">
        <f t="shared" si="10"/>
        <v>5.0000000000000001E-3</v>
      </c>
      <c r="F14" s="23" t="s">
        <v>14</v>
      </c>
      <c r="G14" s="35" t="s">
        <v>14</v>
      </c>
      <c r="H14" s="23" t="s">
        <v>14</v>
      </c>
      <c r="I14" s="35" t="s">
        <v>14</v>
      </c>
      <c r="J14" s="5">
        <v>1</v>
      </c>
      <c r="K14" s="6">
        <f t="shared" si="8"/>
        <v>4.830917874396135E-3</v>
      </c>
      <c r="L14" s="6">
        <f>(J14-D14)/D14</f>
        <v>0</v>
      </c>
    </row>
    <row r="15" spans="1:12" x14ac:dyDescent="0.25">
      <c r="A15" s="37" t="s">
        <v>19</v>
      </c>
      <c r="B15" s="5">
        <v>84</v>
      </c>
      <c r="C15" s="6">
        <f t="shared" si="9"/>
        <v>0.40776699029126212</v>
      </c>
      <c r="D15" s="5">
        <v>76</v>
      </c>
      <c r="E15" s="6">
        <f t="shared" si="10"/>
        <v>0.38</v>
      </c>
      <c r="F15" s="5">
        <v>63</v>
      </c>
      <c r="G15" s="6">
        <f t="shared" si="11"/>
        <v>0.34054054054054056</v>
      </c>
      <c r="H15" s="5">
        <v>61</v>
      </c>
      <c r="I15" s="6">
        <f t="shared" si="12"/>
        <v>0.39869281045751637</v>
      </c>
      <c r="J15" s="5">
        <v>78</v>
      </c>
      <c r="K15" s="6">
        <f t="shared" si="8"/>
        <v>0.37681159420289856</v>
      </c>
      <c r="L15" s="6">
        <f t="shared" si="7"/>
        <v>-7.1428571428571425E-2</v>
      </c>
    </row>
    <row r="16" spans="1:12" x14ac:dyDescent="0.25">
      <c r="A16" s="37" t="s">
        <v>20</v>
      </c>
      <c r="B16" s="5">
        <v>16</v>
      </c>
      <c r="C16" s="6">
        <f t="shared" si="9"/>
        <v>7.7669902912621352E-2</v>
      </c>
      <c r="D16" s="5">
        <v>11</v>
      </c>
      <c r="E16" s="6">
        <f t="shared" si="10"/>
        <v>5.5E-2</v>
      </c>
      <c r="F16" s="5">
        <v>11</v>
      </c>
      <c r="G16" s="6">
        <f t="shared" si="11"/>
        <v>5.9459459459459463E-2</v>
      </c>
      <c r="H16" s="5">
        <v>12</v>
      </c>
      <c r="I16" s="6">
        <f t="shared" si="12"/>
        <v>7.8431372549019607E-2</v>
      </c>
      <c r="J16" s="5">
        <v>14</v>
      </c>
      <c r="K16" s="6">
        <f t="shared" si="8"/>
        <v>6.7632850241545889E-2</v>
      </c>
      <c r="L16" s="6">
        <f t="shared" si="7"/>
        <v>-0.125</v>
      </c>
    </row>
    <row r="17" spans="1:12" x14ac:dyDescent="0.25">
      <c r="A17" s="37" t="s">
        <v>21</v>
      </c>
      <c r="B17" s="5">
        <v>3</v>
      </c>
      <c r="C17" s="6">
        <f t="shared" si="9"/>
        <v>1.4563106796116505E-2</v>
      </c>
      <c r="D17" s="5">
        <v>6</v>
      </c>
      <c r="E17" s="6">
        <f t="shared" si="10"/>
        <v>0.03</v>
      </c>
      <c r="F17" s="5">
        <v>1</v>
      </c>
      <c r="G17" s="6">
        <f t="shared" si="11"/>
        <v>5.4054054054054057E-3</v>
      </c>
      <c r="H17" s="23" t="s">
        <v>14</v>
      </c>
      <c r="I17" s="35" t="s">
        <v>14</v>
      </c>
      <c r="J17" s="5">
        <v>2</v>
      </c>
      <c r="K17" s="6">
        <f t="shared" si="8"/>
        <v>9.6618357487922701E-3</v>
      </c>
      <c r="L17" s="6">
        <f t="shared" si="7"/>
        <v>-0.33333333333333331</v>
      </c>
    </row>
    <row r="18" spans="1:12" s="10" customFormat="1" x14ac:dyDescent="0.25">
      <c r="A18" s="44" t="s">
        <v>10</v>
      </c>
      <c r="B18" s="7">
        <f>SUM(B9:B17)</f>
        <v>206</v>
      </c>
      <c r="C18" s="8">
        <f t="shared" si="9"/>
        <v>1</v>
      </c>
      <c r="D18" s="7">
        <f t="shared" ref="D18:J18" si="13">SUM(D9:D17)</f>
        <v>200</v>
      </c>
      <c r="E18" s="8">
        <f t="shared" si="10"/>
        <v>1</v>
      </c>
      <c r="F18" s="7">
        <f t="shared" si="13"/>
        <v>185</v>
      </c>
      <c r="G18" s="8">
        <f t="shared" si="11"/>
        <v>1</v>
      </c>
      <c r="H18" s="7">
        <f t="shared" si="13"/>
        <v>153</v>
      </c>
      <c r="I18" s="8">
        <f t="shared" si="12"/>
        <v>1</v>
      </c>
      <c r="J18" s="7">
        <f t="shared" si="13"/>
        <v>207</v>
      </c>
      <c r="K18" s="8">
        <f t="shared" si="8"/>
        <v>1</v>
      </c>
      <c r="L18" s="8">
        <f t="shared" si="7"/>
        <v>4.8543689320388345E-3</v>
      </c>
    </row>
    <row r="19" spans="1:12" ht="30" x14ac:dyDescent="0.25">
      <c r="A19" s="41" t="s">
        <v>22</v>
      </c>
      <c r="B19" s="50" t="s">
        <v>1</v>
      </c>
      <c r="C19" s="50"/>
      <c r="D19" s="50" t="s">
        <v>2</v>
      </c>
      <c r="E19" s="50"/>
      <c r="F19" s="50" t="s">
        <v>3</v>
      </c>
      <c r="G19" s="50"/>
      <c r="H19" s="50" t="s">
        <v>4</v>
      </c>
      <c r="I19" s="50"/>
      <c r="J19" s="50" t="s">
        <v>5</v>
      </c>
      <c r="K19" s="50"/>
      <c r="L19" s="4" t="s">
        <v>6</v>
      </c>
    </row>
    <row r="20" spans="1:12" x14ac:dyDescent="0.25">
      <c r="A20" s="37" t="s">
        <v>23</v>
      </c>
      <c r="B20" s="5">
        <v>68</v>
      </c>
      <c r="C20" s="6">
        <f t="shared" si="9"/>
        <v>0.3300970873786408</v>
      </c>
      <c r="D20" s="5">
        <v>78</v>
      </c>
      <c r="E20" s="6">
        <f t="shared" si="10"/>
        <v>0.39</v>
      </c>
      <c r="F20" s="5">
        <v>75</v>
      </c>
      <c r="G20" s="6">
        <f t="shared" si="11"/>
        <v>0.40540540540540543</v>
      </c>
      <c r="H20" s="5">
        <v>53</v>
      </c>
      <c r="I20" s="6">
        <f t="shared" si="12"/>
        <v>0.34640522875816993</v>
      </c>
      <c r="J20" s="5">
        <v>55</v>
      </c>
      <c r="K20" s="6">
        <f t="shared" si="8"/>
        <v>0.26570048309178745</v>
      </c>
      <c r="L20" s="6">
        <f t="shared" ref="L20:L24" si="14">(J20-B20)/B20</f>
        <v>-0.19117647058823528</v>
      </c>
    </row>
    <row r="21" spans="1:12" x14ac:dyDescent="0.25">
      <c r="A21" s="37" t="s">
        <v>24</v>
      </c>
      <c r="B21" s="5">
        <v>97</v>
      </c>
      <c r="C21" s="6">
        <f t="shared" si="9"/>
        <v>0.470873786407767</v>
      </c>
      <c r="D21" s="5">
        <v>80</v>
      </c>
      <c r="E21" s="6">
        <f t="shared" si="10"/>
        <v>0.4</v>
      </c>
      <c r="F21" s="5">
        <v>76</v>
      </c>
      <c r="G21" s="6">
        <f t="shared" si="11"/>
        <v>0.41081081081081083</v>
      </c>
      <c r="H21" s="5">
        <v>59</v>
      </c>
      <c r="I21" s="6">
        <f t="shared" si="12"/>
        <v>0.38562091503267976</v>
      </c>
      <c r="J21" s="5">
        <v>74</v>
      </c>
      <c r="K21" s="6">
        <f t="shared" si="8"/>
        <v>0.35748792270531399</v>
      </c>
      <c r="L21" s="6">
        <f t="shared" si="14"/>
        <v>-0.23711340206185566</v>
      </c>
    </row>
    <row r="22" spans="1:12" x14ac:dyDescent="0.25">
      <c r="A22" s="37" t="s">
        <v>25</v>
      </c>
      <c r="B22" s="5">
        <v>30</v>
      </c>
      <c r="C22" s="6">
        <f t="shared" si="9"/>
        <v>0.14563106796116504</v>
      </c>
      <c r="D22" s="5">
        <v>32</v>
      </c>
      <c r="E22" s="6">
        <f t="shared" si="10"/>
        <v>0.16</v>
      </c>
      <c r="F22" s="5">
        <v>28</v>
      </c>
      <c r="G22" s="6">
        <f t="shared" si="11"/>
        <v>0.15135135135135136</v>
      </c>
      <c r="H22" s="5">
        <v>32</v>
      </c>
      <c r="I22" s="6">
        <f t="shared" si="12"/>
        <v>0.20915032679738563</v>
      </c>
      <c r="J22" s="5">
        <v>58</v>
      </c>
      <c r="K22" s="6">
        <f t="shared" si="8"/>
        <v>0.28019323671497587</v>
      </c>
      <c r="L22" s="6">
        <f t="shared" si="14"/>
        <v>0.93333333333333335</v>
      </c>
    </row>
    <row r="23" spans="1:12" x14ac:dyDescent="0.25">
      <c r="A23" s="37" t="s">
        <v>26</v>
      </c>
      <c r="B23" s="5">
        <v>11</v>
      </c>
      <c r="C23" s="6">
        <f t="shared" si="9"/>
        <v>5.3398058252427182E-2</v>
      </c>
      <c r="D23" s="5">
        <v>10</v>
      </c>
      <c r="E23" s="6">
        <f t="shared" si="10"/>
        <v>0.05</v>
      </c>
      <c r="F23" s="5">
        <v>6</v>
      </c>
      <c r="G23" s="6">
        <f t="shared" si="11"/>
        <v>3.2432432432432434E-2</v>
      </c>
      <c r="H23" s="5">
        <v>9</v>
      </c>
      <c r="I23" s="6">
        <f t="shared" si="12"/>
        <v>5.8823529411764705E-2</v>
      </c>
      <c r="J23" s="5">
        <v>20</v>
      </c>
      <c r="K23" s="6">
        <f t="shared" si="8"/>
        <v>9.6618357487922704E-2</v>
      </c>
      <c r="L23" s="6">
        <f t="shared" si="14"/>
        <v>0.81818181818181823</v>
      </c>
    </row>
    <row r="24" spans="1:12" s="10" customFormat="1" x14ac:dyDescent="0.25">
      <c r="A24" s="44" t="s">
        <v>10</v>
      </c>
      <c r="B24" s="7">
        <f>SUM(B20:B23)</f>
        <v>206</v>
      </c>
      <c r="C24" s="8">
        <f t="shared" si="9"/>
        <v>1</v>
      </c>
      <c r="D24" s="7">
        <f t="shared" ref="D24:J24" si="15">SUM(D20:D23)</f>
        <v>200</v>
      </c>
      <c r="E24" s="8">
        <f t="shared" si="10"/>
        <v>1</v>
      </c>
      <c r="F24" s="7">
        <f t="shared" si="15"/>
        <v>185</v>
      </c>
      <c r="G24" s="8">
        <f t="shared" si="11"/>
        <v>1</v>
      </c>
      <c r="H24" s="7">
        <f t="shared" si="15"/>
        <v>153</v>
      </c>
      <c r="I24" s="8">
        <f t="shared" si="12"/>
        <v>1</v>
      </c>
      <c r="J24" s="7">
        <f t="shared" si="15"/>
        <v>207</v>
      </c>
      <c r="K24" s="8">
        <f t="shared" si="8"/>
        <v>1</v>
      </c>
      <c r="L24" s="8">
        <f t="shared" si="14"/>
        <v>4.8543689320388345E-3</v>
      </c>
    </row>
    <row r="25" spans="1:12" ht="30" x14ac:dyDescent="0.25">
      <c r="A25" s="45" t="s">
        <v>27</v>
      </c>
      <c r="B25" s="50" t="s">
        <v>1</v>
      </c>
      <c r="C25" s="50"/>
      <c r="D25" s="50" t="s">
        <v>2</v>
      </c>
      <c r="E25" s="50"/>
      <c r="F25" s="50" t="s">
        <v>3</v>
      </c>
      <c r="G25" s="50"/>
      <c r="H25" s="50" t="s">
        <v>4</v>
      </c>
      <c r="I25" s="50"/>
      <c r="J25" s="50" t="s">
        <v>5</v>
      </c>
      <c r="K25" s="50"/>
      <c r="L25" s="4" t="s">
        <v>6</v>
      </c>
    </row>
    <row r="26" spans="1:12" x14ac:dyDescent="0.25">
      <c r="A26" s="37" t="s">
        <v>28</v>
      </c>
      <c r="B26" s="5">
        <v>120</v>
      </c>
      <c r="C26" s="6">
        <f t="shared" si="9"/>
        <v>0.58252427184466016</v>
      </c>
      <c r="D26" s="5">
        <v>104</v>
      </c>
      <c r="E26" s="6">
        <f t="shared" si="10"/>
        <v>0.52</v>
      </c>
      <c r="F26" s="5">
        <v>110</v>
      </c>
      <c r="G26" s="6">
        <f t="shared" si="11"/>
        <v>0.59459459459459463</v>
      </c>
      <c r="H26" s="5">
        <v>88</v>
      </c>
      <c r="I26" s="6">
        <f t="shared" si="12"/>
        <v>0.57516339869281041</v>
      </c>
      <c r="J26" s="5">
        <v>117</v>
      </c>
      <c r="K26" s="6">
        <f t="shared" si="8"/>
        <v>0.56521739130434778</v>
      </c>
      <c r="L26" s="6">
        <f t="shared" ref="L26:L31" si="16">(J26-B26)/B26</f>
        <v>-2.5000000000000001E-2</v>
      </c>
    </row>
    <row r="27" spans="1:12" x14ac:dyDescent="0.25">
      <c r="A27" s="37" t="s">
        <v>29</v>
      </c>
      <c r="B27" s="5">
        <v>38</v>
      </c>
      <c r="C27" s="6">
        <f t="shared" si="9"/>
        <v>0.18446601941747573</v>
      </c>
      <c r="D27" s="5">
        <v>43</v>
      </c>
      <c r="E27" s="6">
        <f t="shared" si="10"/>
        <v>0.215</v>
      </c>
      <c r="F27" s="5">
        <v>35</v>
      </c>
      <c r="G27" s="6">
        <f t="shared" si="11"/>
        <v>0.1891891891891892</v>
      </c>
      <c r="H27" s="5">
        <v>32</v>
      </c>
      <c r="I27" s="6">
        <f t="shared" si="12"/>
        <v>0.20915032679738563</v>
      </c>
      <c r="J27" s="5">
        <v>29</v>
      </c>
      <c r="K27" s="6">
        <f t="shared" si="8"/>
        <v>0.14009661835748793</v>
      </c>
      <c r="L27" s="6">
        <f t="shared" si="16"/>
        <v>-0.23684210526315788</v>
      </c>
    </row>
    <row r="28" spans="1:12" x14ac:dyDescent="0.25">
      <c r="A28" s="37" t="s">
        <v>30</v>
      </c>
      <c r="B28" s="5">
        <v>12</v>
      </c>
      <c r="C28" s="6">
        <f t="shared" si="9"/>
        <v>5.8252427184466021E-2</v>
      </c>
      <c r="D28" s="5">
        <v>20</v>
      </c>
      <c r="E28" s="6">
        <f t="shared" si="10"/>
        <v>0.1</v>
      </c>
      <c r="F28" s="5">
        <v>12</v>
      </c>
      <c r="G28" s="6">
        <f t="shared" si="11"/>
        <v>6.4864864864864868E-2</v>
      </c>
      <c r="H28" s="5">
        <v>8</v>
      </c>
      <c r="I28" s="6">
        <f t="shared" si="12"/>
        <v>5.2287581699346407E-2</v>
      </c>
      <c r="J28" s="5">
        <v>24</v>
      </c>
      <c r="K28" s="6">
        <f t="shared" si="8"/>
        <v>0.11594202898550725</v>
      </c>
      <c r="L28" s="6">
        <f t="shared" si="16"/>
        <v>1</v>
      </c>
    </row>
    <row r="29" spans="1:12" x14ac:dyDescent="0.25">
      <c r="A29" s="37" t="s">
        <v>31</v>
      </c>
      <c r="B29" s="5">
        <v>1</v>
      </c>
      <c r="C29" s="6">
        <f t="shared" si="9"/>
        <v>4.8543689320388345E-3</v>
      </c>
      <c r="D29" s="5">
        <v>1</v>
      </c>
      <c r="E29" s="6">
        <f t="shared" si="10"/>
        <v>5.0000000000000001E-3</v>
      </c>
      <c r="F29" s="5">
        <v>2</v>
      </c>
      <c r="G29" s="6">
        <f t="shared" si="11"/>
        <v>1.0810810810810811E-2</v>
      </c>
      <c r="H29" s="5">
        <v>3</v>
      </c>
      <c r="I29" s="6">
        <f t="shared" si="12"/>
        <v>1.9607843137254902E-2</v>
      </c>
      <c r="J29" s="5">
        <v>2</v>
      </c>
      <c r="K29" s="6">
        <f t="shared" si="8"/>
        <v>9.6618357487922701E-3</v>
      </c>
      <c r="L29" s="6">
        <f t="shared" si="16"/>
        <v>1</v>
      </c>
    </row>
    <row r="30" spans="1:12" x14ac:dyDescent="0.25">
      <c r="A30" s="37" t="s">
        <v>32</v>
      </c>
      <c r="B30" s="5">
        <v>35</v>
      </c>
      <c r="C30" s="6">
        <f t="shared" si="9"/>
        <v>0.16990291262135923</v>
      </c>
      <c r="D30" s="5">
        <v>32</v>
      </c>
      <c r="E30" s="6">
        <f t="shared" si="10"/>
        <v>0.16</v>
      </c>
      <c r="F30" s="5">
        <v>26</v>
      </c>
      <c r="G30" s="6">
        <f t="shared" si="11"/>
        <v>0.14054054054054055</v>
      </c>
      <c r="H30" s="5">
        <v>22</v>
      </c>
      <c r="I30" s="6">
        <f t="shared" si="12"/>
        <v>0.1437908496732026</v>
      </c>
      <c r="J30" s="5">
        <v>35</v>
      </c>
      <c r="K30" s="6">
        <f t="shared" si="8"/>
        <v>0.16908212560386474</v>
      </c>
      <c r="L30" s="6">
        <f t="shared" si="16"/>
        <v>0</v>
      </c>
    </row>
    <row r="31" spans="1:12" s="10" customFormat="1" x14ac:dyDescent="0.25">
      <c r="A31" s="44" t="s">
        <v>10</v>
      </c>
      <c r="B31" s="7">
        <f>SUM(B26:B30)</f>
        <v>206</v>
      </c>
      <c r="C31" s="8">
        <f t="shared" si="9"/>
        <v>1</v>
      </c>
      <c r="D31" s="7">
        <f t="shared" ref="D31:J31" si="17">SUM(D26:D30)</f>
        <v>200</v>
      </c>
      <c r="E31" s="8">
        <f t="shared" si="10"/>
        <v>1</v>
      </c>
      <c r="F31" s="7">
        <f t="shared" si="17"/>
        <v>185</v>
      </c>
      <c r="G31" s="8">
        <f t="shared" si="11"/>
        <v>1</v>
      </c>
      <c r="H31" s="7">
        <f t="shared" si="17"/>
        <v>153</v>
      </c>
      <c r="I31" s="8">
        <f t="shared" si="12"/>
        <v>1</v>
      </c>
      <c r="J31" s="7">
        <f t="shared" si="17"/>
        <v>207</v>
      </c>
      <c r="K31" s="8">
        <f t="shared" si="8"/>
        <v>1</v>
      </c>
      <c r="L31" s="8">
        <f t="shared" si="16"/>
        <v>4.8543689320388345E-3</v>
      </c>
    </row>
    <row r="32" spans="1:12" ht="30" x14ac:dyDescent="0.25">
      <c r="A32" s="41" t="s">
        <v>33</v>
      </c>
      <c r="B32" s="50" t="s">
        <v>1</v>
      </c>
      <c r="C32" s="50"/>
      <c r="D32" s="50" t="s">
        <v>2</v>
      </c>
      <c r="E32" s="50"/>
      <c r="F32" s="50" t="s">
        <v>3</v>
      </c>
      <c r="G32" s="50"/>
      <c r="H32" s="50" t="s">
        <v>4</v>
      </c>
      <c r="I32" s="50"/>
      <c r="J32" s="50" t="s">
        <v>5</v>
      </c>
      <c r="K32" s="50"/>
      <c r="L32" s="4" t="s">
        <v>6</v>
      </c>
    </row>
    <row r="33" spans="1:12" ht="30" x14ac:dyDescent="0.25">
      <c r="A33" s="46" t="s">
        <v>79</v>
      </c>
      <c r="B33" s="5">
        <v>134</v>
      </c>
      <c r="C33" s="6">
        <f t="shared" si="9"/>
        <v>0.65048543689320393</v>
      </c>
      <c r="D33" s="5">
        <v>131</v>
      </c>
      <c r="E33" s="6">
        <f t="shared" si="10"/>
        <v>0.65500000000000003</v>
      </c>
      <c r="F33" s="5">
        <v>118</v>
      </c>
      <c r="G33" s="6">
        <f t="shared" si="11"/>
        <v>0.63783783783783787</v>
      </c>
      <c r="H33" s="5">
        <v>98</v>
      </c>
      <c r="I33" s="6">
        <f t="shared" si="12"/>
        <v>0.64052287581699341</v>
      </c>
      <c r="J33" s="5">
        <v>150</v>
      </c>
      <c r="K33" s="6">
        <f t="shared" si="8"/>
        <v>0.72463768115942029</v>
      </c>
      <c r="L33" s="6">
        <f t="shared" ref="L33:L35" si="18">(J33-B33)/B33</f>
        <v>0.11940298507462686</v>
      </c>
    </row>
    <row r="34" spans="1:12" x14ac:dyDescent="0.25">
      <c r="A34" s="37" t="s">
        <v>34</v>
      </c>
      <c r="B34" s="5">
        <v>72</v>
      </c>
      <c r="C34" s="6">
        <f t="shared" si="9"/>
        <v>0.34951456310679613</v>
      </c>
      <c r="D34" s="5">
        <v>69</v>
      </c>
      <c r="E34" s="6">
        <f t="shared" si="10"/>
        <v>0.34499999999999997</v>
      </c>
      <c r="F34" s="5">
        <v>67</v>
      </c>
      <c r="G34" s="6">
        <f t="shared" si="11"/>
        <v>0.36216216216216218</v>
      </c>
      <c r="H34" s="5">
        <v>55</v>
      </c>
      <c r="I34" s="6">
        <f t="shared" si="12"/>
        <v>0.35947712418300654</v>
      </c>
      <c r="J34" s="5">
        <v>57</v>
      </c>
      <c r="K34" s="6">
        <f t="shared" si="8"/>
        <v>0.27536231884057971</v>
      </c>
      <c r="L34" s="6">
        <f t="shared" si="18"/>
        <v>-0.20833333333333334</v>
      </c>
    </row>
    <row r="35" spans="1:12" s="10" customFormat="1" x14ac:dyDescent="0.25">
      <c r="A35" s="44" t="s">
        <v>10</v>
      </c>
      <c r="B35" s="7">
        <f>SUM(B33:B34)</f>
        <v>206</v>
      </c>
      <c r="C35" s="8">
        <f t="shared" si="9"/>
        <v>1</v>
      </c>
      <c r="D35" s="7">
        <f t="shared" ref="D35:J35" si="19">SUM(D33:D34)</f>
        <v>200</v>
      </c>
      <c r="E35" s="8">
        <f t="shared" si="10"/>
        <v>1</v>
      </c>
      <c r="F35" s="7">
        <f t="shared" si="19"/>
        <v>185</v>
      </c>
      <c r="G35" s="8">
        <f t="shared" si="11"/>
        <v>1</v>
      </c>
      <c r="H35" s="7">
        <f t="shared" si="19"/>
        <v>153</v>
      </c>
      <c r="I35" s="8">
        <f t="shared" si="12"/>
        <v>1</v>
      </c>
      <c r="J35" s="7">
        <f t="shared" si="19"/>
        <v>207</v>
      </c>
      <c r="K35" s="8">
        <f t="shared" si="8"/>
        <v>1</v>
      </c>
      <c r="L35" s="8">
        <f t="shared" si="18"/>
        <v>4.8543689320388345E-3</v>
      </c>
    </row>
  </sheetData>
  <mergeCells count="26">
    <mergeCell ref="B32:C32"/>
    <mergeCell ref="D32:E32"/>
    <mergeCell ref="F32:G32"/>
    <mergeCell ref="H32:I32"/>
    <mergeCell ref="J32:K32"/>
    <mergeCell ref="B25:C25"/>
    <mergeCell ref="D25:E25"/>
    <mergeCell ref="F25:G25"/>
    <mergeCell ref="H25:I25"/>
    <mergeCell ref="J25:K25"/>
    <mergeCell ref="B8:C8"/>
    <mergeCell ref="D8:E8"/>
    <mergeCell ref="F8:G8"/>
    <mergeCell ref="H8:I8"/>
    <mergeCell ref="J8:K8"/>
    <mergeCell ref="B19:C19"/>
    <mergeCell ref="D19:E19"/>
    <mergeCell ref="F19:G19"/>
    <mergeCell ref="H19:I19"/>
    <mergeCell ref="J19:K19"/>
    <mergeCell ref="A1:L2"/>
    <mergeCell ref="B3:C3"/>
    <mergeCell ref="D3:E3"/>
    <mergeCell ref="F3:G3"/>
    <mergeCell ref="H3:I3"/>
    <mergeCell ref="J3:K3"/>
  </mergeCells>
  <printOptions horizontalCentered="1"/>
  <pageMargins left="0.7" right="0.7" top="0.75" bottom="0.75" header="0.3" footer="0.3"/>
  <pageSetup scale="84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workbookViewId="0">
      <selection activeCell="A3" sqref="A1:A1048576"/>
    </sheetView>
  </sheetViews>
  <sheetFormatPr defaultRowHeight="15" x14ac:dyDescent="0.25"/>
  <cols>
    <col min="1" max="1" width="38.140625" style="38" customWidth="1"/>
    <col min="2" max="2" width="18.5703125" style="9" customWidth="1"/>
    <col min="3" max="4" width="13.140625" style="9" customWidth="1"/>
    <col min="5" max="5" width="13.140625" style="19" customWidth="1"/>
    <col min="6" max="6" width="13.140625" style="9" customWidth="1"/>
    <col min="7" max="7" width="13.140625" style="19" customWidth="1"/>
    <col min="8" max="8" width="13.140625" style="20" customWidth="1"/>
  </cols>
  <sheetData>
    <row r="1" spans="1:8" x14ac:dyDescent="0.25">
      <c r="A1" s="47" t="s">
        <v>40</v>
      </c>
      <c r="B1" s="47"/>
      <c r="C1" s="47"/>
      <c r="D1" s="47"/>
      <c r="E1" s="47"/>
      <c r="F1" s="47"/>
      <c r="G1" s="47"/>
      <c r="H1" s="47"/>
    </row>
    <row r="2" spans="1:8" x14ac:dyDescent="0.25">
      <c r="A2" s="51"/>
      <c r="B2" s="51"/>
      <c r="C2" s="51"/>
      <c r="D2" s="51"/>
      <c r="E2" s="51"/>
      <c r="F2" s="51"/>
      <c r="G2" s="51"/>
      <c r="H2" s="51"/>
    </row>
    <row r="3" spans="1:8" ht="30" x14ac:dyDescent="0.25">
      <c r="A3" s="42" t="s">
        <v>36</v>
      </c>
      <c r="B3" s="2" t="s">
        <v>37</v>
      </c>
      <c r="C3" s="12" t="s">
        <v>70</v>
      </c>
      <c r="D3" s="12" t="s">
        <v>71</v>
      </c>
      <c r="E3" s="13" t="s">
        <v>72</v>
      </c>
      <c r="F3" s="12" t="s">
        <v>73</v>
      </c>
      <c r="G3" s="13" t="s">
        <v>38</v>
      </c>
      <c r="H3" s="14" t="s">
        <v>74</v>
      </c>
    </row>
    <row r="4" spans="1:8" x14ac:dyDescent="0.25">
      <c r="A4" s="52" t="s">
        <v>41</v>
      </c>
      <c r="B4" s="3" t="s">
        <v>1</v>
      </c>
      <c r="C4" s="3">
        <v>206</v>
      </c>
      <c r="D4" s="3">
        <v>157</v>
      </c>
      <c r="E4" s="15">
        <v>0.76270627062706264</v>
      </c>
      <c r="F4" s="3">
        <v>130</v>
      </c>
      <c r="G4" s="15">
        <v>0.63262611975483263</v>
      </c>
      <c r="H4" s="16" t="s">
        <v>14</v>
      </c>
    </row>
    <row r="5" spans="1:8" x14ac:dyDescent="0.25">
      <c r="A5" s="53"/>
      <c r="B5" s="3" t="s">
        <v>2</v>
      </c>
      <c r="C5" s="5">
        <v>200</v>
      </c>
      <c r="D5" s="5">
        <v>152</v>
      </c>
      <c r="E5" s="17">
        <v>0.76027602760276025</v>
      </c>
      <c r="F5" s="5">
        <v>106</v>
      </c>
      <c r="G5" s="17">
        <v>0.5307530753075308</v>
      </c>
      <c r="H5" s="18" t="s">
        <v>14</v>
      </c>
    </row>
    <row r="6" spans="1:8" x14ac:dyDescent="0.25">
      <c r="A6" s="53"/>
      <c r="B6" s="3" t="s">
        <v>3</v>
      </c>
      <c r="C6" s="5">
        <v>189</v>
      </c>
      <c r="D6" s="5">
        <v>162</v>
      </c>
      <c r="E6" s="17">
        <v>0.85573033707865176</v>
      </c>
      <c r="F6" s="5">
        <v>135</v>
      </c>
      <c r="G6" s="17">
        <v>0.71455056179775278</v>
      </c>
      <c r="H6" s="18" t="s">
        <v>14</v>
      </c>
    </row>
    <row r="7" spans="1:8" x14ac:dyDescent="0.25">
      <c r="A7" s="53"/>
      <c r="B7" s="3" t="s">
        <v>4</v>
      </c>
      <c r="C7" s="5">
        <v>154</v>
      </c>
      <c r="D7" s="5">
        <v>116</v>
      </c>
      <c r="E7" s="17">
        <v>0.75443037974683547</v>
      </c>
      <c r="F7" s="5">
        <v>93</v>
      </c>
      <c r="G7" s="17">
        <v>0.60413502109704642</v>
      </c>
      <c r="H7" s="18" t="s">
        <v>14</v>
      </c>
    </row>
    <row r="8" spans="1:8" x14ac:dyDescent="0.25">
      <c r="A8" s="54"/>
      <c r="B8" s="3" t="s">
        <v>5</v>
      </c>
      <c r="C8" s="5">
        <v>208</v>
      </c>
      <c r="D8" s="5">
        <v>156</v>
      </c>
      <c r="E8" s="17">
        <v>0.8028959810874704</v>
      </c>
      <c r="F8" s="5">
        <v>119</v>
      </c>
      <c r="G8" s="17">
        <v>0.66885342789598112</v>
      </c>
      <c r="H8" s="18" t="s">
        <v>14</v>
      </c>
    </row>
    <row r="10" spans="1:8" ht="30" x14ac:dyDescent="0.25">
      <c r="A10" s="41" t="s">
        <v>39</v>
      </c>
      <c r="B10" s="2" t="s">
        <v>37</v>
      </c>
      <c r="C10" s="12" t="s">
        <v>70</v>
      </c>
      <c r="D10" s="12" t="s">
        <v>71</v>
      </c>
      <c r="E10" s="13" t="s">
        <v>72</v>
      </c>
      <c r="F10" s="12" t="s">
        <v>73</v>
      </c>
      <c r="G10" s="13" t="s">
        <v>38</v>
      </c>
      <c r="H10" s="14" t="s">
        <v>74</v>
      </c>
    </row>
    <row r="11" spans="1:8" x14ac:dyDescent="0.25">
      <c r="A11" s="55" t="s">
        <v>42</v>
      </c>
      <c r="B11" s="3" t="s">
        <v>1</v>
      </c>
      <c r="C11" s="5">
        <v>105</v>
      </c>
      <c r="D11" s="5">
        <v>77</v>
      </c>
      <c r="E11" s="17">
        <v>0.73333333333333328</v>
      </c>
      <c r="F11" s="5">
        <v>58</v>
      </c>
      <c r="G11" s="17">
        <v>0.55238095238095242</v>
      </c>
      <c r="H11" s="18">
        <v>2.2894736842105261</v>
      </c>
    </row>
    <row r="12" spans="1:8" x14ac:dyDescent="0.25">
      <c r="A12" s="55"/>
      <c r="B12" s="3" t="s">
        <v>2</v>
      </c>
      <c r="C12" s="5">
        <v>101</v>
      </c>
      <c r="D12" s="5">
        <v>74</v>
      </c>
      <c r="E12" s="17">
        <v>0.73267326732673266</v>
      </c>
      <c r="F12" s="5">
        <v>46</v>
      </c>
      <c r="G12" s="17">
        <v>0.45544554455445546</v>
      </c>
      <c r="H12" s="18">
        <v>1.9054054054054055</v>
      </c>
    </row>
    <row r="13" spans="1:8" x14ac:dyDescent="0.25">
      <c r="A13" s="55"/>
      <c r="B13" s="3" t="s">
        <v>3</v>
      </c>
      <c r="C13" s="5">
        <v>100</v>
      </c>
      <c r="D13" s="5">
        <v>88</v>
      </c>
      <c r="E13" s="17">
        <v>0.88</v>
      </c>
      <c r="F13" s="5">
        <v>71</v>
      </c>
      <c r="G13" s="17">
        <v>0.71</v>
      </c>
      <c r="H13" s="18">
        <v>2.4839080459770115</v>
      </c>
    </row>
    <row r="14" spans="1:8" x14ac:dyDescent="0.25">
      <c r="A14" s="55"/>
      <c r="B14" s="3" t="s">
        <v>4</v>
      </c>
      <c r="C14" s="5">
        <v>75</v>
      </c>
      <c r="D14" s="5">
        <v>60</v>
      </c>
      <c r="E14" s="17">
        <v>0.8</v>
      </c>
      <c r="F14" s="5">
        <v>46</v>
      </c>
      <c r="G14" s="17">
        <v>0.61333333333333329</v>
      </c>
      <c r="H14" s="18">
        <v>2.3166666666666669</v>
      </c>
    </row>
    <row r="15" spans="1:8" x14ac:dyDescent="0.25">
      <c r="A15" s="55"/>
      <c r="B15" s="3" t="s">
        <v>5</v>
      </c>
      <c r="C15" s="5">
        <v>94</v>
      </c>
      <c r="D15" s="5">
        <v>58</v>
      </c>
      <c r="E15" s="17">
        <v>0.61702127659574468</v>
      </c>
      <c r="F15" s="5">
        <v>39</v>
      </c>
      <c r="G15" s="17">
        <v>0.41489361702127658</v>
      </c>
      <c r="H15" s="18">
        <v>2.1142857142857143</v>
      </c>
    </row>
    <row r="16" spans="1:8" ht="30" x14ac:dyDescent="0.25">
      <c r="A16" s="43"/>
      <c r="B16" s="2" t="s">
        <v>37</v>
      </c>
      <c r="C16" s="12" t="s">
        <v>70</v>
      </c>
      <c r="D16" s="12" t="s">
        <v>71</v>
      </c>
      <c r="E16" s="13" t="s">
        <v>72</v>
      </c>
      <c r="F16" s="12" t="s">
        <v>73</v>
      </c>
      <c r="G16" s="13" t="s">
        <v>38</v>
      </c>
      <c r="H16" s="14" t="s">
        <v>74</v>
      </c>
    </row>
    <row r="17" spans="1:8" x14ac:dyDescent="0.25">
      <c r="A17" s="55" t="s">
        <v>43</v>
      </c>
      <c r="B17" s="3" t="s">
        <v>1</v>
      </c>
      <c r="C17" s="5" t="s">
        <v>14</v>
      </c>
      <c r="D17" s="5" t="s">
        <v>14</v>
      </c>
      <c r="E17" s="17" t="s">
        <v>14</v>
      </c>
      <c r="F17" s="5" t="s">
        <v>14</v>
      </c>
      <c r="G17" s="17" t="s">
        <v>14</v>
      </c>
      <c r="H17" s="18" t="s">
        <v>14</v>
      </c>
    </row>
    <row r="18" spans="1:8" x14ac:dyDescent="0.25">
      <c r="A18" s="55"/>
      <c r="B18" s="3" t="s">
        <v>2</v>
      </c>
      <c r="C18" s="5" t="s">
        <v>14</v>
      </c>
      <c r="D18" s="5" t="s">
        <v>14</v>
      </c>
      <c r="E18" s="17" t="s">
        <v>14</v>
      </c>
      <c r="F18" s="5" t="s">
        <v>14</v>
      </c>
      <c r="G18" s="17" t="s">
        <v>14</v>
      </c>
      <c r="H18" s="18" t="s">
        <v>14</v>
      </c>
    </row>
    <row r="19" spans="1:8" x14ac:dyDescent="0.25">
      <c r="A19" s="55"/>
      <c r="B19" s="3" t="s">
        <v>3</v>
      </c>
      <c r="C19" s="5" t="s">
        <v>14</v>
      </c>
      <c r="D19" s="5" t="s">
        <v>14</v>
      </c>
      <c r="E19" s="17" t="s">
        <v>14</v>
      </c>
      <c r="F19" s="5" t="s">
        <v>14</v>
      </c>
      <c r="G19" s="17" t="s">
        <v>14</v>
      </c>
      <c r="H19" s="18" t="s">
        <v>14</v>
      </c>
    </row>
    <row r="20" spans="1:8" x14ac:dyDescent="0.25">
      <c r="A20" s="55"/>
      <c r="B20" s="3" t="s">
        <v>4</v>
      </c>
      <c r="C20" s="5" t="s">
        <v>14</v>
      </c>
      <c r="D20" s="5" t="s">
        <v>14</v>
      </c>
      <c r="E20" s="17" t="s">
        <v>14</v>
      </c>
      <c r="F20" s="5" t="s">
        <v>14</v>
      </c>
      <c r="G20" s="17" t="s">
        <v>14</v>
      </c>
      <c r="H20" s="18" t="s">
        <v>14</v>
      </c>
    </row>
    <row r="21" spans="1:8" x14ac:dyDescent="0.25">
      <c r="A21" s="55"/>
      <c r="B21" s="3" t="s">
        <v>5</v>
      </c>
      <c r="C21" s="5">
        <v>24</v>
      </c>
      <c r="D21" s="5">
        <v>23</v>
      </c>
      <c r="E21" s="17">
        <v>0.95833333333333337</v>
      </c>
      <c r="F21" s="5">
        <v>23</v>
      </c>
      <c r="G21" s="17">
        <v>0.95833333333333337</v>
      </c>
      <c r="H21" s="18">
        <v>3.6956521739130435</v>
      </c>
    </row>
    <row r="22" spans="1:8" ht="30" x14ac:dyDescent="0.25">
      <c r="A22" s="43"/>
      <c r="B22" s="2" t="s">
        <v>37</v>
      </c>
      <c r="C22" s="12" t="s">
        <v>70</v>
      </c>
      <c r="D22" s="12" t="s">
        <v>71</v>
      </c>
      <c r="E22" s="13" t="s">
        <v>72</v>
      </c>
      <c r="F22" s="12" t="s">
        <v>73</v>
      </c>
      <c r="G22" s="13" t="s">
        <v>38</v>
      </c>
      <c r="H22" s="14" t="s">
        <v>74</v>
      </c>
    </row>
    <row r="23" spans="1:8" x14ac:dyDescent="0.25">
      <c r="A23" s="55" t="s">
        <v>44</v>
      </c>
      <c r="B23" s="3" t="s">
        <v>1</v>
      </c>
      <c r="C23" s="5">
        <v>101</v>
      </c>
      <c r="D23" s="5">
        <v>80</v>
      </c>
      <c r="E23" s="17">
        <v>0.79207920792079212</v>
      </c>
      <c r="F23" s="5">
        <v>72</v>
      </c>
      <c r="G23" s="17">
        <v>0.71287128712871284</v>
      </c>
      <c r="H23" s="18">
        <v>2.9849999999999999</v>
      </c>
    </row>
    <row r="24" spans="1:8" x14ac:dyDescent="0.25">
      <c r="A24" s="55"/>
      <c r="B24" s="3" t="s">
        <v>2</v>
      </c>
      <c r="C24" s="5">
        <v>99</v>
      </c>
      <c r="D24" s="5">
        <v>78</v>
      </c>
      <c r="E24" s="17">
        <v>0.78787878787878785</v>
      </c>
      <c r="F24" s="5">
        <v>60</v>
      </c>
      <c r="G24" s="17">
        <v>0.60606060606060608</v>
      </c>
      <c r="H24" s="18">
        <v>2.3894736842105262</v>
      </c>
    </row>
    <row r="25" spans="1:8" x14ac:dyDescent="0.25">
      <c r="A25" s="55"/>
      <c r="B25" s="3" t="s">
        <v>3</v>
      </c>
      <c r="C25" s="5">
        <v>89</v>
      </c>
      <c r="D25" s="5">
        <v>74</v>
      </c>
      <c r="E25" s="17">
        <v>0.8314606741573034</v>
      </c>
      <c r="F25" s="5">
        <v>64</v>
      </c>
      <c r="G25" s="17">
        <v>0.7191011235955056</v>
      </c>
      <c r="H25" s="18">
        <v>2.8189189189189192</v>
      </c>
    </row>
    <row r="26" spans="1:8" x14ac:dyDescent="0.25">
      <c r="A26" s="55"/>
      <c r="B26" s="3" t="s">
        <v>4</v>
      </c>
      <c r="C26" s="3">
        <v>79</v>
      </c>
      <c r="D26" s="3">
        <v>56</v>
      </c>
      <c r="E26" s="17">
        <v>0.70886075949367089</v>
      </c>
      <c r="F26" s="3">
        <v>47</v>
      </c>
      <c r="G26" s="17">
        <v>0.59493670886075944</v>
      </c>
      <c r="H26" s="18">
        <v>2.7163636363636368</v>
      </c>
    </row>
    <row r="27" spans="1:8" x14ac:dyDescent="0.25">
      <c r="A27" s="55"/>
      <c r="B27" s="3" t="s">
        <v>5</v>
      </c>
      <c r="C27" s="5">
        <v>90</v>
      </c>
      <c r="D27" s="5">
        <v>75</v>
      </c>
      <c r="E27" s="17">
        <v>0.83333333333333337</v>
      </c>
      <c r="F27" s="5">
        <v>57</v>
      </c>
      <c r="G27" s="17">
        <v>0.6333333333333333</v>
      </c>
      <c r="H27" s="18">
        <v>2.6226666666666665</v>
      </c>
    </row>
  </sheetData>
  <mergeCells count="5">
    <mergeCell ref="A1:H2"/>
    <mergeCell ref="A4:A8"/>
    <mergeCell ref="A11:A15"/>
    <mergeCell ref="A17:A21"/>
    <mergeCell ref="A23:A27"/>
  </mergeCells>
  <printOptions horizontalCentered="1"/>
  <pageMargins left="0.7" right="0.7" top="0.75" bottom="0.75" header="0.3" footer="0.3"/>
  <pageSetup scale="90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sqref="A1:A1048576"/>
    </sheetView>
  </sheetViews>
  <sheetFormatPr defaultRowHeight="15" x14ac:dyDescent="0.25"/>
  <cols>
    <col min="1" max="1" width="16.28515625" style="38" customWidth="1"/>
    <col min="2" max="4" width="13.7109375" style="9" customWidth="1"/>
    <col min="5" max="5" width="13.7109375" style="19" customWidth="1"/>
    <col min="6" max="6" width="13.7109375" style="9" customWidth="1"/>
    <col min="7" max="7" width="13.7109375" style="19" customWidth="1"/>
    <col min="8" max="8" width="13.7109375" style="20" customWidth="1"/>
  </cols>
  <sheetData>
    <row r="1" spans="1:8" ht="30" x14ac:dyDescent="0.25">
      <c r="A1" s="41" t="s">
        <v>69</v>
      </c>
      <c r="B1" s="2" t="s">
        <v>37</v>
      </c>
      <c r="C1" s="12" t="s">
        <v>70</v>
      </c>
      <c r="D1" s="12" t="s">
        <v>71</v>
      </c>
      <c r="E1" s="13" t="s">
        <v>72</v>
      </c>
      <c r="F1" s="12" t="s">
        <v>73</v>
      </c>
      <c r="G1" s="13" t="s">
        <v>38</v>
      </c>
      <c r="H1" s="14" t="s">
        <v>74</v>
      </c>
    </row>
    <row r="2" spans="1:8" x14ac:dyDescent="0.25">
      <c r="A2" s="55" t="s">
        <v>45</v>
      </c>
      <c r="B2" s="3" t="s">
        <v>1</v>
      </c>
      <c r="C2" s="5">
        <v>179</v>
      </c>
      <c r="D2" s="5">
        <v>143</v>
      </c>
      <c r="E2" s="17">
        <v>0.7988826815642458</v>
      </c>
      <c r="F2" s="5">
        <v>117</v>
      </c>
      <c r="G2" s="21">
        <v>0.65363128491620115</v>
      </c>
      <c r="H2" s="22">
        <v>2.6112676056338029</v>
      </c>
    </row>
    <row r="3" spans="1:8" x14ac:dyDescent="0.25">
      <c r="A3" s="55"/>
      <c r="B3" s="3" t="s">
        <v>2</v>
      </c>
      <c r="C3" s="5">
        <v>166</v>
      </c>
      <c r="D3" s="5">
        <v>129</v>
      </c>
      <c r="E3" s="17">
        <v>0.77710843373493976</v>
      </c>
      <c r="F3" s="5">
        <v>86</v>
      </c>
      <c r="G3" s="21">
        <v>0.51807228915662651</v>
      </c>
      <c r="H3" s="22">
        <v>2.0598425196850396</v>
      </c>
    </row>
    <row r="4" spans="1:8" x14ac:dyDescent="0.25">
      <c r="A4" s="55"/>
      <c r="B4" s="3" t="s">
        <v>3</v>
      </c>
      <c r="C4" s="5">
        <v>163</v>
      </c>
      <c r="D4" s="5">
        <v>146</v>
      </c>
      <c r="E4" s="17">
        <v>0.89570552147239269</v>
      </c>
      <c r="F4" s="5">
        <v>122</v>
      </c>
      <c r="G4" s="21">
        <v>0.74846625766871167</v>
      </c>
      <c r="H4" s="22">
        <v>2.6668965517241379</v>
      </c>
    </row>
    <row r="5" spans="1:8" x14ac:dyDescent="0.25">
      <c r="A5" s="55"/>
      <c r="B5" s="3" t="s">
        <v>4</v>
      </c>
      <c r="C5" s="5">
        <v>111</v>
      </c>
      <c r="D5" s="5">
        <v>89</v>
      </c>
      <c r="E5" s="17">
        <v>0.80180180180180183</v>
      </c>
      <c r="F5" s="5">
        <v>72</v>
      </c>
      <c r="G5" s="21">
        <v>0.64864864864864868</v>
      </c>
      <c r="H5" s="22">
        <v>2.5386363636363636</v>
      </c>
    </row>
    <row r="6" spans="1:8" x14ac:dyDescent="0.25">
      <c r="A6" s="55"/>
      <c r="B6" s="3" t="s">
        <v>5</v>
      </c>
      <c r="C6" s="5">
        <v>124</v>
      </c>
      <c r="D6" s="5">
        <v>106</v>
      </c>
      <c r="E6" s="17">
        <v>0.85483870967741937</v>
      </c>
      <c r="F6" s="5">
        <v>87</v>
      </c>
      <c r="G6" s="21">
        <v>0.70161290322580649</v>
      </c>
      <c r="H6" s="22">
        <v>2.7990566037735847</v>
      </c>
    </row>
    <row r="7" spans="1:8" x14ac:dyDescent="0.25">
      <c r="A7" s="55" t="s">
        <v>46</v>
      </c>
      <c r="B7" s="3" t="s">
        <v>1</v>
      </c>
      <c r="C7" s="23">
        <v>27</v>
      </c>
      <c r="D7" s="23">
        <v>14</v>
      </c>
      <c r="E7" s="24">
        <v>0.51851851851851849</v>
      </c>
      <c r="F7" s="23">
        <v>13</v>
      </c>
      <c r="G7" s="25">
        <v>0.48148148148148145</v>
      </c>
      <c r="H7" s="26">
        <v>3</v>
      </c>
    </row>
    <row r="8" spans="1:8" x14ac:dyDescent="0.25">
      <c r="A8" s="55"/>
      <c r="B8" s="3" t="s">
        <v>2</v>
      </c>
      <c r="C8" s="23">
        <v>34</v>
      </c>
      <c r="D8" s="23">
        <v>23</v>
      </c>
      <c r="E8" s="24">
        <v>0.67647058823529416</v>
      </c>
      <c r="F8" s="23">
        <v>20</v>
      </c>
      <c r="G8" s="25">
        <v>0.58823529411764708</v>
      </c>
      <c r="H8" s="26">
        <v>2.652173913043478</v>
      </c>
    </row>
    <row r="9" spans="1:8" x14ac:dyDescent="0.25">
      <c r="A9" s="55"/>
      <c r="B9" s="3" t="s">
        <v>3</v>
      </c>
      <c r="C9" s="23">
        <v>26</v>
      </c>
      <c r="D9" s="23">
        <v>16</v>
      </c>
      <c r="E9" s="24">
        <v>0.61538461538461542</v>
      </c>
      <c r="F9" s="23">
        <v>13</v>
      </c>
      <c r="G9" s="25">
        <v>0.5</v>
      </c>
      <c r="H9" s="26">
        <v>2.375</v>
      </c>
    </row>
    <row r="10" spans="1:8" x14ac:dyDescent="0.25">
      <c r="A10" s="55"/>
      <c r="B10" s="3" t="s">
        <v>4</v>
      </c>
      <c r="C10" s="23">
        <v>43</v>
      </c>
      <c r="D10" s="23">
        <v>27</v>
      </c>
      <c r="E10" s="24">
        <v>0.62790697674418605</v>
      </c>
      <c r="F10" s="23">
        <v>21</v>
      </c>
      <c r="G10" s="25">
        <v>0.48837209302325579</v>
      </c>
      <c r="H10" s="26">
        <v>2.4074074074074074</v>
      </c>
    </row>
    <row r="11" spans="1:8" x14ac:dyDescent="0.25">
      <c r="A11" s="55"/>
      <c r="B11" s="3" t="s">
        <v>5</v>
      </c>
      <c r="C11" s="23">
        <v>84</v>
      </c>
      <c r="D11" s="23">
        <v>50</v>
      </c>
      <c r="E11" s="24">
        <v>0.59523809523809523</v>
      </c>
      <c r="F11" s="23">
        <v>32</v>
      </c>
      <c r="G11" s="25">
        <v>0.38095238095238093</v>
      </c>
      <c r="H11" s="26">
        <v>2.1541666666666668</v>
      </c>
    </row>
  </sheetData>
  <mergeCells count="2">
    <mergeCell ref="A2:A6"/>
    <mergeCell ref="A7:A11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sqref="A1:A1048576"/>
    </sheetView>
  </sheetViews>
  <sheetFormatPr defaultRowHeight="15" x14ac:dyDescent="0.25"/>
  <cols>
    <col min="1" max="1" width="14" style="38" customWidth="1"/>
    <col min="2" max="8" width="14" style="9" customWidth="1"/>
  </cols>
  <sheetData>
    <row r="1" spans="1:8" ht="30" x14ac:dyDescent="0.25">
      <c r="A1" s="41" t="s">
        <v>0</v>
      </c>
      <c r="B1" s="2" t="s">
        <v>37</v>
      </c>
      <c r="C1" s="12" t="s">
        <v>70</v>
      </c>
      <c r="D1" s="12" t="s">
        <v>71</v>
      </c>
      <c r="E1" s="13" t="s">
        <v>72</v>
      </c>
      <c r="F1" s="12" t="s">
        <v>73</v>
      </c>
      <c r="G1" s="13" t="s">
        <v>38</v>
      </c>
      <c r="H1" s="14" t="s">
        <v>74</v>
      </c>
    </row>
    <row r="2" spans="1:8" x14ac:dyDescent="0.25">
      <c r="A2" s="55" t="s">
        <v>7</v>
      </c>
      <c r="B2" s="3" t="s">
        <v>1</v>
      </c>
      <c r="C2" s="5">
        <v>117</v>
      </c>
      <c r="D2" s="5">
        <v>89</v>
      </c>
      <c r="E2" s="17">
        <v>0.76068376068376065</v>
      </c>
      <c r="F2" s="5">
        <v>73</v>
      </c>
      <c r="G2" s="17">
        <v>0.62393162393162394</v>
      </c>
      <c r="H2" s="18">
        <v>2.6613636363636362</v>
      </c>
    </row>
    <row r="3" spans="1:8" x14ac:dyDescent="0.25">
      <c r="A3" s="55"/>
      <c r="B3" s="3" t="s">
        <v>2</v>
      </c>
      <c r="C3" s="5">
        <v>114</v>
      </c>
      <c r="D3" s="5">
        <v>85</v>
      </c>
      <c r="E3" s="17">
        <v>0.74561403508771928</v>
      </c>
      <c r="F3" s="5">
        <v>64</v>
      </c>
      <c r="G3" s="17">
        <v>0.56140350877192979</v>
      </c>
      <c r="H3" s="18">
        <v>2.2388235294117647</v>
      </c>
    </row>
    <row r="4" spans="1:8" x14ac:dyDescent="0.25">
      <c r="A4" s="55"/>
      <c r="B4" s="3" t="s">
        <v>3</v>
      </c>
      <c r="C4" s="5">
        <v>89</v>
      </c>
      <c r="D4" s="5">
        <v>77</v>
      </c>
      <c r="E4" s="17">
        <v>0.8651685393258427</v>
      </c>
      <c r="F4" s="5">
        <v>67</v>
      </c>
      <c r="G4" s="17">
        <v>0.7528089887640449</v>
      </c>
      <c r="H4" s="18">
        <v>2.7207792207792205</v>
      </c>
    </row>
    <row r="5" spans="1:8" x14ac:dyDescent="0.25">
      <c r="A5" s="55"/>
      <c r="B5" s="3" t="s">
        <v>4</v>
      </c>
      <c r="C5" s="5">
        <v>83</v>
      </c>
      <c r="D5" s="5">
        <v>61</v>
      </c>
      <c r="E5" s="17">
        <v>0.73493975903614461</v>
      </c>
      <c r="F5" s="5">
        <v>52</v>
      </c>
      <c r="G5" s="17">
        <v>0.62650602409638556</v>
      </c>
      <c r="H5" s="18">
        <v>2.6836065573770487</v>
      </c>
    </row>
    <row r="6" spans="1:8" x14ac:dyDescent="0.25">
      <c r="A6" s="55"/>
      <c r="B6" s="3" t="s">
        <v>5</v>
      </c>
      <c r="C6" s="5">
        <v>114</v>
      </c>
      <c r="D6" s="5">
        <v>82</v>
      </c>
      <c r="E6" s="17">
        <v>0.7192982456140351</v>
      </c>
      <c r="F6" s="5">
        <v>66</v>
      </c>
      <c r="G6" s="17">
        <v>0.57894736842105265</v>
      </c>
      <c r="H6" s="18">
        <v>2.8425000000000002</v>
      </c>
    </row>
    <row r="7" spans="1:8" x14ac:dyDescent="0.25">
      <c r="A7" s="55" t="s">
        <v>8</v>
      </c>
      <c r="B7" s="3" t="s">
        <v>1</v>
      </c>
      <c r="C7" s="5">
        <v>88</v>
      </c>
      <c r="D7" s="5">
        <v>67</v>
      </c>
      <c r="E7" s="17">
        <v>0.76136363636363635</v>
      </c>
      <c r="F7" s="5">
        <v>56</v>
      </c>
      <c r="G7" s="17">
        <v>0.63636363636363635</v>
      </c>
      <c r="H7" s="18">
        <v>2.6358208955223881</v>
      </c>
    </row>
    <row r="8" spans="1:8" x14ac:dyDescent="0.25">
      <c r="A8" s="55"/>
      <c r="B8" s="3" t="s">
        <v>2</v>
      </c>
      <c r="C8" s="5">
        <v>85</v>
      </c>
      <c r="D8" s="5">
        <v>66</v>
      </c>
      <c r="E8" s="17">
        <v>0.77647058823529413</v>
      </c>
      <c r="F8" s="5">
        <v>42</v>
      </c>
      <c r="G8" s="17">
        <v>0.49411764705882355</v>
      </c>
      <c r="H8" s="18">
        <v>2.0671875000000002</v>
      </c>
    </row>
    <row r="9" spans="1:8" x14ac:dyDescent="0.25">
      <c r="A9" s="55"/>
      <c r="B9" s="3" t="s">
        <v>3</v>
      </c>
      <c r="C9" s="5">
        <v>98</v>
      </c>
      <c r="D9" s="5">
        <v>83</v>
      </c>
      <c r="E9" s="17">
        <v>0.84693877551020413</v>
      </c>
      <c r="F9" s="5">
        <v>67</v>
      </c>
      <c r="G9" s="17">
        <v>0.68367346938775508</v>
      </c>
      <c r="H9" s="18">
        <v>2.596341463414634</v>
      </c>
    </row>
    <row r="10" spans="1:8" x14ac:dyDescent="0.25">
      <c r="A10" s="55"/>
      <c r="B10" s="3" t="s">
        <v>4</v>
      </c>
      <c r="C10" s="5">
        <v>70</v>
      </c>
      <c r="D10" s="5">
        <v>54</v>
      </c>
      <c r="E10" s="17">
        <v>0.77142857142857146</v>
      </c>
      <c r="F10" s="5">
        <v>40</v>
      </c>
      <c r="G10" s="17">
        <v>0.5714285714285714</v>
      </c>
      <c r="H10" s="18">
        <v>2.2773584905660376</v>
      </c>
    </row>
    <row r="11" spans="1:8" x14ac:dyDescent="0.25">
      <c r="A11" s="55"/>
      <c r="B11" s="3" t="s">
        <v>5</v>
      </c>
      <c r="C11" s="5">
        <v>91</v>
      </c>
      <c r="D11" s="5">
        <v>72</v>
      </c>
      <c r="E11" s="17">
        <v>0.79120879120879117</v>
      </c>
      <c r="F11" s="5">
        <v>52</v>
      </c>
      <c r="G11" s="17">
        <v>0.5714285714285714</v>
      </c>
      <c r="H11" s="18">
        <v>2.3569444444444443</v>
      </c>
    </row>
    <row r="12" spans="1:8" ht="30" x14ac:dyDescent="0.25">
      <c r="A12" s="41" t="s">
        <v>47</v>
      </c>
      <c r="B12" s="2" t="s">
        <v>37</v>
      </c>
      <c r="C12" s="12" t="s">
        <v>70</v>
      </c>
      <c r="D12" s="12" t="s">
        <v>71</v>
      </c>
      <c r="E12" s="13" t="s">
        <v>72</v>
      </c>
      <c r="F12" s="12" t="s">
        <v>73</v>
      </c>
      <c r="G12" s="13" t="s">
        <v>38</v>
      </c>
      <c r="H12" s="14" t="s">
        <v>74</v>
      </c>
    </row>
    <row r="13" spans="1:8" x14ac:dyDescent="0.25">
      <c r="A13" s="56" t="s">
        <v>48</v>
      </c>
      <c r="B13" s="3" t="s">
        <v>1</v>
      </c>
      <c r="C13" s="5">
        <v>12</v>
      </c>
      <c r="D13" s="5">
        <v>8</v>
      </c>
      <c r="E13" s="17">
        <v>0.66666666666666663</v>
      </c>
      <c r="F13" s="5">
        <v>3</v>
      </c>
      <c r="G13" s="17">
        <v>0.25</v>
      </c>
      <c r="H13" s="18">
        <v>1.25</v>
      </c>
    </row>
    <row r="14" spans="1:8" x14ac:dyDescent="0.25">
      <c r="A14" s="57"/>
      <c r="B14" s="3" t="s">
        <v>2</v>
      </c>
      <c r="C14" s="5">
        <v>15</v>
      </c>
      <c r="D14" s="5">
        <v>10</v>
      </c>
      <c r="E14" s="17">
        <v>0.66666666666666663</v>
      </c>
      <c r="F14" s="5">
        <v>7</v>
      </c>
      <c r="G14" s="17">
        <v>0.46666666666666667</v>
      </c>
      <c r="H14" s="18">
        <v>2</v>
      </c>
    </row>
    <row r="15" spans="1:8" x14ac:dyDescent="0.25">
      <c r="A15" s="57"/>
      <c r="B15" s="3" t="s">
        <v>3</v>
      </c>
      <c r="C15" s="5">
        <v>13</v>
      </c>
      <c r="D15" s="5">
        <v>12</v>
      </c>
      <c r="E15" s="17">
        <v>0.92307692307692313</v>
      </c>
      <c r="F15" s="5">
        <v>7</v>
      </c>
      <c r="G15" s="17">
        <v>0.53846153846153844</v>
      </c>
      <c r="H15" s="18">
        <v>1.8333333333333333</v>
      </c>
    </row>
    <row r="16" spans="1:8" x14ac:dyDescent="0.25">
      <c r="A16" s="57"/>
      <c r="B16" s="3" t="s">
        <v>4</v>
      </c>
      <c r="C16" s="5">
        <v>17</v>
      </c>
      <c r="D16" s="5">
        <v>7</v>
      </c>
      <c r="E16" s="17">
        <v>0.41176470588235292</v>
      </c>
      <c r="F16" s="5">
        <v>5</v>
      </c>
      <c r="G16" s="17">
        <v>0.29411764705882354</v>
      </c>
      <c r="H16" s="18">
        <v>1.8571428571428572</v>
      </c>
    </row>
    <row r="17" spans="1:8" x14ac:dyDescent="0.25">
      <c r="A17" s="58"/>
      <c r="B17" s="3" t="s">
        <v>5</v>
      </c>
      <c r="C17" s="5">
        <v>18</v>
      </c>
      <c r="D17" s="5">
        <v>10</v>
      </c>
      <c r="E17" s="17">
        <v>0.55555555555555558</v>
      </c>
      <c r="F17" s="5">
        <v>7</v>
      </c>
      <c r="G17" s="17">
        <v>0.3888888888888889</v>
      </c>
      <c r="H17" s="18">
        <v>1.83</v>
      </c>
    </row>
    <row r="18" spans="1:8" x14ac:dyDescent="0.25">
      <c r="A18" s="59" t="s">
        <v>49</v>
      </c>
      <c r="B18" s="3" t="s">
        <v>1</v>
      </c>
      <c r="C18" s="27" t="s">
        <v>14</v>
      </c>
      <c r="D18" s="27" t="s">
        <v>14</v>
      </c>
      <c r="E18" s="17" t="s">
        <v>14</v>
      </c>
      <c r="F18" s="27" t="s">
        <v>14</v>
      </c>
      <c r="G18" s="17" t="s">
        <v>14</v>
      </c>
      <c r="H18" s="28" t="s">
        <v>14</v>
      </c>
    </row>
    <row r="19" spans="1:8" x14ac:dyDescent="0.25">
      <c r="A19" s="59"/>
      <c r="B19" s="3" t="s">
        <v>2</v>
      </c>
      <c r="C19" s="5" t="s">
        <v>14</v>
      </c>
      <c r="D19" s="5" t="s">
        <v>14</v>
      </c>
      <c r="E19" s="17" t="s">
        <v>14</v>
      </c>
      <c r="F19" s="5" t="s">
        <v>14</v>
      </c>
      <c r="G19" s="17" t="s">
        <v>14</v>
      </c>
      <c r="H19" s="18" t="s">
        <v>14</v>
      </c>
    </row>
    <row r="20" spans="1:8" x14ac:dyDescent="0.25">
      <c r="A20" s="59"/>
      <c r="B20" s="3" t="s">
        <v>3</v>
      </c>
      <c r="C20" s="27" t="s">
        <v>14</v>
      </c>
      <c r="D20" s="27" t="s">
        <v>14</v>
      </c>
      <c r="E20" s="17" t="s">
        <v>14</v>
      </c>
      <c r="F20" s="27" t="s">
        <v>14</v>
      </c>
      <c r="G20" s="17" t="s">
        <v>14</v>
      </c>
      <c r="H20" s="28" t="s">
        <v>14</v>
      </c>
    </row>
    <row r="21" spans="1:8" x14ac:dyDescent="0.25">
      <c r="A21" s="59"/>
      <c r="B21" s="3" t="s">
        <v>4</v>
      </c>
      <c r="C21" s="5" t="s">
        <v>14</v>
      </c>
      <c r="D21" s="5" t="s">
        <v>14</v>
      </c>
      <c r="E21" s="17" t="s">
        <v>14</v>
      </c>
      <c r="F21" s="5" t="s">
        <v>14</v>
      </c>
      <c r="G21" s="17" t="s">
        <v>14</v>
      </c>
      <c r="H21" s="18" t="s">
        <v>14</v>
      </c>
    </row>
    <row r="22" spans="1:8" x14ac:dyDescent="0.25">
      <c r="A22" s="59"/>
      <c r="B22" s="3" t="s">
        <v>5</v>
      </c>
      <c r="C22" s="5">
        <v>7</v>
      </c>
      <c r="D22" s="5">
        <v>6</v>
      </c>
      <c r="E22" s="17">
        <v>0.8571428571428571</v>
      </c>
      <c r="F22" s="5">
        <v>6</v>
      </c>
      <c r="G22" s="17">
        <v>0.8571428571428571</v>
      </c>
      <c r="H22" s="18">
        <v>4</v>
      </c>
    </row>
    <row r="23" spans="1:8" x14ac:dyDescent="0.25">
      <c r="A23" s="55" t="s">
        <v>15</v>
      </c>
      <c r="B23" s="3" t="s">
        <v>1</v>
      </c>
      <c r="C23" s="5">
        <v>5</v>
      </c>
      <c r="D23" s="5">
        <v>3</v>
      </c>
      <c r="E23" s="17">
        <v>0.6</v>
      </c>
      <c r="F23" s="5">
        <v>3</v>
      </c>
      <c r="G23" s="17">
        <v>0.6</v>
      </c>
      <c r="H23" s="18">
        <v>2.6666666666666665</v>
      </c>
    </row>
    <row r="24" spans="1:8" x14ac:dyDescent="0.25">
      <c r="A24" s="55"/>
      <c r="B24" s="3" t="s">
        <v>2</v>
      </c>
      <c r="C24" s="5">
        <v>2</v>
      </c>
      <c r="D24" s="5">
        <v>1</v>
      </c>
      <c r="E24" s="17">
        <v>0.5</v>
      </c>
      <c r="F24" s="5">
        <v>0</v>
      </c>
      <c r="G24" s="17">
        <v>0</v>
      </c>
      <c r="H24" s="18">
        <v>1</v>
      </c>
    </row>
    <row r="25" spans="1:8" x14ac:dyDescent="0.25">
      <c r="A25" s="55"/>
      <c r="B25" s="3" t="s">
        <v>3</v>
      </c>
      <c r="C25" s="27">
        <v>8</v>
      </c>
      <c r="D25" s="27">
        <v>6</v>
      </c>
      <c r="E25" s="17">
        <v>0.75</v>
      </c>
      <c r="F25" s="27">
        <v>6</v>
      </c>
      <c r="G25" s="17">
        <v>0.75</v>
      </c>
      <c r="H25" s="28">
        <v>2.8833333333333333</v>
      </c>
    </row>
    <row r="26" spans="1:8" x14ac:dyDescent="0.25">
      <c r="A26" s="55"/>
      <c r="B26" s="3" t="s">
        <v>4</v>
      </c>
      <c r="C26" s="5">
        <v>2</v>
      </c>
      <c r="D26" s="5">
        <v>2</v>
      </c>
      <c r="E26" s="17">
        <v>1</v>
      </c>
      <c r="F26" s="5">
        <v>2</v>
      </c>
      <c r="G26" s="17">
        <v>1</v>
      </c>
      <c r="H26" s="18">
        <v>3</v>
      </c>
    </row>
    <row r="27" spans="1:8" x14ac:dyDescent="0.25">
      <c r="A27" s="55"/>
      <c r="B27" s="3" t="s">
        <v>5</v>
      </c>
      <c r="C27" s="5">
        <v>1</v>
      </c>
      <c r="D27" s="5">
        <v>0</v>
      </c>
      <c r="E27" s="17">
        <v>0</v>
      </c>
      <c r="F27" s="5">
        <v>0</v>
      </c>
      <c r="G27" s="17">
        <v>0</v>
      </c>
      <c r="H27" s="18" t="s">
        <v>14</v>
      </c>
    </row>
    <row r="28" spans="1:8" x14ac:dyDescent="0.25">
      <c r="A28" s="55" t="s">
        <v>16</v>
      </c>
      <c r="B28" s="3" t="s">
        <v>1</v>
      </c>
      <c r="C28" s="5">
        <v>7</v>
      </c>
      <c r="D28" s="5">
        <v>5</v>
      </c>
      <c r="E28" s="17">
        <v>0.7142857142857143</v>
      </c>
      <c r="F28" s="5">
        <v>4</v>
      </c>
      <c r="G28" s="17">
        <v>0.5714285714285714</v>
      </c>
      <c r="H28" s="18">
        <v>3.2</v>
      </c>
    </row>
    <row r="29" spans="1:8" x14ac:dyDescent="0.25">
      <c r="A29" s="55"/>
      <c r="B29" s="3" t="s">
        <v>2</v>
      </c>
      <c r="C29" s="5">
        <v>5</v>
      </c>
      <c r="D29" s="5">
        <v>2</v>
      </c>
      <c r="E29" s="17">
        <v>0.4</v>
      </c>
      <c r="F29" s="5">
        <v>2</v>
      </c>
      <c r="G29" s="17">
        <v>0.4</v>
      </c>
      <c r="H29" s="18">
        <v>3.5</v>
      </c>
    </row>
    <row r="30" spans="1:8" x14ac:dyDescent="0.25">
      <c r="A30" s="55"/>
      <c r="B30" s="3" t="s">
        <v>3</v>
      </c>
      <c r="C30" s="5">
        <v>7</v>
      </c>
      <c r="D30" s="5">
        <v>7</v>
      </c>
      <c r="E30" s="17">
        <v>1</v>
      </c>
      <c r="F30" s="5">
        <v>6</v>
      </c>
      <c r="G30" s="17">
        <v>0.8571428571428571</v>
      </c>
      <c r="H30" s="18">
        <v>2.2428571428571429</v>
      </c>
    </row>
    <row r="31" spans="1:8" x14ac:dyDescent="0.25">
      <c r="A31" s="55"/>
      <c r="B31" s="3" t="s">
        <v>4</v>
      </c>
      <c r="C31" s="5">
        <v>3</v>
      </c>
      <c r="D31" s="5">
        <v>1</v>
      </c>
      <c r="E31" s="17">
        <v>0.33333333333333331</v>
      </c>
      <c r="F31" s="5">
        <v>1</v>
      </c>
      <c r="G31" s="17">
        <v>0.33333333333333331</v>
      </c>
      <c r="H31" s="18">
        <v>2</v>
      </c>
    </row>
    <row r="32" spans="1:8" x14ac:dyDescent="0.25">
      <c r="A32" s="55"/>
      <c r="B32" s="3" t="s">
        <v>5</v>
      </c>
      <c r="C32" s="5">
        <v>9</v>
      </c>
      <c r="D32" s="5">
        <v>8</v>
      </c>
      <c r="E32" s="17">
        <v>0.88888888888888884</v>
      </c>
      <c r="F32" s="5">
        <v>5</v>
      </c>
      <c r="G32" s="17">
        <v>0.55555555555555558</v>
      </c>
      <c r="H32" s="18">
        <v>2.125</v>
      </c>
    </row>
    <row r="33" spans="1:8" x14ac:dyDescent="0.25">
      <c r="A33" s="55" t="s">
        <v>17</v>
      </c>
      <c r="B33" s="3" t="s">
        <v>1</v>
      </c>
      <c r="C33" s="5">
        <v>79</v>
      </c>
      <c r="D33" s="5">
        <v>53</v>
      </c>
      <c r="E33" s="17">
        <v>0.67088607594936711</v>
      </c>
      <c r="F33" s="5">
        <v>41</v>
      </c>
      <c r="G33" s="17">
        <v>0.51898734177215189</v>
      </c>
      <c r="H33" s="18">
        <v>2.313207547169811</v>
      </c>
    </row>
    <row r="34" spans="1:8" x14ac:dyDescent="0.25">
      <c r="A34" s="55"/>
      <c r="B34" s="3" t="s">
        <v>2</v>
      </c>
      <c r="C34" s="5">
        <v>84</v>
      </c>
      <c r="D34" s="5">
        <v>64</v>
      </c>
      <c r="E34" s="17">
        <v>0.76190476190476186</v>
      </c>
      <c r="F34" s="5">
        <v>40</v>
      </c>
      <c r="G34" s="17">
        <v>0.47619047619047616</v>
      </c>
      <c r="H34" s="18">
        <v>1.9564516129032257</v>
      </c>
    </row>
    <row r="35" spans="1:8" x14ac:dyDescent="0.25">
      <c r="A35" s="55"/>
      <c r="B35" s="3" t="s">
        <v>3</v>
      </c>
      <c r="C35" s="5">
        <v>84</v>
      </c>
      <c r="D35" s="5">
        <v>68</v>
      </c>
      <c r="E35" s="17">
        <v>0.80952380952380953</v>
      </c>
      <c r="F35" s="5">
        <v>59</v>
      </c>
      <c r="G35" s="17">
        <v>0.70238095238095233</v>
      </c>
      <c r="H35" s="18">
        <v>2.8880597014925371</v>
      </c>
    </row>
    <row r="36" spans="1:8" x14ac:dyDescent="0.25">
      <c r="A36" s="55"/>
      <c r="B36" s="3" t="s">
        <v>4</v>
      </c>
      <c r="C36" s="5">
        <v>59</v>
      </c>
      <c r="D36" s="5">
        <v>46</v>
      </c>
      <c r="E36" s="17">
        <v>0.77966101694915257</v>
      </c>
      <c r="F36" s="5">
        <v>33</v>
      </c>
      <c r="G36" s="17">
        <v>0.55932203389830504</v>
      </c>
      <c r="H36" s="18">
        <v>2.2955555555555556</v>
      </c>
    </row>
    <row r="37" spans="1:8" x14ac:dyDescent="0.25">
      <c r="A37" s="55"/>
      <c r="B37" s="3" t="s">
        <v>5</v>
      </c>
      <c r="C37" s="5">
        <v>77</v>
      </c>
      <c r="D37" s="5">
        <v>49</v>
      </c>
      <c r="E37" s="17">
        <v>0.63636363636363635</v>
      </c>
      <c r="F37" s="5">
        <v>34</v>
      </c>
      <c r="G37" s="17">
        <v>0.44155844155844154</v>
      </c>
      <c r="H37" s="18">
        <v>2.2244897959183674</v>
      </c>
    </row>
    <row r="38" spans="1:8" x14ac:dyDescent="0.25">
      <c r="A38" s="55" t="s">
        <v>18</v>
      </c>
      <c r="B38" s="3" t="s">
        <v>1</v>
      </c>
      <c r="C38" s="5" t="s">
        <v>14</v>
      </c>
      <c r="D38" s="5" t="s">
        <v>14</v>
      </c>
      <c r="E38" s="17" t="s">
        <v>14</v>
      </c>
      <c r="F38" s="5" t="s">
        <v>14</v>
      </c>
      <c r="G38" s="17" t="s">
        <v>14</v>
      </c>
      <c r="H38" s="18" t="s">
        <v>14</v>
      </c>
    </row>
    <row r="39" spans="1:8" x14ac:dyDescent="0.25">
      <c r="A39" s="55"/>
      <c r="B39" s="3" t="s">
        <v>2</v>
      </c>
      <c r="C39" s="5">
        <v>1</v>
      </c>
      <c r="D39" s="5">
        <v>0</v>
      </c>
      <c r="E39" s="17">
        <v>0</v>
      </c>
      <c r="F39" s="5">
        <v>0</v>
      </c>
      <c r="G39" s="17">
        <v>0</v>
      </c>
      <c r="H39" s="18" t="s">
        <v>14</v>
      </c>
    </row>
    <row r="40" spans="1:8" x14ac:dyDescent="0.25">
      <c r="A40" s="55"/>
      <c r="B40" s="3" t="s">
        <v>3</v>
      </c>
      <c r="C40" s="5" t="s">
        <v>14</v>
      </c>
      <c r="D40" s="5" t="s">
        <v>14</v>
      </c>
      <c r="E40" s="17" t="s">
        <v>14</v>
      </c>
      <c r="F40" s="5" t="s">
        <v>14</v>
      </c>
      <c r="G40" s="17" t="s">
        <v>14</v>
      </c>
      <c r="H40" s="18" t="s">
        <v>14</v>
      </c>
    </row>
    <row r="41" spans="1:8" x14ac:dyDescent="0.25">
      <c r="A41" s="55"/>
      <c r="B41" s="3" t="s">
        <v>4</v>
      </c>
      <c r="C41" s="5" t="s">
        <v>14</v>
      </c>
      <c r="D41" s="5" t="s">
        <v>14</v>
      </c>
      <c r="E41" s="17" t="s">
        <v>14</v>
      </c>
      <c r="F41" s="5" t="s">
        <v>14</v>
      </c>
      <c r="G41" s="17" t="s">
        <v>14</v>
      </c>
      <c r="H41" s="18" t="s">
        <v>14</v>
      </c>
    </row>
    <row r="42" spans="1:8" x14ac:dyDescent="0.25">
      <c r="A42" s="55"/>
      <c r="B42" s="3" t="s">
        <v>5</v>
      </c>
      <c r="C42" s="5">
        <v>1</v>
      </c>
      <c r="D42" s="5">
        <v>1</v>
      </c>
      <c r="E42" s="17">
        <v>1</v>
      </c>
      <c r="F42" s="5">
        <v>0</v>
      </c>
      <c r="G42" s="17">
        <v>0</v>
      </c>
      <c r="H42" s="18">
        <v>0</v>
      </c>
    </row>
    <row r="43" spans="1:8" x14ac:dyDescent="0.25">
      <c r="A43" s="59" t="s">
        <v>50</v>
      </c>
      <c r="B43" s="3" t="s">
        <v>1</v>
      </c>
      <c r="C43" s="5">
        <v>84</v>
      </c>
      <c r="D43" s="5">
        <v>71</v>
      </c>
      <c r="E43" s="17">
        <v>0.84523809523809523</v>
      </c>
      <c r="F43" s="5">
        <v>62</v>
      </c>
      <c r="G43" s="17">
        <v>0.73809523809523814</v>
      </c>
      <c r="H43" s="18">
        <v>2.8557142857142859</v>
      </c>
    </row>
    <row r="44" spans="1:8" x14ac:dyDescent="0.25">
      <c r="A44" s="59"/>
      <c r="B44" s="3" t="s">
        <v>2</v>
      </c>
      <c r="C44" s="5">
        <v>76</v>
      </c>
      <c r="D44" s="5">
        <v>64</v>
      </c>
      <c r="E44" s="17">
        <v>0.84210526315789469</v>
      </c>
      <c r="F44" s="5">
        <v>47</v>
      </c>
      <c r="G44" s="17">
        <v>0.61842105263157898</v>
      </c>
      <c r="H44" s="18">
        <v>2.2390625000000002</v>
      </c>
    </row>
    <row r="45" spans="1:8" x14ac:dyDescent="0.25">
      <c r="A45" s="59"/>
      <c r="B45" s="3" t="s">
        <v>3</v>
      </c>
      <c r="C45" s="5">
        <v>65</v>
      </c>
      <c r="D45" s="5">
        <v>59</v>
      </c>
      <c r="E45" s="17">
        <v>0.90769230769230769</v>
      </c>
      <c r="F45" s="5">
        <v>48</v>
      </c>
      <c r="G45" s="17">
        <v>0.7384615384615385</v>
      </c>
      <c r="H45" s="18">
        <v>2.5271186440677966</v>
      </c>
    </row>
    <row r="46" spans="1:8" x14ac:dyDescent="0.25">
      <c r="A46" s="59"/>
      <c r="B46" s="3" t="s">
        <v>4</v>
      </c>
      <c r="C46" s="5">
        <v>61</v>
      </c>
      <c r="D46" s="5">
        <v>53</v>
      </c>
      <c r="E46" s="17">
        <v>0.86885245901639341</v>
      </c>
      <c r="F46" s="5">
        <v>47</v>
      </c>
      <c r="G46" s="17">
        <v>0.77049180327868849</v>
      </c>
      <c r="H46" s="18">
        <v>2.7622641509433965</v>
      </c>
    </row>
    <row r="47" spans="1:8" x14ac:dyDescent="0.25">
      <c r="A47" s="59"/>
      <c r="B47" s="3" t="s">
        <v>5</v>
      </c>
      <c r="C47" s="5">
        <v>79</v>
      </c>
      <c r="D47" s="5">
        <v>68</v>
      </c>
      <c r="E47" s="17">
        <v>0.86075949367088611</v>
      </c>
      <c r="F47" s="5">
        <v>56</v>
      </c>
      <c r="G47" s="17">
        <v>0.70886075949367089</v>
      </c>
      <c r="H47" s="18">
        <v>2.8606060606060604</v>
      </c>
    </row>
    <row r="48" spans="1:8" x14ac:dyDescent="0.25">
      <c r="A48" s="59" t="s">
        <v>51</v>
      </c>
      <c r="B48" s="3" t="s">
        <v>1</v>
      </c>
      <c r="C48" s="5">
        <v>16</v>
      </c>
      <c r="D48" s="5">
        <v>14</v>
      </c>
      <c r="E48" s="17">
        <v>0.875</v>
      </c>
      <c r="F48" s="5">
        <v>14</v>
      </c>
      <c r="G48" s="17">
        <v>0.875</v>
      </c>
      <c r="H48" s="18">
        <v>3.3785714285714286</v>
      </c>
    </row>
    <row r="49" spans="1:8" x14ac:dyDescent="0.25">
      <c r="A49" s="59"/>
      <c r="B49" s="3" t="s">
        <v>2</v>
      </c>
      <c r="C49" s="5">
        <v>11</v>
      </c>
      <c r="D49" s="5">
        <v>8</v>
      </c>
      <c r="E49" s="17">
        <v>0.72727272727272729</v>
      </c>
      <c r="F49" s="5">
        <v>7</v>
      </c>
      <c r="G49" s="17">
        <v>0.63636363636363635</v>
      </c>
      <c r="H49" s="18">
        <v>2.5</v>
      </c>
    </row>
    <row r="50" spans="1:8" x14ac:dyDescent="0.25">
      <c r="A50" s="59"/>
      <c r="B50" s="3" t="s">
        <v>3</v>
      </c>
      <c r="C50" s="5">
        <v>11</v>
      </c>
      <c r="D50" s="5">
        <v>10</v>
      </c>
      <c r="E50" s="17">
        <v>0.90909090909090906</v>
      </c>
      <c r="F50" s="5">
        <v>9</v>
      </c>
      <c r="G50" s="17">
        <v>0.81818181818181823</v>
      </c>
      <c r="H50" s="18">
        <v>2.7100000000000004</v>
      </c>
    </row>
    <row r="51" spans="1:8" x14ac:dyDescent="0.25">
      <c r="A51" s="59"/>
      <c r="B51" s="3" t="s">
        <v>4</v>
      </c>
      <c r="C51" s="5">
        <v>12</v>
      </c>
      <c r="D51" s="5">
        <v>7</v>
      </c>
      <c r="E51" s="17">
        <v>0.58333333333333337</v>
      </c>
      <c r="F51" s="5">
        <v>5</v>
      </c>
      <c r="G51" s="17">
        <v>0.41666666666666669</v>
      </c>
      <c r="H51" s="18">
        <v>2.5285714285714289</v>
      </c>
    </row>
    <row r="52" spans="1:8" x14ac:dyDescent="0.25">
      <c r="A52" s="59"/>
      <c r="B52" s="3" t="s">
        <v>5</v>
      </c>
      <c r="C52" s="5">
        <v>14</v>
      </c>
      <c r="D52" s="5">
        <v>12</v>
      </c>
      <c r="E52" s="17">
        <v>0.8571428571428571</v>
      </c>
      <c r="F52" s="5">
        <v>9</v>
      </c>
      <c r="G52" s="17">
        <v>0.6428571428571429</v>
      </c>
      <c r="H52" s="18">
        <v>3.0833333333333335</v>
      </c>
    </row>
    <row r="53" spans="1:8" x14ac:dyDescent="0.25">
      <c r="A53" s="59" t="s">
        <v>52</v>
      </c>
      <c r="B53" s="3" t="s">
        <v>1</v>
      </c>
      <c r="C53" s="5">
        <v>3</v>
      </c>
      <c r="D53" s="5">
        <v>3</v>
      </c>
      <c r="E53" s="17">
        <v>1</v>
      </c>
      <c r="F53" s="5">
        <v>3</v>
      </c>
      <c r="G53" s="17">
        <v>1</v>
      </c>
      <c r="H53" s="18">
        <v>3</v>
      </c>
    </row>
    <row r="54" spans="1:8" x14ac:dyDescent="0.25">
      <c r="A54" s="59"/>
      <c r="B54" s="3" t="s">
        <v>2</v>
      </c>
      <c r="C54" s="5">
        <v>6</v>
      </c>
      <c r="D54" s="5">
        <v>3</v>
      </c>
      <c r="E54" s="17">
        <v>0.5</v>
      </c>
      <c r="F54" s="5">
        <v>3</v>
      </c>
      <c r="G54" s="17">
        <v>0.5</v>
      </c>
      <c r="H54" s="18">
        <v>3.3333333333333335</v>
      </c>
    </row>
    <row r="55" spans="1:8" x14ac:dyDescent="0.25">
      <c r="A55" s="59"/>
      <c r="B55" s="3" t="s">
        <v>3</v>
      </c>
      <c r="C55" s="5">
        <v>1</v>
      </c>
      <c r="D55" s="5">
        <v>0</v>
      </c>
      <c r="E55" s="17">
        <v>0</v>
      </c>
      <c r="F55" s="5">
        <v>0</v>
      </c>
      <c r="G55" s="17">
        <v>0</v>
      </c>
      <c r="H55" s="18" t="s">
        <v>14</v>
      </c>
    </row>
    <row r="56" spans="1:8" x14ac:dyDescent="0.25">
      <c r="A56" s="59"/>
      <c r="B56" s="3" t="s">
        <v>4</v>
      </c>
      <c r="C56" s="5" t="s">
        <v>14</v>
      </c>
      <c r="D56" s="5" t="s">
        <v>14</v>
      </c>
      <c r="E56" s="17" t="s">
        <v>14</v>
      </c>
      <c r="F56" s="5" t="s">
        <v>14</v>
      </c>
      <c r="G56" s="17" t="s">
        <v>14</v>
      </c>
      <c r="H56" s="18" t="s">
        <v>14</v>
      </c>
    </row>
    <row r="57" spans="1:8" x14ac:dyDescent="0.25">
      <c r="A57" s="59"/>
      <c r="B57" s="3" t="s">
        <v>5</v>
      </c>
      <c r="C57" s="5">
        <v>2</v>
      </c>
      <c r="D57" s="5">
        <v>2</v>
      </c>
      <c r="E57" s="17">
        <v>1</v>
      </c>
      <c r="F57" s="5">
        <v>2</v>
      </c>
      <c r="G57" s="17">
        <v>1</v>
      </c>
      <c r="H57" s="18">
        <v>3</v>
      </c>
    </row>
  </sheetData>
  <mergeCells count="11">
    <mergeCell ref="A33:A37"/>
    <mergeCell ref="A38:A42"/>
    <mergeCell ref="A43:A47"/>
    <mergeCell ref="A48:A52"/>
    <mergeCell ref="A53:A57"/>
    <mergeCell ref="A28:A32"/>
    <mergeCell ref="A2:A6"/>
    <mergeCell ref="A7:A11"/>
    <mergeCell ref="A13:A17"/>
    <mergeCell ref="A18:A22"/>
    <mergeCell ref="A23:A27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A16" sqref="A16"/>
    </sheetView>
  </sheetViews>
  <sheetFormatPr defaultRowHeight="15" x14ac:dyDescent="0.25"/>
  <cols>
    <col min="1" max="1" width="23.28515625" customWidth="1"/>
  </cols>
  <sheetData>
    <row r="1" spans="1:6" x14ac:dyDescent="0.25">
      <c r="A1" s="60" t="s">
        <v>78</v>
      </c>
      <c r="B1" s="61"/>
      <c r="C1" s="61"/>
      <c r="D1" s="61"/>
      <c r="E1" s="61"/>
      <c r="F1" s="61"/>
    </row>
    <row r="2" spans="1:6" x14ac:dyDescent="0.25">
      <c r="A2" s="62" t="s">
        <v>75</v>
      </c>
      <c r="B2" s="50" t="s">
        <v>76</v>
      </c>
      <c r="C2" s="50"/>
      <c r="D2" s="50"/>
      <c r="E2" s="50"/>
      <c r="F2" s="50"/>
    </row>
    <row r="3" spans="1:6" x14ac:dyDescent="0.25">
      <c r="A3" s="62"/>
      <c r="B3" s="34" t="s">
        <v>54</v>
      </c>
      <c r="C3" s="34" t="s">
        <v>55</v>
      </c>
      <c r="D3" s="34" t="s">
        <v>56</v>
      </c>
      <c r="E3" s="34" t="s">
        <v>57</v>
      </c>
      <c r="F3" s="34" t="s">
        <v>58</v>
      </c>
    </row>
    <row r="4" spans="1:6" x14ac:dyDescent="0.25">
      <c r="A4" s="39" t="s">
        <v>53</v>
      </c>
      <c r="B4" s="1">
        <v>0</v>
      </c>
      <c r="C4" s="1">
        <v>0</v>
      </c>
      <c r="D4" s="1">
        <v>0</v>
      </c>
      <c r="E4" s="1">
        <v>0</v>
      </c>
      <c r="F4" s="1">
        <v>0</v>
      </c>
    </row>
    <row r="5" spans="1:6" x14ac:dyDescent="0.25">
      <c r="A5" s="39" t="s">
        <v>77</v>
      </c>
      <c r="B5" s="40" t="s">
        <v>14</v>
      </c>
      <c r="C5" s="40" t="s">
        <v>14</v>
      </c>
      <c r="D5" s="40" t="s">
        <v>14</v>
      </c>
      <c r="E5" s="40" t="s">
        <v>14</v>
      </c>
      <c r="F5" s="40" t="s">
        <v>14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activeCell="H36" sqref="H36"/>
    </sheetView>
  </sheetViews>
  <sheetFormatPr defaultRowHeight="15" x14ac:dyDescent="0.25"/>
  <cols>
    <col min="1" max="1" width="15.42578125" style="38" customWidth="1"/>
    <col min="2" max="11" width="11.7109375" style="9" customWidth="1"/>
  </cols>
  <sheetData>
    <row r="1" spans="1:11" ht="45" x14ac:dyDescent="0.25">
      <c r="A1" s="36" t="s">
        <v>37</v>
      </c>
      <c r="B1" s="12" t="s">
        <v>59</v>
      </c>
      <c r="C1" s="12" t="s">
        <v>60</v>
      </c>
      <c r="D1" s="12" t="s">
        <v>61</v>
      </c>
      <c r="E1" s="12" t="s">
        <v>62</v>
      </c>
      <c r="F1" s="12" t="s">
        <v>63</v>
      </c>
      <c r="G1" s="12" t="s">
        <v>64</v>
      </c>
      <c r="H1" s="12" t="s">
        <v>65</v>
      </c>
      <c r="I1" s="12" t="s">
        <v>66</v>
      </c>
      <c r="J1" s="12" t="s">
        <v>67</v>
      </c>
      <c r="K1" s="12" t="s">
        <v>68</v>
      </c>
    </row>
    <row r="2" spans="1:11" x14ac:dyDescent="0.25">
      <c r="A2" s="37" t="s">
        <v>1</v>
      </c>
      <c r="B2" s="11">
        <v>6</v>
      </c>
      <c r="C2" s="29">
        <v>615.00000000000011</v>
      </c>
      <c r="D2" s="30">
        <v>512.50000000000011</v>
      </c>
      <c r="E2" s="29">
        <v>20.5</v>
      </c>
      <c r="F2" s="29">
        <v>1.2</v>
      </c>
      <c r="G2" s="31">
        <v>0.79999999999999993</v>
      </c>
      <c r="H2" s="30">
        <v>17.083333333333336</v>
      </c>
      <c r="I2" s="11">
        <v>205</v>
      </c>
      <c r="J2" s="11">
        <v>210</v>
      </c>
      <c r="K2" s="32">
        <v>0.97619047619047616</v>
      </c>
    </row>
    <row r="3" spans="1:11" x14ac:dyDescent="0.25">
      <c r="A3" s="37" t="s">
        <v>2</v>
      </c>
      <c r="B3" s="11">
        <v>6</v>
      </c>
      <c r="C3" s="29">
        <v>600</v>
      </c>
      <c r="D3" s="30">
        <v>500.00000000000006</v>
      </c>
      <c r="E3" s="29">
        <v>20</v>
      </c>
      <c r="F3" s="29">
        <v>1.2</v>
      </c>
      <c r="G3" s="31">
        <v>0.79999999999999993</v>
      </c>
      <c r="H3" s="30">
        <v>16.666666666666668</v>
      </c>
      <c r="I3" s="11">
        <v>200</v>
      </c>
      <c r="J3" s="11">
        <v>210</v>
      </c>
      <c r="K3" s="32">
        <v>0.95238095238095233</v>
      </c>
    </row>
    <row r="4" spans="1:11" x14ac:dyDescent="0.25">
      <c r="A4" s="37" t="s">
        <v>3</v>
      </c>
      <c r="B4" s="11">
        <v>6</v>
      </c>
      <c r="C4" s="29">
        <v>555</v>
      </c>
      <c r="D4" s="30">
        <v>462.50000000000006</v>
      </c>
      <c r="E4" s="29">
        <v>18.5</v>
      </c>
      <c r="F4" s="29">
        <v>1.2</v>
      </c>
      <c r="G4" s="31">
        <v>1</v>
      </c>
      <c r="H4" s="30">
        <v>15.416666666666668</v>
      </c>
      <c r="I4" s="11">
        <v>185</v>
      </c>
      <c r="J4" s="11">
        <v>210</v>
      </c>
      <c r="K4" s="32">
        <v>0.88095238095238093</v>
      </c>
    </row>
    <row r="5" spans="1:11" x14ac:dyDescent="0.25">
      <c r="A5" s="37" t="s">
        <v>4</v>
      </c>
      <c r="B5" s="11">
        <v>5</v>
      </c>
      <c r="C5" s="31">
        <v>444</v>
      </c>
      <c r="D5" s="33">
        <v>444</v>
      </c>
      <c r="E5" s="31">
        <v>14.8</v>
      </c>
      <c r="F5" s="31">
        <v>1</v>
      </c>
      <c r="G5" s="31">
        <v>0.39999999999999991</v>
      </c>
      <c r="H5" s="33">
        <v>14.8</v>
      </c>
      <c r="I5" s="11">
        <v>148</v>
      </c>
      <c r="J5" s="11">
        <v>191</v>
      </c>
      <c r="K5" s="32">
        <v>0.77486910994764402</v>
      </c>
    </row>
    <row r="6" spans="1:11" x14ac:dyDescent="0.25">
      <c r="A6" s="37" t="s">
        <v>5</v>
      </c>
      <c r="B6" s="11">
        <v>7</v>
      </c>
      <c r="C6" s="29">
        <v>618.60000000000014</v>
      </c>
      <c r="D6" s="30">
        <v>441.857142857143</v>
      </c>
      <c r="E6" s="29">
        <v>20.620000000000005</v>
      </c>
      <c r="F6" s="29">
        <v>1.4</v>
      </c>
      <c r="G6" s="31">
        <v>0.99999999999999989</v>
      </c>
      <c r="H6" s="30">
        <v>14.728571428571433</v>
      </c>
      <c r="I6" s="11">
        <v>204</v>
      </c>
      <c r="J6" s="11">
        <v>285</v>
      </c>
      <c r="K6" s="32">
        <v>0.71578947368421053</v>
      </c>
    </row>
  </sheetData>
  <printOptions horizontalCentered="1"/>
  <pageMargins left="0.7" right="0.7" top="0.75" bottom="0.75" header="0.3" footer="0.3"/>
  <pageSetup scale="92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tns</cp:lastModifiedBy>
  <cp:lastPrinted>2017-09-26T17:56:04Z</cp:lastPrinted>
  <dcterms:created xsi:type="dcterms:W3CDTF">2017-08-31T16:09:51Z</dcterms:created>
  <dcterms:modified xsi:type="dcterms:W3CDTF">2017-09-28T19:27:40Z</dcterms:modified>
</cp:coreProperties>
</file>