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Career &amp; Technical Education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I34" i="1"/>
  <c r="I33" i="1"/>
  <c r="G34" i="1"/>
  <c r="G33" i="1"/>
  <c r="E34" i="1"/>
  <c r="E35" i="1"/>
  <c r="E33" i="1"/>
  <c r="C34" i="1"/>
  <c r="C33" i="1"/>
  <c r="K27" i="1"/>
  <c r="K28" i="1"/>
  <c r="K29" i="1"/>
  <c r="K30" i="1"/>
  <c r="K26" i="1"/>
  <c r="I27" i="1"/>
  <c r="I28" i="1"/>
  <c r="I29" i="1"/>
  <c r="I30" i="1"/>
  <c r="I26" i="1"/>
  <c r="G27" i="1"/>
  <c r="G28" i="1"/>
  <c r="G29" i="1"/>
  <c r="G30" i="1"/>
  <c r="G26" i="1"/>
  <c r="E27" i="1"/>
  <c r="E28" i="1"/>
  <c r="E29" i="1"/>
  <c r="E30" i="1"/>
  <c r="E26" i="1"/>
  <c r="C27" i="1"/>
  <c r="C28" i="1"/>
  <c r="C29" i="1"/>
  <c r="C30" i="1"/>
  <c r="C26" i="1"/>
  <c r="K21" i="1"/>
  <c r="K22" i="1"/>
  <c r="K23" i="1"/>
  <c r="K20" i="1"/>
  <c r="I21" i="1"/>
  <c r="I22" i="1"/>
  <c r="I23" i="1"/>
  <c r="I20" i="1"/>
  <c r="G21" i="1"/>
  <c r="G22" i="1"/>
  <c r="G23" i="1"/>
  <c r="G24" i="1"/>
  <c r="G20" i="1"/>
  <c r="E21" i="1"/>
  <c r="E22" i="1"/>
  <c r="E23" i="1"/>
  <c r="E20" i="1"/>
  <c r="C21" i="1"/>
  <c r="C22" i="1"/>
  <c r="C23" i="1"/>
  <c r="C20" i="1"/>
  <c r="K10" i="1"/>
  <c r="K11" i="1"/>
  <c r="K12" i="1"/>
  <c r="K13" i="1"/>
  <c r="K15" i="1"/>
  <c r="K16" i="1"/>
  <c r="K17" i="1"/>
  <c r="K9" i="1"/>
  <c r="I10" i="1"/>
  <c r="I11" i="1"/>
  <c r="I12" i="1"/>
  <c r="I13" i="1"/>
  <c r="I15" i="1"/>
  <c r="I16" i="1"/>
  <c r="I17" i="1"/>
  <c r="I9" i="1"/>
  <c r="G10" i="1"/>
  <c r="G11" i="1"/>
  <c r="G12" i="1"/>
  <c r="G13" i="1"/>
  <c r="G14" i="1"/>
  <c r="G15" i="1"/>
  <c r="G16" i="1"/>
  <c r="G9" i="1"/>
  <c r="E10" i="1"/>
  <c r="E11" i="1"/>
  <c r="E12" i="1"/>
  <c r="E13" i="1"/>
  <c r="E14" i="1"/>
  <c r="E15" i="1"/>
  <c r="E16" i="1"/>
  <c r="E17" i="1"/>
  <c r="E9" i="1"/>
  <c r="C10" i="1"/>
  <c r="C11" i="1"/>
  <c r="C12" i="1"/>
  <c r="C13" i="1"/>
  <c r="C15" i="1"/>
  <c r="C16" i="1"/>
  <c r="C17" i="1"/>
  <c r="C9" i="1"/>
  <c r="L10" i="1"/>
  <c r="K4" i="1"/>
  <c r="K5" i="1"/>
  <c r="K6" i="1"/>
  <c r="I4" i="1"/>
  <c r="I5" i="1"/>
  <c r="I6" i="1"/>
  <c r="G4" i="1"/>
  <c r="G5" i="1"/>
  <c r="G6" i="1"/>
  <c r="E4" i="1"/>
  <c r="E5" i="1"/>
  <c r="E6" i="1"/>
  <c r="C4" i="1"/>
  <c r="C5" i="1"/>
  <c r="C6" i="1"/>
  <c r="I7" i="1"/>
  <c r="J35" i="1"/>
  <c r="K35" i="1" s="1"/>
  <c r="H35" i="1"/>
  <c r="I35" i="1" s="1"/>
  <c r="F35" i="1"/>
  <c r="G35" i="1" s="1"/>
  <c r="D35" i="1"/>
  <c r="B35" i="1"/>
  <c r="C35" i="1" s="1"/>
  <c r="L34" i="1"/>
  <c r="L33" i="1"/>
  <c r="J31" i="1"/>
  <c r="K31" i="1" s="1"/>
  <c r="H31" i="1"/>
  <c r="I31" i="1" s="1"/>
  <c r="F31" i="1"/>
  <c r="G31" i="1" s="1"/>
  <c r="D31" i="1"/>
  <c r="E31" i="1" s="1"/>
  <c r="B31" i="1"/>
  <c r="C31" i="1" s="1"/>
  <c r="L30" i="1"/>
  <c r="L29" i="1"/>
  <c r="L28" i="1"/>
  <c r="L27" i="1"/>
  <c r="L26" i="1"/>
  <c r="J24" i="1"/>
  <c r="K24" i="1" s="1"/>
  <c r="H24" i="1"/>
  <c r="I24" i="1" s="1"/>
  <c r="F24" i="1"/>
  <c r="D24" i="1"/>
  <c r="E24" i="1" s="1"/>
  <c r="B24" i="1"/>
  <c r="C24" i="1" s="1"/>
  <c r="L23" i="1"/>
  <c r="L22" i="1"/>
  <c r="L21" i="1"/>
  <c r="L20" i="1"/>
  <c r="J18" i="1"/>
  <c r="K18" i="1" s="1"/>
  <c r="H18" i="1"/>
  <c r="I18" i="1" s="1"/>
  <c r="F18" i="1"/>
  <c r="G18" i="1" s="1"/>
  <c r="D18" i="1"/>
  <c r="E18" i="1" s="1"/>
  <c r="B18" i="1"/>
  <c r="C18" i="1" s="1"/>
  <c r="L17" i="1"/>
  <c r="L16" i="1"/>
  <c r="L15" i="1"/>
  <c r="L13" i="1"/>
  <c r="L12" i="1"/>
  <c r="L11" i="1"/>
  <c r="L9" i="1"/>
  <c r="J7" i="1"/>
  <c r="K7" i="1" s="1"/>
  <c r="H7" i="1"/>
  <c r="F7" i="1"/>
  <c r="G7" i="1" s="1"/>
  <c r="D7" i="1"/>
  <c r="E7" i="1" s="1"/>
  <c r="B7" i="1"/>
  <c r="C7" i="1" s="1"/>
  <c r="L6" i="1"/>
  <c r="L5" i="1"/>
  <c r="L4" i="1"/>
  <c r="L35" i="1" l="1"/>
  <c r="L31" i="1"/>
  <c r="L24" i="1"/>
  <c r="L18" i="1"/>
  <c r="L7" i="1"/>
</calcChain>
</file>

<file path=xl/sharedStrings.xml><?xml version="1.0" encoding="utf-8"?>
<sst xmlns="http://schemas.openxmlformats.org/spreadsheetml/2006/main" count="524" uniqueCount="92">
  <si>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</si>
  <si>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</si>
  <si>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</si>
  <si>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</si>
  <si>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</si>
  <si>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</si>
  <si>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</si>
  <si>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</si>
  <si>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</si>
  <si>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</si>
  <si>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</si>
  <si>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</si>
  <si>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</si>
  <si>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</si>
  <si>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</si>
  <si>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</si>
  <si>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</si>
  <si>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</si>
  <si>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</si>
  <si>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</si>
  <si>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</si>
  <si>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</si>
  <si>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</si>
  <si>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</si>
  <si>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</si>
  <si>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</si>
  <si>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</si>
  <si>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</si>
  <si>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</si>
  <si>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</si>
  <si>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</si>
  <si>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</si>
  <si>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</si>
  <si>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</si>
  <si>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</si>
  <si>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Water/Wastewater
Student Characteristics</t>
  </si>
  <si>
    <t>Program</t>
  </si>
  <si>
    <t>Term</t>
  </si>
  <si>
    <t>Success Rate</t>
  </si>
  <si>
    <t>Course</t>
  </si>
  <si>
    <t>Water and Wastewater
Success and Retention Rates by Course</t>
  </si>
  <si>
    <t>Water and Wastewater</t>
  </si>
  <si>
    <t>WWTR-101 : Fund of Water/Wastewater Tech</t>
  </si>
  <si>
    <t>WWTR-102 : Calculations in WWTR Tech</t>
  </si>
  <si>
    <t>WWTR-103 : Water Resources Management</t>
  </si>
  <si>
    <t>WWTR-105 : Water Conservation</t>
  </si>
  <si>
    <t>WWTR-110 : Lab Analysis Water/Wastewater</t>
  </si>
  <si>
    <t>WWTR-112 : Plant Ops: Water Treatment</t>
  </si>
  <si>
    <t>WWTR-114 : Plant Ops Wastewater Treatment</t>
  </si>
  <si>
    <t>WWTR-130 : Water Distribution Systems</t>
  </si>
  <si>
    <t>WWTR-132 : Wastewater Collection Systems</t>
  </si>
  <si>
    <t>WWTR-134 : Mechanical Maintenance</t>
  </si>
  <si>
    <t>WWTR-265 : Water Distribution Systems II</t>
  </si>
  <si>
    <t>WWTR-267 : Wastewater Collect Systems II</t>
  </si>
  <si>
    <t>WWTR-280 : Backflow Tester Training</t>
  </si>
  <si>
    <t>WWTR-282 : Cross Connect Ctrl Specialist</t>
  </si>
  <si>
    <t>WWTR-290 : Cooperative Work Experience</t>
  </si>
  <si>
    <t>Location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</si>
  <si>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</si>
  <si>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</si>
  <si>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</si>
  <si>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</si>
  <si>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</si>
  <si>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</si>
  <si>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</si>
  <si>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</si>
  <si>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</si>
  <si>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</si>
  <si>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</si>
  <si>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</si>
  <si>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</si>
  <si>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</si>
  <si>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</si>
  <si>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</si>
  <si>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</si>
  <si>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</si>
  <si>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</si>
  <si>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2012-13</t>
  </si>
  <si>
    <t>2013-14</t>
  </si>
  <si>
    <t>2014-15</t>
  </si>
  <si>
    <t>2015-16</t>
  </si>
  <si>
    <t>2016-17</t>
  </si>
  <si>
    <t>Water &amp; Wastewater</t>
  </si>
  <si>
    <t>Degrees Awarded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</si>
  <si>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</si>
  <si>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</si>
  <si>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</si>
  <si>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</si>
  <si>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</si>
  <si>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</si>
  <si>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</si>
  <si>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Less than full-time (less than 12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</si>
</sst>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3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9" fontId="0" fillId="4" borderId="2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2" xfId="0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9" fontId="0" fillId="4" borderId="2" xfId="0" quotePrefix="1" applyNumberFormat="1" applyFill="1" applyBorder="1" applyAlignment="1">
      <alignment horizontal="center"/>
    </xf>
    <xf numFmtId="9" fontId="0" fillId="0" borderId="2" xfId="0" quotePrefix="1" applyNumberFormat="1" applyBorder="1" applyAlignment="1">
      <alignment horizontal="center"/>
    </xf>
    <xf numFmtId="2" fontId="0" fillId="4" borderId="2" xfId="0" quotePrefix="1" applyNumberFormat="1" applyFill="1" applyBorder="1" applyAlignment="1">
      <alignment horizont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0" fillId="0" borderId="2" xfId="0" applyNumberFormat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activeCell="N7" sqref="N7"/>
    </sheetView>
  </sheetViews>
  <sheetFormatPr defaultRowHeight="15" x14ac:dyDescent="0.25"/>
  <cols>
    <col min="1" max="1" width="30" style="48" customWidth="1"/>
    <col min="2" max="12" width="8.28515625" style="18" customWidth="1"/>
  </cols>
  <sheetData>
    <row r="1" spans="1:12" x14ac:dyDescent="0.25">
      <c r="A1" s="41" t="s">
        <v>35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30" x14ac:dyDescent="0.25">
      <c r="A3" s="62" t="s">
        <v>0</v>
      </c>
      <c r="B3" s="44" t="s">
        <v>1</v>
      </c>
      <c r="C3" s="44"/>
      <c r="D3" s="44" t="s">
        <v>2</v>
      </c>
      <c r="E3" s="44"/>
      <c r="F3" s="44" t="s">
        <v>3</v>
      </c>
      <c r="G3" s="44"/>
      <c r="H3" s="44" t="s">
        <v>4</v>
      </c>
      <c r="I3" s="44"/>
      <c r="J3" s="44" t="s">
        <v>5</v>
      </c>
      <c r="K3" s="44"/>
      <c r="L3" s="11" t="s">
        <v>6</v>
      </c>
    </row>
    <row r="4" spans="1:12" x14ac:dyDescent="0.25">
      <c r="A4" s="47" t="s">
        <v>7</v>
      </c>
      <c r="B4" s="12">
        <v>33</v>
      </c>
      <c r="C4" s="13">
        <f t="shared" ref="C4:C6" si="0">B4/230</f>
        <v>0.14347826086956522</v>
      </c>
      <c r="D4" s="12">
        <v>24</v>
      </c>
      <c r="E4" s="13">
        <f t="shared" ref="E4:E6" si="1">D4/233</f>
        <v>0.10300429184549356</v>
      </c>
      <c r="F4" s="12">
        <v>31</v>
      </c>
      <c r="G4" s="13">
        <f t="shared" ref="G4:G6" si="2">F4/237</f>
        <v>0.13080168776371309</v>
      </c>
      <c r="H4" s="12">
        <v>15</v>
      </c>
      <c r="I4" s="13">
        <f t="shared" ref="I4:I6" si="3">H4/189</f>
        <v>7.9365079365079361E-2</v>
      </c>
      <c r="J4" s="12">
        <v>18</v>
      </c>
      <c r="K4" s="13">
        <f t="shared" ref="K4:K6" si="4">J4/221</f>
        <v>8.1447963800904979E-2</v>
      </c>
      <c r="L4" s="13">
        <f>(J4-B4)/B4</f>
        <v>-0.45454545454545453</v>
      </c>
    </row>
    <row r="5" spans="1:12" x14ac:dyDescent="0.25">
      <c r="A5" s="47" t="s">
        <v>8</v>
      </c>
      <c r="B5" s="12">
        <v>194</v>
      </c>
      <c r="C5" s="13">
        <f t="shared" si="0"/>
        <v>0.84347826086956523</v>
      </c>
      <c r="D5" s="12">
        <v>206</v>
      </c>
      <c r="E5" s="13">
        <f t="shared" si="1"/>
        <v>0.88412017167381973</v>
      </c>
      <c r="F5" s="12">
        <v>205</v>
      </c>
      <c r="G5" s="13">
        <f t="shared" si="2"/>
        <v>0.86497890295358648</v>
      </c>
      <c r="H5" s="12">
        <v>173</v>
      </c>
      <c r="I5" s="13">
        <f t="shared" si="3"/>
        <v>0.91534391534391535</v>
      </c>
      <c r="J5" s="12">
        <v>200</v>
      </c>
      <c r="K5" s="13">
        <f t="shared" si="4"/>
        <v>0.90497737556561086</v>
      </c>
      <c r="L5" s="13">
        <f t="shared" ref="L5:L7" si="5">(J5-B5)/B5</f>
        <v>3.0927835051546393E-2</v>
      </c>
    </row>
    <row r="6" spans="1:12" x14ac:dyDescent="0.25">
      <c r="A6" s="47" t="s">
        <v>9</v>
      </c>
      <c r="B6" s="12">
        <v>3</v>
      </c>
      <c r="C6" s="13">
        <f t="shared" si="0"/>
        <v>1.3043478260869565E-2</v>
      </c>
      <c r="D6" s="12">
        <v>3</v>
      </c>
      <c r="E6" s="13">
        <f t="shared" si="1"/>
        <v>1.2875536480686695E-2</v>
      </c>
      <c r="F6" s="12">
        <v>1</v>
      </c>
      <c r="G6" s="13">
        <f t="shared" si="2"/>
        <v>4.2194092827004216E-3</v>
      </c>
      <c r="H6" s="12">
        <v>1</v>
      </c>
      <c r="I6" s="13">
        <f t="shared" si="3"/>
        <v>5.2910052910052907E-3</v>
      </c>
      <c r="J6" s="12">
        <v>3</v>
      </c>
      <c r="K6" s="13">
        <f t="shared" si="4"/>
        <v>1.3574660633484163E-2</v>
      </c>
      <c r="L6" s="13">
        <f t="shared" si="5"/>
        <v>0</v>
      </c>
    </row>
    <row r="7" spans="1:12" x14ac:dyDescent="0.25">
      <c r="A7" s="68" t="s">
        <v>10</v>
      </c>
      <c r="B7" s="12">
        <f>SUM(B4:B6)</f>
        <v>230</v>
      </c>
      <c r="C7" s="13">
        <f>B7/230</f>
        <v>1</v>
      </c>
      <c r="D7" s="12">
        <f t="shared" ref="D7:H7" si="6">SUM(D4:D6)</f>
        <v>233</v>
      </c>
      <c r="E7" s="13">
        <f>D7/233</f>
        <v>1</v>
      </c>
      <c r="F7" s="12">
        <f t="shared" si="6"/>
        <v>237</v>
      </c>
      <c r="G7" s="13">
        <f>F7/237</f>
        <v>1</v>
      </c>
      <c r="H7" s="12">
        <f t="shared" si="6"/>
        <v>189</v>
      </c>
      <c r="I7" s="13">
        <f>H7/189</f>
        <v>1</v>
      </c>
      <c r="J7" s="12">
        <f>SUM(J4:J6)</f>
        <v>221</v>
      </c>
      <c r="K7" s="13">
        <f>J7/221</f>
        <v>1</v>
      </c>
      <c r="L7" s="13">
        <f t="shared" si="5"/>
        <v>-3.9130434782608699E-2</v>
      </c>
    </row>
    <row r="8" spans="1:12" ht="30" x14ac:dyDescent="0.25">
      <c r="A8" s="62" t="s">
        <v>11</v>
      </c>
      <c r="B8" s="44" t="s">
        <v>1</v>
      </c>
      <c r="C8" s="44"/>
      <c r="D8" s="44" t="s">
        <v>2</v>
      </c>
      <c r="E8" s="44"/>
      <c r="F8" s="44" t="s">
        <v>3</v>
      </c>
      <c r="G8" s="44"/>
      <c r="H8" s="44" t="s">
        <v>4</v>
      </c>
      <c r="I8" s="44"/>
      <c r="J8" s="44" t="s">
        <v>5</v>
      </c>
      <c r="K8" s="44"/>
      <c r="L8" s="11" t="s">
        <v>6</v>
      </c>
    </row>
    <row r="9" spans="1:12" x14ac:dyDescent="0.25">
      <c r="A9" s="47" t="s">
        <v>12</v>
      </c>
      <c r="B9" s="12">
        <v>23</v>
      </c>
      <c r="C9" s="13">
        <f>B9/230</f>
        <v>0.1</v>
      </c>
      <c r="D9" s="12">
        <v>29</v>
      </c>
      <c r="E9" s="13">
        <f>D9/233</f>
        <v>0.12446351931330472</v>
      </c>
      <c r="F9" s="12">
        <v>29</v>
      </c>
      <c r="G9" s="13">
        <f>F9/237</f>
        <v>0.12236286919831224</v>
      </c>
      <c r="H9" s="12">
        <v>24</v>
      </c>
      <c r="I9" s="13">
        <f>H9/189</f>
        <v>0.12698412698412698</v>
      </c>
      <c r="J9" s="12">
        <v>17</v>
      </c>
      <c r="K9" s="13">
        <f>J9/221</f>
        <v>7.6923076923076927E-2</v>
      </c>
      <c r="L9" s="13">
        <f t="shared" ref="L9:L18" si="7">(J9-B9)/B9</f>
        <v>-0.2608695652173913</v>
      </c>
    </row>
    <row r="10" spans="1:12" x14ac:dyDescent="0.25">
      <c r="A10" s="47" t="s">
        <v>13</v>
      </c>
      <c r="B10" s="12">
        <v>2</v>
      </c>
      <c r="C10" s="13">
        <f t="shared" ref="C10:C35" si="8">B10/230</f>
        <v>8.6956521739130436E-3</v>
      </c>
      <c r="D10" s="12">
        <v>2</v>
      </c>
      <c r="E10" s="13">
        <f t="shared" ref="E10:E35" si="9">D10/233</f>
        <v>8.5836909871244635E-3</v>
      </c>
      <c r="F10" s="12">
        <v>1</v>
      </c>
      <c r="G10" s="13">
        <f t="shared" ref="G10:G35" si="10">F10/237</f>
        <v>4.2194092827004216E-3</v>
      </c>
      <c r="H10" s="12">
        <v>2</v>
      </c>
      <c r="I10" s="13">
        <f t="shared" ref="I10:I35" si="11">H10/189</f>
        <v>1.0582010582010581E-2</v>
      </c>
      <c r="J10" s="12">
        <v>1</v>
      </c>
      <c r="K10" s="13">
        <f t="shared" ref="K10:K35" si="12">J10/221</f>
        <v>4.5248868778280547E-3</v>
      </c>
      <c r="L10" s="13">
        <f t="shared" si="7"/>
        <v>-0.5</v>
      </c>
    </row>
    <row r="11" spans="1:12" x14ac:dyDescent="0.25">
      <c r="A11" s="47" t="s">
        <v>15</v>
      </c>
      <c r="B11" s="12">
        <v>7</v>
      </c>
      <c r="C11" s="13">
        <f t="shared" si="8"/>
        <v>3.0434782608695653E-2</v>
      </c>
      <c r="D11" s="12">
        <v>6</v>
      </c>
      <c r="E11" s="13">
        <f t="shared" si="9"/>
        <v>2.575107296137339E-2</v>
      </c>
      <c r="F11" s="12">
        <v>5</v>
      </c>
      <c r="G11" s="13">
        <f t="shared" si="10"/>
        <v>2.1097046413502109E-2</v>
      </c>
      <c r="H11" s="12">
        <v>5</v>
      </c>
      <c r="I11" s="13">
        <f t="shared" si="11"/>
        <v>2.6455026455026454E-2</v>
      </c>
      <c r="J11" s="12">
        <v>3</v>
      </c>
      <c r="K11" s="13">
        <f t="shared" si="12"/>
        <v>1.3574660633484163E-2</v>
      </c>
      <c r="L11" s="13">
        <f t="shared" si="7"/>
        <v>-0.5714285714285714</v>
      </c>
    </row>
    <row r="12" spans="1:12" x14ac:dyDescent="0.25">
      <c r="A12" s="47" t="s">
        <v>16</v>
      </c>
      <c r="B12" s="12">
        <v>7</v>
      </c>
      <c r="C12" s="13">
        <f t="shared" si="8"/>
        <v>3.0434782608695653E-2</v>
      </c>
      <c r="D12" s="12">
        <v>5</v>
      </c>
      <c r="E12" s="13">
        <f t="shared" si="9"/>
        <v>2.1459227467811159E-2</v>
      </c>
      <c r="F12" s="12">
        <v>6</v>
      </c>
      <c r="G12" s="13">
        <f t="shared" si="10"/>
        <v>2.5316455696202531E-2</v>
      </c>
      <c r="H12" s="12">
        <v>3</v>
      </c>
      <c r="I12" s="13">
        <f t="shared" si="11"/>
        <v>1.5873015873015872E-2</v>
      </c>
      <c r="J12" s="12">
        <v>3</v>
      </c>
      <c r="K12" s="13">
        <f t="shared" si="12"/>
        <v>1.3574660633484163E-2</v>
      </c>
      <c r="L12" s="13">
        <f t="shared" si="7"/>
        <v>-0.5714285714285714</v>
      </c>
    </row>
    <row r="13" spans="1:12" x14ac:dyDescent="0.25">
      <c r="A13" s="47" t="s">
        <v>17</v>
      </c>
      <c r="B13" s="12">
        <v>80</v>
      </c>
      <c r="C13" s="13">
        <f t="shared" si="8"/>
        <v>0.34782608695652173</v>
      </c>
      <c r="D13" s="12">
        <v>89</v>
      </c>
      <c r="E13" s="13">
        <f t="shared" si="9"/>
        <v>0.38197424892703863</v>
      </c>
      <c r="F13" s="12">
        <v>90</v>
      </c>
      <c r="G13" s="13">
        <f t="shared" si="10"/>
        <v>0.379746835443038</v>
      </c>
      <c r="H13" s="12">
        <v>84</v>
      </c>
      <c r="I13" s="13">
        <f t="shared" si="11"/>
        <v>0.44444444444444442</v>
      </c>
      <c r="J13" s="12">
        <v>98</v>
      </c>
      <c r="K13" s="13">
        <f t="shared" si="12"/>
        <v>0.4434389140271493</v>
      </c>
      <c r="L13" s="13">
        <f t="shared" si="7"/>
        <v>0.22500000000000001</v>
      </c>
    </row>
    <row r="14" spans="1:12" x14ac:dyDescent="0.25">
      <c r="A14" s="47" t="s">
        <v>18</v>
      </c>
      <c r="B14" s="14" t="s">
        <v>14</v>
      </c>
      <c r="C14" s="15" t="s">
        <v>14</v>
      </c>
      <c r="D14" s="12">
        <v>2</v>
      </c>
      <c r="E14" s="13">
        <f t="shared" si="9"/>
        <v>8.5836909871244635E-3</v>
      </c>
      <c r="F14" s="12">
        <v>1</v>
      </c>
      <c r="G14" s="13">
        <f t="shared" si="10"/>
        <v>4.2194092827004216E-3</v>
      </c>
      <c r="H14" s="14" t="s">
        <v>14</v>
      </c>
      <c r="I14" s="15" t="s">
        <v>14</v>
      </c>
      <c r="J14" s="14" t="s">
        <v>14</v>
      </c>
      <c r="K14" s="15" t="s">
        <v>14</v>
      </c>
      <c r="L14" s="13">
        <v>0</v>
      </c>
    </row>
    <row r="15" spans="1:12" x14ac:dyDescent="0.25">
      <c r="A15" s="47" t="s">
        <v>19</v>
      </c>
      <c r="B15" s="12">
        <v>93</v>
      </c>
      <c r="C15" s="13">
        <f t="shared" si="8"/>
        <v>0.40434782608695652</v>
      </c>
      <c r="D15" s="12">
        <v>84</v>
      </c>
      <c r="E15" s="13">
        <f t="shared" si="9"/>
        <v>0.36051502145922748</v>
      </c>
      <c r="F15" s="12">
        <v>95</v>
      </c>
      <c r="G15" s="13">
        <f t="shared" si="10"/>
        <v>0.40084388185654007</v>
      </c>
      <c r="H15" s="12">
        <v>62</v>
      </c>
      <c r="I15" s="13">
        <f t="shared" si="11"/>
        <v>0.32804232804232802</v>
      </c>
      <c r="J15" s="12">
        <v>79</v>
      </c>
      <c r="K15" s="13">
        <f t="shared" si="12"/>
        <v>0.3574660633484163</v>
      </c>
      <c r="L15" s="13">
        <f t="shared" si="7"/>
        <v>-0.15053763440860216</v>
      </c>
    </row>
    <row r="16" spans="1:12" x14ac:dyDescent="0.25">
      <c r="A16" s="47" t="s">
        <v>20</v>
      </c>
      <c r="B16" s="12">
        <v>15</v>
      </c>
      <c r="C16" s="13">
        <f t="shared" si="8"/>
        <v>6.5217391304347824E-2</v>
      </c>
      <c r="D16" s="12">
        <v>14</v>
      </c>
      <c r="E16" s="13">
        <f t="shared" si="9"/>
        <v>6.0085836909871244E-2</v>
      </c>
      <c r="F16" s="12">
        <v>10</v>
      </c>
      <c r="G16" s="13">
        <f t="shared" si="10"/>
        <v>4.2194092827004218E-2</v>
      </c>
      <c r="H16" s="12">
        <v>8</v>
      </c>
      <c r="I16" s="13">
        <f t="shared" si="11"/>
        <v>4.2328042328042326E-2</v>
      </c>
      <c r="J16" s="12">
        <v>17</v>
      </c>
      <c r="K16" s="13">
        <f t="shared" si="12"/>
        <v>7.6923076923076927E-2</v>
      </c>
      <c r="L16" s="13">
        <f t="shared" si="7"/>
        <v>0.13333333333333333</v>
      </c>
    </row>
    <row r="17" spans="1:12" x14ac:dyDescent="0.25">
      <c r="A17" s="47" t="s">
        <v>21</v>
      </c>
      <c r="B17" s="12">
        <v>3</v>
      </c>
      <c r="C17" s="13">
        <f t="shared" si="8"/>
        <v>1.3043478260869565E-2</v>
      </c>
      <c r="D17" s="12">
        <v>2</v>
      </c>
      <c r="E17" s="13">
        <f t="shared" si="9"/>
        <v>8.5836909871244635E-3</v>
      </c>
      <c r="F17" s="14" t="s">
        <v>14</v>
      </c>
      <c r="G17" s="15" t="s">
        <v>14</v>
      </c>
      <c r="H17" s="12">
        <v>1</v>
      </c>
      <c r="I17" s="13">
        <f t="shared" si="11"/>
        <v>5.2910052910052907E-3</v>
      </c>
      <c r="J17" s="12">
        <v>3</v>
      </c>
      <c r="K17" s="13">
        <f t="shared" si="12"/>
        <v>1.3574660633484163E-2</v>
      </c>
      <c r="L17" s="13">
        <f t="shared" si="7"/>
        <v>0</v>
      </c>
    </row>
    <row r="18" spans="1:12" x14ac:dyDescent="0.25">
      <c r="A18" s="69" t="s">
        <v>10</v>
      </c>
      <c r="B18" s="16">
        <f>SUM(B9:B17)</f>
        <v>230</v>
      </c>
      <c r="C18" s="13">
        <f t="shared" si="8"/>
        <v>1</v>
      </c>
      <c r="D18" s="16">
        <f t="shared" ref="D18:J18" si="13">SUM(D9:D17)</f>
        <v>233</v>
      </c>
      <c r="E18" s="13">
        <f t="shared" si="9"/>
        <v>1</v>
      </c>
      <c r="F18" s="16">
        <f t="shared" si="13"/>
        <v>237</v>
      </c>
      <c r="G18" s="13">
        <f t="shared" si="10"/>
        <v>1</v>
      </c>
      <c r="H18" s="16">
        <f t="shared" si="13"/>
        <v>189</v>
      </c>
      <c r="I18" s="13">
        <f t="shared" si="11"/>
        <v>1</v>
      </c>
      <c r="J18" s="16">
        <f t="shared" si="13"/>
        <v>221</v>
      </c>
      <c r="K18" s="13">
        <f t="shared" si="12"/>
        <v>1</v>
      </c>
      <c r="L18" s="17">
        <f t="shared" si="7"/>
        <v>-3.9130434782608699E-2</v>
      </c>
    </row>
    <row r="19" spans="1:12" ht="30" x14ac:dyDescent="0.25">
      <c r="A19" s="62" t="s">
        <v>22</v>
      </c>
      <c r="B19" s="44" t="s">
        <v>1</v>
      </c>
      <c r="C19" s="44"/>
      <c r="D19" s="44" t="s">
        <v>2</v>
      </c>
      <c r="E19" s="44"/>
      <c r="F19" s="44" t="s">
        <v>3</v>
      </c>
      <c r="G19" s="44"/>
      <c r="H19" s="44" t="s">
        <v>4</v>
      </c>
      <c r="I19" s="44"/>
      <c r="J19" s="44" t="s">
        <v>5</v>
      </c>
      <c r="K19" s="44"/>
      <c r="L19" s="11" t="s">
        <v>6</v>
      </c>
    </row>
    <row r="20" spans="1:12" x14ac:dyDescent="0.25">
      <c r="A20" s="47" t="s">
        <v>23</v>
      </c>
      <c r="B20" s="12">
        <v>14</v>
      </c>
      <c r="C20" s="13">
        <f t="shared" si="8"/>
        <v>6.0869565217391307E-2</v>
      </c>
      <c r="D20" s="12">
        <v>8</v>
      </c>
      <c r="E20" s="13">
        <f t="shared" si="9"/>
        <v>3.4334763948497854E-2</v>
      </c>
      <c r="F20" s="12">
        <v>13</v>
      </c>
      <c r="G20" s="13">
        <f t="shared" si="10"/>
        <v>5.4852320675105488E-2</v>
      </c>
      <c r="H20" s="12">
        <v>5</v>
      </c>
      <c r="I20" s="13">
        <f t="shared" si="11"/>
        <v>2.6455026455026454E-2</v>
      </c>
      <c r="J20" s="12">
        <v>4</v>
      </c>
      <c r="K20" s="13">
        <f t="shared" si="12"/>
        <v>1.8099547511312219E-2</v>
      </c>
      <c r="L20" s="13">
        <f t="shared" ref="L20:L24" si="14">(J20-B20)/B20</f>
        <v>-0.7142857142857143</v>
      </c>
    </row>
    <row r="21" spans="1:12" x14ac:dyDescent="0.25">
      <c r="A21" s="47" t="s">
        <v>24</v>
      </c>
      <c r="B21" s="12">
        <v>38</v>
      </c>
      <c r="C21" s="13">
        <f t="shared" si="8"/>
        <v>0.16521739130434782</v>
      </c>
      <c r="D21" s="12">
        <v>40</v>
      </c>
      <c r="E21" s="13">
        <f t="shared" si="9"/>
        <v>0.17167381974248927</v>
      </c>
      <c r="F21" s="12">
        <v>31</v>
      </c>
      <c r="G21" s="13">
        <f t="shared" si="10"/>
        <v>0.13080168776371309</v>
      </c>
      <c r="H21" s="12">
        <v>29</v>
      </c>
      <c r="I21" s="13">
        <f t="shared" si="11"/>
        <v>0.15343915343915343</v>
      </c>
      <c r="J21" s="12">
        <v>31</v>
      </c>
      <c r="K21" s="13">
        <f t="shared" si="12"/>
        <v>0.14027149321266968</v>
      </c>
      <c r="L21" s="13">
        <f t="shared" si="14"/>
        <v>-0.18421052631578946</v>
      </c>
    </row>
    <row r="22" spans="1:12" x14ac:dyDescent="0.25">
      <c r="A22" s="47" t="s">
        <v>25</v>
      </c>
      <c r="B22" s="12">
        <v>92</v>
      </c>
      <c r="C22" s="13">
        <f t="shared" si="8"/>
        <v>0.4</v>
      </c>
      <c r="D22" s="12">
        <v>102</v>
      </c>
      <c r="E22" s="13">
        <f t="shared" si="9"/>
        <v>0.43776824034334766</v>
      </c>
      <c r="F22" s="12">
        <v>119</v>
      </c>
      <c r="G22" s="13">
        <f t="shared" si="10"/>
        <v>0.50210970464135019</v>
      </c>
      <c r="H22" s="12">
        <v>99</v>
      </c>
      <c r="I22" s="13">
        <f t="shared" si="11"/>
        <v>0.52380952380952384</v>
      </c>
      <c r="J22" s="12">
        <v>117</v>
      </c>
      <c r="K22" s="13">
        <f t="shared" si="12"/>
        <v>0.52941176470588236</v>
      </c>
      <c r="L22" s="13">
        <f t="shared" si="14"/>
        <v>0.27173913043478259</v>
      </c>
    </row>
    <row r="23" spans="1:12" x14ac:dyDescent="0.25">
      <c r="A23" s="47" t="s">
        <v>26</v>
      </c>
      <c r="B23" s="12">
        <v>86</v>
      </c>
      <c r="C23" s="13">
        <f t="shared" si="8"/>
        <v>0.37391304347826088</v>
      </c>
      <c r="D23" s="12">
        <v>83</v>
      </c>
      <c r="E23" s="13">
        <f t="shared" si="9"/>
        <v>0.35622317596566522</v>
      </c>
      <c r="F23" s="12">
        <v>74</v>
      </c>
      <c r="G23" s="13">
        <f t="shared" si="10"/>
        <v>0.31223628691983124</v>
      </c>
      <c r="H23" s="12">
        <v>56</v>
      </c>
      <c r="I23" s="13">
        <f t="shared" si="11"/>
        <v>0.29629629629629628</v>
      </c>
      <c r="J23" s="12">
        <v>69</v>
      </c>
      <c r="K23" s="13">
        <f t="shared" si="12"/>
        <v>0.31221719457013575</v>
      </c>
      <c r="L23" s="13">
        <f t="shared" si="14"/>
        <v>-0.19767441860465115</v>
      </c>
    </row>
    <row r="24" spans="1:12" x14ac:dyDescent="0.25">
      <c r="A24" s="69" t="s">
        <v>10</v>
      </c>
      <c r="B24" s="16">
        <f>SUM(B20:B23)</f>
        <v>230</v>
      </c>
      <c r="C24" s="13">
        <f t="shared" si="8"/>
        <v>1</v>
      </c>
      <c r="D24" s="16">
        <f t="shared" ref="D24:J24" si="15">SUM(D20:D23)</f>
        <v>233</v>
      </c>
      <c r="E24" s="13">
        <f t="shared" si="9"/>
        <v>1</v>
      </c>
      <c r="F24" s="16">
        <f t="shared" si="15"/>
        <v>237</v>
      </c>
      <c r="G24" s="13">
        <f t="shared" si="10"/>
        <v>1</v>
      </c>
      <c r="H24" s="16">
        <f t="shared" si="15"/>
        <v>189</v>
      </c>
      <c r="I24" s="13">
        <f t="shared" si="11"/>
        <v>1</v>
      </c>
      <c r="J24" s="16">
        <f t="shared" si="15"/>
        <v>221</v>
      </c>
      <c r="K24" s="13">
        <f t="shared" si="12"/>
        <v>1</v>
      </c>
      <c r="L24" s="17">
        <f t="shared" si="14"/>
        <v>-3.9130434782608699E-2</v>
      </c>
    </row>
    <row r="25" spans="1:12" ht="30" x14ac:dyDescent="0.25">
      <c r="A25" s="70" t="s">
        <v>27</v>
      </c>
      <c r="B25" s="44" t="s">
        <v>1</v>
      </c>
      <c r="C25" s="44"/>
      <c r="D25" s="44" t="s">
        <v>2</v>
      </c>
      <c r="E25" s="44"/>
      <c r="F25" s="44" t="s">
        <v>3</v>
      </c>
      <c r="G25" s="44"/>
      <c r="H25" s="44" t="s">
        <v>4</v>
      </c>
      <c r="I25" s="44"/>
      <c r="J25" s="44" t="s">
        <v>5</v>
      </c>
      <c r="K25" s="44"/>
      <c r="L25" s="11" t="s">
        <v>6</v>
      </c>
    </row>
    <row r="26" spans="1:12" x14ac:dyDescent="0.25">
      <c r="A26" s="47" t="s">
        <v>28</v>
      </c>
      <c r="B26" s="12">
        <v>54</v>
      </c>
      <c r="C26" s="13">
        <f t="shared" si="8"/>
        <v>0.23478260869565218</v>
      </c>
      <c r="D26" s="12">
        <v>40</v>
      </c>
      <c r="E26" s="13">
        <f t="shared" si="9"/>
        <v>0.17167381974248927</v>
      </c>
      <c r="F26" s="12">
        <v>47</v>
      </c>
      <c r="G26" s="13">
        <f t="shared" si="10"/>
        <v>0.19831223628691982</v>
      </c>
      <c r="H26" s="12">
        <v>43</v>
      </c>
      <c r="I26" s="13">
        <f t="shared" si="11"/>
        <v>0.2275132275132275</v>
      </c>
      <c r="J26" s="12">
        <v>31</v>
      </c>
      <c r="K26" s="13">
        <f t="shared" si="12"/>
        <v>0.14027149321266968</v>
      </c>
      <c r="L26" s="13">
        <f t="shared" ref="L26:L31" si="16">(J26-B26)/B26</f>
        <v>-0.42592592592592593</v>
      </c>
    </row>
    <row r="27" spans="1:12" x14ac:dyDescent="0.25">
      <c r="A27" s="47" t="s">
        <v>29</v>
      </c>
      <c r="B27" s="12">
        <v>9</v>
      </c>
      <c r="C27" s="13">
        <f t="shared" si="8"/>
        <v>3.9130434782608699E-2</v>
      </c>
      <c r="D27" s="12">
        <v>10</v>
      </c>
      <c r="E27" s="13">
        <f t="shared" si="9"/>
        <v>4.2918454935622317E-2</v>
      </c>
      <c r="F27" s="12">
        <v>6</v>
      </c>
      <c r="G27" s="13">
        <f t="shared" si="10"/>
        <v>2.5316455696202531E-2</v>
      </c>
      <c r="H27" s="12">
        <v>6</v>
      </c>
      <c r="I27" s="13">
        <f t="shared" si="11"/>
        <v>3.1746031746031744E-2</v>
      </c>
      <c r="J27" s="12">
        <v>5</v>
      </c>
      <c r="K27" s="13">
        <f t="shared" si="12"/>
        <v>2.2624434389140271E-2</v>
      </c>
      <c r="L27" s="13">
        <f t="shared" si="16"/>
        <v>-0.44444444444444442</v>
      </c>
    </row>
    <row r="28" spans="1:12" x14ac:dyDescent="0.25">
      <c r="A28" s="47" t="s">
        <v>30</v>
      </c>
      <c r="B28" s="12">
        <v>40</v>
      </c>
      <c r="C28" s="13">
        <f t="shared" si="8"/>
        <v>0.17391304347826086</v>
      </c>
      <c r="D28" s="12">
        <v>36</v>
      </c>
      <c r="E28" s="13">
        <f t="shared" si="9"/>
        <v>0.15450643776824036</v>
      </c>
      <c r="F28" s="12">
        <v>51</v>
      </c>
      <c r="G28" s="13">
        <f t="shared" si="10"/>
        <v>0.21518987341772153</v>
      </c>
      <c r="H28" s="12">
        <v>36</v>
      </c>
      <c r="I28" s="13">
        <f t="shared" si="11"/>
        <v>0.19047619047619047</v>
      </c>
      <c r="J28" s="12">
        <v>51</v>
      </c>
      <c r="K28" s="13">
        <f t="shared" si="12"/>
        <v>0.23076923076923078</v>
      </c>
      <c r="L28" s="13">
        <f t="shared" si="16"/>
        <v>0.27500000000000002</v>
      </c>
    </row>
    <row r="29" spans="1:12" x14ac:dyDescent="0.25">
      <c r="A29" s="47" t="s">
        <v>31</v>
      </c>
      <c r="B29" s="12">
        <v>34</v>
      </c>
      <c r="C29" s="13">
        <f t="shared" si="8"/>
        <v>0.14782608695652175</v>
      </c>
      <c r="D29" s="12">
        <v>32</v>
      </c>
      <c r="E29" s="13">
        <f t="shared" si="9"/>
        <v>0.13733905579399142</v>
      </c>
      <c r="F29" s="12">
        <v>37</v>
      </c>
      <c r="G29" s="13">
        <f t="shared" si="10"/>
        <v>0.15611814345991562</v>
      </c>
      <c r="H29" s="12">
        <v>43</v>
      </c>
      <c r="I29" s="13">
        <f t="shared" si="11"/>
        <v>0.2275132275132275</v>
      </c>
      <c r="J29" s="12">
        <v>51</v>
      </c>
      <c r="K29" s="13">
        <f t="shared" si="12"/>
        <v>0.23076923076923078</v>
      </c>
      <c r="L29" s="13">
        <f t="shared" si="16"/>
        <v>0.5</v>
      </c>
    </row>
    <row r="30" spans="1:12" x14ac:dyDescent="0.25">
      <c r="A30" s="47" t="s">
        <v>32</v>
      </c>
      <c r="B30" s="12">
        <v>93</v>
      </c>
      <c r="C30" s="13">
        <f t="shared" si="8"/>
        <v>0.40434782608695652</v>
      </c>
      <c r="D30" s="12">
        <v>115</v>
      </c>
      <c r="E30" s="13">
        <f t="shared" si="9"/>
        <v>0.49356223175965663</v>
      </c>
      <c r="F30" s="12">
        <v>96</v>
      </c>
      <c r="G30" s="13">
        <f t="shared" si="10"/>
        <v>0.4050632911392405</v>
      </c>
      <c r="H30" s="12">
        <v>61</v>
      </c>
      <c r="I30" s="13">
        <f t="shared" si="11"/>
        <v>0.32275132275132273</v>
      </c>
      <c r="J30" s="12">
        <v>83</v>
      </c>
      <c r="K30" s="13">
        <f t="shared" si="12"/>
        <v>0.3755656108597285</v>
      </c>
      <c r="L30" s="13">
        <f t="shared" si="16"/>
        <v>-0.10752688172043011</v>
      </c>
    </row>
    <row r="31" spans="1:12" x14ac:dyDescent="0.25">
      <c r="A31" s="69" t="s">
        <v>10</v>
      </c>
      <c r="B31" s="16">
        <f>SUM(B26:B30)</f>
        <v>230</v>
      </c>
      <c r="C31" s="13">
        <f t="shared" si="8"/>
        <v>1</v>
      </c>
      <c r="D31" s="16">
        <f t="shared" ref="D31:J31" si="17">SUM(D26:D30)</f>
        <v>233</v>
      </c>
      <c r="E31" s="13">
        <f t="shared" si="9"/>
        <v>1</v>
      </c>
      <c r="F31" s="16">
        <f t="shared" si="17"/>
        <v>237</v>
      </c>
      <c r="G31" s="13">
        <f t="shared" si="10"/>
        <v>1</v>
      </c>
      <c r="H31" s="16">
        <f t="shared" si="17"/>
        <v>189</v>
      </c>
      <c r="I31" s="13">
        <f t="shared" si="11"/>
        <v>1</v>
      </c>
      <c r="J31" s="16">
        <f t="shared" si="17"/>
        <v>221</v>
      </c>
      <c r="K31" s="13">
        <f t="shared" si="12"/>
        <v>1</v>
      </c>
      <c r="L31" s="17">
        <f t="shared" si="16"/>
        <v>-3.9130434782608699E-2</v>
      </c>
    </row>
    <row r="32" spans="1:12" ht="30" x14ac:dyDescent="0.25">
      <c r="A32" s="62" t="s">
        <v>33</v>
      </c>
      <c r="B32" s="44" t="s">
        <v>1</v>
      </c>
      <c r="C32" s="44"/>
      <c r="D32" s="44" t="s">
        <v>2</v>
      </c>
      <c r="E32" s="44"/>
      <c r="F32" s="44" t="s">
        <v>3</v>
      </c>
      <c r="G32" s="44"/>
      <c r="H32" s="44" t="s">
        <v>4</v>
      </c>
      <c r="I32" s="44"/>
      <c r="J32" s="44" t="s">
        <v>5</v>
      </c>
      <c r="K32" s="44"/>
      <c r="L32" s="11" t="s">
        <v>6</v>
      </c>
    </row>
    <row r="33" spans="1:12" ht="30" x14ac:dyDescent="0.25">
      <c r="A33" s="71" t="s">
        <v>91</v>
      </c>
      <c r="B33" s="12">
        <v>197</v>
      </c>
      <c r="C33" s="13">
        <f t="shared" si="8"/>
        <v>0.85652173913043483</v>
      </c>
      <c r="D33" s="12">
        <v>195</v>
      </c>
      <c r="E33" s="13">
        <f t="shared" si="9"/>
        <v>0.83690987124463523</v>
      </c>
      <c r="F33" s="12">
        <v>204</v>
      </c>
      <c r="G33" s="13">
        <f t="shared" si="10"/>
        <v>0.86075949367088611</v>
      </c>
      <c r="H33" s="12">
        <v>167</v>
      </c>
      <c r="I33" s="13">
        <f t="shared" si="11"/>
        <v>0.8835978835978836</v>
      </c>
      <c r="J33" s="12">
        <v>203</v>
      </c>
      <c r="K33" s="13">
        <f t="shared" si="12"/>
        <v>0.91855203619909498</v>
      </c>
      <c r="L33" s="13">
        <f t="shared" ref="L33:L35" si="18">(J33-B33)/B33</f>
        <v>3.0456852791878174E-2</v>
      </c>
    </row>
    <row r="34" spans="1:12" x14ac:dyDescent="0.25">
      <c r="A34" s="47" t="s">
        <v>34</v>
      </c>
      <c r="B34" s="12">
        <v>33</v>
      </c>
      <c r="C34" s="13">
        <f t="shared" si="8"/>
        <v>0.14347826086956522</v>
      </c>
      <c r="D34" s="12">
        <v>38</v>
      </c>
      <c r="E34" s="13">
        <f t="shared" si="9"/>
        <v>0.1630901287553648</v>
      </c>
      <c r="F34" s="12">
        <v>33</v>
      </c>
      <c r="G34" s="13">
        <f t="shared" si="10"/>
        <v>0.13924050632911392</v>
      </c>
      <c r="H34" s="12">
        <v>22</v>
      </c>
      <c r="I34" s="13">
        <f t="shared" si="11"/>
        <v>0.1164021164021164</v>
      </c>
      <c r="J34" s="12">
        <v>18</v>
      </c>
      <c r="K34" s="13">
        <f t="shared" si="12"/>
        <v>8.1447963800904979E-2</v>
      </c>
      <c r="L34" s="13">
        <f t="shared" si="18"/>
        <v>-0.45454545454545453</v>
      </c>
    </row>
    <row r="35" spans="1:12" x14ac:dyDescent="0.25">
      <c r="A35" s="69" t="s">
        <v>10</v>
      </c>
      <c r="B35" s="16">
        <f>SUM(B33:B34)</f>
        <v>230</v>
      </c>
      <c r="C35" s="13">
        <f t="shared" si="8"/>
        <v>1</v>
      </c>
      <c r="D35" s="16">
        <f t="shared" ref="D35:J35" si="19">SUM(D33:D34)</f>
        <v>233</v>
      </c>
      <c r="E35" s="13">
        <f t="shared" si="9"/>
        <v>1</v>
      </c>
      <c r="F35" s="16">
        <f t="shared" si="19"/>
        <v>237</v>
      </c>
      <c r="G35" s="13">
        <f t="shared" si="10"/>
        <v>1</v>
      </c>
      <c r="H35" s="16">
        <f t="shared" si="19"/>
        <v>189</v>
      </c>
      <c r="I35" s="13">
        <f t="shared" si="11"/>
        <v>1</v>
      </c>
      <c r="J35" s="16">
        <f t="shared" si="19"/>
        <v>221</v>
      </c>
      <c r="K35" s="13">
        <f t="shared" si="12"/>
        <v>1</v>
      </c>
      <c r="L35" s="17">
        <f t="shared" si="18"/>
        <v>-3.9130434782608699E-2</v>
      </c>
    </row>
  </sheetData>
  <mergeCells count="26">
    <mergeCell ref="B32:C32"/>
    <mergeCell ref="D32:E32"/>
    <mergeCell ref="F32:G32"/>
    <mergeCell ref="H32:I32"/>
    <mergeCell ref="J32:K32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9"/>
  <sheetViews>
    <sheetView workbookViewId="0">
      <selection activeCell="A76" sqref="A1:A1048576"/>
    </sheetView>
  </sheetViews>
  <sheetFormatPr defaultRowHeight="15" x14ac:dyDescent="0.25"/>
  <cols>
    <col min="1" max="1" width="38.140625" style="48" customWidth="1"/>
    <col min="2" max="2" width="18.5703125" style="18" customWidth="1"/>
    <col min="3" max="4" width="13.140625" style="18" customWidth="1"/>
    <col min="5" max="5" width="13.140625" style="26" customWidth="1"/>
    <col min="6" max="6" width="13.140625" style="18" customWidth="1"/>
    <col min="7" max="7" width="13.140625" style="26" customWidth="1"/>
    <col min="8" max="8" width="13.140625" style="27" customWidth="1"/>
  </cols>
  <sheetData>
    <row r="1" spans="1:8" x14ac:dyDescent="0.25">
      <c r="A1" s="41" t="s">
        <v>40</v>
      </c>
      <c r="B1" s="41"/>
      <c r="C1" s="41"/>
      <c r="D1" s="41"/>
      <c r="E1" s="41"/>
      <c r="F1" s="41"/>
      <c r="G1" s="41"/>
      <c r="H1" s="41"/>
    </row>
    <row r="2" spans="1:8" x14ac:dyDescent="0.25">
      <c r="A2" s="45"/>
      <c r="B2" s="45"/>
      <c r="C2" s="45"/>
      <c r="D2" s="45"/>
      <c r="E2" s="45"/>
      <c r="F2" s="45"/>
      <c r="G2" s="45"/>
      <c r="H2" s="45"/>
    </row>
    <row r="3" spans="1:8" ht="30" x14ac:dyDescent="0.25">
      <c r="A3" s="66" t="s">
        <v>36</v>
      </c>
      <c r="B3" s="5" t="s">
        <v>37</v>
      </c>
      <c r="C3" s="19" t="s">
        <v>84</v>
      </c>
      <c r="D3" s="19" t="s">
        <v>85</v>
      </c>
      <c r="E3" s="20" t="s">
        <v>86</v>
      </c>
      <c r="F3" s="19" t="s">
        <v>87</v>
      </c>
      <c r="G3" s="20" t="s">
        <v>38</v>
      </c>
      <c r="H3" s="21" t="s">
        <v>88</v>
      </c>
    </row>
    <row r="4" spans="1:8" x14ac:dyDescent="0.25">
      <c r="A4" s="63" t="s">
        <v>41</v>
      </c>
      <c r="B4" s="8" t="s">
        <v>1</v>
      </c>
      <c r="C4" s="8">
        <v>423</v>
      </c>
      <c r="D4" s="8">
        <v>369</v>
      </c>
      <c r="E4" s="22">
        <v>0.84963530854870373</v>
      </c>
      <c r="F4" s="8">
        <v>333</v>
      </c>
      <c r="G4" s="22">
        <v>0.75718535022083333</v>
      </c>
      <c r="H4" s="23" t="s">
        <v>14</v>
      </c>
    </row>
    <row r="5" spans="1:8" x14ac:dyDescent="0.25">
      <c r="A5" s="64"/>
      <c r="B5" s="8" t="s">
        <v>2</v>
      </c>
      <c r="C5" s="12">
        <v>434</v>
      </c>
      <c r="D5" s="12">
        <v>394</v>
      </c>
      <c r="E5" s="24">
        <v>0.89061109333057742</v>
      </c>
      <c r="F5" s="12">
        <v>353</v>
      </c>
      <c r="G5" s="24">
        <v>0.80072587639973081</v>
      </c>
      <c r="H5" s="25" t="s">
        <v>14</v>
      </c>
    </row>
    <row r="6" spans="1:8" x14ac:dyDescent="0.25">
      <c r="A6" s="64"/>
      <c r="B6" s="8" t="s">
        <v>3</v>
      </c>
      <c r="C6" s="12">
        <v>432</v>
      </c>
      <c r="D6" s="12">
        <v>394</v>
      </c>
      <c r="E6" s="24">
        <v>0.90750399104556567</v>
      </c>
      <c r="F6" s="12">
        <v>359</v>
      </c>
      <c r="G6" s="24">
        <v>0.83116786010195998</v>
      </c>
      <c r="H6" s="25" t="s">
        <v>14</v>
      </c>
    </row>
    <row r="7" spans="1:8" x14ac:dyDescent="0.25">
      <c r="A7" s="64"/>
      <c r="B7" s="8" t="s">
        <v>4</v>
      </c>
      <c r="C7" s="12">
        <v>339</v>
      </c>
      <c r="D7" s="12">
        <v>300</v>
      </c>
      <c r="E7" s="24">
        <v>0.87331181572732342</v>
      </c>
      <c r="F7" s="12">
        <v>261</v>
      </c>
      <c r="G7" s="24">
        <v>0.77675987858834183</v>
      </c>
      <c r="H7" s="25" t="s">
        <v>14</v>
      </c>
    </row>
    <row r="8" spans="1:8" x14ac:dyDescent="0.25">
      <c r="A8" s="65"/>
      <c r="B8" s="8" t="s">
        <v>5</v>
      </c>
      <c r="C8" s="12">
        <v>360</v>
      </c>
      <c r="D8" s="12">
        <v>311</v>
      </c>
      <c r="E8" s="24">
        <v>0.86882232678402316</v>
      </c>
      <c r="F8" s="12">
        <v>286</v>
      </c>
      <c r="G8" s="24">
        <v>0.80620824000440972</v>
      </c>
      <c r="H8" s="25" t="s">
        <v>14</v>
      </c>
    </row>
    <row r="10" spans="1:8" ht="30" x14ac:dyDescent="0.25">
      <c r="A10" s="62" t="s">
        <v>39</v>
      </c>
      <c r="B10" s="5" t="s">
        <v>37</v>
      </c>
      <c r="C10" s="19" t="s">
        <v>84</v>
      </c>
      <c r="D10" s="19" t="s">
        <v>85</v>
      </c>
      <c r="E10" s="20" t="s">
        <v>86</v>
      </c>
      <c r="F10" s="19" t="s">
        <v>87</v>
      </c>
      <c r="G10" s="20" t="s">
        <v>38</v>
      </c>
      <c r="H10" s="21" t="s">
        <v>88</v>
      </c>
    </row>
    <row r="11" spans="1:8" x14ac:dyDescent="0.25">
      <c r="A11" s="54" t="s">
        <v>42</v>
      </c>
      <c r="B11" s="8" t="s">
        <v>1</v>
      </c>
      <c r="C11" s="12">
        <v>44</v>
      </c>
      <c r="D11" s="12">
        <v>42</v>
      </c>
      <c r="E11" s="24">
        <v>0.95454545454545459</v>
      </c>
      <c r="F11" s="12">
        <v>39</v>
      </c>
      <c r="G11" s="24">
        <v>0.88636363636363635</v>
      </c>
      <c r="H11" s="25">
        <v>3.3333333333333335</v>
      </c>
    </row>
    <row r="12" spans="1:8" x14ac:dyDescent="0.25">
      <c r="A12" s="54"/>
      <c r="B12" s="8" t="s">
        <v>2</v>
      </c>
      <c r="C12" s="12">
        <v>56</v>
      </c>
      <c r="D12" s="12">
        <v>49</v>
      </c>
      <c r="E12" s="24">
        <v>0.875</v>
      </c>
      <c r="F12" s="12">
        <v>40</v>
      </c>
      <c r="G12" s="24">
        <v>0.7142857142857143</v>
      </c>
      <c r="H12" s="25">
        <v>2.7755102040816326</v>
      </c>
    </row>
    <row r="13" spans="1:8" x14ac:dyDescent="0.25">
      <c r="A13" s="54"/>
      <c r="B13" s="8" t="s">
        <v>3</v>
      </c>
      <c r="C13" s="12">
        <v>57</v>
      </c>
      <c r="D13" s="12">
        <v>51</v>
      </c>
      <c r="E13" s="24">
        <v>0.89473684210526316</v>
      </c>
      <c r="F13" s="12">
        <v>47</v>
      </c>
      <c r="G13" s="24">
        <v>0.82456140350877194</v>
      </c>
      <c r="H13" s="25">
        <v>2.8235294117647061</v>
      </c>
    </row>
    <row r="14" spans="1:8" x14ac:dyDescent="0.25">
      <c r="A14" s="54"/>
      <c r="B14" s="8" t="s">
        <v>4</v>
      </c>
      <c r="C14" s="12">
        <v>37</v>
      </c>
      <c r="D14" s="12">
        <v>28</v>
      </c>
      <c r="E14" s="24">
        <v>0.7567567567567568</v>
      </c>
      <c r="F14" s="12">
        <v>23</v>
      </c>
      <c r="G14" s="24">
        <v>0.6216216216216216</v>
      </c>
      <c r="H14" s="25">
        <v>2.4642857142857144</v>
      </c>
    </row>
    <row r="15" spans="1:8" x14ac:dyDescent="0.25">
      <c r="A15" s="54"/>
      <c r="B15" s="8" t="s">
        <v>5</v>
      </c>
      <c r="C15" s="12">
        <v>43</v>
      </c>
      <c r="D15" s="12">
        <v>32</v>
      </c>
      <c r="E15" s="24">
        <v>0.7441860465116279</v>
      </c>
      <c r="F15" s="12">
        <v>29</v>
      </c>
      <c r="G15" s="24">
        <v>0.67441860465116277</v>
      </c>
      <c r="H15" s="25">
        <v>2.65625</v>
      </c>
    </row>
    <row r="16" spans="1:8" ht="30" x14ac:dyDescent="0.25">
      <c r="A16" s="67"/>
      <c r="B16" s="5" t="s">
        <v>37</v>
      </c>
      <c r="C16" s="19" t="s">
        <v>84</v>
      </c>
      <c r="D16" s="19" t="s">
        <v>85</v>
      </c>
      <c r="E16" s="20" t="s">
        <v>86</v>
      </c>
      <c r="F16" s="19" t="s">
        <v>87</v>
      </c>
      <c r="G16" s="20" t="s">
        <v>38</v>
      </c>
      <c r="H16" s="21" t="s">
        <v>88</v>
      </c>
    </row>
    <row r="17" spans="1:8" x14ac:dyDescent="0.25">
      <c r="A17" s="53" t="s">
        <v>43</v>
      </c>
      <c r="B17" s="8" t="s">
        <v>1</v>
      </c>
      <c r="C17" s="12">
        <v>32</v>
      </c>
      <c r="D17" s="12">
        <v>22</v>
      </c>
      <c r="E17" s="24">
        <v>0.6875</v>
      </c>
      <c r="F17" s="12">
        <v>18</v>
      </c>
      <c r="G17" s="24">
        <v>0.5625</v>
      </c>
      <c r="H17" s="25">
        <v>2.5454545454545454</v>
      </c>
    </row>
    <row r="18" spans="1:8" x14ac:dyDescent="0.25">
      <c r="A18" s="53"/>
      <c r="B18" s="8" t="s">
        <v>2</v>
      </c>
      <c r="C18" s="12">
        <v>53</v>
      </c>
      <c r="D18" s="12">
        <v>52</v>
      </c>
      <c r="E18" s="24">
        <v>0.98113207547169812</v>
      </c>
      <c r="F18" s="12">
        <v>47</v>
      </c>
      <c r="G18" s="24">
        <v>0.8867924528301887</v>
      </c>
      <c r="H18" s="25">
        <v>3.25</v>
      </c>
    </row>
    <row r="19" spans="1:8" x14ac:dyDescent="0.25">
      <c r="A19" s="53"/>
      <c r="B19" s="8" t="s">
        <v>3</v>
      </c>
      <c r="C19" s="12">
        <v>50</v>
      </c>
      <c r="D19" s="12">
        <v>46</v>
      </c>
      <c r="E19" s="24">
        <v>0.92</v>
      </c>
      <c r="F19" s="12">
        <v>39</v>
      </c>
      <c r="G19" s="24">
        <v>0.78</v>
      </c>
      <c r="H19" s="25">
        <v>2.7173913043478262</v>
      </c>
    </row>
    <row r="20" spans="1:8" x14ac:dyDescent="0.25">
      <c r="A20" s="53"/>
      <c r="B20" s="8" t="s">
        <v>4</v>
      </c>
      <c r="C20" s="12">
        <v>26</v>
      </c>
      <c r="D20" s="12">
        <v>24</v>
      </c>
      <c r="E20" s="24">
        <v>0.92307692307692313</v>
      </c>
      <c r="F20" s="12">
        <v>20</v>
      </c>
      <c r="G20" s="24">
        <v>0.76923076923076927</v>
      </c>
      <c r="H20" s="25">
        <v>2.8333333333333335</v>
      </c>
    </row>
    <row r="21" spans="1:8" x14ac:dyDescent="0.25">
      <c r="A21" s="53"/>
      <c r="B21" s="8" t="s">
        <v>5</v>
      </c>
      <c r="C21" s="12">
        <v>34</v>
      </c>
      <c r="D21" s="12">
        <v>30</v>
      </c>
      <c r="E21" s="24">
        <v>0.88235294117647056</v>
      </c>
      <c r="F21" s="12">
        <v>28</v>
      </c>
      <c r="G21" s="24">
        <v>0.82352941176470584</v>
      </c>
      <c r="H21" s="25">
        <v>3</v>
      </c>
    </row>
    <row r="22" spans="1:8" ht="30" x14ac:dyDescent="0.25">
      <c r="A22" s="67"/>
      <c r="B22" s="5" t="s">
        <v>37</v>
      </c>
      <c r="C22" s="19" t="s">
        <v>84</v>
      </c>
      <c r="D22" s="19" t="s">
        <v>85</v>
      </c>
      <c r="E22" s="20" t="s">
        <v>86</v>
      </c>
      <c r="F22" s="19" t="s">
        <v>87</v>
      </c>
      <c r="G22" s="20" t="s">
        <v>38</v>
      </c>
      <c r="H22" s="21" t="s">
        <v>88</v>
      </c>
    </row>
    <row r="23" spans="1:8" x14ac:dyDescent="0.25">
      <c r="A23" s="54" t="s">
        <v>44</v>
      </c>
      <c r="B23" s="8" t="s">
        <v>1</v>
      </c>
      <c r="C23" s="12">
        <v>35</v>
      </c>
      <c r="D23" s="12">
        <v>32</v>
      </c>
      <c r="E23" s="24">
        <v>0.91428571428571426</v>
      </c>
      <c r="F23" s="12">
        <v>26</v>
      </c>
      <c r="G23" s="24">
        <v>0.74285714285714288</v>
      </c>
      <c r="H23" s="25">
        <v>2.625</v>
      </c>
    </row>
    <row r="24" spans="1:8" x14ac:dyDescent="0.25">
      <c r="A24" s="54"/>
      <c r="B24" s="8" t="s">
        <v>2</v>
      </c>
      <c r="C24" s="12">
        <v>20</v>
      </c>
      <c r="D24" s="12">
        <v>19</v>
      </c>
      <c r="E24" s="24">
        <v>0.95</v>
      </c>
      <c r="F24" s="12">
        <v>14</v>
      </c>
      <c r="G24" s="24">
        <v>0.7</v>
      </c>
      <c r="H24" s="25">
        <v>2.736842105263158</v>
      </c>
    </row>
    <row r="25" spans="1:8" x14ac:dyDescent="0.25">
      <c r="A25" s="54"/>
      <c r="B25" s="8" t="s">
        <v>3</v>
      </c>
      <c r="C25" s="12" t="s">
        <v>14</v>
      </c>
      <c r="D25" s="12" t="s">
        <v>14</v>
      </c>
      <c r="E25" s="24" t="s">
        <v>14</v>
      </c>
      <c r="F25" s="12" t="s">
        <v>14</v>
      </c>
      <c r="G25" s="24" t="s">
        <v>14</v>
      </c>
      <c r="H25" s="25" t="s">
        <v>14</v>
      </c>
    </row>
    <row r="26" spans="1:8" x14ac:dyDescent="0.25">
      <c r="A26" s="54"/>
      <c r="B26" s="8" t="s">
        <v>4</v>
      </c>
      <c r="C26" s="8" t="s">
        <v>14</v>
      </c>
      <c r="D26" s="8" t="s">
        <v>14</v>
      </c>
      <c r="E26" s="24" t="s">
        <v>14</v>
      </c>
      <c r="F26" s="8" t="s">
        <v>14</v>
      </c>
      <c r="G26" s="24" t="s">
        <v>14</v>
      </c>
      <c r="H26" s="25" t="s">
        <v>14</v>
      </c>
    </row>
    <row r="27" spans="1:8" x14ac:dyDescent="0.25">
      <c r="A27" s="54"/>
      <c r="B27" s="8" t="s">
        <v>5</v>
      </c>
      <c r="C27" s="12" t="s">
        <v>14</v>
      </c>
      <c r="D27" s="12" t="s">
        <v>14</v>
      </c>
      <c r="E27" s="24" t="s">
        <v>14</v>
      </c>
      <c r="F27" s="12" t="s">
        <v>14</v>
      </c>
      <c r="G27" s="24" t="s">
        <v>14</v>
      </c>
      <c r="H27" s="25" t="s">
        <v>14</v>
      </c>
    </row>
    <row r="28" spans="1:8" ht="30" x14ac:dyDescent="0.25">
      <c r="A28" s="67"/>
      <c r="B28" s="5" t="s">
        <v>37</v>
      </c>
      <c r="C28" s="19" t="s">
        <v>84</v>
      </c>
      <c r="D28" s="19" t="s">
        <v>85</v>
      </c>
      <c r="E28" s="20" t="s">
        <v>86</v>
      </c>
      <c r="F28" s="19" t="s">
        <v>87</v>
      </c>
      <c r="G28" s="20" t="s">
        <v>38</v>
      </c>
      <c r="H28" s="21" t="s">
        <v>88</v>
      </c>
    </row>
    <row r="29" spans="1:8" x14ac:dyDescent="0.25">
      <c r="A29" s="53" t="s">
        <v>45</v>
      </c>
      <c r="B29" s="8" t="s">
        <v>1</v>
      </c>
      <c r="C29" s="12">
        <v>25</v>
      </c>
      <c r="D29" s="12">
        <v>23</v>
      </c>
      <c r="E29" s="24">
        <v>0.92</v>
      </c>
      <c r="F29" s="12">
        <v>21</v>
      </c>
      <c r="G29" s="24">
        <v>0.84</v>
      </c>
      <c r="H29" s="25">
        <v>2.8695652173913042</v>
      </c>
    </row>
    <row r="30" spans="1:8" x14ac:dyDescent="0.25">
      <c r="A30" s="53"/>
      <c r="B30" s="8" t="s">
        <v>2</v>
      </c>
      <c r="C30" s="12">
        <v>22</v>
      </c>
      <c r="D30" s="12">
        <v>16</v>
      </c>
      <c r="E30" s="24">
        <v>0.72727272727272729</v>
      </c>
      <c r="F30" s="12">
        <v>11</v>
      </c>
      <c r="G30" s="24">
        <v>0.5</v>
      </c>
      <c r="H30" s="25">
        <v>2.5625</v>
      </c>
    </row>
    <row r="31" spans="1:8" x14ac:dyDescent="0.25">
      <c r="A31" s="53"/>
      <c r="B31" s="8" t="s">
        <v>3</v>
      </c>
      <c r="C31" s="12">
        <v>34</v>
      </c>
      <c r="D31" s="12">
        <v>29</v>
      </c>
      <c r="E31" s="24">
        <v>0.8529411764705882</v>
      </c>
      <c r="F31" s="12">
        <v>28</v>
      </c>
      <c r="G31" s="24">
        <v>0.82352941176470584</v>
      </c>
      <c r="H31" s="25">
        <v>3.6896551724137931</v>
      </c>
    </row>
    <row r="32" spans="1:8" x14ac:dyDescent="0.25">
      <c r="A32" s="53"/>
      <c r="B32" s="8" t="s">
        <v>4</v>
      </c>
      <c r="C32" s="12">
        <v>24</v>
      </c>
      <c r="D32" s="12">
        <v>22</v>
      </c>
      <c r="E32" s="24">
        <v>0.91666666666666663</v>
      </c>
      <c r="F32" s="12">
        <v>19</v>
      </c>
      <c r="G32" s="24">
        <v>0.79166666666666663</v>
      </c>
      <c r="H32" s="25">
        <v>3.081818181818182</v>
      </c>
    </row>
    <row r="33" spans="1:8" x14ac:dyDescent="0.25">
      <c r="A33" s="53"/>
      <c r="B33" s="8" t="s">
        <v>5</v>
      </c>
      <c r="C33" s="12">
        <v>21</v>
      </c>
      <c r="D33" s="12">
        <v>14</v>
      </c>
      <c r="E33" s="24">
        <v>0.66666666666666663</v>
      </c>
      <c r="F33" s="12">
        <v>13</v>
      </c>
      <c r="G33" s="24">
        <v>0.61904761904761907</v>
      </c>
      <c r="H33" s="25">
        <v>3.3571428571428572</v>
      </c>
    </row>
    <row r="34" spans="1:8" ht="30" x14ac:dyDescent="0.25">
      <c r="A34" s="67"/>
      <c r="B34" s="5" t="s">
        <v>37</v>
      </c>
      <c r="C34" s="19" t="s">
        <v>84</v>
      </c>
      <c r="D34" s="19" t="s">
        <v>85</v>
      </c>
      <c r="E34" s="20" t="s">
        <v>86</v>
      </c>
      <c r="F34" s="19" t="s">
        <v>87</v>
      </c>
      <c r="G34" s="20" t="s">
        <v>38</v>
      </c>
      <c r="H34" s="21" t="s">
        <v>88</v>
      </c>
    </row>
    <row r="35" spans="1:8" x14ac:dyDescent="0.25">
      <c r="A35" s="54" t="s">
        <v>46</v>
      </c>
      <c r="B35" s="8" t="s">
        <v>1</v>
      </c>
      <c r="C35" s="12" t="s">
        <v>14</v>
      </c>
      <c r="D35" s="12" t="s">
        <v>14</v>
      </c>
      <c r="E35" s="24" t="s">
        <v>14</v>
      </c>
      <c r="F35" s="12" t="s">
        <v>14</v>
      </c>
      <c r="G35" s="24" t="s">
        <v>14</v>
      </c>
      <c r="H35" s="25" t="s">
        <v>14</v>
      </c>
    </row>
    <row r="36" spans="1:8" x14ac:dyDescent="0.25">
      <c r="A36" s="54"/>
      <c r="B36" s="8" t="s">
        <v>2</v>
      </c>
      <c r="C36" s="12">
        <v>49</v>
      </c>
      <c r="D36" s="12">
        <v>44</v>
      </c>
      <c r="E36" s="24">
        <v>0.89795918367346939</v>
      </c>
      <c r="F36" s="12">
        <v>42</v>
      </c>
      <c r="G36" s="24">
        <v>0.8571428571428571</v>
      </c>
      <c r="H36" s="25">
        <v>3.5227272727272729</v>
      </c>
    </row>
    <row r="37" spans="1:8" x14ac:dyDescent="0.25">
      <c r="A37" s="54"/>
      <c r="B37" s="8" t="s">
        <v>3</v>
      </c>
      <c r="C37" s="12">
        <v>40</v>
      </c>
      <c r="D37" s="12">
        <v>36</v>
      </c>
      <c r="E37" s="24">
        <v>0.9</v>
      </c>
      <c r="F37" s="12">
        <v>35</v>
      </c>
      <c r="G37" s="24">
        <v>0.875</v>
      </c>
      <c r="H37" s="25">
        <v>3.5833333333333335</v>
      </c>
    </row>
    <row r="38" spans="1:8" x14ac:dyDescent="0.25">
      <c r="A38" s="54"/>
      <c r="B38" s="8" t="s">
        <v>4</v>
      </c>
      <c r="C38" s="12">
        <v>28</v>
      </c>
      <c r="D38" s="12">
        <v>25</v>
      </c>
      <c r="E38" s="24">
        <v>0.8928571428571429</v>
      </c>
      <c r="F38" s="12">
        <v>21</v>
      </c>
      <c r="G38" s="24">
        <v>0.75</v>
      </c>
      <c r="H38" s="25">
        <v>3</v>
      </c>
    </row>
    <row r="39" spans="1:8" x14ac:dyDescent="0.25">
      <c r="A39" s="54"/>
      <c r="B39" s="8" t="s">
        <v>5</v>
      </c>
      <c r="C39" s="12">
        <v>21</v>
      </c>
      <c r="D39" s="12">
        <v>18</v>
      </c>
      <c r="E39" s="24">
        <v>0.8571428571428571</v>
      </c>
      <c r="F39" s="12">
        <v>18</v>
      </c>
      <c r="G39" s="24">
        <v>0.8571428571428571</v>
      </c>
      <c r="H39" s="25">
        <v>3.3888888888888888</v>
      </c>
    </row>
    <row r="40" spans="1:8" ht="30" x14ac:dyDescent="0.25">
      <c r="A40" s="67"/>
      <c r="B40" s="5" t="s">
        <v>37</v>
      </c>
      <c r="C40" s="19" t="s">
        <v>84</v>
      </c>
      <c r="D40" s="19" t="s">
        <v>85</v>
      </c>
      <c r="E40" s="20" t="s">
        <v>86</v>
      </c>
      <c r="F40" s="19" t="s">
        <v>87</v>
      </c>
      <c r="G40" s="20" t="s">
        <v>38</v>
      </c>
      <c r="H40" s="21" t="s">
        <v>88</v>
      </c>
    </row>
    <row r="41" spans="1:8" x14ac:dyDescent="0.25">
      <c r="A41" s="53" t="s">
        <v>47</v>
      </c>
      <c r="B41" s="8" t="s">
        <v>1</v>
      </c>
      <c r="C41" s="12">
        <v>61</v>
      </c>
      <c r="D41" s="12">
        <v>52</v>
      </c>
      <c r="E41" s="24">
        <v>0.85245901639344257</v>
      </c>
      <c r="F41" s="12">
        <v>46</v>
      </c>
      <c r="G41" s="24">
        <v>0.75409836065573765</v>
      </c>
      <c r="H41" s="25">
        <v>2.7115384615384617</v>
      </c>
    </row>
    <row r="42" spans="1:8" x14ac:dyDescent="0.25">
      <c r="A42" s="53"/>
      <c r="B42" s="8" t="s">
        <v>2</v>
      </c>
      <c r="C42" s="12">
        <v>27</v>
      </c>
      <c r="D42" s="12">
        <v>22</v>
      </c>
      <c r="E42" s="24">
        <v>0.81481481481481477</v>
      </c>
      <c r="F42" s="12">
        <v>19</v>
      </c>
      <c r="G42" s="24">
        <v>0.70370370370370372</v>
      </c>
      <c r="H42" s="25">
        <v>2.8636363636363638</v>
      </c>
    </row>
    <row r="43" spans="1:8" x14ac:dyDescent="0.25">
      <c r="A43" s="53"/>
      <c r="B43" s="8" t="s">
        <v>3</v>
      </c>
      <c r="C43" s="12">
        <v>36</v>
      </c>
      <c r="D43" s="12">
        <v>32</v>
      </c>
      <c r="E43" s="24">
        <v>0.88888888888888884</v>
      </c>
      <c r="F43" s="12">
        <v>28</v>
      </c>
      <c r="G43" s="24">
        <v>0.77777777777777779</v>
      </c>
      <c r="H43" s="25">
        <v>2.75</v>
      </c>
    </row>
    <row r="44" spans="1:8" x14ac:dyDescent="0.25">
      <c r="A44" s="53"/>
      <c r="B44" s="8" t="s">
        <v>4</v>
      </c>
      <c r="C44" s="12">
        <v>42</v>
      </c>
      <c r="D44" s="12">
        <v>38</v>
      </c>
      <c r="E44" s="24">
        <v>0.90476190476190477</v>
      </c>
      <c r="F44" s="12">
        <v>28</v>
      </c>
      <c r="G44" s="24">
        <v>0.66666666666666663</v>
      </c>
      <c r="H44" s="25">
        <v>2.4210526315789473</v>
      </c>
    </row>
    <row r="45" spans="1:8" x14ac:dyDescent="0.25">
      <c r="A45" s="53"/>
      <c r="B45" s="8" t="s">
        <v>5</v>
      </c>
      <c r="C45" s="12">
        <v>35</v>
      </c>
      <c r="D45" s="12">
        <v>30</v>
      </c>
      <c r="E45" s="24">
        <v>0.8571428571428571</v>
      </c>
      <c r="F45" s="12">
        <v>25</v>
      </c>
      <c r="G45" s="24">
        <v>0.7142857142857143</v>
      </c>
      <c r="H45" s="25">
        <v>2.5</v>
      </c>
    </row>
    <row r="46" spans="1:8" ht="30" x14ac:dyDescent="0.25">
      <c r="A46" s="67"/>
      <c r="B46" s="5" t="s">
        <v>37</v>
      </c>
      <c r="C46" s="19" t="s">
        <v>84</v>
      </c>
      <c r="D46" s="19" t="s">
        <v>85</v>
      </c>
      <c r="E46" s="20" t="s">
        <v>86</v>
      </c>
      <c r="F46" s="19" t="s">
        <v>87</v>
      </c>
      <c r="G46" s="20" t="s">
        <v>38</v>
      </c>
      <c r="H46" s="21" t="s">
        <v>88</v>
      </c>
    </row>
    <row r="47" spans="1:8" x14ac:dyDescent="0.25">
      <c r="A47" s="54" t="s">
        <v>48</v>
      </c>
      <c r="B47" s="8" t="s">
        <v>1</v>
      </c>
      <c r="C47" s="12">
        <v>36</v>
      </c>
      <c r="D47" s="12">
        <v>33</v>
      </c>
      <c r="E47" s="24">
        <v>0.91666666666666663</v>
      </c>
      <c r="F47" s="12">
        <v>28</v>
      </c>
      <c r="G47" s="24">
        <v>0.77777777777777779</v>
      </c>
      <c r="H47" s="25">
        <v>2.5151515151515151</v>
      </c>
    </row>
    <row r="48" spans="1:8" x14ac:dyDescent="0.25">
      <c r="A48" s="54"/>
      <c r="B48" s="8" t="s">
        <v>2</v>
      </c>
      <c r="C48" s="12">
        <v>36</v>
      </c>
      <c r="D48" s="12">
        <v>33</v>
      </c>
      <c r="E48" s="24">
        <v>0.91666666666666663</v>
      </c>
      <c r="F48" s="12">
        <v>30</v>
      </c>
      <c r="G48" s="24">
        <v>0.83333333333333337</v>
      </c>
      <c r="H48" s="25">
        <v>2.6666666666666665</v>
      </c>
    </row>
    <row r="49" spans="1:8" x14ac:dyDescent="0.25">
      <c r="A49" s="54"/>
      <c r="B49" s="8" t="s">
        <v>3</v>
      </c>
      <c r="C49" s="12">
        <v>22</v>
      </c>
      <c r="D49" s="12">
        <v>21</v>
      </c>
      <c r="E49" s="24">
        <v>0.95454545454545459</v>
      </c>
      <c r="F49" s="12">
        <v>18</v>
      </c>
      <c r="G49" s="24">
        <v>0.81818181818181823</v>
      </c>
      <c r="H49" s="25">
        <v>2.8095238095238093</v>
      </c>
    </row>
    <row r="50" spans="1:8" x14ac:dyDescent="0.25">
      <c r="A50" s="54"/>
      <c r="B50" s="8" t="s">
        <v>4</v>
      </c>
      <c r="C50" s="12">
        <v>19</v>
      </c>
      <c r="D50" s="12">
        <v>18</v>
      </c>
      <c r="E50" s="24">
        <v>0.94736842105263153</v>
      </c>
      <c r="F50" s="12">
        <v>16</v>
      </c>
      <c r="G50" s="24">
        <v>0.84210526315789469</v>
      </c>
      <c r="H50" s="25">
        <v>2.7222222222222223</v>
      </c>
    </row>
    <row r="51" spans="1:8" x14ac:dyDescent="0.25">
      <c r="A51" s="54"/>
      <c r="B51" s="8" t="s">
        <v>5</v>
      </c>
      <c r="C51" s="12">
        <v>34</v>
      </c>
      <c r="D51" s="12">
        <v>32</v>
      </c>
      <c r="E51" s="24">
        <v>0.94117647058823528</v>
      </c>
      <c r="F51" s="12">
        <v>30</v>
      </c>
      <c r="G51" s="24">
        <v>0.88235294117647056</v>
      </c>
      <c r="H51" s="25">
        <v>3.15625</v>
      </c>
    </row>
    <row r="52" spans="1:8" ht="30" x14ac:dyDescent="0.25">
      <c r="A52" s="62"/>
      <c r="B52" s="5" t="s">
        <v>37</v>
      </c>
      <c r="C52" s="19" t="s">
        <v>84</v>
      </c>
      <c r="D52" s="19" t="s">
        <v>85</v>
      </c>
      <c r="E52" s="20" t="s">
        <v>86</v>
      </c>
      <c r="F52" s="19" t="s">
        <v>87</v>
      </c>
      <c r="G52" s="20" t="s">
        <v>38</v>
      </c>
      <c r="H52" s="21" t="s">
        <v>88</v>
      </c>
    </row>
    <row r="53" spans="1:8" x14ac:dyDescent="0.25">
      <c r="A53" s="53" t="s">
        <v>49</v>
      </c>
      <c r="B53" s="8" t="s">
        <v>1</v>
      </c>
      <c r="C53" s="12">
        <v>44</v>
      </c>
      <c r="D53" s="12">
        <v>37</v>
      </c>
      <c r="E53" s="24">
        <v>0.84090909090909094</v>
      </c>
      <c r="F53" s="12">
        <v>35</v>
      </c>
      <c r="G53" s="24">
        <v>0.79545454545454541</v>
      </c>
      <c r="H53" s="25">
        <v>2.5405405405405403</v>
      </c>
    </row>
    <row r="54" spans="1:8" x14ac:dyDescent="0.25">
      <c r="A54" s="53"/>
      <c r="B54" s="8" t="s">
        <v>2</v>
      </c>
      <c r="C54" s="12">
        <v>53</v>
      </c>
      <c r="D54" s="12">
        <v>50</v>
      </c>
      <c r="E54" s="24">
        <v>0.94339622641509435</v>
      </c>
      <c r="F54" s="12">
        <v>43</v>
      </c>
      <c r="G54" s="24">
        <v>0.81132075471698117</v>
      </c>
      <c r="H54" s="25">
        <v>2.74</v>
      </c>
    </row>
    <row r="55" spans="1:8" x14ac:dyDescent="0.25">
      <c r="A55" s="53"/>
      <c r="B55" s="8" t="s">
        <v>3</v>
      </c>
      <c r="C55" s="12">
        <v>25</v>
      </c>
      <c r="D55" s="12">
        <v>22</v>
      </c>
      <c r="E55" s="24">
        <v>0.88</v>
      </c>
      <c r="F55" s="12">
        <v>16</v>
      </c>
      <c r="G55" s="24">
        <v>0.64</v>
      </c>
      <c r="H55" s="25">
        <v>2.7727272727272729</v>
      </c>
    </row>
    <row r="56" spans="1:8" x14ac:dyDescent="0.25">
      <c r="A56" s="53"/>
      <c r="B56" s="8" t="s">
        <v>4</v>
      </c>
      <c r="C56" s="12">
        <v>33</v>
      </c>
      <c r="D56" s="12">
        <v>29</v>
      </c>
      <c r="E56" s="24">
        <v>0.87878787878787878</v>
      </c>
      <c r="F56" s="12">
        <v>22</v>
      </c>
      <c r="G56" s="24">
        <v>0.66666666666666663</v>
      </c>
      <c r="H56" s="25">
        <v>2.2413793103448274</v>
      </c>
    </row>
    <row r="57" spans="1:8" x14ac:dyDescent="0.25">
      <c r="A57" s="53"/>
      <c r="B57" s="8" t="s">
        <v>5</v>
      </c>
      <c r="C57" s="12">
        <v>34</v>
      </c>
      <c r="D57" s="12">
        <v>27</v>
      </c>
      <c r="E57" s="24">
        <v>0.79411764705882348</v>
      </c>
      <c r="F57" s="12">
        <v>24</v>
      </c>
      <c r="G57" s="24">
        <v>0.70588235294117652</v>
      </c>
      <c r="H57" s="25">
        <v>2.7777777777777777</v>
      </c>
    </row>
    <row r="58" spans="1:8" ht="30" x14ac:dyDescent="0.25">
      <c r="A58" s="67"/>
      <c r="B58" s="5" t="s">
        <v>37</v>
      </c>
      <c r="C58" s="19" t="s">
        <v>84</v>
      </c>
      <c r="D58" s="19" t="s">
        <v>85</v>
      </c>
      <c r="E58" s="20" t="s">
        <v>86</v>
      </c>
      <c r="F58" s="19" t="s">
        <v>87</v>
      </c>
      <c r="G58" s="20" t="s">
        <v>38</v>
      </c>
      <c r="H58" s="21" t="s">
        <v>88</v>
      </c>
    </row>
    <row r="59" spans="1:8" x14ac:dyDescent="0.25">
      <c r="A59" s="54" t="s">
        <v>50</v>
      </c>
      <c r="B59" s="8" t="s">
        <v>1</v>
      </c>
      <c r="C59" s="12">
        <v>30</v>
      </c>
      <c r="D59" s="12">
        <v>23</v>
      </c>
      <c r="E59" s="24">
        <v>0.76666666666666672</v>
      </c>
      <c r="F59" s="12">
        <v>20</v>
      </c>
      <c r="G59" s="24">
        <v>0.66666666666666663</v>
      </c>
      <c r="H59" s="25">
        <v>2.6652173913043478</v>
      </c>
    </row>
    <row r="60" spans="1:8" x14ac:dyDescent="0.25">
      <c r="A60" s="54"/>
      <c r="B60" s="8" t="s">
        <v>2</v>
      </c>
      <c r="C60" s="12">
        <v>27</v>
      </c>
      <c r="D60" s="12">
        <v>26</v>
      </c>
      <c r="E60" s="24">
        <v>0.96296296296296291</v>
      </c>
      <c r="F60" s="12">
        <v>26</v>
      </c>
      <c r="G60" s="24">
        <v>0.96296296296296291</v>
      </c>
      <c r="H60" s="25">
        <v>3.3923076923076922</v>
      </c>
    </row>
    <row r="61" spans="1:8" x14ac:dyDescent="0.25">
      <c r="A61" s="54"/>
      <c r="B61" s="8" t="s">
        <v>3</v>
      </c>
      <c r="C61" s="12">
        <v>14</v>
      </c>
      <c r="D61" s="12">
        <v>14</v>
      </c>
      <c r="E61" s="24">
        <v>1</v>
      </c>
      <c r="F61" s="12">
        <v>13</v>
      </c>
      <c r="G61" s="24">
        <v>0.9285714285714286</v>
      </c>
      <c r="H61" s="25">
        <v>3.0714285714285716</v>
      </c>
    </row>
    <row r="62" spans="1:8" x14ac:dyDescent="0.25">
      <c r="A62" s="54"/>
      <c r="B62" s="8" t="s">
        <v>4</v>
      </c>
      <c r="C62" s="12">
        <v>23</v>
      </c>
      <c r="D62" s="12">
        <v>21</v>
      </c>
      <c r="E62" s="24">
        <v>0.91304347826086951</v>
      </c>
      <c r="F62" s="12">
        <v>21</v>
      </c>
      <c r="G62" s="24">
        <v>0.91304347826086951</v>
      </c>
      <c r="H62" s="25">
        <v>3.4380952380952383</v>
      </c>
    </row>
    <row r="63" spans="1:8" x14ac:dyDescent="0.25">
      <c r="A63" s="54"/>
      <c r="B63" s="8" t="s">
        <v>5</v>
      </c>
      <c r="C63" s="12" t="s">
        <v>14</v>
      </c>
      <c r="D63" s="12" t="s">
        <v>14</v>
      </c>
      <c r="E63" s="24" t="s">
        <v>14</v>
      </c>
      <c r="F63" s="12" t="s">
        <v>14</v>
      </c>
      <c r="G63" s="24" t="s">
        <v>14</v>
      </c>
      <c r="H63" s="25" t="s">
        <v>14</v>
      </c>
    </row>
    <row r="64" spans="1:8" ht="30" x14ac:dyDescent="0.25">
      <c r="A64" s="67"/>
      <c r="B64" s="5" t="s">
        <v>37</v>
      </c>
      <c r="C64" s="19" t="s">
        <v>84</v>
      </c>
      <c r="D64" s="19" t="s">
        <v>85</v>
      </c>
      <c r="E64" s="20" t="s">
        <v>86</v>
      </c>
      <c r="F64" s="19" t="s">
        <v>87</v>
      </c>
      <c r="G64" s="20" t="s">
        <v>38</v>
      </c>
      <c r="H64" s="21" t="s">
        <v>88</v>
      </c>
    </row>
    <row r="65" spans="1:8" x14ac:dyDescent="0.25">
      <c r="A65" s="53" t="s">
        <v>51</v>
      </c>
      <c r="B65" s="8" t="s">
        <v>1</v>
      </c>
      <c r="C65" s="12">
        <v>40</v>
      </c>
      <c r="D65" s="12">
        <v>40</v>
      </c>
      <c r="E65" s="24">
        <v>1</v>
      </c>
      <c r="F65" s="12">
        <v>39</v>
      </c>
      <c r="G65" s="24">
        <v>0.97499999999999998</v>
      </c>
      <c r="H65" s="25">
        <v>3.2250000000000001</v>
      </c>
    </row>
    <row r="66" spans="1:8" x14ac:dyDescent="0.25">
      <c r="A66" s="53"/>
      <c r="B66" s="8" t="s">
        <v>2</v>
      </c>
      <c r="C66" s="12">
        <v>28</v>
      </c>
      <c r="D66" s="12">
        <v>27</v>
      </c>
      <c r="E66" s="24">
        <v>0.9642857142857143</v>
      </c>
      <c r="F66" s="12">
        <v>27</v>
      </c>
      <c r="G66" s="24">
        <v>0.9642857142857143</v>
      </c>
      <c r="H66" s="25">
        <v>3.4074074074074074</v>
      </c>
    </row>
    <row r="67" spans="1:8" x14ac:dyDescent="0.25">
      <c r="A67" s="53"/>
      <c r="B67" s="8" t="s">
        <v>3</v>
      </c>
      <c r="C67" s="12">
        <v>33</v>
      </c>
      <c r="D67" s="12">
        <v>33</v>
      </c>
      <c r="E67" s="24">
        <v>1</v>
      </c>
      <c r="F67" s="12">
        <v>32</v>
      </c>
      <c r="G67" s="24">
        <v>0.96969696969696972</v>
      </c>
      <c r="H67" s="25">
        <v>3.3333333333333335</v>
      </c>
    </row>
    <row r="68" spans="1:8" x14ac:dyDescent="0.25">
      <c r="A68" s="53"/>
      <c r="B68" s="8" t="s">
        <v>4</v>
      </c>
      <c r="C68" s="8">
        <v>30</v>
      </c>
      <c r="D68" s="8">
        <v>28</v>
      </c>
      <c r="E68" s="24">
        <v>0.93333333333333335</v>
      </c>
      <c r="F68" s="8">
        <v>28</v>
      </c>
      <c r="G68" s="24">
        <v>0.93333333333333335</v>
      </c>
      <c r="H68" s="25">
        <v>3.3571428571428572</v>
      </c>
    </row>
    <row r="69" spans="1:8" x14ac:dyDescent="0.25">
      <c r="A69" s="53"/>
      <c r="B69" s="8" t="s">
        <v>5</v>
      </c>
      <c r="C69" s="12">
        <v>20</v>
      </c>
      <c r="D69" s="12">
        <v>19</v>
      </c>
      <c r="E69" s="24">
        <v>0.95</v>
      </c>
      <c r="F69" s="12">
        <v>18</v>
      </c>
      <c r="G69" s="24">
        <v>0.9</v>
      </c>
      <c r="H69" s="25">
        <v>3.4736842105263159</v>
      </c>
    </row>
    <row r="70" spans="1:8" ht="30" x14ac:dyDescent="0.25">
      <c r="A70" s="67"/>
      <c r="B70" s="5" t="s">
        <v>37</v>
      </c>
      <c r="C70" s="19" t="s">
        <v>84</v>
      </c>
      <c r="D70" s="19" t="s">
        <v>85</v>
      </c>
      <c r="E70" s="20" t="s">
        <v>86</v>
      </c>
      <c r="F70" s="19" t="s">
        <v>87</v>
      </c>
      <c r="G70" s="20" t="s">
        <v>38</v>
      </c>
      <c r="H70" s="21" t="s">
        <v>88</v>
      </c>
    </row>
    <row r="71" spans="1:8" x14ac:dyDescent="0.25">
      <c r="A71" s="54" t="s">
        <v>52</v>
      </c>
      <c r="B71" s="8" t="s">
        <v>1</v>
      </c>
      <c r="C71" s="12" t="s">
        <v>14</v>
      </c>
      <c r="D71" s="12" t="s">
        <v>14</v>
      </c>
      <c r="E71" s="24" t="s">
        <v>14</v>
      </c>
      <c r="F71" s="12" t="s">
        <v>14</v>
      </c>
      <c r="G71" s="24" t="s">
        <v>14</v>
      </c>
      <c r="H71" s="25" t="s">
        <v>14</v>
      </c>
    </row>
    <row r="72" spans="1:8" x14ac:dyDescent="0.25">
      <c r="A72" s="54"/>
      <c r="B72" s="8" t="s">
        <v>2</v>
      </c>
      <c r="C72" s="12">
        <v>21</v>
      </c>
      <c r="D72" s="12">
        <v>19</v>
      </c>
      <c r="E72" s="24">
        <v>0.90476190476190477</v>
      </c>
      <c r="F72" s="12">
        <v>18</v>
      </c>
      <c r="G72" s="24">
        <v>0.8571428571428571</v>
      </c>
      <c r="H72" s="25">
        <v>3.2105263157894739</v>
      </c>
    </row>
    <row r="73" spans="1:8" x14ac:dyDescent="0.25">
      <c r="A73" s="54"/>
      <c r="B73" s="8" t="s">
        <v>3</v>
      </c>
      <c r="C73" s="12">
        <v>38</v>
      </c>
      <c r="D73" s="12">
        <v>36</v>
      </c>
      <c r="E73" s="24">
        <v>0.94736842105263153</v>
      </c>
      <c r="F73" s="12">
        <v>31</v>
      </c>
      <c r="G73" s="24">
        <v>0.81578947368421051</v>
      </c>
      <c r="H73" s="25">
        <v>2.8888888888888888</v>
      </c>
    </row>
    <row r="74" spans="1:8" x14ac:dyDescent="0.25">
      <c r="A74" s="54"/>
      <c r="B74" s="8" t="s">
        <v>4</v>
      </c>
      <c r="C74" s="12">
        <v>28</v>
      </c>
      <c r="D74" s="12">
        <v>25</v>
      </c>
      <c r="E74" s="24">
        <v>0.8928571428571429</v>
      </c>
      <c r="F74" s="12">
        <v>21</v>
      </c>
      <c r="G74" s="24">
        <v>0.75</v>
      </c>
      <c r="H74" s="25">
        <v>2.48</v>
      </c>
    </row>
    <row r="75" spans="1:8" x14ac:dyDescent="0.25">
      <c r="A75" s="54"/>
      <c r="B75" s="8" t="s">
        <v>5</v>
      </c>
      <c r="C75" s="12">
        <v>25</v>
      </c>
      <c r="D75" s="12">
        <v>23</v>
      </c>
      <c r="E75" s="24">
        <v>0.92</v>
      </c>
      <c r="F75" s="12">
        <v>18</v>
      </c>
      <c r="G75" s="24">
        <v>0.72</v>
      </c>
      <c r="H75" s="25">
        <v>2.347826086956522</v>
      </c>
    </row>
    <row r="76" spans="1:8" ht="30" x14ac:dyDescent="0.25">
      <c r="A76" s="67"/>
      <c r="B76" s="5" t="s">
        <v>37</v>
      </c>
      <c r="C76" s="19" t="s">
        <v>84</v>
      </c>
      <c r="D76" s="19" t="s">
        <v>85</v>
      </c>
      <c r="E76" s="20" t="s">
        <v>86</v>
      </c>
      <c r="F76" s="19" t="s">
        <v>87</v>
      </c>
      <c r="G76" s="20" t="s">
        <v>38</v>
      </c>
      <c r="H76" s="21" t="s">
        <v>88</v>
      </c>
    </row>
    <row r="77" spans="1:8" x14ac:dyDescent="0.25">
      <c r="A77" s="54" t="s">
        <v>53</v>
      </c>
      <c r="B77" s="8" t="s">
        <v>1</v>
      </c>
      <c r="C77" s="12" t="s">
        <v>14</v>
      </c>
      <c r="D77" s="12" t="s">
        <v>14</v>
      </c>
      <c r="E77" s="24" t="s">
        <v>14</v>
      </c>
      <c r="F77" s="12" t="s">
        <v>14</v>
      </c>
      <c r="G77" s="24" t="s">
        <v>14</v>
      </c>
      <c r="H77" s="25" t="s">
        <v>14</v>
      </c>
    </row>
    <row r="78" spans="1:8" x14ac:dyDescent="0.25">
      <c r="A78" s="54"/>
      <c r="B78" s="8" t="s">
        <v>2</v>
      </c>
      <c r="C78" s="12" t="s">
        <v>14</v>
      </c>
      <c r="D78" s="12" t="s">
        <v>14</v>
      </c>
      <c r="E78" s="24" t="s">
        <v>14</v>
      </c>
      <c r="F78" s="12" t="s">
        <v>14</v>
      </c>
      <c r="G78" s="24" t="s">
        <v>14</v>
      </c>
      <c r="H78" s="25" t="s">
        <v>14</v>
      </c>
    </row>
    <row r="79" spans="1:8" x14ac:dyDescent="0.25">
      <c r="A79" s="54"/>
      <c r="B79" s="8" t="s">
        <v>3</v>
      </c>
      <c r="C79" s="12">
        <v>18</v>
      </c>
      <c r="D79" s="12">
        <v>18</v>
      </c>
      <c r="E79" s="24">
        <v>1</v>
      </c>
      <c r="F79" s="12">
        <v>18</v>
      </c>
      <c r="G79" s="24">
        <v>1</v>
      </c>
      <c r="H79" s="25">
        <v>3.0555555555555554</v>
      </c>
    </row>
    <row r="80" spans="1:8" x14ac:dyDescent="0.25">
      <c r="A80" s="54"/>
      <c r="B80" s="8" t="s">
        <v>4</v>
      </c>
      <c r="C80" s="12" t="s">
        <v>14</v>
      </c>
      <c r="D80" s="12" t="s">
        <v>14</v>
      </c>
      <c r="E80" s="24" t="s">
        <v>14</v>
      </c>
      <c r="F80" s="12" t="s">
        <v>14</v>
      </c>
      <c r="G80" s="24" t="s">
        <v>14</v>
      </c>
      <c r="H80" s="25" t="s">
        <v>14</v>
      </c>
    </row>
    <row r="81" spans="1:8" x14ac:dyDescent="0.25">
      <c r="A81" s="54"/>
      <c r="B81" s="8" t="s">
        <v>5</v>
      </c>
      <c r="C81" s="12">
        <v>6</v>
      </c>
      <c r="D81" s="12">
        <v>6</v>
      </c>
      <c r="E81" s="24">
        <v>1</v>
      </c>
      <c r="F81" s="12">
        <v>6</v>
      </c>
      <c r="G81" s="24">
        <v>1</v>
      </c>
      <c r="H81" s="25">
        <v>2.8333333333333335</v>
      </c>
    </row>
    <row r="82" spans="1:8" ht="30" x14ac:dyDescent="0.25">
      <c r="A82" s="67"/>
      <c r="B82" s="5" t="s">
        <v>37</v>
      </c>
      <c r="C82" s="19" t="s">
        <v>84</v>
      </c>
      <c r="D82" s="19" t="s">
        <v>85</v>
      </c>
      <c r="E82" s="20" t="s">
        <v>86</v>
      </c>
      <c r="F82" s="19" t="s">
        <v>87</v>
      </c>
      <c r="G82" s="20" t="s">
        <v>38</v>
      </c>
      <c r="H82" s="21" t="s">
        <v>88</v>
      </c>
    </row>
    <row r="83" spans="1:8" x14ac:dyDescent="0.25">
      <c r="A83" s="53" t="s">
        <v>54</v>
      </c>
      <c r="B83" s="8" t="s">
        <v>1</v>
      </c>
      <c r="C83" s="12">
        <v>25</v>
      </c>
      <c r="D83" s="12">
        <v>24</v>
      </c>
      <c r="E83" s="24">
        <v>0.96</v>
      </c>
      <c r="F83" s="12">
        <v>24</v>
      </c>
      <c r="G83" s="24">
        <v>0.96</v>
      </c>
      <c r="H83" s="25">
        <v>3.1583333333333332</v>
      </c>
    </row>
    <row r="84" spans="1:8" x14ac:dyDescent="0.25">
      <c r="A84" s="53"/>
      <c r="B84" s="8" t="s">
        <v>2</v>
      </c>
      <c r="C84" s="12">
        <v>22</v>
      </c>
      <c r="D84" s="12">
        <v>21</v>
      </c>
      <c r="E84" s="24">
        <v>0.95454545454545459</v>
      </c>
      <c r="F84" s="12">
        <v>21</v>
      </c>
      <c r="G84" s="24">
        <v>0.95454545454545459</v>
      </c>
      <c r="H84" s="25">
        <v>3.4761904761904763</v>
      </c>
    </row>
    <row r="85" spans="1:8" x14ac:dyDescent="0.25">
      <c r="A85" s="53"/>
      <c r="B85" s="8" t="s">
        <v>3</v>
      </c>
      <c r="C85" s="12">
        <v>24</v>
      </c>
      <c r="D85" s="12">
        <v>23</v>
      </c>
      <c r="E85" s="24">
        <v>0.95833333333333337</v>
      </c>
      <c r="F85" s="12">
        <v>21</v>
      </c>
      <c r="G85" s="24">
        <v>0.875</v>
      </c>
      <c r="H85" s="25">
        <v>3.6086956521739131</v>
      </c>
    </row>
    <row r="86" spans="1:8" x14ac:dyDescent="0.25">
      <c r="A86" s="53"/>
      <c r="B86" s="8" t="s">
        <v>4</v>
      </c>
      <c r="C86" s="12">
        <v>26</v>
      </c>
      <c r="D86" s="12">
        <v>23</v>
      </c>
      <c r="E86" s="24">
        <v>0.88461538461538458</v>
      </c>
      <c r="F86" s="12">
        <v>23</v>
      </c>
      <c r="G86" s="24">
        <v>0.88461538461538458</v>
      </c>
      <c r="H86" s="25">
        <v>4</v>
      </c>
    </row>
    <row r="87" spans="1:8" x14ac:dyDescent="0.25">
      <c r="A87" s="53"/>
      <c r="B87" s="8" t="s">
        <v>5</v>
      </c>
      <c r="C87" s="12">
        <v>56</v>
      </c>
      <c r="D87" s="12">
        <v>52</v>
      </c>
      <c r="E87" s="24">
        <v>0.9285714285714286</v>
      </c>
      <c r="F87" s="12">
        <v>51</v>
      </c>
      <c r="G87" s="24">
        <v>0.9107142857142857</v>
      </c>
      <c r="H87" s="25">
        <v>3.6666666666666665</v>
      </c>
    </row>
    <row r="88" spans="1:8" ht="30" x14ac:dyDescent="0.25">
      <c r="A88" s="67"/>
      <c r="B88" s="5" t="s">
        <v>37</v>
      </c>
      <c r="C88" s="19" t="s">
        <v>84</v>
      </c>
      <c r="D88" s="19" t="s">
        <v>85</v>
      </c>
      <c r="E88" s="20" t="s">
        <v>86</v>
      </c>
      <c r="F88" s="19" t="s">
        <v>87</v>
      </c>
      <c r="G88" s="20" t="s">
        <v>38</v>
      </c>
      <c r="H88" s="21" t="s">
        <v>88</v>
      </c>
    </row>
    <row r="89" spans="1:8" x14ac:dyDescent="0.25">
      <c r="A89" s="53" t="s">
        <v>55</v>
      </c>
      <c r="B89" s="8" t="s">
        <v>1</v>
      </c>
      <c r="C89" s="12">
        <v>38</v>
      </c>
      <c r="D89" s="12">
        <v>35</v>
      </c>
      <c r="E89" s="24">
        <v>0.92105263157894735</v>
      </c>
      <c r="F89" s="12">
        <v>34</v>
      </c>
      <c r="G89" s="24">
        <v>0.89473684210526316</v>
      </c>
      <c r="H89" s="25">
        <v>3.1142857142857143</v>
      </c>
    </row>
    <row r="90" spans="1:8" x14ac:dyDescent="0.25">
      <c r="A90" s="53"/>
      <c r="B90" s="8" t="s">
        <v>2</v>
      </c>
      <c r="C90" s="12">
        <v>11</v>
      </c>
      <c r="D90" s="12">
        <v>10</v>
      </c>
      <c r="E90" s="24">
        <v>0.90909090909090906</v>
      </c>
      <c r="F90" s="12">
        <v>10</v>
      </c>
      <c r="G90" s="24">
        <v>0.90909090909090906</v>
      </c>
      <c r="H90" s="25">
        <v>3.6</v>
      </c>
    </row>
    <row r="91" spans="1:8" x14ac:dyDescent="0.25">
      <c r="A91" s="53"/>
      <c r="B91" s="8" t="s">
        <v>3</v>
      </c>
      <c r="C91" s="12">
        <v>28</v>
      </c>
      <c r="D91" s="12">
        <v>25</v>
      </c>
      <c r="E91" s="24">
        <v>0.8928571428571429</v>
      </c>
      <c r="F91" s="12">
        <v>25</v>
      </c>
      <c r="G91" s="24">
        <v>0.8928571428571429</v>
      </c>
      <c r="H91" s="25">
        <v>3.44</v>
      </c>
    </row>
    <row r="92" spans="1:8" x14ac:dyDescent="0.25">
      <c r="A92" s="53"/>
      <c r="B92" s="8" t="s">
        <v>4</v>
      </c>
      <c r="C92" s="12">
        <v>16</v>
      </c>
      <c r="D92" s="12">
        <v>15</v>
      </c>
      <c r="E92" s="24">
        <v>0.9375</v>
      </c>
      <c r="F92" s="12">
        <v>15</v>
      </c>
      <c r="G92" s="24">
        <v>0.9375</v>
      </c>
      <c r="H92" s="25">
        <v>3.3600000000000003</v>
      </c>
    </row>
    <row r="93" spans="1:8" x14ac:dyDescent="0.25">
      <c r="A93" s="53"/>
      <c r="B93" s="8" t="s">
        <v>5</v>
      </c>
      <c r="C93" s="12">
        <v>25</v>
      </c>
      <c r="D93" s="12">
        <v>23</v>
      </c>
      <c r="E93" s="24">
        <v>0.92</v>
      </c>
      <c r="F93" s="12">
        <v>21</v>
      </c>
      <c r="G93" s="24">
        <v>0.84</v>
      </c>
      <c r="H93" s="25">
        <v>2.918181818181818</v>
      </c>
    </row>
    <row r="94" spans="1:8" ht="30" x14ac:dyDescent="0.25">
      <c r="A94" s="67"/>
      <c r="B94" s="5" t="s">
        <v>37</v>
      </c>
      <c r="C94" s="19" t="s">
        <v>84</v>
      </c>
      <c r="D94" s="19" t="s">
        <v>85</v>
      </c>
      <c r="E94" s="20" t="s">
        <v>86</v>
      </c>
      <c r="F94" s="19" t="s">
        <v>87</v>
      </c>
      <c r="G94" s="20" t="s">
        <v>38</v>
      </c>
      <c r="H94" s="21" t="s">
        <v>88</v>
      </c>
    </row>
    <row r="95" spans="1:8" x14ac:dyDescent="0.25">
      <c r="A95" s="53" t="s">
        <v>56</v>
      </c>
      <c r="B95" s="8" t="s">
        <v>1</v>
      </c>
      <c r="C95" s="12">
        <v>13</v>
      </c>
      <c r="D95" s="12">
        <v>6</v>
      </c>
      <c r="E95" s="24">
        <v>0.46153846153846156</v>
      </c>
      <c r="F95" s="12">
        <v>3</v>
      </c>
      <c r="G95" s="24">
        <v>0.23076923076923078</v>
      </c>
      <c r="H95" s="25">
        <v>1.8333333333333333</v>
      </c>
    </row>
    <row r="96" spans="1:8" x14ac:dyDescent="0.25">
      <c r="A96" s="53"/>
      <c r="B96" s="8" t="s">
        <v>2</v>
      </c>
      <c r="C96" s="12">
        <v>9</v>
      </c>
      <c r="D96" s="12">
        <v>6</v>
      </c>
      <c r="E96" s="24">
        <v>0.66666666666666663</v>
      </c>
      <c r="F96" s="12">
        <v>5</v>
      </c>
      <c r="G96" s="24">
        <v>0.55555555555555558</v>
      </c>
      <c r="H96" s="25">
        <v>3.3333333333333335</v>
      </c>
    </row>
    <row r="97" spans="1:8" x14ac:dyDescent="0.25">
      <c r="A97" s="53"/>
      <c r="B97" s="8" t="s">
        <v>3</v>
      </c>
      <c r="C97" s="12">
        <v>13</v>
      </c>
      <c r="D97" s="12">
        <v>8</v>
      </c>
      <c r="E97" s="24">
        <v>0.61538461538461542</v>
      </c>
      <c r="F97" s="12">
        <v>8</v>
      </c>
      <c r="G97" s="24">
        <v>0.61538461538461542</v>
      </c>
      <c r="H97" s="25">
        <v>3.875</v>
      </c>
    </row>
    <row r="98" spans="1:8" x14ac:dyDescent="0.25">
      <c r="A98" s="53"/>
      <c r="B98" s="8" t="s">
        <v>4</v>
      </c>
      <c r="C98" s="12">
        <v>7</v>
      </c>
      <c r="D98" s="12">
        <v>4</v>
      </c>
      <c r="E98" s="24">
        <v>0.5714285714285714</v>
      </c>
      <c r="F98" s="12">
        <v>4</v>
      </c>
      <c r="G98" s="24">
        <v>0.5714285714285714</v>
      </c>
      <c r="H98" s="25">
        <v>3.5</v>
      </c>
    </row>
    <row r="99" spans="1:8" x14ac:dyDescent="0.25">
      <c r="A99" s="53"/>
      <c r="B99" s="8" t="s">
        <v>5</v>
      </c>
      <c r="C99" s="12">
        <v>6</v>
      </c>
      <c r="D99" s="12">
        <v>5</v>
      </c>
      <c r="E99" s="24">
        <v>0.83333333333333337</v>
      </c>
      <c r="F99" s="12">
        <v>5</v>
      </c>
      <c r="G99" s="24">
        <v>0.83333333333333337</v>
      </c>
      <c r="H99" s="25">
        <v>4</v>
      </c>
    </row>
  </sheetData>
  <mergeCells count="17">
    <mergeCell ref="A71:A75"/>
    <mergeCell ref="A77:A81"/>
    <mergeCell ref="A83:A87"/>
    <mergeCell ref="A89:A93"/>
    <mergeCell ref="A95:A99"/>
    <mergeCell ref="A65:A69"/>
    <mergeCell ref="A1:H2"/>
    <mergeCell ref="A4:A8"/>
    <mergeCell ref="A11:A15"/>
    <mergeCell ref="A17:A21"/>
    <mergeCell ref="A23:A27"/>
    <mergeCell ref="A29:A33"/>
    <mergeCell ref="A35:A39"/>
    <mergeCell ref="A41:A45"/>
    <mergeCell ref="A47:A51"/>
    <mergeCell ref="A53:A57"/>
    <mergeCell ref="A59:A63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>&amp;CInstitutional Effectiveness, Success, and Equity Office (September 2017)</oddFooter>
  </headerFooter>
  <rowBreaks count="2" manualBreakCount="2">
    <brk id="63" max="16383" man="1"/>
    <brk id="9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sqref="A1:A1048576"/>
    </sheetView>
  </sheetViews>
  <sheetFormatPr defaultRowHeight="15" x14ac:dyDescent="0.25"/>
  <cols>
    <col min="1" max="1" width="16.28515625" style="48" customWidth="1"/>
    <col min="2" max="4" width="13.7109375" style="4" customWidth="1"/>
    <col min="5" max="5" width="13.7109375" style="6" customWidth="1"/>
    <col min="6" max="6" width="13.7109375" style="4" customWidth="1"/>
    <col min="7" max="7" width="13.7109375" style="6" customWidth="1"/>
    <col min="8" max="8" width="13.7109375" style="7" customWidth="1"/>
  </cols>
  <sheetData>
    <row r="1" spans="1:8" ht="30" x14ac:dyDescent="0.25">
      <c r="A1" s="62" t="s">
        <v>57</v>
      </c>
      <c r="B1" s="5" t="s">
        <v>37</v>
      </c>
      <c r="C1" s="19" t="s">
        <v>84</v>
      </c>
      <c r="D1" s="19" t="s">
        <v>85</v>
      </c>
      <c r="E1" s="20" t="s">
        <v>86</v>
      </c>
      <c r="F1" s="19" t="s">
        <v>87</v>
      </c>
      <c r="G1" s="20" t="s">
        <v>38</v>
      </c>
      <c r="H1" s="21" t="s">
        <v>88</v>
      </c>
    </row>
    <row r="2" spans="1:8" x14ac:dyDescent="0.25">
      <c r="A2" s="53" t="s">
        <v>58</v>
      </c>
      <c r="B2" s="8" t="s">
        <v>1</v>
      </c>
      <c r="C2" s="1">
        <v>423</v>
      </c>
      <c r="D2" s="1">
        <v>369</v>
      </c>
      <c r="E2" s="3">
        <v>0.87234042553191493</v>
      </c>
      <c r="F2" s="1">
        <v>333</v>
      </c>
      <c r="G2" s="30">
        <v>0.78723404255319152</v>
      </c>
      <c r="H2" s="31">
        <v>2.8457994579945805</v>
      </c>
    </row>
    <row r="3" spans="1:8" x14ac:dyDescent="0.25">
      <c r="A3" s="53"/>
      <c r="B3" s="8" t="s">
        <v>2</v>
      </c>
      <c r="C3" s="1">
        <v>434</v>
      </c>
      <c r="D3" s="1">
        <v>394</v>
      </c>
      <c r="E3" s="3">
        <v>0.90783410138248843</v>
      </c>
      <c r="F3" s="1">
        <v>353</v>
      </c>
      <c r="G3" s="30">
        <v>0.81336405529953915</v>
      </c>
      <c r="H3" s="31">
        <v>3.074111675126904</v>
      </c>
    </row>
    <row r="4" spans="1:8" x14ac:dyDescent="0.25">
      <c r="A4" s="53"/>
      <c r="B4" s="8" t="s">
        <v>3</v>
      </c>
      <c r="C4" s="1">
        <v>432</v>
      </c>
      <c r="D4" s="1">
        <v>394</v>
      </c>
      <c r="E4" s="3">
        <v>0.91203703703703709</v>
      </c>
      <c r="F4" s="1">
        <v>359</v>
      </c>
      <c r="G4" s="30">
        <v>0.83101851851851849</v>
      </c>
      <c r="H4" s="31">
        <v>3.1091370558375635</v>
      </c>
    </row>
    <row r="5" spans="1:8" x14ac:dyDescent="0.25">
      <c r="A5" s="53"/>
      <c r="B5" s="8" t="s">
        <v>4</v>
      </c>
      <c r="C5" s="1">
        <v>339</v>
      </c>
      <c r="D5" s="1">
        <v>300</v>
      </c>
      <c r="E5" s="3">
        <v>0.88495575221238942</v>
      </c>
      <c r="F5" s="1">
        <v>261</v>
      </c>
      <c r="G5" s="30">
        <v>0.76991150442477874</v>
      </c>
      <c r="H5" s="31">
        <v>2.9013333333333331</v>
      </c>
    </row>
    <row r="6" spans="1:8" x14ac:dyDescent="0.25">
      <c r="A6" s="53"/>
      <c r="B6" s="8" t="s">
        <v>5</v>
      </c>
      <c r="C6" s="1">
        <v>360</v>
      </c>
      <c r="D6" s="1">
        <v>311</v>
      </c>
      <c r="E6" s="3">
        <v>0.86388888888888893</v>
      </c>
      <c r="F6" s="1">
        <v>286</v>
      </c>
      <c r="G6" s="30">
        <v>0.7944444444444444</v>
      </c>
      <c r="H6" s="31">
        <v>3.0491909385113267</v>
      </c>
    </row>
    <row r="7" spans="1:8" x14ac:dyDescent="0.25">
      <c r="A7" s="53" t="s">
        <v>59</v>
      </c>
      <c r="B7" s="8" t="s">
        <v>1</v>
      </c>
      <c r="C7" s="9" t="s">
        <v>14</v>
      </c>
      <c r="D7" s="9" t="s">
        <v>14</v>
      </c>
      <c r="E7" s="32" t="s">
        <v>14</v>
      </c>
      <c r="F7" s="9" t="s">
        <v>14</v>
      </c>
      <c r="G7" s="33" t="s">
        <v>14</v>
      </c>
      <c r="H7" s="34" t="s">
        <v>14</v>
      </c>
    </row>
    <row r="8" spans="1:8" x14ac:dyDescent="0.25">
      <c r="A8" s="53"/>
      <c r="B8" s="8" t="s">
        <v>2</v>
      </c>
      <c r="C8" s="9" t="s">
        <v>14</v>
      </c>
      <c r="D8" s="9" t="s">
        <v>14</v>
      </c>
      <c r="E8" s="32" t="s">
        <v>14</v>
      </c>
      <c r="F8" s="9" t="s">
        <v>14</v>
      </c>
      <c r="G8" s="33" t="s">
        <v>14</v>
      </c>
      <c r="H8" s="34" t="s">
        <v>14</v>
      </c>
    </row>
    <row r="9" spans="1:8" x14ac:dyDescent="0.25">
      <c r="A9" s="53"/>
      <c r="B9" s="8" t="s">
        <v>3</v>
      </c>
      <c r="C9" s="9" t="s">
        <v>14</v>
      </c>
      <c r="D9" s="9" t="s">
        <v>14</v>
      </c>
      <c r="E9" s="32" t="s">
        <v>14</v>
      </c>
      <c r="F9" s="9" t="s">
        <v>14</v>
      </c>
      <c r="G9" s="33" t="s">
        <v>14</v>
      </c>
      <c r="H9" s="34" t="s">
        <v>14</v>
      </c>
    </row>
    <row r="10" spans="1:8" x14ac:dyDescent="0.25">
      <c r="A10" s="53"/>
      <c r="B10" s="8" t="s">
        <v>4</v>
      </c>
      <c r="C10" s="9" t="s">
        <v>14</v>
      </c>
      <c r="D10" s="9" t="s">
        <v>14</v>
      </c>
      <c r="E10" s="32" t="s">
        <v>14</v>
      </c>
      <c r="F10" s="9" t="s">
        <v>14</v>
      </c>
      <c r="G10" s="33" t="s">
        <v>14</v>
      </c>
      <c r="H10" s="34" t="s">
        <v>14</v>
      </c>
    </row>
    <row r="11" spans="1:8" x14ac:dyDescent="0.25">
      <c r="A11" s="53"/>
      <c r="B11" s="8" t="s">
        <v>5</v>
      </c>
      <c r="C11" s="9" t="s">
        <v>14</v>
      </c>
      <c r="D11" s="9" t="s">
        <v>14</v>
      </c>
      <c r="E11" s="32" t="s">
        <v>14</v>
      </c>
      <c r="F11" s="9" t="s">
        <v>14</v>
      </c>
      <c r="G11" s="33" t="s">
        <v>14</v>
      </c>
      <c r="H11" s="34" t="s">
        <v>14</v>
      </c>
    </row>
  </sheetData>
  <mergeCells count="2">
    <mergeCell ref="A2:A6"/>
    <mergeCell ref="A7:A11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A23" sqref="A1:A1048576"/>
    </sheetView>
  </sheetViews>
  <sheetFormatPr defaultRowHeight="15" x14ac:dyDescent="0.25"/>
  <cols>
    <col min="1" max="1" width="14" style="61" customWidth="1"/>
    <col min="2" max="8" width="14" style="18" customWidth="1"/>
  </cols>
  <sheetData>
    <row r="1" spans="1:8" ht="30" x14ac:dyDescent="0.25">
      <c r="A1" s="60" t="s">
        <v>0</v>
      </c>
      <c r="B1" s="5" t="s">
        <v>37</v>
      </c>
      <c r="C1" s="19" t="s">
        <v>84</v>
      </c>
      <c r="D1" s="19" t="s">
        <v>85</v>
      </c>
      <c r="E1" s="20" t="s">
        <v>86</v>
      </c>
      <c r="F1" s="19" t="s">
        <v>87</v>
      </c>
      <c r="G1" s="20" t="s">
        <v>38</v>
      </c>
      <c r="H1" s="21" t="s">
        <v>88</v>
      </c>
    </row>
    <row r="2" spans="1:8" x14ac:dyDescent="0.25">
      <c r="A2" s="55" t="s">
        <v>7</v>
      </c>
      <c r="B2" s="8" t="s">
        <v>1</v>
      </c>
      <c r="C2" s="12">
        <v>64</v>
      </c>
      <c r="D2" s="12">
        <v>51</v>
      </c>
      <c r="E2" s="24">
        <v>0.796875</v>
      </c>
      <c r="F2" s="12">
        <v>48</v>
      </c>
      <c r="G2" s="24">
        <v>0.75</v>
      </c>
      <c r="H2" s="25">
        <v>3.22156862745098</v>
      </c>
    </row>
    <row r="3" spans="1:8" x14ac:dyDescent="0.25">
      <c r="A3" s="55"/>
      <c r="B3" s="8" t="s">
        <v>2</v>
      </c>
      <c r="C3" s="12">
        <v>48</v>
      </c>
      <c r="D3" s="12">
        <v>42</v>
      </c>
      <c r="E3" s="24">
        <v>0.875</v>
      </c>
      <c r="F3" s="12">
        <v>36</v>
      </c>
      <c r="G3" s="24">
        <v>0.75</v>
      </c>
      <c r="H3" s="25">
        <v>3.0785714285714287</v>
      </c>
    </row>
    <row r="4" spans="1:8" x14ac:dyDescent="0.25">
      <c r="A4" s="55"/>
      <c r="B4" s="8" t="s">
        <v>3</v>
      </c>
      <c r="C4" s="12">
        <v>54</v>
      </c>
      <c r="D4" s="12">
        <v>46</v>
      </c>
      <c r="E4" s="24">
        <v>0.85185185185185186</v>
      </c>
      <c r="F4" s="12">
        <v>44</v>
      </c>
      <c r="G4" s="24">
        <v>0.81481481481481477</v>
      </c>
      <c r="H4" s="25">
        <v>3.2826086956521738</v>
      </c>
    </row>
    <row r="5" spans="1:8" x14ac:dyDescent="0.25">
      <c r="A5" s="55"/>
      <c r="B5" s="8" t="s">
        <v>4</v>
      </c>
      <c r="C5" s="12">
        <v>28</v>
      </c>
      <c r="D5" s="12">
        <v>28</v>
      </c>
      <c r="E5" s="24">
        <v>1</v>
      </c>
      <c r="F5" s="12">
        <v>23</v>
      </c>
      <c r="G5" s="24">
        <v>0.8214285714285714</v>
      </c>
      <c r="H5" s="25">
        <v>2.9642857142857144</v>
      </c>
    </row>
    <row r="6" spans="1:8" x14ac:dyDescent="0.25">
      <c r="A6" s="55"/>
      <c r="B6" s="8" t="s">
        <v>5</v>
      </c>
      <c r="C6" s="12">
        <v>25</v>
      </c>
      <c r="D6" s="12">
        <v>22</v>
      </c>
      <c r="E6" s="24">
        <v>0.88</v>
      </c>
      <c r="F6" s="12">
        <v>19</v>
      </c>
      <c r="G6" s="24">
        <v>0.76</v>
      </c>
      <c r="H6" s="25">
        <v>2.7272727272727271</v>
      </c>
    </row>
    <row r="7" spans="1:8" x14ac:dyDescent="0.25">
      <c r="A7" s="55" t="s">
        <v>8</v>
      </c>
      <c r="B7" s="8" t="s">
        <v>1</v>
      </c>
      <c r="C7" s="12">
        <v>349</v>
      </c>
      <c r="D7" s="12">
        <v>308</v>
      </c>
      <c r="E7" s="24">
        <v>0.88252148997134672</v>
      </c>
      <c r="F7" s="12">
        <v>275</v>
      </c>
      <c r="G7" s="24">
        <v>0.78796561604584525</v>
      </c>
      <c r="H7" s="25">
        <v>2.7646103896103891</v>
      </c>
    </row>
    <row r="8" spans="1:8" x14ac:dyDescent="0.25">
      <c r="A8" s="55"/>
      <c r="B8" s="8" t="s">
        <v>2</v>
      </c>
      <c r="C8" s="12">
        <v>383</v>
      </c>
      <c r="D8" s="12">
        <v>350</v>
      </c>
      <c r="E8" s="24">
        <v>0.91383812010443866</v>
      </c>
      <c r="F8" s="12">
        <v>315</v>
      </c>
      <c r="G8" s="24">
        <v>0.82245430809399478</v>
      </c>
      <c r="H8" s="25">
        <v>3.0711428571428567</v>
      </c>
    </row>
    <row r="9" spans="1:8" x14ac:dyDescent="0.25">
      <c r="A9" s="55"/>
      <c r="B9" s="8" t="s">
        <v>3</v>
      </c>
      <c r="C9" s="12">
        <v>377</v>
      </c>
      <c r="D9" s="12">
        <v>347</v>
      </c>
      <c r="E9" s="24">
        <v>0.92042440318302388</v>
      </c>
      <c r="F9" s="12">
        <v>315</v>
      </c>
      <c r="G9" s="24">
        <v>0.83554376657824936</v>
      </c>
      <c r="H9" s="25">
        <v>3.0922190201729114</v>
      </c>
    </row>
    <row r="10" spans="1:8" x14ac:dyDescent="0.25">
      <c r="A10" s="55"/>
      <c r="B10" s="8" t="s">
        <v>4</v>
      </c>
      <c r="C10" s="12">
        <v>308</v>
      </c>
      <c r="D10" s="12">
        <v>271</v>
      </c>
      <c r="E10" s="24">
        <v>0.87987012987012991</v>
      </c>
      <c r="F10" s="12">
        <v>238</v>
      </c>
      <c r="G10" s="24">
        <v>0.77272727272727271</v>
      </c>
      <c r="H10" s="25">
        <v>2.9055350553505535</v>
      </c>
    </row>
    <row r="11" spans="1:8" x14ac:dyDescent="0.25">
      <c r="A11" s="55"/>
      <c r="B11" s="8" t="s">
        <v>5</v>
      </c>
      <c r="C11" s="12">
        <v>329</v>
      </c>
      <c r="D11" s="12">
        <v>284</v>
      </c>
      <c r="E11" s="24">
        <v>0.86322188449848025</v>
      </c>
      <c r="F11" s="12">
        <v>262</v>
      </c>
      <c r="G11" s="24">
        <v>0.79635258358662619</v>
      </c>
      <c r="H11" s="25">
        <v>3.075177304964539</v>
      </c>
    </row>
    <row r="12" spans="1:8" ht="30" x14ac:dyDescent="0.25">
      <c r="A12" s="60" t="s">
        <v>60</v>
      </c>
      <c r="B12" s="5" t="s">
        <v>37</v>
      </c>
      <c r="C12" s="19" t="s">
        <v>84</v>
      </c>
      <c r="D12" s="19" t="s">
        <v>85</v>
      </c>
      <c r="E12" s="20" t="s">
        <v>86</v>
      </c>
      <c r="F12" s="19" t="s">
        <v>87</v>
      </c>
      <c r="G12" s="20" t="s">
        <v>38</v>
      </c>
      <c r="H12" s="21" t="s">
        <v>88</v>
      </c>
    </row>
    <row r="13" spans="1:8" x14ac:dyDescent="0.25">
      <c r="A13" s="56" t="s">
        <v>61</v>
      </c>
      <c r="B13" s="8" t="s">
        <v>1</v>
      </c>
      <c r="C13" s="12">
        <v>44</v>
      </c>
      <c r="D13" s="12">
        <v>37</v>
      </c>
      <c r="E13" s="24">
        <v>0.84090909090909094</v>
      </c>
      <c r="F13" s="12">
        <v>32</v>
      </c>
      <c r="G13" s="24">
        <v>0.72727272727272729</v>
      </c>
      <c r="H13" s="25">
        <v>2.6027027027027025</v>
      </c>
    </row>
    <row r="14" spans="1:8" x14ac:dyDescent="0.25">
      <c r="A14" s="57"/>
      <c r="B14" s="8" t="s">
        <v>2</v>
      </c>
      <c r="C14" s="12">
        <v>56</v>
      </c>
      <c r="D14" s="12">
        <v>49</v>
      </c>
      <c r="E14" s="24">
        <v>0.875</v>
      </c>
      <c r="F14" s="12">
        <v>38</v>
      </c>
      <c r="G14" s="24">
        <v>0.6785714285714286</v>
      </c>
      <c r="H14" s="25">
        <v>2.7163265306122448</v>
      </c>
    </row>
    <row r="15" spans="1:8" x14ac:dyDescent="0.25">
      <c r="A15" s="57"/>
      <c r="B15" s="8" t="s">
        <v>3</v>
      </c>
      <c r="C15" s="12">
        <v>51</v>
      </c>
      <c r="D15" s="12">
        <v>46</v>
      </c>
      <c r="E15" s="24">
        <v>0.90196078431372551</v>
      </c>
      <c r="F15" s="12">
        <v>40</v>
      </c>
      <c r="G15" s="24">
        <v>0.78431372549019607</v>
      </c>
      <c r="H15" s="25">
        <v>2.8108695652173914</v>
      </c>
    </row>
    <row r="16" spans="1:8" x14ac:dyDescent="0.25">
      <c r="A16" s="57"/>
      <c r="B16" s="8" t="s">
        <v>4</v>
      </c>
      <c r="C16" s="12">
        <v>45</v>
      </c>
      <c r="D16" s="12">
        <v>37</v>
      </c>
      <c r="E16" s="24">
        <v>0.82222222222222219</v>
      </c>
      <c r="F16" s="12">
        <v>33</v>
      </c>
      <c r="G16" s="24">
        <v>0.73333333333333328</v>
      </c>
      <c r="H16" s="25">
        <v>2.7027027027027026</v>
      </c>
    </row>
    <row r="17" spans="1:8" x14ac:dyDescent="0.25">
      <c r="A17" s="58"/>
      <c r="B17" s="8" t="s">
        <v>5</v>
      </c>
      <c r="C17" s="12">
        <v>32</v>
      </c>
      <c r="D17" s="12">
        <v>25</v>
      </c>
      <c r="E17" s="24">
        <v>0.78125</v>
      </c>
      <c r="F17" s="12">
        <v>23</v>
      </c>
      <c r="G17" s="24">
        <v>0.71875</v>
      </c>
      <c r="H17" s="25">
        <v>3.2</v>
      </c>
    </row>
    <row r="18" spans="1:8" x14ac:dyDescent="0.25">
      <c r="A18" s="59" t="s">
        <v>62</v>
      </c>
      <c r="B18" s="8" t="s">
        <v>1</v>
      </c>
      <c r="C18" s="28">
        <v>2</v>
      </c>
      <c r="D18" s="28">
        <v>1</v>
      </c>
      <c r="E18" s="24">
        <v>0.5</v>
      </c>
      <c r="F18" s="28">
        <v>1</v>
      </c>
      <c r="G18" s="24">
        <v>0.5</v>
      </c>
      <c r="H18" s="29">
        <v>3</v>
      </c>
    </row>
    <row r="19" spans="1:8" x14ac:dyDescent="0.25">
      <c r="A19" s="59"/>
      <c r="B19" s="8" t="s">
        <v>2</v>
      </c>
      <c r="C19" s="12">
        <v>2</v>
      </c>
      <c r="D19" s="12">
        <v>2</v>
      </c>
      <c r="E19" s="24">
        <v>1</v>
      </c>
      <c r="F19" s="12">
        <v>2</v>
      </c>
      <c r="G19" s="24">
        <v>1</v>
      </c>
      <c r="H19" s="25">
        <v>3</v>
      </c>
    </row>
    <row r="20" spans="1:8" x14ac:dyDescent="0.25">
      <c r="A20" s="59"/>
      <c r="B20" s="8" t="s">
        <v>3</v>
      </c>
      <c r="C20" s="28">
        <v>1</v>
      </c>
      <c r="D20" s="28">
        <v>1</v>
      </c>
      <c r="E20" s="24">
        <v>1</v>
      </c>
      <c r="F20" s="28">
        <v>0</v>
      </c>
      <c r="G20" s="24">
        <v>0</v>
      </c>
      <c r="H20" s="29">
        <v>0</v>
      </c>
    </row>
    <row r="21" spans="1:8" x14ac:dyDescent="0.25">
      <c r="A21" s="59"/>
      <c r="B21" s="8" t="s">
        <v>4</v>
      </c>
      <c r="C21" s="12">
        <v>3</v>
      </c>
      <c r="D21" s="12">
        <v>3</v>
      </c>
      <c r="E21" s="24">
        <v>1</v>
      </c>
      <c r="F21" s="12">
        <v>3</v>
      </c>
      <c r="G21" s="24">
        <v>1</v>
      </c>
      <c r="H21" s="25">
        <v>3</v>
      </c>
    </row>
    <row r="22" spans="1:8" x14ac:dyDescent="0.25">
      <c r="A22" s="59"/>
      <c r="B22" s="8" t="s">
        <v>5</v>
      </c>
      <c r="C22" s="12">
        <v>2</v>
      </c>
      <c r="D22" s="12">
        <v>2</v>
      </c>
      <c r="E22" s="24">
        <v>1</v>
      </c>
      <c r="F22" s="12">
        <v>2</v>
      </c>
      <c r="G22" s="24">
        <v>1</v>
      </c>
      <c r="H22" s="25">
        <v>2</v>
      </c>
    </row>
    <row r="23" spans="1:8" x14ac:dyDescent="0.25">
      <c r="A23" s="55" t="s">
        <v>15</v>
      </c>
      <c r="B23" s="8" t="s">
        <v>1</v>
      </c>
      <c r="C23" s="12">
        <v>17</v>
      </c>
      <c r="D23" s="12">
        <v>15</v>
      </c>
      <c r="E23" s="24">
        <v>0.88235294117647056</v>
      </c>
      <c r="F23" s="12">
        <v>15</v>
      </c>
      <c r="G23" s="24">
        <v>0.88235294117647056</v>
      </c>
      <c r="H23" s="25">
        <v>3.8</v>
      </c>
    </row>
    <row r="24" spans="1:8" x14ac:dyDescent="0.25">
      <c r="A24" s="55"/>
      <c r="B24" s="8" t="s">
        <v>2</v>
      </c>
      <c r="C24" s="12">
        <v>10</v>
      </c>
      <c r="D24" s="12">
        <v>8</v>
      </c>
      <c r="E24" s="24">
        <v>0.8</v>
      </c>
      <c r="F24" s="12">
        <v>5</v>
      </c>
      <c r="G24" s="24">
        <v>0.5</v>
      </c>
      <c r="H24" s="25">
        <v>1.75</v>
      </c>
    </row>
    <row r="25" spans="1:8" x14ac:dyDescent="0.25">
      <c r="A25" s="55"/>
      <c r="B25" s="8" t="s">
        <v>3</v>
      </c>
      <c r="C25" s="28">
        <v>11</v>
      </c>
      <c r="D25" s="28">
        <v>10</v>
      </c>
      <c r="E25" s="24">
        <v>0.90909090909090906</v>
      </c>
      <c r="F25" s="28">
        <v>10</v>
      </c>
      <c r="G25" s="24">
        <v>0.90909090909090906</v>
      </c>
      <c r="H25" s="29">
        <v>3.8</v>
      </c>
    </row>
    <row r="26" spans="1:8" x14ac:dyDescent="0.25">
      <c r="A26" s="55"/>
      <c r="B26" s="8" t="s">
        <v>4</v>
      </c>
      <c r="C26" s="12">
        <v>9</v>
      </c>
      <c r="D26" s="12">
        <v>9</v>
      </c>
      <c r="E26" s="24">
        <v>1</v>
      </c>
      <c r="F26" s="12">
        <v>9</v>
      </c>
      <c r="G26" s="24">
        <v>1</v>
      </c>
      <c r="H26" s="25">
        <v>3.4444444444444446</v>
      </c>
    </row>
    <row r="27" spans="1:8" x14ac:dyDescent="0.25">
      <c r="A27" s="55"/>
      <c r="B27" s="8" t="s">
        <v>5</v>
      </c>
      <c r="C27" s="12">
        <v>6</v>
      </c>
      <c r="D27" s="12">
        <v>4</v>
      </c>
      <c r="E27" s="24">
        <v>0.66666666666666663</v>
      </c>
      <c r="F27" s="12">
        <v>4</v>
      </c>
      <c r="G27" s="24">
        <v>0.66666666666666663</v>
      </c>
      <c r="H27" s="25">
        <v>4</v>
      </c>
    </row>
    <row r="28" spans="1:8" x14ac:dyDescent="0.25">
      <c r="A28" s="55" t="s">
        <v>16</v>
      </c>
      <c r="B28" s="8" t="s">
        <v>1</v>
      </c>
      <c r="C28" s="12">
        <v>16</v>
      </c>
      <c r="D28" s="12">
        <v>14</v>
      </c>
      <c r="E28" s="24">
        <v>0.875</v>
      </c>
      <c r="F28" s="12">
        <v>14</v>
      </c>
      <c r="G28" s="24">
        <v>0.875</v>
      </c>
      <c r="H28" s="25">
        <v>3.2642857142857138</v>
      </c>
    </row>
    <row r="29" spans="1:8" x14ac:dyDescent="0.25">
      <c r="A29" s="55"/>
      <c r="B29" s="8" t="s">
        <v>2</v>
      </c>
      <c r="C29" s="12">
        <v>13</v>
      </c>
      <c r="D29" s="12">
        <v>12</v>
      </c>
      <c r="E29" s="24">
        <v>0.92307692307692313</v>
      </c>
      <c r="F29" s="12">
        <v>12</v>
      </c>
      <c r="G29" s="24">
        <v>0.92307692307692313</v>
      </c>
      <c r="H29" s="25">
        <v>3.9166666666666665</v>
      </c>
    </row>
    <row r="30" spans="1:8" x14ac:dyDescent="0.25">
      <c r="A30" s="55"/>
      <c r="B30" s="8" t="s">
        <v>3</v>
      </c>
      <c r="C30" s="12">
        <v>10</v>
      </c>
      <c r="D30" s="12">
        <v>9</v>
      </c>
      <c r="E30" s="24">
        <v>0.9</v>
      </c>
      <c r="F30" s="12">
        <v>9</v>
      </c>
      <c r="G30" s="24">
        <v>0.9</v>
      </c>
      <c r="H30" s="25">
        <v>2.7777777777777777</v>
      </c>
    </row>
    <row r="31" spans="1:8" x14ac:dyDescent="0.25">
      <c r="A31" s="55"/>
      <c r="B31" s="8" t="s">
        <v>4</v>
      </c>
      <c r="C31" s="12">
        <v>8</v>
      </c>
      <c r="D31" s="12">
        <v>8</v>
      </c>
      <c r="E31" s="24">
        <v>1</v>
      </c>
      <c r="F31" s="12">
        <v>8</v>
      </c>
      <c r="G31" s="24">
        <v>1</v>
      </c>
      <c r="H31" s="25">
        <v>2.4624999999999999</v>
      </c>
    </row>
    <row r="32" spans="1:8" x14ac:dyDescent="0.25">
      <c r="A32" s="55"/>
      <c r="B32" s="8" t="s">
        <v>5</v>
      </c>
      <c r="C32" s="12">
        <v>8</v>
      </c>
      <c r="D32" s="12">
        <v>8</v>
      </c>
      <c r="E32" s="24">
        <v>1</v>
      </c>
      <c r="F32" s="12">
        <v>8</v>
      </c>
      <c r="G32" s="24">
        <v>1</v>
      </c>
      <c r="H32" s="25">
        <v>3.25</v>
      </c>
    </row>
    <row r="33" spans="1:8" x14ac:dyDescent="0.25">
      <c r="A33" s="55" t="s">
        <v>17</v>
      </c>
      <c r="B33" s="8" t="s">
        <v>1</v>
      </c>
      <c r="C33" s="12">
        <v>138</v>
      </c>
      <c r="D33" s="12">
        <v>118</v>
      </c>
      <c r="E33" s="24">
        <v>0.85507246376811596</v>
      </c>
      <c r="F33" s="12">
        <v>98</v>
      </c>
      <c r="G33" s="24">
        <v>0.71014492753623193</v>
      </c>
      <c r="H33" s="25">
        <v>2.3669491525423729</v>
      </c>
    </row>
    <row r="34" spans="1:8" x14ac:dyDescent="0.25">
      <c r="A34" s="55"/>
      <c r="B34" s="8" t="s">
        <v>2</v>
      </c>
      <c r="C34" s="12">
        <v>159</v>
      </c>
      <c r="D34" s="12">
        <v>147</v>
      </c>
      <c r="E34" s="24">
        <v>0.92452830188679247</v>
      </c>
      <c r="F34" s="12">
        <v>130</v>
      </c>
      <c r="G34" s="24">
        <v>0.8176100628930818</v>
      </c>
      <c r="H34" s="25">
        <v>2.8925170068027208</v>
      </c>
    </row>
    <row r="35" spans="1:8" x14ac:dyDescent="0.25">
      <c r="A35" s="55"/>
      <c r="B35" s="8" t="s">
        <v>3</v>
      </c>
      <c r="C35" s="12">
        <v>164</v>
      </c>
      <c r="D35" s="12">
        <v>147</v>
      </c>
      <c r="E35" s="24">
        <v>0.89634146341463417</v>
      </c>
      <c r="F35" s="12">
        <v>129</v>
      </c>
      <c r="G35" s="24">
        <v>0.78658536585365857</v>
      </c>
      <c r="H35" s="25">
        <v>2.9272108843537414</v>
      </c>
    </row>
    <row r="36" spans="1:8" x14ac:dyDescent="0.25">
      <c r="A36" s="55"/>
      <c r="B36" s="8" t="s">
        <v>4</v>
      </c>
      <c r="C36" s="12">
        <v>149</v>
      </c>
      <c r="D36" s="12">
        <v>125</v>
      </c>
      <c r="E36" s="24">
        <v>0.83892617449664431</v>
      </c>
      <c r="F36" s="12">
        <v>98</v>
      </c>
      <c r="G36" s="24">
        <v>0.65771812080536918</v>
      </c>
      <c r="H36" s="25">
        <v>2.5495999999999999</v>
      </c>
    </row>
    <row r="37" spans="1:8" x14ac:dyDescent="0.25">
      <c r="A37" s="55"/>
      <c r="B37" s="8" t="s">
        <v>5</v>
      </c>
      <c r="C37" s="12">
        <v>159</v>
      </c>
      <c r="D37" s="12">
        <v>141</v>
      </c>
      <c r="E37" s="24">
        <v>0.8867924528301887</v>
      </c>
      <c r="F37" s="12">
        <v>125</v>
      </c>
      <c r="G37" s="24">
        <v>0.78616352201257866</v>
      </c>
      <c r="H37" s="25">
        <v>2.8191489361702127</v>
      </c>
    </row>
    <row r="38" spans="1:8" x14ac:dyDescent="0.25">
      <c r="A38" s="55" t="s">
        <v>18</v>
      </c>
      <c r="B38" s="8" t="s">
        <v>1</v>
      </c>
      <c r="C38" s="12" t="s">
        <v>14</v>
      </c>
      <c r="D38" s="12" t="s">
        <v>14</v>
      </c>
      <c r="E38" s="24" t="s">
        <v>14</v>
      </c>
      <c r="F38" s="12" t="s">
        <v>14</v>
      </c>
      <c r="G38" s="24" t="s">
        <v>14</v>
      </c>
      <c r="H38" s="25" t="s">
        <v>14</v>
      </c>
    </row>
    <row r="39" spans="1:8" x14ac:dyDescent="0.25">
      <c r="A39" s="55"/>
      <c r="B39" s="8" t="s">
        <v>2</v>
      </c>
      <c r="C39" s="12">
        <v>2</v>
      </c>
      <c r="D39" s="12">
        <v>2</v>
      </c>
      <c r="E39" s="24">
        <v>1</v>
      </c>
      <c r="F39" s="12">
        <v>2</v>
      </c>
      <c r="G39" s="24">
        <v>1</v>
      </c>
      <c r="H39" s="25">
        <v>3.35</v>
      </c>
    </row>
    <row r="40" spans="1:8" x14ac:dyDescent="0.25">
      <c r="A40" s="55"/>
      <c r="B40" s="8" t="s">
        <v>3</v>
      </c>
      <c r="C40" s="12">
        <v>2</v>
      </c>
      <c r="D40" s="12">
        <v>2</v>
      </c>
      <c r="E40" s="24">
        <v>1</v>
      </c>
      <c r="F40" s="12">
        <v>2</v>
      </c>
      <c r="G40" s="24">
        <v>1</v>
      </c>
      <c r="H40" s="25">
        <v>4</v>
      </c>
    </row>
    <row r="41" spans="1:8" x14ac:dyDescent="0.25">
      <c r="A41" s="55"/>
      <c r="B41" s="8" t="s">
        <v>4</v>
      </c>
      <c r="C41" s="12" t="s">
        <v>14</v>
      </c>
      <c r="D41" s="12" t="s">
        <v>14</v>
      </c>
      <c r="E41" s="24" t="s">
        <v>14</v>
      </c>
      <c r="F41" s="12" t="s">
        <v>14</v>
      </c>
      <c r="G41" s="24" t="s">
        <v>14</v>
      </c>
      <c r="H41" s="25" t="s">
        <v>14</v>
      </c>
    </row>
    <row r="42" spans="1:8" x14ac:dyDescent="0.25">
      <c r="A42" s="55"/>
      <c r="B42" s="8" t="s">
        <v>5</v>
      </c>
      <c r="C42" s="12" t="s">
        <v>14</v>
      </c>
      <c r="D42" s="12" t="s">
        <v>14</v>
      </c>
      <c r="E42" s="24" t="s">
        <v>14</v>
      </c>
      <c r="F42" s="12" t="s">
        <v>14</v>
      </c>
      <c r="G42" s="24" t="s">
        <v>14</v>
      </c>
      <c r="H42" s="25" t="s">
        <v>14</v>
      </c>
    </row>
    <row r="43" spans="1:8" x14ac:dyDescent="0.25">
      <c r="A43" s="59" t="s">
        <v>63</v>
      </c>
      <c r="B43" s="8" t="s">
        <v>1</v>
      </c>
      <c r="C43" s="12">
        <v>163</v>
      </c>
      <c r="D43" s="12">
        <v>146</v>
      </c>
      <c r="E43" s="24">
        <v>0.89570552147239269</v>
      </c>
      <c r="F43" s="12">
        <v>141</v>
      </c>
      <c r="G43" s="24">
        <v>0.86503067484662577</v>
      </c>
      <c r="H43" s="25">
        <v>3.1349315068493153</v>
      </c>
    </row>
    <row r="44" spans="1:8" x14ac:dyDescent="0.25">
      <c r="A44" s="59"/>
      <c r="B44" s="8" t="s">
        <v>2</v>
      </c>
      <c r="C44" s="12">
        <v>164</v>
      </c>
      <c r="D44" s="12">
        <v>152</v>
      </c>
      <c r="E44" s="24">
        <v>0.92682926829268297</v>
      </c>
      <c r="F44" s="12">
        <v>145</v>
      </c>
      <c r="G44" s="24">
        <v>0.88414634146341464</v>
      </c>
      <c r="H44" s="25">
        <v>3.3809210526315785</v>
      </c>
    </row>
    <row r="45" spans="1:8" x14ac:dyDescent="0.25">
      <c r="A45" s="59"/>
      <c r="B45" s="8" t="s">
        <v>3</v>
      </c>
      <c r="C45" s="12">
        <v>177</v>
      </c>
      <c r="D45" s="12">
        <v>164</v>
      </c>
      <c r="E45" s="24">
        <v>0.92655367231638419</v>
      </c>
      <c r="F45" s="12">
        <v>156</v>
      </c>
      <c r="G45" s="24">
        <v>0.88135593220338981</v>
      </c>
      <c r="H45" s="25">
        <v>3.3621951219512201</v>
      </c>
    </row>
    <row r="46" spans="1:8" x14ac:dyDescent="0.25">
      <c r="A46" s="59"/>
      <c r="B46" s="8" t="s">
        <v>4</v>
      </c>
      <c r="C46" s="12">
        <v>108</v>
      </c>
      <c r="D46" s="12">
        <v>103</v>
      </c>
      <c r="E46" s="24">
        <v>0.95370370370370372</v>
      </c>
      <c r="F46" s="12">
        <v>97</v>
      </c>
      <c r="G46" s="24">
        <v>0.89814814814814814</v>
      </c>
      <c r="H46" s="25">
        <v>3.349514563106796</v>
      </c>
    </row>
    <row r="47" spans="1:8" x14ac:dyDescent="0.25">
      <c r="A47" s="59"/>
      <c r="B47" s="8" t="s">
        <v>5</v>
      </c>
      <c r="C47" s="12">
        <v>120</v>
      </c>
      <c r="D47" s="12">
        <v>103</v>
      </c>
      <c r="E47" s="24">
        <v>0.85833333333333328</v>
      </c>
      <c r="F47" s="12">
        <v>97</v>
      </c>
      <c r="G47" s="24">
        <v>0.80833333333333335</v>
      </c>
      <c r="H47" s="25">
        <v>3.284158415841584</v>
      </c>
    </row>
    <row r="48" spans="1:8" x14ac:dyDescent="0.25">
      <c r="A48" s="59" t="s">
        <v>64</v>
      </c>
      <c r="B48" s="8" t="s">
        <v>1</v>
      </c>
      <c r="C48" s="12">
        <v>37</v>
      </c>
      <c r="D48" s="12">
        <v>33</v>
      </c>
      <c r="E48" s="24">
        <v>0.89189189189189189</v>
      </c>
      <c r="F48" s="12">
        <v>27</v>
      </c>
      <c r="G48" s="24">
        <v>0.72972972972972971</v>
      </c>
      <c r="H48" s="25">
        <v>2.790909090909091</v>
      </c>
    </row>
    <row r="49" spans="1:8" x14ac:dyDescent="0.25">
      <c r="A49" s="59"/>
      <c r="B49" s="8" t="s">
        <v>2</v>
      </c>
      <c r="C49" s="12">
        <v>23</v>
      </c>
      <c r="D49" s="12">
        <v>19</v>
      </c>
      <c r="E49" s="24">
        <v>0.82608695652173914</v>
      </c>
      <c r="F49" s="12">
        <v>16</v>
      </c>
      <c r="G49" s="24">
        <v>0.69565217391304346</v>
      </c>
      <c r="H49" s="25">
        <v>3.0157894736842108</v>
      </c>
    </row>
    <row r="50" spans="1:8" x14ac:dyDescent="0.25">
      <c r="A50" s="59"/>
      <c r="B50" s="8" t="s">
        <v>3</v>
      </c>
      <c r="C50" s="12">
        <v>16</v>
      </c>
      <c r="D50" s="12">
        <v>15</v>
      </c>
      <c r="E50" s="24">
        <v>0.9375</v>
      </c>
      <c r="F50" s="12">
        <v>13</v>
      </c>
      <c r="G50" s="24">
        <v>0.8125</v>
      </c>
      <c r="H50" s="25">
        <v>2.8666666666666667</v>
      </c>
    </row>
    <row r="51" spans="1:8" x14ac:dyDescent="0.25">
      <c r="A51" s="59"/>
      <c r="B51" s="8" t="s">
        <v>4</v>
      </c>
      <c r="C51" s="12">
        <v>14</v>
      </c>
      <c r="D51" s="12">
        <v>12</v>
      </c>
      <c r="E51" s="24">
        <v>0.8571428571428571</v>
      </c>
      <c r="F51" s="12">
        <v>10</v>
      </c>
      <c r="G51" s="24">
        <v>0.7142857142857143</v>
      </c>
      <c r="H51" s="25">
        <v>2.9166666666666665</v>
      </c>
    </row>
    <row r="52" spans="1:8" x14ac:dyDescent="0.25">
      <c r="A52" s="59"/>
      <c r="B52" s="8" t="s">
        <v>5</v>
      </c>
      <c r="C52" s="12">
        <v>29</v>
      </c>
      <c r="D52" s="12">
        <v>25</v>
      </c>
      <c r="E52" s="24">
        <v>0.86206896551724133</v>
      </c>
      <c r="F52" s="12">
        <v>24</v>
      </c>
      <c r="G52" s="24">
        <v>0.82758620689655171</v>
      </c>
      <c r="H52" s="25">
        <v>3.16</v>
      </c>
    </row>
    <row r="53" spans="1:8" x14ac:dyDescent="0.25">
      <c r="A53" s="59" t="s">
        <v>65</v>
      </c>
      <c r="B53" s="8" t="s">
        <v>1</v>
      </c>
      <c r="C53" s="12">
        <v>6</v>
      </c>
      <c r="D53" s="12">
        <v>5</v>
      </c>
      <c r="E53" s="24">
        <v>0.83333333333333337</v>
      </c>
      <c r="F53" s="12">
        <v>5</v>
      </c>
      <c r="G53" s="24">
        <v>0.83333333333333337</v>
      </c>
      <c r="H53" s="25">
        <v>3.8</v>
      </c>
    </row>
    <row r="54" spans="1:8" x14ac:dyDescent="0.25">
      <c r="A54" s="59"/>
      <c r="B54" s="8" t="s">
        <v>2</v>
      </c>
      <c r="C54" s="12">
        <v>5</v>
      </c>
      <c r="D54" s="12">
        <v>3</v>
      </c>
      <c r="E54" s="24">
        <v>0.6</v>
      </c>
      <c r="F54" s="12">
        <v>3</v>
      </c>
      <c r="G54" s="24">
        <v>0.6</v>
      </c>
      <c r="H54" s="25">
        <v>2.6666666666666665</v>
      </c>
    </row>
    <row r="55" spans="1:8" x14ac:dyDescent="0.25">
      <c r="A55" s="59"/>
      <c r="B55" s="8" t="s">
        <v>3</v>
      </c>
      <c r="C55" s="12" t="s">
        <v>14</v>
      </c>
      <c r="D55" s="12" t="s">
        <v>14</v>
      </c>
      <c r="E55" s="24" t="s">
        <v>14</v>
      </c>
      <c r="F55" s="12" t="s">
        <v>14</v>
      </c>
      <c r="G55" s="24" t="s">
        <v>14</v>
      </c>
      <c r="H55" s="25" t="s">
        <v>14</v>
      </c>
    </row>
    <row r="56" spans="1:8" x14ac:dyDescent="0.25">
      <c r="A56" s="59"/>
      <c r="B56" s="8" t="s">
        <v>4</v>
      </c>
      <c r="C56" s="12">
        <v>3</v>
      </c>
      <c r="D56" s="12">
        <v>3</v>
      </c>
      <c r="E56" s="24">
        <v>1</v>
      </c>
      <c r="F56" s="12">
        <v>3</v>
      </c>
      <c r="G56" s="24">
        <v>1</v>
      </c>
      <c r="H56" s="25">
        <v>4</v>
      </c>
    </row>
    <row r="57" spans="1:8" x14ac:dyDescent="0.25">
      <c r="A57" s="59"/>
      <c r="B57" s="8" t="s">
        <v>5</v>
      </c>
      <c r="C57" s="12">
        <v>4</v>
      </c>
      <c r="D57" s="12">
        <v>3</v>
      </c>
      <c r="E57" s="24">
        <v>0.75</v>
      </c>
      <c r="F57" s="12">
        <v>3</v>
      </c>
      <c r="G57" s="24">
        <v>0.75</v>
      </c>
      <c r="H57" s="25">
        <v>2.6666666666666665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A15" sqref="A15"/>
    </sheetView>
  </sheetViews>
  <sheetFormatPr defaultRowHeight="15" x14ac:dyDescent="0.25"/>
  <cols>
    <col min="1" max="1" width="23.28515625" customWidth="1"/>
  </cols>
  <sheetData>
    <row r="1" spans="1:6" x14ac:dyDescent="0.25">
      <c r="A1" s="49" t="s">
        <v>82</v>
      </c>
      <c r="B1" s="50"/>
      <c r="C1" s="50"/>
      <c r="D1" s="50"/>
      <c r="E1" s="50"/>
      <c r="F1" s="50"/>
    </row>
    <row r="2" spans="1:6" x14ac:dyDescent="0.25">
      <c r="A2" s="51" t="s">
        <v>89</v>
      </c>
      <c r="B2" s="44" t="s">
        <v>90</v>
      </c>
      <c r="C2" s="44"/>
      <c r="D2" s="44"/>
      <c r="E2" s="44"/>
      <c r="F2" s="44"/>
    </row>
    <row r="3" spans="1:6" x14ac:dyDescent="0.25">
      <c r="A3" s="51"/>
      <c r="B3" s="10" t="s">
        <v>77</v>
      </c>
      <c r="C3" s="10" t="s">
        <v>78</v>
      </c>
      <c r="D3" s="10" t="s">
        <v>79</v>
      </c>
      <c r="E3" s="10" t="s">
        <v>80</v>
      </c>
      <c r="F3" s="10" t="s">
        <v>81</v>
      </c>
    </row>
    <row r="4" spans="1:6" x14ac:dyDescent="0.25">
      <c r="A4" s="52" t="s">
        <v>76</v>
      </c>
      <c r="B4" s="2">
        <v>52</v>
      </c>
      <c r="C4" s="2">
        <v>34</v>
      </c>
      <c r="D4" s="2">
        <v>20</v>
      </c>
      <c r="E4" s="2">
        <v>30</v>
      </c>
      <c r="F4" s="2">
        <v>52</v>
      </c>
    </row>
    <row r="5" spans="1:6" x14ac:dyDescent="0.25">
      <c r="A5" s="52" t="s">
        <v>83</v>
      </c>
      <c r="B5" s="2">
        <v>33</v>
      </c>
      <c r="C5" s="2">
        <v>34</v>
      </c>
      <c r="D5" s="2">
        <v>16</v>
      </c>
      <c r="E5" s="2">
        <v>35</v>
      </c>
      <c r="F5" s="2">
        <v>20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sqref="A1:A1048576"/>
    </sheetView>
  </sheetViews>
  <sheetFormatPr defaultRowHeight="15" x14ac:dyDescent="0.25"/>
  <cols>
    <col min="1" max="1" width="15.42578125" style="48" customWidth="1"/>
    <col min="2" max="11" width="11.7109375" style="18" customWidth="1"/>
  </cols>
  <sheetData>
    <row r="1" spans="1:11" ht="45" x14ac:dyDescent="0.25">
      <c r="A1" s="46" t="s">
        <v>37</v>
      </c>
      <c r="B1" s="19" t="s">
        <v>66</v>
      </c>
      <c r="C1" s="19" t="s">
        <v>67</v>
      </c>
      <c r="D1" s="19" t="s">
        <v>68</v>
      </c>
      <c r="E1" s="19" t="s">
        <v>69</v>
      </c>
      <c r="F1" s="19" t="s">
        <v>70</v>
      </c>
      <c r="G1" s="19" t="s">
        <v>71</v>
      </c>
      <c r="H1" s="19" t="s">
        <v>72</v>
      </c>
      <c r="I1" s="19" t="s">
        <v>73</v>
      </c>
      <c r="J1" s="19" t="s">
        <v>74</v>
      </c>
      <c r="K1" s="19" t="s">
        <v>75</v>
      </c>
    </row>
    <row r="2" spans="1:11" x14ac:dyDescent="0.25">
      <c r="A2" s="47" t="s">
        <v>1</v>
      </c>
      <c r="B2" s="35">
        <v>12</v>
      </c>
      <c r="C2" s="36">
        <v>1076.2227479999999</v>
      </c>
      <c r="D2" s="37">
        <v>485.09093482376267</v>
      </c>
      <c r="E2" s="36">
        <v>35.874091599999993</v>
      </c>
      <c r="F2" s="36">
        <v>2.2185999999999999</v>
      </c>
      <c r="G2" s="38">
        <v>1.4185999999999999</v>
      </c>
      <c r="H2" s="37">
        <v>16.169697827458755</v>
      </c>
      <c r="I2" s="35">
        <v>420</v>
      </c>
      <c r="J2" s="35">
        <v>492</v>
      </c>
      <c r="K2" s="39">
        <v>0.85365853658536583</v>
      </c>
    </row>
    <row r="3" spans="1:11" x14ac:dyDescent="0.25">
      <c r="A3" s="47" t="s">
        <v>2</v>
      </c>
      <c r="B3" s="35">
        <v>14</v>
      </c>
      <c r="C3" s="36">
        <v>1194.3931229999996</v>
      </c>
      <c r="D3" s="37">
        <v>454.22822703936083</v>
      </c>
      <c r="E3" s="36">
        <v>39.81310409999999</v>
      </c>
      <c r="F3" s="36">
        <v>2.6295000000000006</v>
      </c>
      <c r="G3" s="38">
        <v>2.0295000000000005</v>
      </c>
      <c r="H3" s="37">
        <v>15.140940901312028</v>
      </c>
      <c r="I3" s="35">
        <v>430</v>
      </c>
      <c r="J3" s="35">
        <v>543</v>
      </c>
      <c r="K3" s="39">
        <v>0.79189686924493552</v>
      </c>
    </row>
    <row r="4" spans="1:11" x14ac:dyDescent="0.25">
      <c r="A4" s="47" t="s">
        <v>3</v>
      </c>
      <c r="B4" s="35">
        <v>14</v>
      </c>
      <c r="C4" s="36">
        <v>1201.4511989999999</v>
      </c>
      <c r="D4" s="37">
        <v>451.30012733829153</v>
      </c>
      <c r="E4" s="36">
        <v>40.048373299999994</v>
      </c>
      <c r="F4" s="36">
        <v>2.6622000000000003</v>
      </c>
      <c r="G4" s="38">
        <v>1.8622000000000003</v>
      </c>
      <c r="H4" s="37">
        <v>15.043337577943051</v>
      </c>
      <c r="I4" s="35">
        <v>422</v>
      </c>
      <c r="J4" s="35">
        <v>528</v>
      </c>
      <c r="K4" s="39">
        <v>0.7992424242424242</v>
      </c>
    </row>
    <row r="5" spans="1:11" x14ac:dyDescent="0.25">
      <c r="A5" s="47" t="s">
        <v>4</v>
      </c>
      <c r="B5" s="35">
        <v>13</v>
      </c>
      <c r="C5" s="38">
        <v>978.518103</v>
      </c>
      <c r="D5" s="40">
        <v>404.58037831803523</v>
      </c>
      <c r="E5" s="38">
        <v>32.617270099999999</v>
      </c>
      <c r="F5" s="38">
        <v>2.4186000000000001</v>
      </c>
      <c r="G5" s="38">
        <v>1.6186</v>
      </c>
      <c r="H5" s="40">
        <v>13.486012610601174</v>
      </c>
      <c r="I5" s="35">
        <v>327</v>
      </c>
      <c r="J5" s="35">
        <v>544</v>
      </c>
      <c r="K5" s="39">
        <v>0.60110294117647056</v>
      </c>
    </row>
    <row r="6" spans="1:11" x14ac:dyDescent="0.25">
      <c r="A6" s="47" t="s">
        <v>5</v>
      </c>
      <c r="B6" s="35">
        <v>14</v>
      </c>
      <c r="C6" s="36">
        <v>999.43245599999989</v>
      </c>
      <c r="D6" s="37">
        <v>383.73294528700319</v>
      </c>
      <c r="E6" s="36">
        <v>33.314415199999999</v>
      </c>
      <c r="F6" s="36">
        <v>2.6045000000000003</v>
      </c>
      <c r="G6" s="38">
        <v>1.8045000000000002</v>
      </c>
      <c r="H6" s="37">
        <v>12.79109817623344</v>
      </c>
      <c r="I6" s="35">
        <v>332</v>
      </c>
      <c r="J6" s="35">
        <v>574</v>
      </c>
      <c r="K6" s="39">
        <v>0.57839721254355403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tns</cp:lastModifiedBy>
  <cp:lastPrinted>2017-09-26T23:30:54Z</cp:lastPrinted>
  <dcterms:created xsi:type="dcterms:W3CDTF">2017-09-05T23:21:30Z</dcterms:created>
  <dcterms:modified xsi:type="dcterms:W3CDTF">2017-09-28T19:11:36Z</dcterms:modified>
</cp:coreProperties>
</file>