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26" i="1"/>
  <c r="G27" i="1"/>
  <c r="G28" i="1"/>
  <c r="G30" i="1"/>
  <c r="G26" i="1"/>
  <c r="E27" i="1"/>
  <c r="E28" i="1"/>
  <c r="E29" i="1"/>
  <c r="E30" i="1"/>
  <c r="E26" i="1"/>
  <c r="C27" i="1"/>
  <c r="C28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3" i="1"/>
  <c r="K15" i="1"/>
  <c r="K16" i="1"/>
  <c r="K9" i="1"/>
  <c r="I11" i="1"/>
  <c r="I13" i="1"/>
  <c r="I15" i="1"/>
  <c r="I16" i="1"/>
  <c r="I9" i="1"/>
  <c r="G13" i="1"/>
  <c r="G15" i="1"/>
  <c r="G16" i="1"/>
  <c r="G9" i="1"/>
  <c r="E11" i="1"/>
  <c r="E13" i="1"/>
  <c r="E15" i="1"/>
  <c r="E16" i="1"/>
  <c r="E9" i="1"/>
  <c r="C12" i="1"/>
  <c r="C13" i="1"/>
  <c r="C15" i="1"/>
  <c r="C16" i="1"/>
  <c r="C17" i="1"/>
  <c r="C9" i="1"/>
  <c r="L11" i="1"/>
  <c r="K4" i="1"/>
  <c r="K5" i="1"/>
  <c r="I4" i="1"/>
  <c r="I5" i="1"/>
  <c r="G4" i="1"/>
  <c r="G5" i="1"/>
  <c r="G6" i="1"/>
  <c r="E5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3" i="1"/>
  <c r="L9" i="1"/>
  <c r="J7" i="1"/>
  <c r="K7" i="1" s="1"/>
  <c r="H7" i="1"/>
  <c r="I7" i="1" s="1"/>
  <c r="F7" i="1"/>
  <c r="G7" i="1" s="1"/>
  <c r="D7" i="1"/>
  <c r="B7" i="1"/>
  <c r="L5" i="1"/>
  <c r="L4" i="1"/>
  <c r="L7" i="1" l="1"/>
  <c r="C6" i="1"/>
  <c r="C5" i="1"/>
  <c r="C4" i="1"/>
  <c r="E7" i="1"/>
  <c r="E4" i="1"/>
  <c r="C7" i="1"/>
  <c r="L35" i="1"/>
  <c r="L31" i="1"/>
  <c r="L24" i="1"/>
  <c r="L18" i="1"/>
</calcChain>
</file>

<file path=xl/sharedStrings.xml><?xml version="1.0" encoding="utf-8"?>
<sst xmlns="http://schemas.openxmlformats.org/spreadsheetml/2006/main" count="433" uniqueCount="77">
  <si>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</si>
  <si>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</si>
  <si>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</si>
  <si>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</si>
  <si>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</si>
  <si>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</si>
  <si>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</si>
  <si>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</si>
  <si>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</si>
  <si>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</si>
  <si>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</si>
  <si>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</si>
  <si>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</si>
  <si>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</si>
  <si>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</si>
  <si>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</si>
  <si>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</si>
  <si>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</si>
  <si>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</si>
  <si>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</si>
  <si>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</si>
  <si>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</si>
  <si>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</si>
  <si>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</si>
  <si>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</si>
  <si>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</si>
  <si>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</si>
  <si>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</si>
  <si>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</si>
  <si>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</si>
  <si>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</si>
  <si>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</si>
  <si>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</si>
  <si>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</si>
  <si>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Theater Arts
Student Characteristics</t>
  </si>
  <si>
    <t>Program</t>
  </si>
  <si>
    <t>Term</t>
  </si>
  <si>
    <t>Success Rate</t>
  </si>
  <si>
    <t>--</t>
  </si>
  <si>
    <t>Course</t>
  </si>
  <si>
    <t>Theater Arts
Success and Retention Rates by Course</t>
  </si>
  <si>
    <t>Theater Arts</t>
  </si>
  <si>
    <t>THTR-110 : Introduction to the Theatre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</si>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</sst>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3" workbookViewId="0">
      <selection activeCell="M40" sqref="M40"/>
    </sheetView>
  </sheetViews>
  <sheetFormatPr defaultRowHeight="15" x14ac:dyDescent="0.25"/>
  <cols>
    <col min="1" max="1" width="30" style="33" customWidth="1"/>
    <col min="2" max="12" width="8.28515625" style="11" customWidth="1"/>
  </cols>
  <sheetData>
    <row r="1" spans="1:12" x14ac:dyDescent="0.25">
      <c r="A1" s="43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30" x14ac:dyDescent="0.25">
      <c r="A3" s="36" t="s">
        <v>0</v>
      </c>
      <c r="B3" s="42" t="s">
        <v>1</v>
      </c>
      <c r="C3" s="42"/>
      <c r="D3" s="42" t="s">
        <v>2</v>
      </c>
      <c r="E3" s="42"/>
      <c r="F3" s="42" t="s">
        <v>3</v>
      </c>
      <c r="G3" s="42"/>
      <c r="H3" s="42" t="s">
        <v>4</v>
      </c>
      <c r="I3" s="42"/>
      <c r="J3" s="42" t="s">
        <v>5</v>
      </c>
      <c r="K3" s="42"/>
      <c r="L3" s="4" t="s">
        <v>6</v>
      </c>
    </row>
    <row r="4" spans="1:12" x14ac:dyDescent="0.25">
      <c r="A4" s="32" t="s">
        <v>7</v>
      </c>
      <c r="B4" s="5">
        <v>29</v>
      </c>
      <c r="C4" s="6">
        <f>IFERROR(B4/B7,"--")</f>
        <v>0.69047619047619047</v>
      </c>
      <c r="D4" s="5">
        <v>18</v>
      </c>
      <c r="E4" s="6">
        <f>D4/D7</f>
        <v>0.51428571428571423</v>
      </c>
      <c r="F4" s="5">
        <v>21</v>
      </c>
      <c r="G4" s="6">
        <f t="shared" ref="G4:G6" si="0">F4/38</f>
        <v>0.55263157894736847</v>
      </c>
      <c r="H4" s="5">
        <v>9</v>
      </c>
      <c r="I4" s="6">
        <f t="shared" ref="I4:I5" si="1">H4/25</f>
        <v>0.36</v>
      </c>
      <c r="J4" s="5">
        <v>9</v>
      </c>
      <c r="K4" s="6">
        <f t="shared" ref="K4:K5" si="2">J4/21</f>
        <v>0.42857142857142855</v>
      </c>
      <c r="L4" s="6">
        <f>(J4-B4)/B4</f>
        <v>-0.68965517241379315</v>
      </c>
    </row>
    <row r="5" spans="1:12" x14ac:dyDescent="0.25">
      <c r="A5" s="32" t="s">
        <v>8</v>
      </c>
      <c r="B5" s="5">
        <v>13</v>
      </c>
      <c r="C5" s="6">
        <f>IFERROR(B5/B7,"--")</f>
        <v>0.30952380952380953</v>
      </c>
      <c r="D5" s="5">
        <v>17</v>
      </c>
      <c r="E5" s="6">
        <f t="shared" ref="E5" si="3">D5/35</f>
        <v>0.48571428571428571</v>
      </c>
      <c r="F5" s="5">
        <v>15</v>
      </c>
      <c r="G5" s="6">
        <f t="shared" si="0"/>
        <v>0.39473684210526316</v>
      </c>
      <c r="H5" s="5">
        <v>16</v>
      </c>
      <c r="I5" s="6">
        <f t="shared" si="1"/>
        <v>0.64</v>
      </c>
      <c r="J5" s="5">
        <v>12</v>
      </c>
      <c r="K5" s="6">
        <f t="shared" si="2"/>
        <v>0.5714285714285714</v>
      </c>
      <c r="L5" s="6">
        <f t="shared" ref="L5:L7" si="4">(J5-B5)/B5</f>
        <v>-7.6923076923076927E-2</v>
      </c>
    </row>
    <row r="6" spans="1:12" x14ac:dyDescent="0.25">
      <c r="A6" s="32" t="s">
        <v>9</v>
      </c>
      <c r="B6" s="7" t="s">
        <v>38</v>
      </c>
      <c r="C6" s="6" t="str">
        <f>IFERROR(B6/B7,"--")</f>
        <v>--</v>
      </c>
      <c r="D6" s="7" t="s">
        <v>38</v>
      </c>
      <c r="E6" s="8" t="s">
        <v>38</v>
      </c>
      <c r="F6" s="5">
        <v>2</v>
      </c>
      <c r="G6" s="6">
        <f t="shared" si="0"/>
        <v>5.2631578947368418E-2</v>
      </c>
      <c r="H6" s="7" t="s">
        <v>38</v>
      </c>
      <c r="I6" s="8" t="s">
        <v>38</v>
      </c>
      <c r="J6" s="7" t="s">
        <v>38</v>
      </c>
      <c r="K6" s="8" t="s">
        <v>38</v>
      </c>
      <c r="L6" s="6">
        <v>0</v>
      </c>
    </row>
    <row r="7" spans="1:12" x14ac:dyDescent="0.25">
      <c r="A7" s="38" t="s">
        <v>10</v>
      </c>
      <c r="B7" s="5">
        <f>SUM(B4:B6)</f>
        <v>42</v>
      </c>
      <c r="C7" s="6">
        <f>B7/42</f>
        <v>1</v>
      </c>
      <c r="D7" s="5">
        <f t="shared" ref="D7:H7" si="5">SUM(D4:D6)</f>
        <v>35</v>
      </c>
      <c r="E7" s="6">
        <f>D7/35</f>
        <v>1</v>
      </c>
      <c r="F7" s="5">
        <f t="shared" si="5"/>
        <v>38</v>
      </c>
      <c r="G7" s="6">
        <f>F7/38</f>
        <v>1</v>
      </c>
      <c r="H7" s="5">
        <f t="shared" si="5"/>
        <v>25</v>
      </c>
      <c r="I7" s="6">
        <f>H7/25</f>
        <v>1</v>
      </c>
      <c r="J7" s="5">
        <f>SUM(J4:J6)</f>
        <v>21</v>
      </c>
      <c r="K7" s="6">
        <f>J7/21</f>
        <v>1</v>
      </c>
      <c r="L7" s="6">
        <f t="shared" si="4"/>
        <v>-0.5</v>
      </c>
    </row>
    <row r="8" spans="1:12" ht="30" x14ac:dyDescent="0.25">
      <c r="A8" s="36" t="s">
        <v>11</v>
      </c>
      <c r="B8" s="42" t="s">
        <v>1</v>
      </c>
      <c r="C8" s="42"/>
      <c r="D8" s="42" t="s">
        <v>2</v>
      </c>
      <c r="E8" s="42"/>
      <c r="F8" s="42" t="s">
        <v>3</v>
      </c>
      <c r="G8" s="42"/>
      <c r="H8" s="42" t="s">
        <v>4</v>
      </c>
      <c r="I8" s="42"/>
      <c r="J8" s="42" t="s">
        <v>5</v>
      </c>
      <c r="K8" s="42"/>
      <c r="L8" s="4" t="s">
        <v>6</v>
      </c>
    </row>
    <row r="9" spans="1:12" x14ac:dyDescent="0.25">
      <c r="A9" s="32" t="s">
        <v>12</v>
      </c>
      <c r="B9" s="5">
        <v>2</v>
      </c>
      <c r="C9" s="6">
        <f>B9/42</f>
        <v>4.7619047619047616E-2</v>
      </c>
      <c r="D9" s="5">
        <v>7</v>
      </c>
      <c r="E9" s="6">
        <f>D9/35</f>
        <v>0.2</v>
      </c>
      <c r="F9" s="5">
        <v>6</v>
      </c>
      <c r="G9" s="6">
        <f>F9/38</f>
        <v>0.15789473684210525</v>
      </c>
      <c r="H9" s="5">
        <v>4</v>
      </c>
      <c r="I9" s="6">
        <f>H9/25</f>
        <v>0.16</v>
      </c>
      <c r="J9" s="5">
        <v>2</v>
      </c>
      <c r="K9" s="6">
        <f>J9/21</f>
        <v>9.5238095238095233E-2</v>
      </c>
      <c r="L9" s="6">
        <f t="shared" ref="L9:L18" si="6">(J9-B9)/B9</f>
        <v>0</v>
      </c>
    </row>
    <row r="10" spans="1:12" x14ac:dyDescent="0.25">
      <c r="A10" s="32" t="s">
        <v>13</v>
      </c>
      <c r="B10" s="7" t="s">
        <v>38</v>
      </c>
      <c r="C10" s="8" t="s">
        <v>38</v>
      </c>
      <c r="D10" s="7" t="s">
        <v>38</v>
      </c>
      <c r="E10" s="8" t="s">
        <v>38</v>
      </c>
      <c r="F10" s="7" t="s">
        <v>38</v>
      </c>
      <c r="G10" s="8" t="s">
        <v>38</v>
      </c>
      <c r="H10" s="7" t="s">
        <v>38</v>
      </c>
      <c r="I10" s="8" t="s">
        <v>38</v>
      </c>
      <c r="J10" s="7" t="s">
        <v>38</v>
      </c>
      <c r="K10" s="8" t="s">
        <v>38</v>
      </c>
      <c r="L10" s="8">
        <v>0</v>
      </c>
    </row>
    <row r="11" spans="1:12" x14ac:dyDescent="0.25">
      <c r="A11" s="32" t="s">
        <v>14</v>
      </c>
      <c r="B11" s="7" t="s">
        <v>38</v>
      </c>
      <c r="C11" s="8" t="s">
        <v>38</v>
      </c>
      <c r="D11" s="5">
        <v>1</v>
      </c>
      <c r="E11" s="6">
        <f t="shared" ref="E11:E35" si="7">D11/35</f>
        <v>2.8571428571428571E-2</v>
      </c>
      <c r="F11" s="7" t="s">
        <v>38</v>
      </c>
      <c r="G11" s="8" t="s">
        <v>38</v>
      </c>
      <c r="H11" s="5">
        <v>1</v>
      </c>
      <c r="I11" s="6">
        <f t="shared" ref="I11:I35" si="8">H11/25</f>
        <v>0.04</v>
      </c>
      <c r="J11" s="5">
        <v>2</v>
      </c>
      <c r="K11" s="6">
        <f t="shared" ref="K11:K35" si="9">J11/21</f>
        <v>9.5238095238095233E-2</v>
      </c>
      <c r="L11" s="6">
        <f>(J11-D11)/D11</f>
        <v>1</v>
      </c>
    </row>
    <row r="12" spans="1:12" x14ac:dyDescent="0.25">
      <c r="A12" s="32" t="s">
        <v>15</v>
      </c>
      <c r="B12" s="5">
        <v>2</v>
      </c>
      <c r="C12" s="6">
        <f t="shared" ref="C12:C35" si="10">B12/42</f>
        <v>4.7619047619047616E-2</v>
      </c>
      <c r="D12" s="7" t="s">
        <v>38</v>
      </c>
      <c r="E12" s="8" t="s">
        <v>38</v>
      </c>
      <c r="F12" s="7" t="s">
        <v>38</v>
      </c>
      <c r="G12" s="8" t="s">
        <v>38</v>
      </c>
      <c r="H12" s="7" t="s">
        <v>38</v>
      </c>
      <c r="I12" s="8" t="s">
        <v>38</v>
      </c>
      <c r="J12" s="7" t="s">
        <v>38</v>
      </c>
      <c r="K12" s="7" t="s">
        <v>38</v>
      </c>
      <c r="L12" s="8">
        <v>0</v>
      </c>
    </row>
    <row r="13" spans="1:12" x14ac:dyDescent="0.25">
      <c r="A13" s="32" t="s">
        <v>16</v>
      </c>
      <c r="B13" s="5">
        <v>17</v>
      </c>
      <c r="C13" s="6">
        <f t="shared" si="10"/>
        <v>0.40476190476190477</v>
      </c>
      <c r="D13" s="5">
        <v>11</v>
      </c>
      <c r="E13" s="6">
        <f t="shared" si="7"/>
        <v>0.31428571428571428</v>
      </c>
      <c r="F13" s="5">
        <v>16</v>
      </c>
      <c r="G13" s="6">
        <f t="shared" ref="G13:G35" si="11">F13/38</f>
        <v>0.42105263157894735</v>
      </c>
      <c r="H13" s="5">
        <v>10</v>
      </c>
      <c r="I13" s="6">
        <f t="shared" si="8"/>
        <v>0.4</v>
      </c>
      <c r="J13" s="5">
        <v>7</v>
      </c>
      <c r="K13" s="6">
        <f t="shared" si="9"/>
        <v>0.33333333333333331</v>
      </c>
      <c r="L13" s="6">
        <f t="shared" si="6"/>
        <v>-0.58823529411764708</v>
      </c>
    </row>
    <row r="14" spans="1:12" x14ac:dyDescent="0.25">
      <c r="A14" s="32" t="s">
        <v>17</v>
      </c>
      <c r="B14" s="7" t="s">
        <v>38</v>
      </c>
      <c r="C14" s="8" t="s">
        <v>38</v>
      </c>
      <c r="D14" s="7" t="s">
        <v>38</v>
      </c>
      <c r="E14" s="8" t="s">
        <v>38</v>
      </c>
      <c r="F14" s="7" t="s">
        <v>38</v>
      </c>
      <c r="G14" s="8" t="s">
        <v>38</v>
      </c>
      <c r="H14" s="7" t="s">
        <v>38</v>
      </c>
      <c r="I14" s="8" t="s">
        <v>38</v>
      </c>
      <c r="J14" s="7" t="s">
        <v>38</v>
      </c>
      <c r="K14" s="8" t="s">
        <v>38</v>
      </c>
      <c r="L14" s="6">
        <v>0</v>
      </c>
    </row>
    <row r="15" spans="1:12" x14ac:dyDescent="0.25">
      <c r="A15" s="32" t="s">
        <v>18</v>
      </c>
      <c r="B15" s="5">
        <v>19</v>
      </c>
      <c r="C15" s="6">
        <f t="shared" si="10"/>
        <v>0.45238095238095238</v>
      </c>
      <c r="D15" s="5">
        <v>11</v>
      </c>
      <c r="E15" s="6">
        <f t="shared" si="7"/>
        <v>0.31428571428571428</v>
      </c>
      <c r="F15" s="5">
        <v>10</v>
      </c>
      <c r="G15" s="6">
        <f t="shared" si="11"/>
        <v>0.26315789473684209</v>
      </c>
      <c r="H15" s="5">
        <v>8</v>
      </c>
      <c r="I15" s="6">
        <f t="shared" si="8"/>
        <v>0.32</v>
      </c>
      <c r="J15" s="5">
        <v>9</v>
      </c>
      <c r="K15" s="6">
        <f t="shared" si="9"/>
        <v>0.42857142857142855</v>
      </c>
      <c r="L15" s="6">
        <f t="shared" si="6"/>
        <v>-0.52631578947368418</v>
      </c>
    </row>
    <row r="16" spans="1:12" x14ac:dyDescent="0.25">
      <c r="A16" s="32" t="s">
        <v>19</v>
      </c>
      <c r="B16" s="5">
        <v>1</v>
      </c>
      <c r="C16" s="6">
        <f t="shared" si="10"/>
        <v>2.3809523809523808E-2</v>
      </c>
      <c r="D16" s="5">
        <v>5</v>
      </c>
      <c r="E16" s="6">
        <f t="shared" si="7"/>
        <v>0.14285714285714285</v>
      </c>
      <c r="F16" s="5">
        <v>6</v>
      </c>
      <c r="G16" s="6">
        <f t="shared" si="11"/>
        <v>0.15789473684210525</v>
      </c>
      <c r="H16" s="5">
        <v>2</v>
      </c>
      <c r="I16" s="6">
        <f t="shared" si="8"/>
        <v>0.08</v>
      </c>
      <c r="J16" s="5">
        <v>1</v>
      </c>
      <c r="K16" s="6">
        <f t="shared" si="9"/>
        <v>4.7619047619047616E-2</v>
      </c>
      <c r="L16" s="6">
        <f t="shared" si="6"/>
        <v>0</v>
      </c>
    </row>
    <row r="17" spans="1:12" x14ac:dyDescent="0.25">
      <c r="A17" s="32" t="s">
        <v>20</v>
      </c>
      <c r="B17" s="5">
        <v>1</v>
      </c>
      <c r="C17" s="6">
        <f t="shared" si="10"/>
        <v>2.3809523809523808E-2</v>
      </c>
      <c r="D17" s="7" t="s">
        <v>38</v>
      </c>
      <c r="E17" s="8" t="s">
        <v>38</v>
      </c>
      <c r="F17" s="7" t="s">
        <v>38</v>
      </c>
      <c r="G17" s="8" t="s">
        <v>38</v>
      </c>
      <c r="H17" s="7" t="s">
        <v>38</v>
      </c>
      <c r="I17" s="8" t="s">
        <v>38</v>
      </c>
      <c r="J17" s="7" t="s">
        <v>38</v>
      </c>
      <c r="K17" s="7" t="s">
        <v>38</v>
      </c>
      <c r="L17" s="8">
        <v>0</v>
      </c>
    </row>
    <row r="18" spans="1:12" x14ac:dyDescent="0.25">
      <c r="A18" s="39" t="s">
        <v>10</v>
      </c>
      <c r="B18" s="9">
        <f>SUM(B9:B17)</f>
        <v>42</v>
      </c>
      <c r="C18" s="6">
        <f t="shared" si="10"/>
        <v>1</v>
      </c>
      <c r="D18" s="9">
        <f t="shared" ref="D18:J18" si="12">SUM(D9:D17)</f>
        <v>35</v>
      </c>
      <c r="E18" s="6">
        <f t="shared" si="7"/>
        <v>1</v>
      </c>
      <c r="F18" s="9">
        <f t="shared" si="12"/>
        <v>38</v>
      </c>
      <c r="G18" s="6">
        <f t="shared" si="11"/>
        <v>1</v>
      </c>
      <c r="H18" s="9">
        <f t="shared" si="12"/>
        <v>25</v>
      </c>
      <c r="I18" s="6">
        <f t="shared" si="8"/>
        <v>1</v>
      </c>
      <c r="J18" s="9">
        <f t="shared" si="12"/>
        <v>21</v>
      </c>
      <c r="K18" s="6">
        <f t="shared" si="9"/>
        <v>1</v>
      </c>
      <c r="L18" s="10">
        <f t="shared" si="6"/>
        <v>-0.5</v>
      </c>
    </row>
    <row r="19" spans="1:12" ht="30" x14ac:dyDescent="0.25">
      <c r="A19" s="36" t="s">
        <v>21</v>
      </c>
      <c r="B19" s="42" t="s">
        <v>1</v>
      </c>
      <c r="C19" s="42"/>
      <c r="D19" s="42" t="s">
        <v>2</v>
      </c>
      <c r="E19" s="42"/>
      <c r="F19" s="42" t="s">
        <v>3</v>
      </c>
      <c r="G19" s="42"/>
      <c r="H19" s="42" t="s">
        <v>4</v>
      </c>
      <c r="I19" s="42"/>
      <c r="J19" s="42" t="s">
        <v>5</v>
      </c>
      <c r="K19" s="42"/>
      <c r="L19" s="4" t="s">
        <v>6</v>
      </c>
    </row>
    <row r="20" spans="1:12" x14ac:dyDescent="0.25">
      <c r="A20" s="32" t="s">
        <v>22</v>
      </c>
      <c r="B20" s="5">
        <v>18</v>
      </c>
      <c r="C20" s="6">
        <f t="shared" si="10"/>
        <v>0.42857142857142855</v>
      </c>
      <c r="D20" s="5">
        <v>16</v>
      </c>
      <c r="E20" s="6">
        <f t="shared" si="7"/>
        <v>0.45714285714285713</v>
      </c>
      <c r="F20" s="5">
        <v>19</v>
      </c>
      <c r="G20" s="6">
        <f t="shared" si="11"/>
        <v>0.5</v>
      </c>
      <c r="H20" s="5">
        <v>12</v>
      </c>
      <c r="I20" s="6">
        <f t="shared" si="8"/>
        <v>0.48</v>
      </c>
      <c r="J20" s="5">
        <v>11</v>
      </c>
      <c r="K20" s="6">
        <f t="shared" si="9"/>
        <v>0.52380952380952384</v>
      </c>
      <c r="L20" s="6">
        <f t="shared" ref="L20:L24" si="13">(J20-B20)/B20</f>
        <v>-0.3888888888888889</v>
      </c>
    </row>
    <row r="21" spans="1:12" x14ac:dyDescent="0.25">
      <c r="A21" s="32" t="s">
        <v>23</v>
      </c>
      <c r="B21" s="5">
        <v>20</v>
      </c>
      <c r="C21" s="6">
        <f t="shared" si="10"/>
        <v>0.47619047619047616</v>
      </c>
      <c r="D21" s="5">
        <v>10</v>
      </c>
      <c r="E21" s="6">
        <f t="shared" si="7"/>
        <v>0.2857142857142857</v>
      </c>
      <c r="F21" s="5">
        <v>15</v>
      </c>
      <c r="G21" s="6">
        <f t="shared" si="11"/>
        <v>0.39473684210526316</v>
      </c>
      <c r="H21" s="5">
        <v>9</v>
      </c>
      <c r="I21" s="6">
        <f t="shared" si="8"/>
        <v>0.36</v>
      </c>
      <c r="J21" s="5">
        <v>7</v>
      </c>
      <c r="K21" s="6">
        <f t="shared" si="9"/>
        <v>0.33333333333333331</v>
      </c>
      <c r="L21" s="6">
        <f t="shared" si="13"/>
        <v>-0.65</v>
      </c>
    </row>
    <row r="22" spans="1:12" x14ac:dyDescent="0.25">
      <c r="A22" s="32" t="s">
        <v>24</v>
      </c>
      <c r="B22" s="5">
        <v>3</v>
      </c>
      <c r="C22" s="6">
        <f t="shared" si="10"/>
        <v>7.1428571428571425E-2</v>
      </c>
      <c r="D22" s="5">
        <v>5</v>
      </c>
      <c r="E22" s="6">
        <f t="shared" si="7"/>
        <v>0.14285714285714285</v>
      </c>
      <c r="F22" s="5">
        <v>3</v>
      </c>
      <c r="G22" s="6">
        <f t="shared" si="11"/>
        <v>7.8947368421052627E-2</v>
      </c>
      <c r="H22" s="5">
        <v>3</v>
      </c>
      <c r="I22" s="6">
        <f t="shared" si="8"/>
        <v>0.12</v>
      </c>
      <c r="J22" s="5">
        <v>2</v>
      </c>
      <c r="K22" s="6">
        <f t="shared" si="9"/>
        <v>9.5238095238095233E-2</v>
      </c>
      <c r="L22" s="6">
        <f t="shared" si="13"/>
        <v>-0.33333333333333331</v>
      </c>
    </row>
    <row r="23" spans="1:12" x14ac:dyDescent="0.25">
      <c r="A23" s="32" t="s">
        <v>25</v>
      </c>
      <c r="B23" s="5">
        <v>1</v>
      </c>
      <c r="C23" s="6">
        <f t="shared" si="10"/>
        <v>2.3809523809523808E-2</v>
      </c>
      <c r="D23" s="5">
        <v>4</v>
      </c>
      <c r="E23" s="6">
        <f t="shared" si="7"/>
        <v>0.11428571428571428</v>
      </c>
      <c r="F23" s="5">
        <v>1</v>
      </c>
      <c r="G23" s="6">
        <f t="shared" si="11"/>
        <v>2.6315789473684209E-2</v>
      </c>
      <c r="H23" s="5">
        <v>1</v>
      </c>
      <c r="I23" s="6">
        <f t="shared" si="8"/>
        <v>0.04</v>
      </c>
      <c r="J23" s="5">
        <v>1</v>
      </c>
      <c r="K23" s="6">
        <f t="shared" si="9"/>
        <v>4.7619047619047616E-2</v>
      </c>
      <c r="L23" s="6">
        <f t="shared" si="13"/>
        <v>0</v>
      </c>
    </row>
    <row r="24" spans="1:12" x14ac:dyDescent="0.25">
      <c r="A24" s="39" t="s">
        <v>10</v>
      </c>
      <c r="B24" s="9">
        <f>SUM(B20:B23)</f>
        <v>42</v>
      </c>
      <c r="C24" s="6">
        <f t="shared" si="10"/>
        <v>1</v>
      </c>
      <c r="D24" s="9">
        <f t="shared" ref="D24:J24" si="14">SUM(D20:D23)</f>
        <v>35</v>
      </c>
      <c r="E24" s="6">
        <f t="shared" si="7"/>
        <v>1</v>
      </c>
      <c r="F24" s="9">
        <f t="shared" si="14"/>
        <v>38</v>
      </c>
      <c r="G24" s="6">
        <f t="shared" si="11"/>
        <v>1</v>
      </c>
      <c r="H24" s="9">
        <f t="shared" si="14"/>
        <v>25</v>
      </c>
      <c r="I24" s="6">
        <f t="shared" si="8"/>
        <v>1</v>
      </c>
      <c r="J24" s="9">
        <f t="shared" si="14"/>
        <v>21</v>
      </c>
      <c r="K24" s="6">
        <f t="shared" si="9"/>
        <v>1</v>
      </c>
      <c r="L24" s="10">
        <f t="shared" si="13"/>
        <v>-0.5</v>
      </c>
    </row>
    <row r="25" spans="1:12" ht="30" x14ac:dyDescent="0.25">
      <c r="A25" s="40" t="s">
        <v>26</v>
      </c>
      <c r="B25" s="42" t="s">
        <v>1</v>
      </c>
      <c r="C25" s="42"/>
      <c r="D25" s="42" t="s">
        <v>2</v>
      </c>
      <c r="E25" s="42"/>
      <c r="F25" s="42" t="s">
        <v>3</v>
      </c>
      <c r="G25" s="42"/>
      <c r="H25" s="42" t="s">
        <v>4</v>
      </c>
      <c r="I25" s="42"/>
      <c r="J25" s="42" t="s">
        <v>5</v>
      </c>
      <c r="K25" s="42"/>
      <c r="L25" s="4" t="s">
        <v>6</v>
      </c>
    </row>
    <row r="26" spans="1:12" x14ac:dyDescent="0.25">
      <c r="A26" s="32" t="s">
        <v>27</v>
      </c>
      <c r="B26" s="5">
        <v>21</v>
      </c>
      <c r="C26" s="6">
        <f t="shared" si="10"/>
        <v>0.5</v>
      </c>
      <c r="D26" s="5">
        <v>21</v>
      </c>
      <c r="E26" s="6">
        <f t="shared" si="7"/>
        <v>0.6</v>
      </c>
      <c r="F26" s="5">
        <v>23</v>
      </c>
      <c r="G26" s="6">
        <f t="shared" si="11"/>
        <v>0.60526315789473684</v>
      </c>
      <c r="H26" s="5">
        <v>11</v>
      </c>
      <c r="I26" s="6">
        <f t="shared" si="8"/>
        <v>0.44</v>
      </c>
      <c r="J26" s="5">
        <v>14</v>
      </c>
      <c r="K26" s="6">
        <f t="shared" si="9"/>
        <v>0.66666666666666663</v>
      </c>
      <c r="L26" s="6">
        <f t="shared" ref="L26:L31" si="15">(J26-B26)/B26</f>
        <v>-0.33333333333333331</v>
      </c>
    </row>
    <row r="27" spans="1:12" x14ac:dyDescent="0.25">
      <c r="A27" s="32" t="s">
        <v>28</v>
      </c>
      <c r="B27" s="5">
        <v>11</v>
      </c>
      <c r="C27" s="6">
        <f t="shared" si="10"/>
        <v>0.26190476190476192</v>
      </c>
      <c r="D27" s="5">
        <v>5</v>
      </c>
      <c r="E27" s="6">
        <f t="shared" si="7"/>
        <v>0.14285714285714285</v>
      </c>
      <c r="F27" s="5">
        <v>5</v>
      </c>
      <c r="G27" s="6">
        <f t="shared" si="11"/>
        <v>0.13157894736842105</v>
      </c>
      <c r="H27" s="5">
        <v>8</v>
      </c>
      <c r="I27" s="6">
        <f t="shared" si="8"/>
        <v>0.32</v>
      </c>
      <c r="J27" s="5">
        <v>4</v>
      </c>
      <c r="K27" s="6">
        <f t="shared" si="9"/>
        <v>0.19047619047619047</v>
      </c>
      <c r="L27" s="6">
        <f t="shared" si="15"/>
        <v>-0.63636363636363635</v>
      </c>
    </row>
    <row r="28" spans="1:12" x14ac:dyDescent="0.25">
      <c r="A28" s="32" t="s">
        <v>29</v>
      </c>
      <c r="B28" s="5">
        <v>6</v>
      </c>
      <c r="C28" s="6">
        <f t="shared" si="10"/>
        <v>0.14285714285714285</v>
      </c>
      <c r="D28" s="5">
        <v>2</v>
      </c>
      <c r="E28" s="6">
        <f t="shared" si="7"/>
        <v>5.7142857142857141E-2</v>
      </c>
      <c r="F28" s="5">
        <v>3</v>
      </c>
      <c r="G28" s="6">
        <f t="shared" si="11"/>
        <v>7.8947368421052627E-2</v>
      </c>
      <c r="H28" s="5">
        <v>6</v>
      </c>
      <c r="I28" s="6">
        <f t="shared" si="8"/>
        <v>0.24</v>
      </c>
      <c r="J28" s="5">
        <v>2</v>
      </c>
      <c r="K28" s="6">
        <f t="shared" si="9"/>
        <v>9.5238095238095233E-2</v>
      </c>
      <c r="L28" s="6">
        <f t="shared" si="15"/>
        <v>-0.66666666666666663</v>
      </c>
    </row>
    <row r="29" spans="1:12" x14ac:dyDescent="0.25">
      <c r="A29" s="32" t="s">
        <v>30</v>
      </c>
      <c r="B29" s="7" t="s">
        <v>38</v>
      </c>
      <c r="C29" s="8" t="s">
        <v>38</v>
      </c>
      <c r="D29" s="5">
        <v>1</v>
      </c>
      <c r="E29" s="6">
        <f t="shared" si="7"/>
        <v>2.8571428571428571E-2</v>
      </c>
      <c r="F29" s="7" t="s">
        <v>38</v>
      </c>
      <c r="G29" s="8" t="s">
        <v>38</v>
      </c>
      <c r="H29" s="7" t="s">
        <v>38</v>
      </c>
      <c r="I29" s="8" t="s">
        <v>38</v>
      </c>
      <c r="J29" s="7" t="s">
        <v>38</v>
      </c>
      <c r="K29" s="8" t="s">
        <v>38</v>
      </c>
      <c r="L29" s="6">
        <v>0</v>
      </c>
    </row>
    <row r="30" spans="1:12" x14ac:dyDescent="0.25">
      <c r="A30" s="32" t="s">
        <v>31</v>
      </c>
      <c r="B30" s="5">
        <v>4</v>
      </c>
      <c r="C30" s="6">
        <f t="shared" si="10"/>
        <v>9.5238095238095233E-2</v>
      </c>
      <c r="D30" s="5">
        <v>6</v>
      </c>
      <c r="E30" s="6">
        <f t="shared" si="7"/>
        <v>0.17142857142857143</v>
      </c>
      <c r="F30" s="5">
        <v>7</v>
      </c>
      <c r="G30" s="6">
        <f t="shared" si="11"/>
        <v>0.18421052631578946</v>
      </c>
      <c r="H30" s="7" t="s">
        <v>38</v>
      </c>
      <c r="I30" s="8" t="s">
        <v>38</v>
      </c>
      <c r="J30" s="5">
        <v>1</v>
      </c>
      <c r="K30" s="6">
        <f t="shared" si="9"/>
        <v>4.7619047619047616E-2</v>
      </c>
      <c r="L30" s="6">
        <f t="shared" si="15"/>
        <v>-0.75</v>
      </c>
    </row>
    <row r="31" spans="1:12" x14ac:dyDescent="0.25">
      <c r="A31" s="39" t="s">
        <v>10</v>
      </c>
      <c r="B31" s="9">
        <f>SUM(B26:B30)</f>
        <v>42</v>
      </c>
      <c r="C31" s="6">
        <f t="shared" si="10"/>
        <v>1</v>
      </c>
      <c r="D31" s="9">
        <f t="shared" ref="D31:J31" si="16">SUM(D26:D30)</f>
        <v>35</v>
      </c>
      <c r="E31" s="6">
        <f t="shared" si="7"/>
        <v>1</v>
      </c>
      <c r="F31" s="9">
        <f t="shared" si="16"/>
        <v>38</v>
      </c>
      <c r="G31" s="6">
        <f t="shared" si="11"/>
        <v>1</v>
      </c>
      <c r="H31" s="9">
        <f t="shared" si="16"/>
        <v>25</v>
      </c>
      <c r="I31" s="6">
        <f t="shared" si="8"/>
        <v>1</v>
      </c>
      <c r="J31" s="9">
        <f t="shared" si="16"/>
        <v>21</v>
      </c>
      <c r="K31" s="6">
        <f t="shared" si="9"/>
        <v>1</v>
      </c>
      <c r="L31" s="10">
        <f t="shared" si="15"/>
        <v>-0.5</v>
      </c>
    </row>
    <row r="32" spans="1:12" ht="30" x14ac:dyDescent="0.25">
      <c r="A32" s="36" t="s">
        <v>32</v>
      </c>
      <c r="B32" s="42" t="s">
        <v>1</v>
      </c>
      <c r="C32" s="42"/>
      <c r="D32" s="42" t="s">
        <v>2</v>
      </c>
      <c r="E32" s="42"/>
      <c r="F32" s="42" t="s">
        <v>3</v>
      </c>
      <c r="G32" s="42"/>
      <c r="H32" s="42" t="s">
        <v>4</v>
      </c>
      <c r="I32" s="42"/>
      <c r="J32" s="42" t="s">
        <v>5</v>
      </c>
      <c r="K32" s="42"/>
      <c r="L32" s="4" t="s">
        <v>6</v>
      </c>
    </row>
    <row r="33" spans="1:12" ht="30" x14ac:dyDescent="0.25">
      <c r="A33" s="41" t="s">
        <v>76</v>
      </c>
      <c r="B33" s="5">
        <v>29</v>
      </c>
      <c r="C33" s="6">
        <f t="shared" si="10"/>
        <v>0.69047619047619047</v>
      </c>
      <c r="D33" s="5">
        <v>21</v>
      </c>
      <c r="E33" s="6">
        <f t="shared" si="7"/>
        <v>0.6</v>
      </c>
      <c r="F33" s="5">
        <v>22</v>
      </c>
      <c r="G33" s="6">
        <f t="shared" si="11"/>
        <v>0.57894736842105265</v>
      </c>
      <c r="H33" s="5">
        <v>16</v>
      </c>
      <c r="I33" s="6">
        <f t="shared" si="8"/>
        <v>0.64</v>
      </c>
      <c r="J33" s="5">
        <v>8</v>
      </c>
      <c r="K33" s="6">
        <f t="shared" si="9"/>
        <v>0.38095238095238093</v>
      </c>
      <c r="L33" s="6">
        <f t="shared" ref="L33:L35" si="17">(J33-B33)/B33</f>
        <v>-0.72413793103448276</v>
      </c>
    </row>
    <row r="34" spans="1:12" x14ac:dyDescent="0.25">
      <c r="A34" s="32" t="s">
        <v>33</v>
      </c>
      <c r="B34" s="5">
        <v>13</v>
      </c>
      <c r="C34" s="6">
        <f t="shared" si="10"/>
        <v>0.30952380952380953</v>
      </c>
      <c r="D34" s="5">
        <v>14</v>
      </c>
      <c r="E34" s="6">
        <f t="shared" si="7"/>
        <v>0.4</v>
      </c>
      <c r="F34" s="5">
        <v>16</v>
      </c>
      <c r="G34" s="6">
        <f t="shared" si="11"/>
        <v>0.42105263157894735</v>
      </c>
      <c r="H34" s="5">
        <v>9</v>
      </c>
      <c r="I34" s="6">
        <f t="shared" si="8"/>
        <v>0.36</v>
      </c>
      <c r="J34" s="5">
        <v>13</v>
      </c>
      <c r="K34" s="6">
        <f t="shared" si="9"/>
        <v>0.61904761904761907</v>
      </c>
      <c r="L34" s="6">
        <f t="shared" si="17"/>
        <v>0</v>
      </c>
    </row>
    <row r="35" spans="1:12" x14ac:dyDescent="0.25">
      <c r="A35" s="39" t="s">
        <v>10</v>
      </c>
      <c r="B35" s="9">
        <f>SUM(B33:B34)</f>
        <v>42</v>
      </c>
      <c r="C35" s="6">
        <f t="shared" si="10"/>
        <v>1</v>
      </c>
      <c r="D35" s="9">
        <f t="shared" ref="D35:J35" si="18">SUM(D33:D34)</f>
        <v>35</v>
      </c>
      <c r="E35" s="6">
        <f t="shared" si="7"/>
        <v>1</v>
      </c>
      <c r="F35" s="9">
        <f t="shared" si="18"/>
        <v>38</v>
      </c>
      <c r="G35" s="6">
        <f t="shared" si="11"/>
        <v>1</v>
      </c>
      <c r="H35" s="9">
        <f t="shared" si="18"/>
        <v>25</v>
      </c>
      <c r="I35" s="6">
        <f t="shared" si="8"/>
        <v>1</v>
      </c>
      <c r="J35" s="9">
        <f t="shared" si="18"/>
        <v>21</v>
      </c>
      <c r="K35" s="6">
        <f t="shared" si="9"/>
        <v>1</v>
      </c>
      <c r="L35" s="10">
        <f t="shared" si="17"/>
        <v>-0.5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G4" sqref="G4:G8"/>
    </sheetView>
  </sheetViews>
  <sheetFormatPr defaultRowHeight="15" x14ac:dyDescent="0.25"/>
  <cols>
    <col min="1" max="1" width="38.140625" style="33" customWidth="1"/>
    <col min="2" max="2" width="18.5703125" style="11" customWidth="1"/>
    <col min="3" max="8" width="13.140625" style="11" customWidth="1"/>
  </cols>
  <sheetData>
    <row r="1" spans="1:8" x14ac:dyDescent="0.25">
      <c r="A1" s="43" t="s">
        <v>40</v>
      </c>
      <c r="B1" s="43"/>
      <c r="C1" s="43"/>
      <c r="D1" s="43"/>
      <c r="E1" s="43"/>
      <c r="F1" s="43"/>
      <c r="G1" s="43"/>
      <c r="H1" s="43"/>
    </row>
    <row r="2" spans="1:8" x14ac:dyDescent="0.25">
      <c r="A2" s="46"/>
      <c r="B2" s="46"/>
      <c r="C2" s="46"/>
      <c r="D2" s="46"/>
      <c r="E2" s="46"/>
      <c r="F2" s="46"/>
      <c r="G2" s="46"/>
      <c r="H2" s="46"/>
    </row>
    <row r="3" spans="1:8" ht="30" x14ac:dyDescent="0.25">
      <c r="A3" s="37" t="s">
        <v>35</v>
      </c>
      <c r="B3" s="2" t="s">
        <v>36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37</v>
      </c>
      <c r="H3" s="12" t="s">
        <v>72</v>
      </c>
    </row>
    <row r="4" spans="1:8" x14ac:dyDescent="0.25">
      <c r="A4" s="47" t="s">
        <v>41</v>
      </c>
      <c r="B4" s="3" t="s">
        <v>1</v>
      </c>
      <c r="C4" s="3">
        <v>42</v>
      </c>
      <c r="D4" s="3">
        <v>39</v>
      </c>
      <c r="E4" s="13">
        <v>0.9285714285714286</v>
      </c>
      <c r="F4" s="3">
        <v>34</v>
      </c>
      <c r="G4" s="13">
        <v>0.80952380952380953</v>
      </c>
      <c r="H4" s="14">
        <v>3.0512820512820511</v>
      </c>
    </row>
    <row r="5" spans="1:8" x14ac:dyDescent="0.25">
      <c r="A5" s="48"/>
      <c r="B5" s="3" t="s">
        <v>2</v>
      </c>
      <c r="C5" s="5">
        <v>35</v>
      </c>
      <c r="D5" s="5">
        <v>30</v>
      </c>
      <c r="E5" s="13">
        <v>0.8571428571428571</v>
      </c>
      <c r="F5" s="5">
        <v>21</v>
      </c>
      <c r="G5" s="13">
        <v>0.6</v>
      </c>
      <c r="H5" s="16">
        <v>2.3666666666666667</v>
      </c>
    </row>
    <row r="6" spans="1:8" x14ac:dyDescent="0.25">
      <c r="A6" s="48"/>
      <c r="B6" s="3" t="s">
        <v>3</v>
      </c>
      <c r="C6" s="5">
        <v>38</v>
      </c>
      <c r="D6" s="5">
        <v>36</v>
      </c>
      <c r="E6" s="13">
        <v>0.94736842105263153</v>
      </c>
      <c r="F6" s="5">
        <v>28</v>
      </c>
      <c r="G6" s="13">
        <v>0.73684210526315785</v>
      </c>
      <c r="H6" s="16">
        <v>2.6999999999999997</v>
      </c>
    </row>
    <row r="7" spans="1:8" x14ac:dyDescent="0.25">
      <c r="A7" s="48"/>
      <c r="B7" s="3" t="s">
        <v>4</v>
      </c>
      <c r="C7" s="5">
        <v>25</v>
      </c>
      <c r="D7" s="5">
        <v>23</v>
      </c>
      <c r="E7" s="13">
        <v>0.92</v>
      </c>
      <c r="F7" s="5">
        <v>14</v>
      </c>
      <c r="G7" s="13">
        <v>0.56000000000000005</v>
      </c>
      <c r="H7" s="16">
        <v>1.7391304347826086</v>
      </c>
    </row>
    <row r="8" spans="1:8" x14ac:dyDescent="0.25">
      <c r="A8" s="49"/>
      <c r="B8" s="3" t="s">
        <v>5</v>
      </c>
      <c r="C8" s="5">
        <v>21</v>
      </c>
      <c r="D8" s="5">
        <v>16</v>
      </c>
      <c r="E8" s="13">
        <v>0.76190476190476186</v>
      </c>
      <c r="F8" s="5">
        <v>15</v>
      </c>
      <c r="G8" s="13">
        <v>0.7142857142857143</v>
      </c>
      <c r="H8" s="16">
        <v>3.0500000000000007</v>
      </c>
    </row>
    <row r="10" spans="1:8" ht="30" x14ac:dyDescent="0.25">
      <c r="A10" s="36" t="s">
        <v>39</v>
      </c>
      <c r="B10" s="2" t="s">
        <v>36</v>
      </c>
      <c r="C10" s="12" t="s">
        <v>68</v>
      </c>
      <c r="D10" s="12" t="s">
        <v>69</v>
      </c>
      <c r="E10" s="12" t="s">
        <v>70</v>
      </c>
      <c r="F10" s="12" t="s">
        <v>71</v>
      </c>
      <c r="G10" s="12" t="s">
        <v>37</v>
      </c>
      <c r="H10" s="12" t="s">
        <v>72</v>
      </c>
    </row>
    <row r="11" spans="1:8" x14ac:dyDescent="0.25">
      <c r="A11" s="50" t="s">
        <v>42</v>
      </c>
      <c r="B11" s="3" t="s">
        <v>1</v>
      </c>
      <c r="C11" s="5">
        <v>42</v>
      </c>
      <c r="D11" s="5">
        <v>39</v>
      </c>
      <c r="E11" s="15">
        <v>0.9285714285714286</v>
      </c>
      <c r="F11" s="5">
        <v>34</v>
      </c>
      <c r="G11" s="15">
        <v>0.80952380952380953</v>
      </c>
      <c r="H11" s="16">
        <v>3.0512820512820511</v>
      </c>
    </row>
    <row r="12" spans="1:8" x14ac:dyDescent="0.25">
      <c r="A12" s="50"/>
      <c r="B12" s="3" t="s">
        <v>2</v>
      </c>
      <c r="C12" s="5">
        <v>35</v>
      </c>
      <c r="D12" s="5">
        <v>30</v>
      </c>
      <c r="E12" s="15">
        <v>0.8571428571428571</v>
      </c>
      <c r="F12" s="5">
        <v>21</v>
      </c>
      <c r="G12" s="15">
        <v>0.6</v>
      </c>
      <c r="H12" s="16">
        <v>2.3666666666666667</v>
      </c>
    </row>
    <row r="13" spans="1:8" x14ac:dyDescent="0.25">
      <c r="A13" s="50"/>
      <c r="B13" s="3" t="s">
        <v>3</v>
      </c>
      <c r="C13" s="5">
        <v>38</v>
      </c>
      <c r="D13" s="5">
        <v>36</v>
      </c>
      <c r="E13" s="15">
        <v>0.94736842105263153</v>
      </c>
      <c r="F13" s="5">
        <v>28</v>
      </c>
      <c r="G13" s="15">
        <v>0.73684210526315785</v>
      </c>
      <c r="H13" s="16">
        <v>2.6999999999999997</v>
      </c>
    </row>
    <row r="14" spans="1:8" x14ac:dyDescent="0.25">
      <c r="A14" s="50"/>
      <c r="B14" s="3" t="s">
        <v>4</v>
      </c>
      <c r="C14" s="5">
        <v>25</v>
      </c>
      <c r="D14" s="5">
        <v>23</v>
      </c>
      <c r="E14" s="15">
        <v>0.92</v>
      </c>
      <c r="F14" s="5">
        <v>14</v>
      </c>
      <c r="G14" s="15">
        <v>0.56000000000000005</v>
      </c>
      <c r="H14" s="16">
        <v>1.7391304347826086</v>
      </c>
    </row>
    <row r="15" spans="1:8" x14ac:dyDescent="0.25">
      <c r="A15" s="50"/>
      <c r="B15" s="3" t="s">
        <v>5</v>
      </c>
      <c r="C15" s="5">
        <v>21</v>
      </c>
      <c r="D15" s="5">
        <v>16</v>
      </c>
      <c r="E15" s="15">
        <v>0.76190476190476186</v>
      </c>
      <c r="F15" s="5">
        <v>15</v>
      </c>
      <c r="G15" s="15">
        <v>0.7142857142857143</v>
      </c>
      <c r="H15" s="16">
        <v>3.0500000000000007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3" customWidth="1"/>
    <col min="2" max="8" width="13.7109375" style="11" customWidth="1"/>
  </cols>
  <sheetData>
    <row r="1" spans="1:8" ht="30" x14ac:dyDescent="0.25">
      <c r="A1" s="36" t="s">
        <v>67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37</v>
      </c>
      <c r="H1" s="12" t="s">
        <v>72</v>
      </c>
    </row>
    <row r="2" spans="1:8" x14ac:dyDescent="0.25">
      <c r="A2" s="50" t="s">
        <v>43</v>
      </c>
      <c r="B2" s="3" t="s">
        <v>1</v>
      </c>
      <c r="C2" s="5">
        <v>42</v>
      </c>
      <c r="D2" s="5">
        <v>39</v>
      </c>
      <c r="E2" s="15">
        <v>0.9285714285714286</v>
      </c>
      <c r="F2" s="5">
        <v>34</v>
      </c>
      <c r="G2" s="17">
        <v>0.80952380952380953</v>
      </c>
      <c r="H2" s="18">
        <v>3.0512820512820511</v>
      </c>
    </row>
    <row r="3" spans="1:8" x14ac:dyDescent="0.25">
      <c r="A3" s="50"/>
      <c r="B3" s="3" t="s">
        <v>2</v>
      </c>
      <c r="C3" s="5">
        <v>35</v>
      </c>
      <c r="D3" s="5">
        <v>30</v>
      </c>
      <c r="E3" s="15">
        <v>0.8571428571428571</v>
      </c>
      <c r="F3" s="5">
        <v>21</v>
      </c>
      <c r="G3" s="17">
        <v>0.6</v>
      </c>
      <c r="H3" s="18">
        <v>2.3666666666666667</v>
      </c>
    </row>
    <row r="4" spans="1:8" x14ac:dyDescent="0.25">
      <c r="A4" s="50"/>
      <c r="B4" s="3" t="s">
        <v>3</v>
      </c>
      <c r="C4" s="5">
        <v>38</v>
      </c>
      <c r="D4" s="5">
        <v>36</v>
      </c>
      <c r="E4" s="15">
        <v>0.94736842105263153</v>
      </c>
      <c r="F4" s="5">
        <v>28</v>
      </c>
      <c r="G4" s="17">
        <v>0.73684210526315785</v>
      </c>
      <c r="H4" s="18">
        <v>2.6999999999999997</v>
      </c>
    </row>
    <row r="5" spans="1:8" x14ac:dyDescent="0.25">
      <c r="A5" s="50"/>
      <c r="B5" s="3" t="s">
        <v>4</v>
      </c>
      <c r="C5" s="5">
        <v>25</v>
      </c>
      <c r="D5" s="5">
        <v>23</v>
      </c>
      <c r="E5" s="15">
        <v>0.92</v>
      </c>
      <c r="F5" s="5">
        <v>14</v>
      </c>
      <c r="G5" s="17">
        <v>0.56000000000000005</v>
      </c>
      <c r="H5" s="18">
        <v>1.7391304347826086</v>
      </c>
    </row>
    <row r="6" spans="1:8" x14ac:dyDescent="0.25">
      <c r="A6" s="50"/>
      <c r="B6" s="3" t="s">
        <v>5</v>
      </c>
      <c r="C6" s="5">
        <v>21</v>
      </c>
      <c r="D6" s="5">
        <v>16</v>
      </c>
      <c r="E6" s="15">
        <v>0.76190476190476186</v>
      </c>
      <c r="F6" s="5">
        <v>15</v>
      </c>
      <c r="G6" s="17">
        <v>0.7142857142857143</v>
      </c>
      <c r="H6" s="18">
        <v>3.0500000000000007</v>
      </c>
    </row>
    <row r="7" spans="1:8" x14ac:dyDescent="0.25">
      <c r="A7" s="50" t="s">
        <v>44</v>
      </c>
      <c r="B7" s="3" t="s">
        <v>1</v>
      </c>
      <c r="C7" s="7" t="s">
        <v>38</v>
      </c>
      <c r="D7" s="7" t="s">
        <v>38</v>
      </c>
      <c r="E7" s="19" t="s">
        <v>38</v>
      </c>
      <c r="F7" s="7" t="s">
        <v>38</v>
      </c>
      <c r="G7" s="7" t="s">
        <v>38</v>
      </c>
      <c r="H7" s="19" t="s">
        <v>38</v>
      </c>
    </row>
    <row r="8" spans="1:8" x14ac:dyDescent="0.25">
      <c r="A8" s="50"/>
      <c r="B8" s="3" t="s">
        <v>2</v>
      </c>
      <c r="C8" s="7" t="s">
        <v>38</v>
      </c>
      <c r="D8" s="7" t="s">
        <v>38</v>
      </c>
      <c r="E8" s="19" t="s">
        <v>38</v>
      </c>
      <c r="F8" s="7" t="s">
        <v>38</v>
      </c>
      <c r="G8" s="7" t="s">
        <v>38</v>
      </c>
      <c r="H8" s="19" t="s">
        <v>38</v>
      </c>
    </row>
    <row r="9" spans="1:8" x14ac:dyDescent="0.25">
      <c r="A9" s="50"/>
      <c r="B9" s="3" t="s">
        <v>3</v>
      </c>
      <c r="C9" s="7" t="s">
        <v>38</v>
      </c>
      <c r="D9" s="7" t="s">
        <v>38</v>
      </c>
      <c r="E9" s="19" t="s">
        <v>38</v>
      </c>
      <c r="F9" s="7" t="s">
        <v>38</v>
      </c>
      <c r="G9" s="7" t="s">
        <v>38</v>
      </c>
      <c r="H9" s="19" t="s">
        <v>38</v>
      </c>
    </row>
    <row r="10" spans="1:8" x14ac:dyDescent="0.25">
      <c r="A10" s="50"/>
      <c r="B10" s="3" t="s">
        <v>4</v>
      </c>
      <c r="C10" s="7" t="s">
        <v>38</v>
      </c>
      <c r="D10" s="7" t="s">
        <v>38</v>
      </c>
      <c r="E10" s="19" t="s">
        <v>38</v>
      </c>
      <c r="F10" s="7" t="s">
        <v>38</v>
      </c>
      <c r="G10" s="7" t="s">
        <v>38</v>
      </c>
      <c r="H10" s="19" t="s">
        <v>38</v>
      </c>
    </row>
    <row r="11" spans="1:8" x14ac:dyDescent="0.25">
      <c r="A11" s="50"/>
      <c r="B11" s="3" t="s">
        <v>5</v>
      </c>
      <c r="C11" s="7" t="s">
        <v>38</v>
      </c>
      <c r="D11" s="7" t="s">
        <v>38</v>
      </c>
      <c r="E11" s="19" t="s">
        <v>38</v>
      </c>
      <c r="F11" s="7" t="s">
        <v>38</v>
      </c>
      <c r="G11" s="7" t="s">
        <v>38</v>
      </c>
      <c r="H11" s="19" t="s">
        <v>38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3" customWidth="1"/>
    <col min="2" max="8" width="14" style="11" customWidth="1"/>
  </cols>
  <sheetData>
    <row r="1" spans="1:8" ht="30" x14ac:dyDescent="0.25">
      <c r="A1" s="36" t="s">
        <v>0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37</v>
      </c>
      <c r="H1" s="12" t="s">
        <v>72</v>
      </c>
    </row>
    <row r="2" spans="1:8" x14ac:dyDescent="0.25">
      <c r="A2" s="50" t="s">
        <v>7</v>
      </c>
      <c r="B2" s="3" t="s">
        <v>1</v>
      </c>
      <c r="C2" s="5">
        <v>29</v>
      </c>
      <c r="D2" s="5">
        <v>27</v>
      </c>
      <c r="E2" s="15">
        <v>0.93103448275862066</v>
      </c>
      <c r="F2" s="5">
        <v>23</v>
      </c>
      <c r="G2" s="15">
        <v>0.7931034482758621</v>
      </c>
      <c r="H2" s="16">
        <v>2.925925925925926</v>
      </c>
    </row>
    <row r="3" spans="1:8" x14ac:dyDescent="0.25">
      <c r="A3" s="50"/>
      <c r="B3" s="3" t="s">
        <v>2</v>
      </c>
      <c r="C3" s="5">
        <v>18</v>
      </c>
      <c r="D3" s="5">
        <v>14</v>
      </c>
      <c r="E3" s="15">
        <v>0.77777777777777779</v>
      </c>
      <c r="F3" s="5">
        <v>12</v>
      </c>
      <c r="G3" s="15">
        <v>0.66666666666666663</v>
      </c>
      <c r="H3" s="16">
        <v>3.0714285714285716</v>
      </c>
    </row>
    <row r="4" spans="1:8" x14ac:dyDescent="0.25">
      <c r="A4" s="50"/>
      <c r="B4" s="3" t="s">
        <v>3</v>
      </c>
      <c r="C4" s="5">
        <v>21</v>
      </c>
      <c r="D4" s="5">
        <v>21</v>
      </c>
      <c r="E4" s="15">
        <v>1</v>
      </c>
      <c r="F4" s="5">
        <v>17</v>
      </c>
      <c r="G4" s="15">
        <v>0.80952380952380953</v>
      </c>
      <c r="H4" s="16">
        <v>2.8523809523809525</v>
      </c>
    </row>
    <row r="5" spans="1:8" x14ac:dyDescent="0.25">
      <c r="A5" s="50"/>
      <c r="B5" s="3" t="s">
        <v>4</v>
      </c>
      <c r="C5" s="5">
        <v>9</v>
      </c>
      <c r="D5" s="5">
        <v>9</v>
      </c>
      <c r="E5" s="15">
        <v>1</v>
      </c>
      <c r="F5" s="5">
        <v>6</v>
      </c>
      <c r="G5" s="15">
        <v>0.66666666666666663</v>
      </c>
      <c r="H5" s="16">
        <v>1.8888888888888888</v>
      </c>
    </row>
    <row r="6" spans="1:8" x14ac:dyDescent="0.25">
      <c r="A6" s="50"/>
      <c r="B6" s="3" t="s">
        <v>5</v>
      </c>
      <c r="C6" s="5">
        <v>9</v>
      </c>
      <c r="D6" s="5">
        <v>8</v>
      </c>
      <c r="E6" s="15">
        <v>0.88888888888888884</v>
      </c>
      <c r="F6" s="5">
        <v>7</v>
      </c>
      <c r="G6" s="15">
        <v>0.77777777777777779</v>
      </c>
      <c r="H6" s="16">
        <v>2.8</v>
      </c>
    </row>
    <row r="7" spans="1:8" x14ac:dyDescent="0.25">
      <c r="A7" s="50" t="s">
        <v>8</v>
      </c>
      <c r="B7" s="3" t="s">
        <v>1</v>
      </c>
      <c r="C7" s="5">
        <v>13</v>
      </c>
      <c r="D7" s="5">
        <v>12</v>
      </c>
      <c r="E7" s="15">
        <v>0.92307692307692313</v>
      </c>
      <c r="F7" s="5">
        <v>11</v>
      </c>
      <c r="G7" s="15">
        <v>0.84615384615384615</v>
      </c>
      <c r="H7" s="16">
        <v>3.3333333333333335</v>
      </c>
    </row>
    <row r="8" spans="1:8" x14ac:dyDescent="0.25">
      <c r="A8" s="50"/>
      <c r="B8" s="3" t="s">
        <v>2</v>
      </c>
      <c r="C8" s="5">
        <v>17</v>
      </c>
      <c r="D8" s="5">
        <v>16</v>
      </c>
      <c r="E8" s="15">
        <v>0.94117647058823528</v>
      </c>
      <c r="F8" s="5">
        <v>9</v>
      </c>
      <c r="G8" s="15">
        <v>0.52941176470588236</v>
      </c>
      <c r="H8" s="16">
        <v>1.75</v>
      </c>
    </row>
    <row r="9" spans="1:8" x14ac:dyDescent="0.25">
      <c r="A9" s="50"/>
      <c r="B9" s="3" t="s">
        <v>3</v>
      </c>
      <c r="C9" s="5">
        <v>15</v>
      </c>
      <c r="D9" s="5">
        <v>14</v>
      </c>
      <c r="E9" s="15">
        <v>0.93333333333333335</v>
      </c>
      <c r="F9" s="5">
        <v>10</v>
      </c>
      <c r="G9" s="15">
        <v>0.66666666666666663</v>
      </c>
      <c r="H9" s="16">
        <v>2.4285714285714284</v>
      </c>
    </row>
    <row r="10" spans="1:8" x14ac:dyDescent="0.25">
      <c r="A10" s="50"/>
      <c r="B10" s="3" t="s">
        <v>4</v>
      </c>
      <c r="C10" s="5">
        <v>16</v>
      </c>
      <c r="D10" s="5">
        <v>14</v>
      </c>
      <c r="E10" s="15">
        <v>0.875</v>
      </c>
      <c r="F10" s="5">
        <v>8</v>
      </c>
      <c r="G10" s="15">
        <v>0.5</v>
      </c>
      <c r="H10" s="16">
        <v>1.6428571428571428</v>
      </c>
    </row>
    <row r="11" spans="1:8" x14ac:dyDescent="0.25">
      <c r="A11" s="50"/>
      <c r="B11" s="3" t="s">
        <v>5</v>
      </c>
      <c r="C11" s="5">
        <v>12</v>
      </c>
      <c r="D11" s="5">
        <v>8</v>
      </c>
      <c r="E11" s="15">
        <v>0.66666666666666663</v>
      </c>
      <c r="F11" s="5">
        <v>8</v>
      </c>
      <c r="G11" s="15">
        <v>0.66666666666666663</v>
      </c>
      <c r="H11" s="16">
        <v>3.3</v>
      </c>
    </row>
    <row r="12" spans="1:8" ht="30" x14ac:dyDescent="0.25">
      <c r="A12" s="36" t="s">
        <v>45</v>
      </c>
      <c r="B12" s="2" t="s">
        <v>36</v>
      </c>
      <c r="C12" s="12" t="s">
        <v>68</v>
      </c>
      <c r="D12" s="12" t="s">
        <v>69</v>
      </c>
      <c r="E12" s="12" t="s">
        <v>70</v>
      </c>
      <c r="F12" s="12" t="s">
        <v>71</v>
      </c>
      <c r="G12" s="12" t="s">
        <v>37</v>
      </c>
      <c r="H12" s="12" t="s">
        <v>72</v>
      </c>
    </row>
    <row r="13" spans="1:8" x14ac:dyDescent="0.25">
      <c r="A13" s="51" t="s">
        <v>46</v>
      </c>
      <c r="B13" s="3" t="s">
        <v>1</v>
      </c>
      <c r="C13" s="5">
        <v>2</v>
      </c>
      <c r="D13" s="5">
        <v>2</v>
      </c>
      <c r="E13" s="15">
        <v>1</v>
      </c>
      <c r="F13" s="5">
        <v>2</v>
      </c>
      <c r="G13" s="15">
        <v>1</v>
      </c>
      <c r="H13" s="16">
        <v>4</v>
      </c>
    </row>
    <row r="14" spans="1:8" x14ac:dyDescent="0.25">
      <c r="A14" s="52"/>
      <c r="B14" s="3" t="s">
        <v>2</v>
      </c>
      <c r="C14" s="5">
        <v>7</v>
      </c>
      <c r="D14" s="5">
        <v>6</v>
      </c>
      <c r="E14" s="15">
        <v>0.8571428571428571</v>
      </c>
      <c r="F14" s="5">
        <v>4</v>
      </c>
      <c r="G14" s="15">
        <v>0.5714285714285714</v>
      </c>
      <c r="H14" s="16">
        <v>2</v>
      </c>
    </row>
    <row r="15" spans="1:8" x14ac:dyDescent="0.25">
      <c r="A15" s="52"/>
      <c r="B15" s="3" t="s">
        <v>3</v>
      </c>
      <c r="C15" s="5">
        <v>6</v>
      </c>
      <c r="D15" s="5">
        <v>6</v>
      </c>
      <c r="E15" s="15">
        <v>1</v>
      </c>
      <c r="F15" s="5">
        <v>3</v>
      </c>
      <c r="G15" s="15">
        <v>0.5</v>
      </c>
      <c r="H15" s="16">
        <v>1.8833333333333333</v>
      </c>
    </row>
    <row r="16" spans="1:8" x14ac:dyDescent="0.25">
      <c r="A16" s="52"/>
      <c r="B16" s="3" t="s">
        <v>4</v>
      </c>
      <c r="C16" s="5">
        <v>4</v>
      </c>
      <c r="D16" s="5">
        <v>3</v>
      </c>
      <c r="E16" s="15">
        <v>0.75</v>
      </c>
      <c r="F16" s="5">
        <v>2</v>
      </c>
      <c r="G16" s="15">
        <v>0.5</v>
      </c>
      <c r="H16" s="16">
        <v>2.6666666666666665</v>
      </c>
    </row>
    <row r="17" spans="1:8" x14ac:dyDescent="0.25">
      <c r="A17" s="53"/>
      <c r="B17" s="3" t="s">
        <v>5</v>
      </c>
      <c r="C17" s="5">
        <v>2</v>
      </c>
      <c r="D17" s="5">
        <v>2</v>
      </c>
      <c r="E17" s="15">
        <v>1</v>
      </c>
      <c r="F17" s="5">
        <v>2</v>
      </c>
      <c r="G17" s="15">
        <v>1</v>
      </c>
      <c r="H17" s="16">
        <v>3.35</v>
      </c>
    </row>
    <row r="18" spans="1:8" x14ac:dyDescent="0.25">
      <c r="A18" s="54" t="s">
        <v>47</v>
      </c>
      <c r="B18" s="3" t="s">
        <v>1</v>
      </c>
      <c r="C18" s="26" t="s">
        <v>38</v>
      </c>
      <c r="D18" s="26" t="s">
        <v>38</v>
      </c>
      <c r="E18" s="27" t="s">
        <v>38</v>
      </c>
      <c r="F18" s="26" t="s">
        <v>38</v>
      </c>
      <c r="G18" s="27" t="s">
        <v>38</v>
      </c>
      <c r="H18" s="28" t="s">
        <v>38</v>
      </c>
    </row>
    <row r="19" spans="1:8" x14ac:dyDescent="0.25">
      <c r="A19" s="54"/>
      <c r="B19" s="3" t="s">
        <v>2</v>
      </c>
      <c r="C19" s="7" t="s">
        <v>38</v>
      </c>
      <c r="D19" s="7" t="s">
        <v>38</v>
      </c>
      <c r="E19" s="27" t="s">
        <v>38</v>
      </c>
      <c r="F19" s="7" t="s">
        <v>38</v>
      </c>
      <c r="G19" s="27" t="s">
        <v>38</v>
      </c>
      <c r="H19" s="29" t="s">
        <v>38</v>
      </c>
    </row>
    <row r="20" spans="1:8" x14ac:dyDescent="0.25">
      <c r="A20" s="54"/>
      <c r="B20" s="3" t="s">
        <v>3</v>
      </c>
      <c r="C20" s="26" t="s">
        <v>38</v>
      </c>
      <c r="D20" s="26" t="s">
        <v>38</v>
      </c>
      <c r="E20" s="27" t="s">
        <v>38</v>
      </c>
      <c r="F20" s="26" t="s">
        <v>38</v>
      </c>
      <c r="G20" s="27" t="s">
        <v>38</v>
      </c>
      <c r="H20" s="28" t="s">
        <v>38</v>
      </c>
    </row>
    <row r="21" spans="1:8" x14ac:dyDescent="0.25">
      <c r="A21" s="54"/>
      <c r="B21" s="3" t="s">
        <v>4</v>
      </c>
      <c r="C21" s="7" t="s">
        <v>38</v>
      </c>
      <c r="D21" s="7" t="s">
        <v>38</v>
      </c>
      <c r="E21" s="27" t="s">
        <v>38</v>
      </c>
      <c r="F21" s="7" t="s">
        <v>38</v>
      </c>
      <c r="G21" s="27" t="s">
        <v>38</v>
      </c>
      <c r="H21" s="29" t="s">
        <v>38</v>
      </c>
    </row>
    <row r="22" spans="1:8" x14ac:dyDescent="0.25">
      <c r="A22" s="54"/>
      <c r="B22" s="3" t="s">
        <v>5</v>
      </c>
      <c r="C22" s="7" t="s">
        <v>38</v>
      </c>
      <c r="D22" s="7" t="s">
        <v>38</v>
      </c>
      <c r="E22" s="27" t="s">
        <v>38</v>
      </c>
      <c r="F22" s="7" t="s">
        <v>38</v>
      </c>
      <c r="G22" s="27" t="s">
        <v>38</v>
      </c>
      <c r="H22" s="29" t="s">
        <v>38</v>
      </c>
    </row>
    <row r="23" spans="1:8" x14ac:dyDescent="0.25">
      <c r="A23" s="50" t="s">
        <v>14</v>
      </c>
      <c r="B23" s="3" t="s">
        <v>1</v>
      </c>
      <c r="C23" s="7" t="s">
        <v>38</v>
      </c>
      <c r="D23" s="7" t="s">
        <v>38</v>
      </c>
      <c r="E23" s="27" t="s">
        <v>38</v>
      </c>
      <c r="F23" s="7" t="s">
        <v>38</v>
      </c>
      <c r="G23" s="27" t="s">
        <v>38</v>
      </c>
      <c r="H23" s="29" t="s">
        <v>38</v>
      </c>
    </row>
    <row r="24" spans="1:8" x14ac:dyDescent="0.25">
      <c r="A24" s="50"/>
      <c r="B24" s="3" t="s">
        <v>2</v>
      </c>
      <c r="C24" s="5">
        <v>1</v>
      </c>
      <c r="D24" s="5">
        <v>1</v>
      </c>
      <c r="E24" s="15">
        <v>1</v>
      </c>
      <c r="F24" s="5">
        <v>0</v>
      </c>
      <c r="G24" s="15">
        <v>0</v>
      </c>
      <c r="H24" s="16">
        <v>0</v>
      </c>
    </row>
    <row r="25" spans="1:8" x14ac:dyDescent="0.25">
      <c r="A25" s="50"/>
      <c r="B25" s="3" t="s">
        <v>3</v>
      </c>
      <c r="C25" s="26" t="s">
        <v>38</v>
      </c>
      <c r="D25" s="26" t="s">
        <v>38</v>
      </c>
      <c r="E25" s="27" t="s">
        <v>38</v>
      </c>
      <c r="F25" s="26" t="s">
        <v>38</v>
      </c>
      <c r="G25" s="27" t="s">
        <v>38</v>
      </c>
      <c r="H25" s="28" t="s">
        <v>38</v>
      </c>
    </row>
    <row r="26" spans="1:8" x14ac:dyDescent="0.25">
      <c r="A26" s="50"/>
      <c r="B26" s="3" t="s">
        <v>4</v>
      </c>
      <c r="C26" s="5">
        <v>1</v>
      </c>
      <c r="D26" s="5">
        <v>1</v>
      </c>
      <c r="E26" s="15">
        <v>1</v>
      </c>
      <c r="F26" s="5">
        <v>0</v>
      </c>
      <c r="G26" s="15">
        <v>0</v>
      </c>
      <c r="H26" s="16">
        <v>0</v>
      </c>
    </row>
    <row r="27" spans="1:8" x14ac:dyDescent="0.25">
      <c r="A27" s="50"/>
      <c r="B27" s="3" t="s">
        <v>5</v>
      </c>
      <c r="C27" s="5">
        <v>2</v>
      </c>
      <c r="D27" s="5">
        <v>2</v>
      </c>
      <c r="E27" s="15">
        <v>1</v>
      </c>
      <c r="F27" s="5">
        <v>1</v>
      </c>
      <c r="G27" s="15">
        <v>0.5</v>
      </c>
      <c r="H27" s="16">
        <v>1.3500000000000003</v>
      </c>
    </row>
    <row r="28" spans="1:8" x14ac:dyDescent="0.25">
      <c r="A28" s="50" t="s">
        <v>15</v>
      </c>
      <c r="B28" s="3" t="s">
        <v>1</v>
      </c>
      <c r="C28" s="5">
        <v>2</v>
      </c>
      <c r="D28" s="5">
        <v>2</v>
      </c>
      <c r="E28" s="15">
        <v>1</v>
      </c>
      <c r="F28" s="5">
        <v>1</v>
      </c>
      <c r="G28" s="15">
        <v>0.5</v>
      </c>
      <c r="H28" s="16">
        <v>2</v>
      </c>
    </row>
    <row r="29" spans="1:8" x14ac:dyDescent="0.25">
      <c r="A29" s="50"/>
      <c r="B29" s="3" t="s">
        <v>2</v>
      </c>
      <c r="C29" s="7" t="s">
        <v>38</v>
      </c>
      <c r="D29" s="7" t="s">
        <v>38</v>
      </c>
      <c r="E29" s="27" t="s">
        <v>38</v>
      </c>
      <c r="F29" s="7" t="s">
        <v>38</v>
      </c>
      <c r="G29" s="27" t="s">
        <v>38</v>
      </c>
      <c r="H29" s="29" t="s">
        <v>38</v>
      </c>
    </row>
    <row r="30" spans="1:8" x14ac:dyDescent="0.25">
      <c r="A30" s="50"/>
      <c r="B30" s="3" t="s">
        <v>3</v>
      </c>
      <c r="C30" s="7" t="s">
        <v>38</v>
      </c>
      <c r="D30" s="7" t="s">
        <v>38</v>
      </c>
      <c r="E30" s="27" t="s">
        <v>38</v>
      </c>
      <c r="F30" s="7" t="s">
        <v>38</v>
      </c>
      <c r="G30" s="27" t="s">
        <v>38</v>
      </c>
      <c r="H30" s="29" t="s">
        <v>38</v>
      </c>
    </row>
    <row r="31" spans="1:8" x14ac:dyDescent="0.25">
      <c r="A31" s="50"/>
      <c r="B31" s="3" t="s">
        <v>4</v>
      </c>
      <c r="C31" s="7" t="s">
        <v>38</v>
      </c>
      <c r="D31" s="7" t="s">
        <v>38</v>
      </c>
      <c r="E31" s="27" t="s">
        <v>38</v>
      </c>
      <c r="F31" s="7" t="s">
        <v>38</v>
      </c>
      <c r="G31" s="27" t="s">
        <v>38</v>
      </c>
      <c r="H31" s="29" t="s">
        <v>38</v>
      </c>
    </row>
    <row r="32" spans="1:8" x14ac:dyDescent="0.25">
      <c r="A32" s="50"/>
      <c r="B32" s="3" t="s">
        <v>5</v>
      </c>
      <c r="C32" s="7" t="s">
        <v>38</v>
      </c>
      <c r="D32" s="7" t="s">
        <v>38</v>
      </c>
      <c r="E32" s="27" t="s">
        <v>38</v>
      </c>
      <c r="F32" s="7" t="s">
        <v>38</v>
      </c>
      <c r="G32" s="27" t="s">
        <v>38</v>
      </c>
      <c r="H32" s="29" t="s">
        <v>38</v>
      </c>
    </row>
    <row r="33" spans="1:8" x14ac:dyDescent="0.25">
      <c r="A33" s="50" t="s">
        <v>16</v>
      </c>
      <c r="B33" s="3" t="s">
        <v>1</v>
      </c>
      <c r="C33" s="5">
        <v>17</v>
      </c>
      <c r="D33" s="5">
        <v>14</v>
      </c>
      <c r="E33" s="15">
        <v>0.82352941176470584</v>
      </c>
      <c r="F33" s="5">
        <v>13</v>
      </c>
      <c r="G33" s="15">
        <v>0.76470588235294112</v>
      </c>
      <c r="H33" s="16">
        <v>3.1428571428571428</v>
      </c>
    </row>
    <row r="34" spans="1:8" x14ac:dyDescent="0.25">
      <c r="A34" s="50"/>
      <c r="B34" s="3" t="s">
        <v>2</v>
      </c>
      <c r="C34" s="5">
        <v>11</v>
      </c>
      <c r="D34" s="5">
        <v>10</v>
      </c>
      <c r="E34" s="15">
        <v>0.90909090909090906</v>
      </c>
      <c r="F34" s="5">
        <v>8</v>
      </c>
      <c r="G34" s="15">
        <v>0.72727272727272729</v>
      </c>
      <c r="H34" s="16">
        <v>2.5</v>
      </c>
    </row>
    <row r="35" spans="1:8" x14ac:dyDescent="0.25">
      <c r="A35" s="50"/>
      <c r="B35" s="3" t="s">
        <v>3</v>
      </c>
      <c r="C35" s="5">
        <v>16</v>
      </c>
      <c r="D35" s="5">
        <v>16</v>
      </c>
      <c r="E35" s="15">
        <v>1</v>
      </c>
      <c r="F35" s="5">
        <v>11</v>
      </c>
      <c r="G35" s="15">
        <v>0.6875</v>
      </c>
      <c r="H35" s="16">
        <v>2.4562499999999998</v>
      </c>
    </row>
    <row r="36" spans="1:8" x14ac:dyDescent="0.25">
      <c r="A36" s="50"/>
      <c r="B36" s="3" t="s">
        <v>4</v>
      </c>
      <c r="C36" s="5">
        <v>10</v>
      </c>
      <c r="D36" s="5">
        <v>9</v>
      </c>
      <c r="E36" s="15">
        <v>0.9</v>
      </c>
      <c r="F36" s="5">
        <v>4</v>
      </c>
      <c r="G36" s="15">
        <v>0.4</v>
      </c>
      <c r="H36" s="16">
        <v>1</v>
      </c>
    </row>
    <row r="37" spans="1:8" x14ac:dyDescent="0.25">
      <c r="A37" s="50"/>
      <c r="B37" s="3" t="s">
        <v>5</v>
      </c>
      <c r="C37" s="5">
        <v>7</v>
      </c>
      <c r="D37" s="5">
        <v>5</v>
      </c>
      <c r="E37" s="15">
        <v>0.7142857142857143</v>
      </c>
      <c r="F37" s="5">
        <v>5</v>
      </c>
      <c r="G37" s="15">
        <v>0.7142857142857143</v>
      </c>
      <c r="H37" s="16">
        <v>3.4</v>
      </c>
    </row>
    <row r="38" spans="1:8" x14ac:dyDescent="0.25">
      <c r="A38" s="50" t="s">
        <v>17</v>
      </c>
      <c r="B38" s="3" t="s">
        <v>1</v>
      </c>
      <c r="C38" s="7" t="s">
        <v>38</v>
      </c>
      <c r="D38" s="7" t="s">
        <v>38</v>
      </c>
      <c r="E38" s="27" t="s">
        <v>38</v>
      </c>
      <c r="F38" s="7" t="s">
        <v>38</v>
      </c>
      <c r="G38" s="27" t="s">
        <v>38</v>
      </c>
      <c r="H38" s="29" t="s">
        <v>38</v>
      </c>
    </row>
    <row r="39" spans="1:8" x14ac:dyDescent="0.25">
      <c r="A39" s="50"/>
      <c r="B39" s="3" t="s">
        <v>2</v>
      </c>
      <c r="C39" s="7" t="s">
        <v>38</v>
      </c>
      <c r="D39" s="7" t="s">
        <v>38</v>
      </c>
      <c r="E39" s="27" t="s">
        <v>38</v>
      </c>
      <c r="F39" s="7" t="s">
        <v>38</v>
      </c>
      <c r="G39" s="27" t="s">
        <v>38</v>
      </c>
      <c r="H39" s="29" t="s">
        <v>38</v>
      </c>
    </row>
    <row r="40" spans="1:8" x14ac:dyDescent="0.25">
      <c r="A40" s="50"/>
      <c r="B40" s="3" t="s">
        <v>3</v>
      </c>
      <c r="C40" s="7" t="s">
        <v>38</v>
      </c>
      <c r="D40" s="7" t="s">
        <v>38</v>
      </c>
      <c r="E40" s="27" t="s">
        <v>38</v>
      </c>
      <c r="F40" s="7" t="s">
        <v>38</v>
      </c>
      <c r="G40" s="27" t="s">
        <v>38</v>
      </c>
      <c r="H40" s="29" t="s">
        <v>38</v>
      </c>
    </row>
    <row r="41" spans="1:8" x14ac:dyDescent="0.25">
      <c r="A41" s="50"/>
      <c r="B41" s="3" t="s">
        <v>4</v>
      </c>
      <c r="C41" s="7" t="s">
        <v>38</v>
      </c>
      <c r="D41" s="7" t="s">
        <v>38</v>
      </c>
      <c r="E41" s="27" t="s">
        <v>38</v>
      </c>
      <c r="F41" s="7" t="s">
        <v>38</v>
      </c>
      <c r="G41" s="27" t="s">
        <v>38</v>
      </c>
      <c r="H41" s="29" t="s">
        <v>38</v>
      </c>
    </row>
    <row r="42" spans="1:8" x14ac:dyDescent="0.25">
      <c r="A42" s="50"/>
      <c r="B42" s="3" t="s">
        <v>5</v>
      </c>
      <c r="C42" s="7" t="s">
        <v>38</v>
      </c>
      <c r="D42" s="7" t="s">
        <v>38</v>
      </c>
      <c r="E42" s="27" t="s">
        <v>38</v>
      </c>
      <c r="F42" s="7" t="s">
        <v>38</v>
      </c>
      <c r="G42" s="27" t="s">
        <v>38</v>
      </c>
      <c r="H42" s="29" t="s">
        <v>38</v>
      </c>
    </row>
    <row r="43" spans="1:8" x14ac:dyDescent="0.25">
      <c r="A43" s="54" t="s">
        <v>48</v>
      </c>
      <c r="B43" s="3" t="s">
        <v>1</v>
      </c>
      <c r="C43" s="5">
        <v>19</v>
      </c>
      <c r="D43" s="5">
        <v>19</v>
      </c>
      <c r="E43" s="15">
        <v>1</v>
      </c>
      <c r="F43" s="5">
        <v>17</v>
      </c>
      <c r="G43" s="15">
        <v>0.89473684210526316</v>
      </c>
      <c r="H43" s="16">
        <v>3.1052631578947367</v>
      </c>
    </row>
    <row r="44" spans="1:8" x14ac:dyDescent="0.25">
      <c r="A44" s="54"/>
      <c r="B44" s="3" t="s">
        <v>2</v>
      </c>
      <c r="C44" s="5">
        <v>11</v>
      </c>
      <c r="D44" s="5">
        <v>10</v>
      </c>
      <c r="E44" s="15">
        <v>0.90909090909090906</v>
      </c>
      <c r="F44" s="5">
        <v>7</v>
      </c>
      <c r="G44" s="15">
        <v>0.63636363636363635</v>
      </c>
      <c r="H44" s="16">
        <v>2.6</v>
      </c>
    </row>
    <row r="45" spans="1:8" x14ac:dyDescent="0.25">
      <c r="A45" s="54"/>
      <c r="B45" s="3" t="s">
        <v>3</v>
      </c>
      <c r="C45" s="5">
        <v>10</v>
      </c>
      <c r="D45" s="5">
        <v>9</v>
      </c>
      <c r="E45" s="15">
        <v>0.9</v>
      </c>
      <c r="F45" s="5">
        <v>9</v>
      </c>
      <c r="G45" s="15">
        <v>0.9</v>
      </c>
      <c r="H45" s="16">
        <v>3.4777777777777779</v>
      </c>
    </row>
    <row r="46" spans="1:8" x14ac:dyDescent="0.25">
      <c r="A46" s="54"/>
      <c r="B46" s="3" t="s">
        <v>4</v>
      </c>
      <c r="C46" s="5">
        <v>8</v>
      </c>
      <c r="D46" s="5">
        <v>8</v>
      </c>
      <c r="E46" s="15">
        <v>1</v>
      </c>
      <c r="F46" s="5">
        <v>7</v>
      </c>
      <c r="G46" s="15">
        <v>0.875</v>
      </c>
      <c r="H46" s="16">
        <v>2.625</v>
      </c>
    </row>
    <row r="47" spans="1:8" x14ac:dyDescent="0.25">
      <c r="A47" s="54"/>
      <c r="B47" s="3" t="s">
        <v>5</v>
      </c>
      <c r="C47" s="5">
        <v>9</v>
      </c>
      <c r="D47" s="5">
        <v>6</v>
      </c>
      <c r="E47" s="15">
        <v>0.66666666666666663</v>
      </c>
      <c r="F47" s="5">
        <v>6</v>
      </c>
      <c r="G47" s="15">
        <v>0.66666666666666663</v>
      </c>
      <c r="H47" s="16">
        <v>3.1166666666666667</v>
      </c>
    </row>
    <row r="48" spans="1:8" x14ac:dyDescent="0.25">
      <c r="A48" s="54" t="s">
        <v>49</v>
      </c>
      <c r="B48" s="3" t="s">
        <v>1</v>
      </c>
      <c r="C48" s="5">
        <v>1</v>
      </c>
      <c r="D48" s="5">
        <v>1</v>
      </c>
      <c r="E48" s="15">
        <v>1</v>
      </c>
      <c r="F48" s="5">
        <v>1</v>
      </c>
      <c r="G48" s="15">
        <v>1</v>
      </c>
      <c r="H48" s="16">
        <v>3</v>
      </c>
    </row>
    <row r="49" spans="1:8" x14ac:dyDescent="0.25">
      <c r="A49" s="54"/>
      <c r="B49" s="3" t="s">
        <v>2</v>
      </c>
      <c r="C49" s="5">
        <v>5</v>
      </c>
      <c r="D49" s="5">
        <v>3</v>
      </c>
      <c r="E49" s="15">
        <v>0.6</v>
      </c>
      <c r="F49" s="5">
        <v>2</v>
      </c>
      <c r="G49" s="15">
        <v>0.4</v>
      </c>
      <c r="H49" s="16">
        <v>2.6666666666666665</v>
      </c>
    </row>
    <row r="50" spans="1:8" x14ac:dyDescent="0.25">
      <c r="A50" s="54"/>
      <c r="B50" s="3" t="s">
        <v>3</v>
      </c>
      <c r="C50" s="5">
        <v>6</v>
      </c>
      <c r="D50" s="5">
        <v>5</v>
      </c>
      <c r="E50" s="15">
        <v>0.83333333333333337</v>
      </c>
      <c r="F50" s="5">
        <v>5</v>
      </c>
      <c r="G50" s="15">
        <v>0.83333333333333337</v>
      </c>
      <c r="H50" s="16">
        <v>3.0599999999999996</v>
      </c>
    </row>
    <row r="51" spans="1:8" x14ac:dyDescent="0.25">
      <c r="A51" s="54"/>
      <c r="B51" s="3" t="s">
        <v>4</v>
      </c>
      <c r="C51" s="5">
        <v>2</v>
      </c>
      <c r="D51" s="5">
        <v>2</v>
      </c>
      <c r="E51" s="15">
        <v>1</v>
      </c>
      <c r="F51" s="5">
        <v>1</v>
      </c>
      <c r="G51" s="15">
        <v>0.5</v>
      </c>
      <c r="H51" s="16">
        <v>1</v>
      </c>
    </row>
    <row r="52" spans="1:8" x14ac:dyDescent="0.25">
      <c r="A52" s="54"/>
      <c r="B52" s="3" t="s">
        <v>5</v>
      </c>
      <c r="C52" s="5">
        <v>1</v>
      </c>
      <c r="D52" s="5">
        <v>1</v>
      </c>
      <c r="E52" s="15">
        <v>1</v>
      </c>
      <c r="F52" s="5">
        <v>1</v>
      </c>
      <c r="G52" s="15">
        <v>1</v>
      </c>
      <c r="H52" s="16">
        <v>3.7000000000000006</v>
      </c>
    </row>
    <row r="53" spans="1:8" x14ac:dyDescent="0.25">
      <c r="A53" s="54" t="s">
        <v>50</v>
      </c>
      <c r="B53" s="3" t="s">
        <v>1</v>
      </c>
      <c r="C53" s="5">
        <v>1</v>
      </c>
      <c r="D53" s="5">
        <v>1</v>
      </c>
      <c r="E53" s="15">
        <v>1</v>
      </c>
      <c r="F53" s="5">
        <v>0</v>
      </c>
      <c r="G53" s="15">
        <v>0</v>
      </c>
      <c r="H53" s="16">
        <v>1</v>
      </c>
    </row>
    <row r="54" spans="1:8" x14ac:dyDescent="0.25">
      <c r="A54" s="54"/>
      <c r="B54" s="3" t="s">
        <v>2</v>
      </c>
      <c r="C54" s="7" t="s">
        <v>38</v>
      </c>
      <c r="D54" s="7" t="s">
        <v>38</v>
      </c>
      <c r="E54" s="27" t="s">
        <v>38</v>
      </c>
      <c r="F54" s="7" t="s">
        <v>38</v>
      </c>
      <c r="G54" s="27" t="s">
        <v>38</v>
      </c>
      <c r="H54" s="29" t="s">
        <v>38</v>
      </c>
    </row>
    <row r="55" spans="1:8" x14ac:dyDescent="0.25">
      <c r="A55" s="54"/>
      <c r="B55" s="3" t="s">
        <v>3</v>
      </c>
      <c r="C55" s="7" t="s">
        <v>38</v>
      </c>
      <c r="D55" s="7" t="s">
        <v>38</v>
      </c>
      <c r="E55" s="27" t="s">
        <v>38</v>
      </c>
      <c r="F55" s="7" t="s">
        <v>38</v>
      </c>
      <c r="G55" s="27" t="s">
        <v>38</v>
      </c>
      <c r="H55" s="29" t="s">
        <v>38</v>
      </c>
    </row>
    <row r="56" spans="1:8" x14ac:dyDescent="0.25">
      <c r="A56" s="54"/>
      <c r="B56" s="3" t="s">
        <v>4</v>
      </c>
      <c r="C56" s="7" t="s">
        <v>38</v>
      </c>
      <c r="D56" s="7" t="s">
        <v>38</v>
      </c>
      <c r="E56" s="27" t="s">
        <v>38</v>
      </c>
      <c r="F56" s="7" t="s">
        <v>38</v>
      </c>
      <c r="G56" s="27" t="s">
        <v>38</v>
      </c>
      <c r="H56" s="29" t="s">
        <v>38</v>
      </c>
    </row>
    <row r="57" spans="1:8" x14ac:dyDescent="0.25">
      <c r="A57" s="54"/>
      <c r="B57" s="3" t="s">
        <v>5</v>
      </c>
      <c r="C57" s="7" t="s">
        <v>38</v>
      </c>
      <c r="D57" s="7" t="s">
        <v>38</v>
      </c>
      <c r="E57" s="27" t="s">
        <v>38</v>
      </c>
      <c r="F57" s="7" t="s">
        <v>38</v>
      </c>
      <c r="G57" s="27" t="s">
        <v>38</v>
      </c>
      <c r="H57" s="29" t="s">
        <v>38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55" t="s">
        <v>41</v>
      </c>
      <c r="B1" s="56"/>
      <c r="C1" s="56"/>
      <c r="D1" s="56"/>
      <c r="E1" s="56"/>
      <c r="F1" s="56"/>
    </row>
    <row r="2" spans="1:6" x14ac:dyDescent="0.25">
      <c r="A2" s="57" t="s">
        <v>73</v>
      </c>
      <c r="B2" s="42" t="s">
        <v>74</v>
      </c>
      <c r="C2" s="42"/>
      <c r="D2" s="42"/>
      <c r="E2" s="42"/>
      <c r="F2" s="42"/>
    </row>
    <row r="3" spans="1:6" x14ac:dyDescent="0.25">
      <c r="A3" s="57"/>
      <c r="B3" s="30" t="s">
        <v>62</v>
      </c>
      <c r="C3" s="30" t="s">
        <v>63</v>
      </c>
      <c r="D3" s="30" t="s">
        <v>64</v>
      </c>
      <c r="E3" s="30" t="s">
        <v>65</v>
      </c>
      <c r="F3" s="30" t="s">
        <v>66</v>
      </c>
    </row>
    <row r="4" spans="1:6" x14ac:dyDescent="0.25">
      <c r="A4" s="34" t="s">
        <v>61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4" t="s">
        <v>75</v>
      </c>
      <c r="B5" s="35" t="s">
        <v>38</v>
      </c>
      <c r="C5" s="35" t="s">
        <v>38</v>
      </c>
      <c r="D5" s="35" t="s">
        <v>38</v>
      </c>
      <c r="E5" s="35" t="s">
        <v>38</v>
      </c>
      <c r="F5" s="35" t="s">
        <v>38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3" customWidth="1"/>
    <col min="2" max="11" width="11.7109375" style="11" customWidth="1"/>
  </cols>
  <sheetData>
    <row r="1" spans="1:11" ht="45" x14ac:dyDescent="0.25">
      <c r="A1" s="31" t="s">
        <v>36</v>
      </c>
      <c r="B1" s="12" t="s">
        <v>51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57</v>
      </c>
      <c r="I1" s="12" t="s">
        <v>58</v>
      </c>
      <c r="J1" s="12" t="s">
        <v>59</v>
      </c>
      <c r="K1" s="12" t="s">
        <v>60</v>
      </c>
    </row>
    <row r="2" spans="1:11" x14ac:dyDescent="0.25">
      <c r="A2" s="32" t="s">
        <v>1</v>
      </c>
      <c r="B2" s="20">
        <v>1</v>
      </c>
      <c r="C2" s="21">
        <v>126</v>
      </c>
      <c r="D2" s="22">
        <v>630</v>
      </c>
      <c r="E2" s="21">
        <v>4.2</v>
      </c>
      <c r="F2" s="21">
        <v>0.2</v>
      </c>
      <c r="G2" s="23">
        <v>0.2</v>
      </c>
      <c r="H2" s="22">
        <v>21</v>
      </c>
      <c r="I2" s="20">
        <v>42</v>
      </c>
      <c r="J2" s="20">
        <v>42</v>
      </c>
      <c r="K2" s="24">
        <v>1</v>
      </c>
    </row>
    <row r="3" spans="1:11" x14ac:dyDescent="0.25">
      <c r="A3" s="32" t="s">
        <v>2</v>
      </c>
      <c r="B3" s="20">
        <v>1</v>
      </c>
      <c r="C3" s="21">
        <v>105</v>
      </c>
      <c r="D3" s="22">
        <v>525</v>
      </c>
      <c r="E3" s="21">
        <v>3.5</v>
      </c>
      <c r="F3" s="21">
        <v>0.2</v>
      </c>
      <c r="G3" s="23">
        <v>0.2</v>
      </c>
      <c r="H3" s="22">
        <v>17.5</v>
      </c>
      <c r="I3" s="20">
        <v>35</v>
      </c>
      <c r="J3" s="20">
        <v>42</v>
      </c>
      <c r="K3" s="24">
        <v>0.83333333333333337</v>
      </c>
    </row>
    <row r="4" spans="1:11" x14ac:dyDescent="0.25">
      <c r="A4" s="32" t="s">
        <v>3</v>
      </c>
      <c r="B4" s="20">
        <v>1</v>
      </c>
      <c r="C4" s="21">
        <v>111</v>
      </c>
      <c r="D4" s="22">
        <v>555</v>
      </c>
      <c r="E4" s="21">
        <v>3.7</v>
      </c>
      <c r="F4" s="21">
        <v>0.2</v>
      </c>
      <c r="G4" s="23">
        <v>0.2</v>
      </c>
      <c r="H4" s="22">
        <v>18.5</v>
      </c>
      <c r="I4" s="20">
        <v>37</v>
      </c>
      <c r="J4" s="20">
        <v>44</v>
      </c>
      <c r="K4" s="24">
        <v>0.84090909090909094</v>
      </c>
    </row>
    <row r="5" spans="1:11" x14ac:dyDescent="0.25">
      <c r="A5" s="32" t="s">
        <v>4</v>
      </c>
      <c r="B5" s="20">
        <v>1</v>
      </c>
      <c r="C5" s="23">
        <v>75</v>
      </c>
      <c r="D5" s="25">
        <v>375</v>
      </c>
      <c r="E5" s="23">
        <v>2.5</v>
      </c>
      <c r="F5" s="23">
        <v>0.2</v>
      </c>
      <c r="G5" s="23">
        <v>0.2</v>
      </c>
      <c r="H5" s="25">
        <v>12.5</v>
      </c>
      <c r="I5" s="20">
        <v>25</v>
      </c>
      <c r="J5" s="20">
        <v>44</v>
      </c>
      <c r="K5" s="24">
        <v>0.56818181818181823</v>
      </c>
    </row>
    <row r="6" spans="1:11" x14ac:dyDescent="0.25">
      <c r="A6" s="32" t="s">
        <v>5</v>
      </c>
      <c r="B6" s="20">
        <v>1</v>
      </c>
      <c r="C6" s="21">
        <v>63</v>
      </c>
      <c r="D6" s="22">
        <v>315</v>
      </c>
      <c r="E6" s="21">
        <v>2.1</v>
      </c>
      <c r="F6" s="21">
        <v>0.2</v>
      </c>
      <c r="G6" s="23">
        <v>0.2</v>
      </c>
      <c r="H6" s="22">
        <v>10.5</v>
      </c>
      <c r="I6" s="20">
        <v>21</v>
      </c>
      <c r="J6" s="20">
        <v>44</v>
      </c>
      <c r="K6" s="24">
        <v>0.47727272727272729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2017-09-26T19:51:48Z</cp:lastPrinted>
  <dcterms:created xsi:type="dcterms:W3CDTF">2017-08-31T23:44:57Z</dcterms:created>
  <dcterms:modified xsi:type="dcterms:W3CDTF">2018-01-29T17:34:58Z</dcterms:modified>
</cp:coreProperties>
</file>