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Arts, Humanities &amp; Social Sciences\"/>
    </mc:Choice>
  </mc:AlternateContent>
  <bookViews>
    <workbookView xWindow="0" yWindow="0" windowWidth="38400" windowHeight="17235"/>
  </bookViews>
  <sheets>
    <sheet name="Student Characteristics" sheetId="2" r:id="rId1"/>
    <sheet name="Success Rate by Course" sheetId="1" r:id="rId2"/>
    <sheet name="Success Rates by DE" sheetId="6" r:id="rId3"/>
    <sheet name="Success Rates by Demographics" sheetId="3" r:id="rId4"/>
    <sheet name="Awards" sheetId="5" r:id="rId5"/>
    <sheet name="Productivity" sheetId="4" r:id="rId6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2" l="1"/>
  <c r="K33" i="2"/>
  <c r="K30" i="2"/>
  <c r="K29" i="2"/>
  <c r="K28" i="2"/>
  <c r="K27" i="2"/>
  <c r="K26" i="2"/>
  <c r="K23" i="2"/>
  <c r="K22" i="2"/>
  <c r="K21" i="2"/>
  <c r="K20" i="2"/>
  <c r="K16" i="2"/>
  <c r="K15" i="2"/>
  <c r="K14" i="2"/>
  <c r="K13" i="2"/>
  <c r="K12" i="2"/>
  <c r="K10" i="2"/>
  <c r="K9" i="2"/>
  <c r="K6" i="2"/>
  <c r="K5" i="2"/>
  <c r="K4" i="2"/>
  <c r="K7" i="2"/>
  <c r="I34" i="2"/>
  <c r="I33" i="2"/>
  <c r="I30" i="2"/>
  <c r="I29" i="2"/>
  <c r="I28" i="2"/>
  <c r="I27" i="2"/>
  <c r="I26" i="2"/>
  <c r="I23" i="2"/>
  <c r="I22" i="2"/>
  <c r="I21" i="2"/>
  <c r="I20" i="2"/>
  <c r="I17" i="2"/>
  <c r="I16" i="2"/>
  <c r="I15" i="2"/>
  <c r="I14" i="2"/>
  <c r="I13" i="2"/>
  <c r="I12" i="2"/>
  <c r="I11" i="2"/>
  <c r="I9" i="2"/>
  <c r="I6" i="2"/>
  <c r="I5" i="2"/>
  <c r="I4" i="2"/>
  <c r="I7" i="2"/>
  <c r="G34" i="2"/>
  <c r="G33" i="2"/>
  <c r="G30" i="2"/>
  <c r="G29" i="2"/>
  <c r="G28" i="2"/>
  <c r="G27" i="2"/>
  <c r="G26" i="2"/>
  <c r="G23" i="2"/>
  <c r="G22" i="2"/>
  <c r="G21" i="2"/>
  <c r="G20" i="2"/>
  <c r="G17" i="2"/>
  <c r="G16" i="2"/>
  <c r="G15" i="2"/>
  <c r="G14" i="2"/>
  <c r="G13" i="2"/>
  <c r="G12" i="2"/>
  <c r="G11" i="2"/>
  <c r="G10" i="2"/>
  <c r="G9" i="2"/>
  <c r="G6" i="2"/>
  <c r="G5" i="2"/>
  <c r="G4" i="2"/>
  <c r="G7" i="2"/>
  <c r="E34" i="2"/>
  <c r="E33" i="2"/>
  <c r="E30" i="2"/>
  <c r="E29" i="2"/>
  <c r="E28" i="2"/>
  <c r="E27" i="2"/>
  <c r="E26" i="2"/>
  <c r="E23" i="2"/>
  <c r="E22" i="2"/>
  <c r="E21" i="2"/>
  <c r="E20" i="2"/>
  <c r="E17" i="2"/>
  <c r="E16" i="2"/>
  <c r="E15" i="2"/>
  <c r="E14" i="2"/>
  <c r="E13" i="2"/>
  <c r="E12" i="2"/>
  <c r="E11" i="2"/>
  <c r="E10" i="2"/>
  <c r="E9" i="2"/>
  <c r="E6" i="2"/>
  <c r="E5" i="2"/>
  <c r="E4" i="2"/>
  <c r="E7" i="2"/>
  <c r="C34" i="2"/>
  <c r="C33" i="2"/>
  <c r="C30" i="2"/>
  <c r="C29" i="2"/>
  <c r="C28" i="2"/>
  <c r="C27" i="2"/>
  <c r="C26" i="2"/>
  <c r="C23" i="2"/>
  <c r="C22" i="2"/>
  <c r="C21" i="2"/>
  <c r="C20" i="2"/>
  <c r="C17" i="2"/>
  <c r="C16" i="2"/>
  <c r="C15" i="2"/>
  <c r="C13" i="2"/>
  <c r="C12" i="2"/>
  <c r="C10" i="2"/>
  <c r="C9" i="2"/>
  <c r="C6" i="2"/>
  <c r="C5" i="2"/>
  <c r="C4" i="2"/>
  <c r="C7" i="2"/>
  <c r="L10" i="2"/>
  <c r="H35" i="2" l="1"/>
  <c r="I35" i="2" s="1"/>
  <c r="F35" i="2"/>
  <c r="G35" i="2" s="1"/>
  <c r="D35" i="2"/>
  <c r="E35" i="2" s="1"/>
  <c r="B35" i="2"/>
  <c r="C35" i="2" s="1"/>
  <c r="H31" i="2"/>
  <c r="I31" i="2" s="1"/>
  <c r="F31" i="2"/>
  <c r="G31" i="2" s="1"/>
  <c r="D31" i="2"/>
  <c r="E31" i="2" s="1"/>
  <c r="B31" i="2"/>
  <c r="C31" i="2" s="1"/>
  <c r="H24" i="2" l="1"/>
  <c r="I24" i="2" s="1"/>
  <c r="F24" i="2"/>
  <c r="G24" i="2" s="1"/>
  <c r="D24" i="2"/>
  <c r="E24" i="2" s="1"/>
  <c r="B24" i="2"/>
  <c r="C24" i="2" s="1"/>
  <c r="H18" i="2"/>
  <c r="I18" i="2" s="1"/>
  <c r="F18" i="2"/>
  <c r="G18" i="2" s="1"/>
  <c r="D18" i="2"/>
  <c r="E18" i="2" s="1"/>
  <c r="B18" i="2"/>
  <c r="C18" i="2" s="1"/>
  <c r="H7" i="2"/>
  <c r="F7" i="2"/>
  <c r="D7" i="2"/>
  <c r="B7" i="2"/>
  <c r="J7" i="2" l="1"/>
  <c r="L34" i="2" l="1"/>
  <c r="L33" i="2"/>
  <c r="L30" i="2"/>
  <c r="L29" i="2"/>
  <c r="L28" i="2"/>
  <c r="L27" i="2"/>
  <c r="L26" i="2"/>
  <c r="L23" i="2"/>
  <c r="L22" i="2"/>
  <c r="L21" i="2"/>
  <c r="L20" i="2"/>
  <c r="L16" i="2"/>
  <c r="L15" i="2"/>
  <c r="L13" i="2"/>
  <c r="L12" i="2"/>
  <c r="L9" i="2"/>
  <c r="L5" i="2"/>
  <c r="L6" i="2"/>
  <c r="L4" i="2"/>
  <c r="J18" i="2"/>
  <c r="K18" i="2" s="1"/>
  <c r="J24" i="2"/>
  <c r="K24" i="2" s="1"/>
  <c r="J31" i="2"/>
  <c r="K31" i="2" s="1"/>
  <c r="J35" i="2"/>
  <c r="K35" i="2" s="1"/>
  <c r="L7" i="2"/>
  <c r="L31" i="2" l="1"/>
  <c r="L18" i="2"/>
  <c r="L24" i="2"/>
  <c r="L35" i="2"/>
</calcChain>
</file>

<file path=xl/sharedStrings.xml><?xml version="1.0" encoding="utf-8"?>
<sst xmlns="http://schemas.openxmlformats.org/spreadsheetml/2006/main" count="482" uniqueCount="85">
  <si>
    <t>ASL-120 : American Sign Language I</t>
  </si>
  <si>
    <t>ASL-121 : American Sign Language II</t>
  </si>
  <si>
    <t>ASL-125 : ASL with Infants and Toddlers</t>
  </si>
  <si>
    <t>ASL-126 : ASL with School Age Children</t>
  </si>
  <si>
    <t>ASL-130 : ASL: Fingerspelling</t>
  </si>
  <si>
    <t>ASL-220 : American Sign Language III</t>
  </si>
  <si>
    <t>ASL-221 : American Sign Language IV</t>
  </si>
  <si>
    <t>Success Total</t>
  </si>
  <si>
    <t>Success Rate</t>
  </si>
  <si>
    <t>Term</t>
  </si>
  <si>
    <t>Age</t>
  </si>
  <si>
    <t>&lt;20 years</t>
  </si>
  <si>
    <t>20-24 years</t>
  </si>
  <si>
    <t>25-39 years</t>
  </si>
  <si>
    <t>40+ years</t>
  </si>
  <si>
    <t>Gender</t>
  </si>
  <si>
    <t>Female</t>
  </si>
  <si>
    <t>Male</t>
  </si>
  <si>
    <t>Unknown</t>
  </si>
  <si>
    <t>African-American/Non-Hispanic</t>
  </si>
  <si>
    <t>American Indian/Alaskan Native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</si>
  <si>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</si>
  <si>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</si>
  <si>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</si>
  <si>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</si>
  <si>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</si>
  <si>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</si>
  <si>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</si>
  <si>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Race/Ethnicity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</si>
  <si>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</si>
  <si>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</si>
  <si>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</si>
  <si>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</si>
  <si>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</si>
  <si>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</si>
  <si>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</si>
  <si>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</si>
  <si>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Total</t>
  </si>
  <si>
    <t>5-Year Change</t>
  </si>
  <si>
    <t>--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</si>
  <si>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</si>
  <si>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</si>
  <si>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</si>
  <si>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</si>
  <si>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</si>
  <si>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</si>
  <si>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</si>
  <si>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</si>
  <si>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</si>
  <si>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</si>
  <si>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</si>
  <si>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</si>
  <si>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</si>
  <si>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</si>
  <si>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</si>
  <si>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</si>
  <si>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American Sign Language
Success and Retention Rates by Course</t>
  </si>
  <si>
    <t>Course</t>
  </si>
  <si>
    <t>Program</t>
  </si>
  <si>
    <t>American Sign Language</t>
  </si>
  <si>
    <t>On-Campus</t>
  </si>
  <si>
    <t>Online</t>
  </si>
  <si>
    <t>2013-14</t>
  </si>
  <si>
    <t>2014-15</t>
  </si>
  <si>
    <t>2015-16</t>
  </si>
  <si>
    <t>2016-17</t>
  </si>
  <si>
    <t>Certificates Awarded</t>
  </si>
  <si>
    <t>Location</t>
  </si>
  <si>
    <t>Enrollment</t>
  </si>
  <si>
    <t>Retained</t>
  </si>
  <si>
    <t>Retention Rate</t>
  </si>
  <si>
    <t>Course GPA</t>
  </si>
  <si>
    <t>Less than full-time (less than 12 units)</t>
  </si>
  <si>
    <t>Awards</t>
  </si>
  <si>
    <t>Academic Year</t>
  </si>
  <si>
    <t>Degrees Awarded</t>
  </si>
  <si>
    <t>Successful</t>
  </si>
  <si>
    <t>White                    
Non-Hispanic</t>
  </si>
  <si>
    <t>2017-18</t>
  </si>
  <si>
    <t>Spring 2014</t>
  </si>
  <si>
    <t>Spring 2015</t>
  </si>
  <si>
    <t>Spring 2016</t>
  </si>
  <si>
    <t>Spring 2017</t>
  </si>
  <si>
    <t>Spring 2018</t>
  </si>
  <si>
    <t>American Sign Language-Spring
Student Characteristics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</si>
</sst>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3" fontId="0" fillId="0" borderId="1" xfId="0" applyNumberFormat="1" applyBorder="1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3" fontId="0" fillId="0" borderId="2" xfId="0" applyNumberFormat="1" applyBorder="1" applyAlignment="1">
      <alignment horizontal="center"/>
    </xf>
    <xf numFmtId="9" fontId="0" fillId="4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3" fontId="0" fillId="0" borderId="0" xfId="0" applyNumberFormat="1"/>
    <xf numFmtId="0" fontId="2" fillId="0" borderId="0" xfId="0" applyFont="1" applyAlignment="1"/>
    <xf numFmtId="0" fontId="2" fillId="0" borderId="0" xfId="0" applyFont="1" applyBorder="1" applyAlignment="1"/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9" fontId="0" fillId="0" borderId="0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3" fillId="0" borderId="0" xfId="0" applyFont="1"/>
    <xf numFmtId="3" fontId="0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0" fillId="4" borderId="2" xfId="1" applyFont="1" applyFill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/>
    </xf>
    <xf numFmtId="3" fontId="0" fillId="4" borderId="2" xfId="0" quotePrefix="1" applyNumberFormat="1" applyFill="1" applyBorder="1" applyAlignment="1">
      <alignment horizont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3" fontId="0" fillId="6" borderId="2" xfId="0" quotePrefix="1" applyNumberForma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0" fillId="0" borderId="2" xfId="0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/>
    </xf>
    <xf numFmtId="3" fontId="0" fillId="0" borderId="2" xfId="0" quotePrefix="1" applyNumberForma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abSelected="1" workbookViewId="0">
      <selection activeCell="O6" sqref="O6"/>
    </sheetView>
  </sheetViews>
  <sheetFormatPr defaultRowHeight="15" x14ac:dyDescent="0.25"/>
  <cols>
    <col min="1" max="1" width="30" style="45" customWidth="1"/>
    <col min="2" max="6" width="8.28515625" style="19" customWidth="1"/>
    <col min="7" max="7" width="8.28515625" style="20" customWidth="1"/>
    <col min="8" max="8" width="8.28515625" style="19" customWidth="1"/>
    <col min="9" max="9" width="8.28515625" style="20" customWidth="1"/>
    <col min="10" max="10" width="8.28515625" style="19" customWidth="1"/>
    <col min="11" max="11" width="8.28515625" style="20" customWidth="1"/>
    <col min="12" max="12" width="8.28515625" style="19" customWidth="1"/>
  </cols>
  <sheetData>
    <row r="1" spans="1:12" x14ac:dyDescent="0.25">
      <c r="A1" s="65" t="s">
        <v>84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x14ac:dyDescent="0.2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ht="30" x14ac:dyDescent="0.25">
      <c r="A3" s="39" t="s">
        <v>15</v>
      </c>
      <c r="B3" s="68" t="s">
        <v>79</v>
      </c>
      <c r="C3" s="69"/>
      <c r="D3" s="68" t="s">
        <v>80</v>
      </c>
      <c r="E3" s="69"/>
      <c r="F3" s="68" t="s">
        <v>81</v>
      </c>
      <c r="G3" s="69"/>
      <c r="H3" s="68" t="s">
        <v>82</v>
      </c>
      <c r="I3" s="69"/>
      <c r="J3" s="68" t="s">
        <v>83</v>
      </c>
      <c r="K3" s="69"/>
      <c r="L3" s="12" t="s">
        <v>38</v>
      </c>
    </row>
    <row r="4" spans="1:12" x14ac:dyDescent="0.25">
      <c r="A4" s="40" t="s">
        <v>16</v>
      </c>
      <c r="B4" s="13">
        <v>244</v>
      </c>
      <c r="C4" s="14">
        <f t="shared" ref="C4:C6" si="0">B4/331</f>
        <v>0.73716012084592142</v>
      </c>
      <c r="D4" s="13">
        <v>199</v>
      </c>
      <c r="E4" s="14">
        <f t="shared" ref="E4:E6" si="1">D4/273</f>
        <v>0.7289377289377289</v>
      </c>
      <c r="F4" s="13">
        <v>200</v>
      </c>
      <c r="G4" s="14">
        <f t="shared" ref="G4:G6" si="2">F4/287</f>
        <v>0.69686411149825789</v>
      </c>
      <c r="H4" s="13">
        <v>184</v>
      </c>
      <c r="I4" s="14">
        <f t="shared" ref="I4:I6" si="3">H4/246</f>
        <v>0.74796747967479671</v>
      </c>
      <c r="J4" s="13">
        <v>157</v>
      </c>
      <c r="K4" s="14">
        <f t="shared" ref="K4:K6" si="4">J4/223</f>
        <v>0.70403587443946192</v>
      </c>
      <c r="L4" s="14">
        <f>(J4-B4)/B4</f>
        <v>-0.35655737704918034</v>
      </c>
    </row>
    <row r="5" spans="1:12" x14ac:dyDescent="0.25">
      <c r="A5" s="40" t="s">
        <v>17</v>
      </c>
      <c r="B5" s="13">
        <v>85</v>
      </c>
      <c r="C5" s="14">
        <f t="shared" si="0"/>
        <v>0.25679758308157102</v>
      </c>
      <c r="D5" s="13">
        <v>72</v>
      </c>
      <c r="E5" s="14">
        <f t="shared" si="1"/>
        <v>0.26373626373626374</v>
      </c>
      <c r="F5" s="13">
        <v>83</v>
      </c>
      <c r="G5" s="14">
        <f t="shared" si="2"/>
        <v>0.28919860627177701</v>
      </c>
      <c r="H5" s="13">
        <v>58</v>
      </c>
      <c r="I5" s="14">
        <f t="shared" si="3"/>
        <v>0.23577235772357724</v>
      </c>
      <c r="J5" s="13">
        <v>60</v>
      </c>
      <c r="K5" s="14">
        <f t="shared" si="4"/>
        <v>0.26905829596412556</v>
      </c>
      <c r="L5" s="14">
        <f t="shared" ref="L5:L7" si="5">(J5-B5)/B5</f>
        <v>-0.29411764705882354</v>
      </c>
    </row>
    <row r="6" spans="1:12" x14ac:dyDescent="0.25">
      <c r="A6" s="40" t="s">
        <v>18</v>
      </c>
      <c r="B6" s="13">
        <v>2</v>
      </c>
      <c r="C6" s="14">
        <f t="shared" si="0"/>
        <v>6.0422960725075529E-3</v>
      </c>
      <c r="D6" s="13">
        <v>2</v>
      </c>
      <c r="E6" s="14">
        <f t="shared" si="1"/>
        <v>7.326007326007326E-3</v>
      </c>
      <c r="F6" s="13">
        <v>4</v>
      </c>
      <c r="G6" s="14">
        <f t="shared" si="2"/>
        <v>1.3937282229965157E-2</v>
      </c>
      <c r="H6" s="13">
        <v>4</v>
      </c>
      <c r="I6" s="14">
        <f t="shared" si="3"/>
        <v>1.6260162601626018E-2</v>
      </c>
      <c r="J6" s="13">
        <v>6</v>
      </c>
      <c r="K6" s="14">
        <f t="shared" si="4"/>
        <v>2.6905829596412557E-2</v>
      </c>
      <c r="L6" s="14">
        <f t="shared" si="5"/>
        <v>2</v>
      </c>
    </row>
    <row r="7" spans="1:12" s="22" customFormat="1" x14ac:dyDescent="0.25">
      <c r="A7" s="41" t="s">
        <v>37</v>
      </c>
      <c r="B7" s="15">
        <f t="shared" ref="B7" si="6">SUM(B4:B6)</f>
        <v>331</v>
      </c>
      <c r="C7" s="16">
        <f>B7/331</f>
        <v>1</v>
      </c>
      <c r="D7" s="15">
        <f t="shared" ref="D7" si="7">SUM(D4:D6)</f>
        <v>273</v>
      </c>
      <c r="E7" s="16">
        <f>D7/273</f>
        <v>1</v>
      </c>
      <c r="F7" s="15">
        <f t="shared" ref="F7" si="8">SUM(F4:F6)</f>
        <v>287</v>
      </c>
      <c r="G7" s="16">
        <f>F7/287</f>
        <v>1</v>
      </c>
      <c r="H7" s="15">
        <f>SUM(H4:H6)</f>
        <v>246</v>
      </c>
      <c r="I7" s="16">
        <f>H7/246</f>
        <v>1</v>
      </c>
      <c r="J7" s="15">
        <f>SUM(J4:J6)</f>
        <v>223</v>
      </c>
      <c r="K7" s="16">
        <f>J7/223</f>
        <v>1</v>
      </c>
      <c r="L7" s="16">
        <f t="shared" si="5"/>
        <v>-0.32628398791540786</v>
      </c>
    </row>
    <row r="8" spans="1:12" ht="30" x14ac:dyDescent="0.25">
      <c r="A8" s="39" t="s">
        <v>28</v>
      </c>
      <c r="B8" s="68" t="s">
        <v>79</v>
      </c>
      <c r="C8" s="69"/>
      <c r="D8" s="68" t="s">
        <v>80</v>
      </c>
      <c r="E8" s="69"/>
      <c r="F8" s="68" t="s">
        <v>81</v>
      </c>
      <c r="G8" s="69"/>
      <c r="H8" s="68" t="s">
        <v>82</v>
      </c>
      <c r="I8" s="69"/>
      <c r="J8" s="68" t="s">
        <v>83</v>
      </c>
      <c r="K8" s="69"/>
      <c r="L8" s="12" t="s">
        <v>38</v>
      </c>
    </row>
    <row r="9" spans="1:12" x14ac:dyDescent="0.25">
      <c r="A9" s="40" t="s">
        <v>19</v>
      </c>
      <c r="B9" s="13">
        <v>17</v>
      </c>
      <c r="C9" s="14">
        <f t="shared" ref="C9:C18" si="9">B9/331</f>
        <v>5.1359516616314202E-2</v>
      </c>
      <c r="D9" s="13">
        <v>14</v>
      </c>
      <c r="E9" s="14">
        <f t="shared" ref="E9:E18" si="10">D9/273</f>
        <v>5.128205128205128E-2</v>
      </c>
      <c r="F9" s="13">
        <v>11</v>
      </c>
      <c r="G9" s="14">
        <f t="shared" ref="G9:G18" si="11">F9/287</f>
        <v>3.8327526132404179E-2</v>
      </c>
      <c r="H9" s="13">
        <v>14</v>
      </c>
      <c r="I9" s="14">
        <f t="shared" ref="I9:I18" si="12">H9/246</f>
        <v>5.6910569105691054E-2</v>
      </c>
      <c r="J9" s="13">
        <v>16</v>
      </c>
      <c r="K9" s="14">
        <f t="shared" ref="K9:K18" si="13">J9/223</f>
        <v>7.1748878923766815E-2</v>
      </c>
      <c r="L9" s="14">
        <f t="shared" ref="L9:L18" si="14">(J9-B9)/B9</f>
        <v>-5.8823529411764705E-2</v>
      </c>
    </row>
    <row r="10" spans="1:12" x14ac:dyDescent="0.25">
      <c r="A10" s="40" t="s">
        <v>20</v>
      </c>
      <c r="B10" s="13">
        <v>1</v>
      </c>
      <c r="C10" s="14">
        <f t="shared" si="9"/>
        <v>3.0211480362537764E-3</v>
      </c>
      <c r="D10" s="38">
        <v>1</v>
      </c>
      <c r="E10" s="14">
        <f t="shared" si="10"/>
        <v>3.663003663003663E-3</v>
      </c>
      <c r="F10" s="13">
        <v>1</v>
      </c>
      <c r="G10" s="14">
        <f t="shared" si="11"/>
        <v>3.4843205574912892E-3</v>
      </c>
      <c r="H10" s="38" t="s">
        <v>39</v>
      </c>
      <c r="I10" s="38" t="s">
        <v>39</v>
      </c>
      <c r="J10" s="38">
        <v>1</v>
      </c>
      <c r="K10" s="14">
        <f t="shared" si="13"/>
        <v>4.4843049327354259E-3</v>
      </c>
      <c r="L10" s="14">
        <f t="shared" si="14"/>
        <v>0</v>
      </c>
    </row>
    <row r="11" spans="1:12" x14ac:dyDescent="0.25">
      <c r="A11" s="40" t="s">
        <v>21</v>
      </c>
      <c r="B11" s="38" t="s">
        <v>39</v>
      </c>
      <c r="C11" s="38" t="s">
        <v>39</v>
      </c>
      <c r="D11" s="38">
        <v>3</v>
      </c>
      <c r="E11" s="14">
        <f t="shared" si="10"/>
        <v>1.098901098901099E-2</v>
      </c>
      <c r="F11" s="13">
        <v>2</v>
      </c>
      <c r="G11" s="14">
        <f t="shared" si="11"/>
        <v>6.9686411149825784E-3</v>
      </c>
      <c r="H11" s="13">
        <v>1</v>
      </c>
      <c r="I11" s="14">
        <f t="shared" si="12"/>
        <v>4.0650406504065045E-3</v>
      </c>
      <c r="J11" s="38" t="s">
        <v>39</v>
      </c>
      <c r="K11" s="38" t="s">
        <v>39</v>
      </c>
      <c r="L11" s="14">
        <v>0</v>
      </c>
    </row>
    <row r="12" spans="1:12" x14ac:dyDescent="0.25">
      <c r="A12" s="40" t="s">
        <v>22</v>
      </c>
      <c r="B12" s="13">
        <v>2</v>
      </c>
      <c r="C12" s="14">
        <f t="shared" si="9"/>
        <v>6.0422960725075529E-3</v>
      </c>
      <c r="D12" s="13">
        <v>2</v>
      </c>
      <c r="E12" s="14">
        <f t="shared" si="10"/>
        <v>7.326007326007326E-3</v>
      </c>
      <c r="F12" s="13">
        <v>10</v>
      </c>
      <c r="G12" s="14">
        <f t="shared" si="11"/>
        <v>3.484320557491289E-2</v>
      </c>
      <c r="H12" s="13">
        <v>2</v>
      </c>
      <c r="I12" s="14">
        <f t="shared" si="12"/>
        <v>8.130081300813009E-3</v>
      </c>
      <c r="J12" s="13">
        <v>4</v>
      </c>
      <c r="K12" s="14">
        <f t="shared" si="13"/>
        <v>1.7937219730941704E-2</v>
      </c>
      <c r="L12" s="14">
        <f t="shared" si="14"/>
        <v>1</v>
      </c>
    </row>
    <row r="13" spans="1:12" x14ac:dyDescent="0.25">
      <c r="A13" s="40" t="s">
        <v>23</v>
      </c>
      <c r="B13" s="13">
        <v>122</v>
      </c>
      <c r="C13" s="14">
        <f t="shared" si="9"/>
        <v>0.36858006042296071</v>
      </c>
      <c r="D13" s="13">
        <v>110</v>
      </c>
      <c r="E13" s="14">
        <f t="shared" si="10"/>
        <v>0.40293040293040294</v>
      </c>
      <c r="F13" s="13">
        <v>120</v>
      </c>
      <c r="G13" s="14">
        <f t="shared" si="11"/>
        <v>0.41811846689895471</v>
      </c>
      <c r="H13" s="13">
        <v>106</v>
      </c>
      <c r="I13" s="14">
        <f t="shared" si="12"/>
        <v>0.43089430894308944</v>
      </c>
      <c r="J13" s="13">
        <v>96</v>
      </c>
      <c r="K13" s="14">
        <f t="shared" si="13"/>
        <v>0.43049327354260092</v>
      </c>
      <c r="L13" s="14">
        <f t="shared" si="14"/>
        <v>-0.21311475409836064</v>
      </c>
    </row>
    <row r="14" spans="1:12" x14ac:dyDescent="0.25">
      <c r="A14" s="40" t="s">
        <v>24</v>
      </c>
      <c r="B14" s="38" t="s">
        <v>39</v>
      </c>
      <c r="C14" s="38" t="s">
        <v>39</v>
      </c>
      <c r="D14" s="13">
        <v>1</v>
      </c>
      <c r="E14" s="14">
        <f t="shared" si="10"/>
        <v>3.663003663003663E-3</v>
      </c>
      <c r="F14" s="13">
        <v>3</v>
      </c>
      <c r="G14" s="14">
        <f t="shared" si="11"/>
        <v>1.0452961672473868E-2</v>
      </c>
      <c r="H14" s="13">
        <v>3</v>
      </c>
      <c r="I14" s="14">
        <f t="shared" si="12"/>
        <v>1.2195121951219513E-2</v>
      </c>
      <c r="J14" s="13">
        <v>1</v>
      </c>
      <c r="K14" s="14">
        <f t="shared" si="13"/>
        <v>4.4843049327354259E-3</v>
      </c>
      <c r="L14" s="14">
        <v>1</v>
      </c>
    </row>
    <row r="15" spans="1:12" x14ac:dyDescent="0.25">
      <c r="A15" s="40" t="s">
        <v>25</v>
      </c>
      <c r="B15" s="13">
        <v>156</v>
      </c>
      <c r="C15" s="14">
        <f t="shared" si="9"/>
        <v>0.47129909365558914</v>
      </c>
      <c r="D15" s="13">
        <v>116</v>
      </c>
      <c r="E15" s="14">
        <f t="shared" si="10"/>
        <v>0.4249084249084249</v>
      </c>
      <c r="F15" s="13">
        <v>122</v>
      </c>
      <c r="G15" s="14">
        <f t="shared" si="11"/>
        <v>0.42508710801393729</v>
      </c>
      <c r="H15" s="13">
        <v>96</v>
      </c>
      <c r="I15" s="14">
        <f t="shared" si="12"/>
        <v>0.3902439024390244</v>
      </c>
      <c r="J15" s="13">
        <v>80</v>
      </c>
      <c r="K15" s="14">
        <f t="shared" si="13"/>
        <v>0.35874439461883406</v>
      </c>
      <c r="L15" s="14">
        <f t="shared" si="14"/>
        <v>-0.48717948717948717</v>
      </c>
    </row>
    <row r="16" spans="1:12" x14ac:dyDescent="0.25">
      <c r="A16" s="40" t="s">
        <v>26</v>
      </c>
      <c r="B16" s="13">
        <v>25</v>
      </c>
      <c r="C16" s="14">
        <f t="shared" si="9"/>
        <v>7.5528700906344406E-2</v>
      </c>
      <c r="D16" s="13">
        <v>23</v>
      </c>
      <c r="E16" s="14">
        <f t="shared" si="10"/>
        <v>8.4249084249084255E-2</v>
      </c>
      <c r="F16" s="13">
        <v>17</v>
      </c>
      <c r="G16" s="14">
        <f t="shared" si="11"/>
        <v>5.9233449477351915E-2</v>
      </c>
      <c r="H16" s="13">
        <v>22</v>
      </c>
      <c r="I16" s="14">
        <f t="shared" si="12"/>
        <v>8.943089430894309E-2</v>
      </c>
      <c r="J16" s="13">
        <v>25</v>
      </c>
      <c r="K16" s="14">
        <f t="shared" si="13"/>
        <v>0.11210762331838565</v>
      </c>
      <c r="L16" s="14">
        <f t="shared" si="14"/>
        <v>0</v>
      </c>
    </row>
    <row r="17" spans="1:12" x14ac:dyDescent="0.25">
      <c r="A17" s="40" t="s">
        <v>27</v>
      </c>
      <c r="B17" s="13">
        <v>8</v>
      </c>
      <c r="C17" s="14">
        <f t="shared" si="9"/>
        <v>2.4169184290030211E-2</v>
      </c>
      <c r="D17" s="13">
        <v>3</v>
      </c>
      <c r="E17" s="14">
        <f t="shared" si="10"/>
        <v>1.098901098901099E-2</v>
      </c>
      <c r="F17" s="13">
        <v>1</v>
      </c>
      <c r="G17" s="14">
        <f t="shared" si="11"/>
        <v>3.4843205574912892E-3</v>
      </c>
      <c r="H17" s="13">
        <v>2</v>
      </c>
      <c r="I17" s="14">
        <f t="shared" si="12"/>
        <v>8.130081300813009E-3</v>
      </c>
      <c r="J17" s="38" t="s">
        <v>39</v>
      </c>
      <c r="K17" s="38" t="s">
        <v>39</v>
      </c>
      <c r="L17" s="14">
        <v>-1</v>
      </c>
    </row>
    <row r="18" spans="1:12" x14ac:dyDescent="0.25">
      <c r="A18" s="41" t="s">
        <v>37</v>
      </c>
      <c r="B18" s="15">
        <f t="shared" ref="B18" si="15">SUM(B9:B17)</f>
        <v>331</v>
      </c>
      <c r="C18" s="16">
        <f t="shared" si="9"/>
        <v>1</v>
      </c>
      <c r="D18" s="15">
        <f t="shared" ref="D18" si="16">SUM(D9:D17)</f>
        <v>273</v>
      </c>
      <c r="E18" s="16">
        <f t="shared" si="10"/>
        <v>1</v>
      </c>
      <c r="F18" s="15">
        <f t="shared" ref="F18" si="17">SUM(F9:F17)</f>
        <v>287</v>
      </c>
      <c r="G18" s="16">
        <f t="shared" si="11"/>
        <v>1</v>
      </c>
      <c r="H18" s="15">
        <f t="shared" ref="H18" si="18">SUM(H9:H17)</f>
        <v>246</v>
      </c>
      <c r="I18" s="16">
        <f t="shared" si="12"/>
        <v>1</v>
      </c>
      <c r="J18" s="15">
        <f t="shared" ref="J18" si="19">SUM(J9:J17)</f>
        <v>223</v>
      </c>
      <c r="K18" s="16">
        <f t="shared" si="13"/>
        <v>1</v>
      </c>
      <c r="L18" s="16">
        <f t="shared" si="14"/>
        <v>-0.32628398791540786</v>
      </c>
    </row>
    <row r="19" spans="1:12" ht="30" x14ac:dyDescent="0.25">
      <c r="A19" s="39" t="s">
        <v>10</v>
      </c>
      <c r="B19" s="68" t="s">
        <v>79</v>
      </c>
      <c r="C19" s="69"/>
      <c r="D19" s="68" t="s">
        <v>80</v>
      </c>
      <c r="E19" s="69"/>
      <c r="F19" s="68" t="s">
        <v>81</v>
      </c>
      <c r="G19" s="69"/>
      <c r="H19" s="68" t="s">
        <v>82</v>
      </c>
      <c r="I19" s="69"/>
      <c r="J19" s="68" t="s">
        <v>83</v>
      </c>
      <c r="K19" s="69"/>
      <c r="L19" s="12" t="s">
        <v>38</v>
      </c>
    </row>
    <row r="20" spans="1:12" x14ac:dyDescent="0.25">
      <c r="A20" s="40" t="s">
        <v>11</v>
      </c>
      <c r="B20" s="13">
        <v>97</v>
      </c>
      <c r="C20" s="14">
        <f t="shared" ref="C20:C24" si="20">B20/331</f>
        <v>0.29305135951661632</v>
      </c>
      <c r="D20" s="13">
        <v>95</v>
      </c>
      <c r="E20" s="14">
        <f t="shared" ref="E20:E24" si="21">D20/273</f>
        <v>0.34798534798534797</v>
      </c>
      <c r="F20" s="13">
        <v>115</v>
      </c>
      <c r="G20" s="14">
        <f t="shared" ref="G20:G24" si="22">F20/287</f>
        <v>0.40069686411149824</v>
      </c>
      <c r="H20" s="13">
        <v>81</v>
      </c>
      <c r="I20" s="14">
        <f t="shared" ref="I20:I24" si="23">H20/246</f>
        <v>0.32926829268292684</v>
      </c>
      <c r="J20" s="13">
        <v>86</v>
      </c>
      <c r="K20" s="14">
        <f t="shared" ref="K20:K24" si="24">J20/223</f>
        <v>0.38565022421524664</v>
      </c>
      <c r="L20" s="14">
        <f t="shared" ref="L20:L24" si="25">(J20-B20)/B20</f>
        <v>-0.1134020618556701</v>
      </c>
    </row>
    <row r="21" spans="1:12" x14ac:dyDescent="0.25">
      <c r="A21" s="40" t="s">
        <v>12</v>
      </c>
      <c r="B21" s="13">
        <v>158</v>
      </c>
      <c r="C21" s="14">
        <f t="shared" si="20"/>
        <v>0.4773413897280967</v>
      </c>
      <c r="D21" s="13">
        <v>135</v>
      </c>
      <c r="E21" s="14">
        <f t="shared" si="21"/>
        <v>0.49450549450549453</v>
      </c>
      <c r="F21" s="13">
        <v>120</v>
      </c>
      <c r="G21" s="14">
        <f t="shared" si="22"/>
        <v>0.41811846689895471</v>
      </c>
      <c r="H21" s="13">
        <v>107</v>
      </c>
      <c r="I21" s="14">
        <f t="shared" si="23"/>
        <v>0.43495934959349591</v>
      </c>
      <c r="J21" s="13">
        <v>82</v>
      </c>
      <c r="K21" s="14">
        <f t="shared" si="24"/>
        <v>0.36771300448430494</v>
      </c>
      <c r="L21" s="14">
        <f t="shared" si="25"/>
        <v>-0.48101265822784811</v>
      </c>
    </row>
    <row r="22" spans="1:12" x14ac:dyDescent="0.25">
      <c r="A22" s="40" t="s">
        <v>13</v>
      </c>
      <c r="B22" s="13">
        <v>50</v>
      </c>
      <c r="C22" s="14">
        <f t="shared" si="20"/>
        <v>0.15105740181268881</v>
      </c>
      <c r="D22" s="13">
        <v>32</v>
      </c>
      <c r="E22" s="14">
        <f t="shared" si="21"/>
        <v>0.11721611721611722</v>
      </c>
      <c r="F22" s="13">
        <v>42</v>
      </c>
      <c r="G22" s="14">
        <f t="shared" si="22"/>
        <v>0.14634146341463414</v>
      </c>
      <c r="H22" s="13">
        <v>39</v>
      </c>
      <c r="I22" s="14">
        <f t="shared" si="23"/>
        <v>0.15853658536585366</v>
      </c>
      <c r="J22" s="13">
        <v>34</v>
      </c>
      <c r="K22" s="14">
        <f t="shared" si="24"/>
        <v>0.15246636771300448</v>
      </c>
      <c r="L22" s="14">
        <f t="shared" si="25"/>
        <v>-0.32</v>
      </c>
    </row>
    <row r="23" spans="1:12" x14ac:dyDescent="0.25">
      <c r="A23" s="40" t="s">
        <v>14</v>
      </c>
      <c r="B23" s="13">
        <v>26</v>
      </c>
      <c r="C23" s="14">
        <f t="shared" si="20"/>
        <v>7.8549848942598186E-2</v>
      </c>
      <c r="D23" s="13">
        <v>11</v>
      </c>
      <c r="E23" s="14">
        <f t="shared" si="21"/>
        <v>4.0293040293040296E-2</v>
      </c>
      <c r="F23" s="13">
        <v>10</v>
      </c>
      <c r="G23" s="14">
        <f t="shared" si="22"/>
        <v>3.484320557491289E-2</v>
      </c>
      <c r="H23" s="13">
        <v>19</v>
      </c>
      <c r="I23" s="14">
        <f t="shared" si="23"/>
        <v>7.7235772357723581E-2</v>
      </c>
      <c r="J23" s="13">
        <v>21</v>
      </c>
      <c r="K23" s="14">
        <f t="shared" si="24"/>
        <v>9.417040358744394E-2</v>
      </c>
      <c r="L23" s="14">
        <f t="shared" si="25"/>
        <v>-0.19230769230769232</v>
      </c>
    </row>
    <row r="24" spans="1:12" x14ac:dyDescent="0.25">
      <c r="A24" s="41" t="s">
        <v>37</v>
      </c>
      <c r="B24" s="15">
        <f t="shared" ref="B24" si="26">SUM(B20:B23)</f>
        <v>331</v>
      </c>
      <c r="C24" s="16">
        <f t="shared" si="20"/>
        <v>1</v>
      </c>
      <c r="D24" s="15">
        <f t="shared" ref="D24" si="27">SUM(D20:D23)</f>
        <v>273</v>
      </c>
      <c r="E24" s="16">
        <f t="shared" si="21"/>
        <v>1</v>
      </c>
      <c r="F24" s="15">
        <f t="shared" ref="F24" si="28">SUM(F20:F23)</f>
        <v>287</v>
      </c>
      <c r="G24" s="16">
        <f t="shared" si="22"/>
        <v>1</v>
      </c>
      <c r="H24" s="15">
        <f t="shared" ref="H24" si="29">SUM(H20:H23)</f>
        <v>246</v>
      </c>
      <c r="I24" s="16">
        <f t="shared" si="23"/>
        <v>1</v>
      </c>
      <c r="J24" s="15">
        <f t="shared" ref="J24" si="30">SUM(J20:J23)</f>
        <v>223</v>
      </c>
      <c r="K24" s="16">
        <f t="shared" si="24"/>
        <v>1</v>
      </c>
      <c r="L24" s="16">
        <f t="shared" si="25"/>
        <v>-0.32628398791540786</v>
      </c>
    </row>
    <row r="25" spans="1:12" ht="30" x14ac:dyDescent="0.25">
      <c r="A25" s="42" t="s">
        <v>29</v>
      </c>
      <c r="B25" s="68" t="s">
        <v>79</v>
      </c>
      <c r="C25" s="69"/>
      <c r="D25" s="68" t="s">
        <v>80</v>
      </c>
      <c r="E25" s="69"/>
      <c r="F25" s="68" t="s">
        <v>81</v>
      </c>
      <c r="G25" s="69"/>
      <c r="H25" s="68" t="s">
        <v>82</v>
      </c>
      <c r="I25" s="69"/>
      <c r="J25" s="68" t="s">
        <v>83</v>
      </c>
      <c r="K25" s="69"/>
      <c r="L25" s="12" t="s">
        <v>38</v>
      </c>
    </row>
    <row r="26" spans="1:12" x14ac:dyDescent="0.25">
      <c r="A26" s="40" t="s">
        <v>30</v>
      </c>
      <c r="B26" s="13">
        <v>169</v>
      </c>
      <c r="C26" s="14">
        <f t="shared" ref="C26:C31" si="31">B26/331</f>
        <v>0.51057401812688818</v>
      </c>
      <c r="D26" s="13">
        <v>144</v>
      </c>
      <c r="E26" s="14">
        <f t="shared" ref="E26:E31" si="32">D26/273</f>
        <v>0.52747252747252749</v>
      </c>
      <c r="F26" s="13">
        <v>149</v>
      </c>
      <c r="G26" s="14">
        <f t="shared" ref="G26:G31" si="33">F26/287</f>
        <v>0.51916376306620204</v>
      </c>
      <c r="H26" s="13">
        <v>134</v>
      </c>
      <c r="I26" s="14">
        <f t="shared" ref="I26:I31" si="34">H26/246</f>
        <v>0.54471544715447151</v>
      </c>
      <c r="J26" s="13">
        <v>105</v>
      </c>
      <c r="K26" s="14">
        <f t="shared" ref="K26:K31" si="35">J26/223</f>
        <v>0.47085201793721976</v>
      </c>
      <c r="L26" s="14">
        <f t="shared" ref="L26:L31" si="36">(J26-B26)/B26</f>
        <v>-0.378698224852071</v>
      </c>
    </row>
    <row r="27" spans="1:12" x14ac:dyDescent="0.25">
      <c r="A27" s="40" t="s">
        <v>31</v>
      </c>
      <c r="B27" s="13">
        <v>48</v>
      </c>
      <c r="C27" s="14">
        <f t="shared" si="31"/>
        <v>0.14501510574018128</v>
      </c>
      <c r="D27" s="13">
        <v>31</v>
      </c>
      <c r="E27" s="14">
        <f t="shared" si="32"/>
        <v>0.11355311355311355</v>
      </c>
      <c r="F27" s="13">
        <v>46</v>
      </c>
      <c r="G27" s="14">
        <f t="shared" si="33"/>
        <v>0.16027874564459929</v>
      </c>
      <c r="H27" s="13">
        <v>30</v>
      </c>
      <c r="I27" s="14">
        <f t="shared" si="34"/>
        <v>0.12195121951219512</v>
      </c>
      <c r="J27" s="13">
        <v>18</v>
      </c>
      <c r="K27" s="14">
        <f t="shared" si="35"/>
        <v>8.0717488789237665E-2</v>
      </c>
      <c r="L27" s="14">
        <f t="shared" si="36"/>
        <v>-0.625</v>
      </c>
    </row>
    <row r="28" spans="1:12" x14ac:dyDescent="0.25">
      <c r="A28" s="40" t="s">
        <v>32</v>
      </c>
      <c r="B28" s="13">
        <v>32</v>
      </c>
      <c r="C28" s="14">
        <f t="shared" si="31"/>
        <v>9.6676737160120846E-2</v>
      </c>
      <c r="D28" s="13">
        <v>25</v>
      </c>
      <c r="E28" s="14">
        <f t="shared" si="32"/>
        <v>9.1575091575091569E-2</v>
      </c>
      <c r="F28" s="13">
        <v>35</v>
      </c>
      <c r="G28" s="14">
        <f t="shared" si="33"/>
        <v>0.12195121951219512</v>
      </c>
      <c r="H28" s="13">
        <v>23</v>
      </c>
      <c r="I28" s="14">
        <f t="shared" si="34"/>
        <v>9.3495934959349589E-2</v>
      </c>
      <c r="J28" s="13">
        <v>25</v>
      </c>
      <c r="K28" s="14">
        <f t="shared" si="35"/>
        <v>0.11210762331838565</v>
      </c>
      <c r="L28" s="14">
        <f t="shared" si="36"/>
        <v>-0.21875</v>
      </c>
    </row>
    <row r="29" spans="1:12" x14ac:dyDescent="0.25">
      <c r="A29" s="40" t="s">
        <v>33</v>
      </c>
      <c r="B29" s="13">
        <v>6</v>
      </c>
      <c r="C29" s="14">
        <f t="shared" si="31"/>
        <v>1.812688821752266E-2</v>
      </c>
      <c r="D29" s="13">
        <v>3</v>
      </c>
      <c r="E29" s="14">
        <f t="shared" si="32"/>
        <v>1.098901098901099E-2</v>
      </c>
      <c r="F29" s="13">
        <v>8</v>
      </c>
      <c r="G29" s="14">
        <f t="shared" si="33"/>
        <v>2.7874564459930314E-2</v>
      </c>
      <c r="H29" s="13">
        <v>10</v>
      </c>
      <c r="I29" s="14">
        <f t="shared" si="34"/>
        <v>4.065040650406504E-2</v>
      </c>
      <c r="J29" s="13">
        <v>4</v>
      </c>
      <c r="K29" s="14">
        <f t="shared" si="35"/>
        <v>1.7937219730941704E-2</v>
      </c>
      <c r="L29" s="14">
        <f t="shared" si="36"/>
        <v>-0.33333333333333331</v>
      </c>
    </row>
    <row r="30" spans="1:12" x14ac:dyDescent="0.25">
      <c r="A30" s="40" t="s">
        <v>34</v>
      </c>
      <c r="B30" s="13">
        <v>76</v>
      </c>
      <c r="C30" s="14">
        <f t="shared" si="31"/>
        <v>0.22960725075528701</v>
      </c>
      <c r="D30" s="13">
        <v>70</v>
      </c>
      <c r="E30" s="14">
        <f t="shared" si="32"/>
        <v>0.25641025641025639</v>
      </c>
      <c r="F30" s="13">
        <v>49</v>
      </c>
      <c r="G30" s="14">
        <f t="shared" si="33"/>
        <v>0.17073170731707318</v>
      </c>
      <c r="H30" s="13">
        <v>49</v>
      </c>
      <c r="I30" s="14">
        <f t="shared" si="34"/>
        <v>0.1991869918699187</v>
      </c>
      <c r="J30" s="13">
        <v>71</v>
      </c>
      <c r="K30" s="14">
        <f t="shared" si="35"/>
        <v>0.31838565022421522</v>
      </c>
      <c r="L30" s="14">
        <f t="shared" si="36"/>
        <v>-6.5789473684210523E-2</v>
      </c>
    </row>
    <row r="31" spans="1:12" x14ac:dyDescent="0.25">
      <c r="A31" s="41" t="s">
        <v>37</v>
      </c>
      <c r="B31" s="15">
        <f t="shared" ref="B31" si="37">SUM(B26:B30)</f>
        <v>331</v>
      </c>
      <c r="C31" s="16">
        <f t="shared" si="31"/>
        <v>1</v>
      </c>
      <c r="D31" s="15">
        <f t="shared" ref="D31" si="38">SUM(D26:D30)</f>
        <v>273</v>
      </c>
      <c r="E31" s="16">
        <f t="shared" si="32"/>
        <v>1</v>
      </c>
      <c r="F31" s="15">
        <f t="shared" ref="F31" si="39">SUM(F26:F30)</f>
        <v>287</v>
      </c>
      <c r="G31" s="16">
        <f t="shared" si="33"/>
        <v>1</v>
      </c>
      <c r="H31" s="15">
        <f t="shared" ref="H31" si="40">SUM(H26:H30)</f>
        <v>246</v>
      </c>
      <c r="I31" s="16">
        <f t="shared" si="34"/>
        <v>1</v>
      </c>
      <c r="J31" s="15">
        <f t="shared" ref="J31" si="41">SUM(J26:J30)</f>
        <v>223</v>
      </c>
      <c r="K31" s="16">
        <f t="shared" si="35"/>
        <v>1</v>
      </c>
      <c r="L31" s="16">
        <f t="shared" si="36"/>
        <v>-0.32628398791540786</v>
      </c>
    </row>
    <row r="32" spans="1:12" ht="30" x14ac:dyDescent="0.25">
      <c r="A32" s="39" t="s">
        <v>35</v>
      </c>
      <c r="B32" s="68" t="s">
        <v>79</v>
      </c>
      <c r="C32" s="69"/>
      <c r="D32" s="68" t="s">
        <v>80</v>
      </c>
      <c r="E32" s="69"/>
      <c r="F32" s="68" t="s">
        <v>81</v>
      </c>
      <c r="G32" s="69"/>
      <c r="H32" s="68" t="s">
        <v>82</v>
      </c>
      <c r="I32" s="69"/>
      <c r="J32" s="68" t="s">
        <v>83</v>
      </c>
      <c r="K32" s="69"/>
      <c r="L32" s="12" t="s">
        <v>38</v>
      </c>
    </row>
    <row r="33" spans="1:14" ht="30" x14ac:dyDescent="0.25">
      <c r="A33" s="43" t="s">
        <v>72</v>
      </c>
      <c r="B33" s="13">
        <v>236</v>
      </c>
      <c r="C33" s="14">
        <f t="shared" ref="C33:C35" si="42">B33/331</f>
        <v>0.71299093655589119</v>
      </c>
      <c r="D33" s="13">
        <v>203</v>
      </c>
      <c r="E33" s="14">
        <f t="shared" ref="E33:E35" si="43">D33/273</f>
        <v>0.74358974358974361</v>
      </c>
      <c r="F33" s="13">
        <v>193</v>
      </c>
      <c r="G33" s="14">
        <f t="shared" ref="G33:G35" si="44">F33/287</f>
        <v>0.67247386759581884</v>
      </c>
      <c r="H33" s="13">
        <v>173</v>
      </c>
      <c r="I33" s="14">
        <f t="shared" ref="I33:I35" si="45">H33/246</f>
        <v>0.7032520325203252</v>
      </c>
      <c r="J33" s="13">
        <v>169</v>
      </c>
      <c r="K33" s="14">
        <f t="shared" ref="K33:K35" si="46">J33/223</f>
        <v>0.75784753363228696</v>
      </c>
      <c r="L33" s="14">
        <f t="shared" ref="L33:L35" si="47">(J33-B33)/B33</f>
        <v>-0.28389830508474578</v>
      </c>
    </row>
    <row r="34" spans="1:14" x14ac:dyDescent="0.25">
      <c r="A34" s="40" t="s">
        <v>36</v>
      </c>
      <c r="B34" s="13">
        <v>95</v>
      </c>
      <c r="C34" s="14">
        <f t="shared" si="42"/>
        <v>0.28700906344410876</v>
      </c>
      <c r="D34" s="13">
        <v>70</v>
      </c>
      <c r="E34" s="14">
        <f t="shared" si="43"/>
        <v>0.25641025641025639</v>
      </c>
      <c r="F34" s="13">
        <v>94</v>
      </c>
      <c r="G34" s="14">
        <f t="shared" si="44"/>
        <v>0.32752613240418116</v>
      </c>
      <c r="H34" s="13">
        <v>73</v>
      </c>
      <c r="I34" s="14">
        <f t="shared" si="45"/>
        <v>0.2967479674796748</v>
      </c>
      <c r="J34" s="13">
        <v>54</v>
      </c>
      <c r="K34" s="14">
        <f t="shared" si="46"/>
        <v>0.24215246636771301</v>
      </c>
      <c r="L34" s="14">
        <f t="shared" si="47"/>
        <v>-0.43157894736842106</v>
      </c>
    </row>
    <row r="35" spans="1:14" x14ac:dyDescent="0.25">
      <c r="A35" s="41" t="s">
        <v>37</v>
      </c>
      <c r="B35" s="15">
        <f t="shared" ref="B35" si="48">SUM(B33:B34)</f>
        <v>331</v>
      </c>
      <c r="C35" s="16">
        <f t="shared" si="42"/>
        <v>1</v>
      </c>
      <c r="D35" s="15">
        <f t="shared" ref="D35" si="49">SUM(D33:D34)</f>
        <v>273</v>
      </c>
      <c r="E35" s="16">
        <f t="shared" si="43"/>
        <v>1</v>
      </c>
      <c r="F35" s="15">
        <f t="shared" ref="F35" si="50">SUM(F33:F34)</f>
        <v>287</v>
      </c>
      <c r="G35" s="16">
        <f t="shared" si="44"/>
        <v>1</v>
      </c>
      <c r="H35" s="15">
        <f t="shared" ref="H35" si="51">SUM(H33:H34)</f>
        <v>246</v>
      </c>
      <c r="I35" s="16">
        <f t="shared" si="45"/>
        <v>1</v>
      </c>
      <c r="J35" s="15">
        <f t="shared" ref="J35" si="52">SUM(J33:J34)</f>
        <v>223</v>
      </c>
      <c r="K35" s="16">
        <f t="shared" si="46"/>
        <v>1</v>
      </c>
      <c r="L35" s="16">
        <f t="shared" si="47"/>
        <v>-0.32628398791540786</v>
      </c>
    </row>
    <row r="36" spans="1:14" x14ac:dyDescent="0.25">
      <c r="A36" s="44"/>
      <c r="B36" s="17"/>
      <c r="C36" s="17"/>
      <c r="D36" s="17"/>
      <c r="E36" s="17"/>
      <c r="F36" s="17"/>
      <c r="G36" s="18"/>
      <c r="H36" s="17"/>
      <c r="I36" s="18"/>
      <c r="J36" s="17"/>
      <c r="K36" s="18"/>
    </row>
    <row r="41" spans="1:14" x14ac:dyDescent="0.25">
      <c r="C41" s="21"/>
    </row>
    <row r="42" spans="1:14" x14ac:dyDescent="0.25">
      <c r="N42" s="9"/>
    </row>
  </sheetData>
  <mergeCells count="26">
    <mergeCell ref="B32:C32"/>
    <mergeCell ref="D32:E32"/>
    <mergeCell ref="F32:G32"/>
    <mergeCell ref="H32:I32"/>
    <mergeCell ref="F19:G19"/>
    <mergeCell ref="H19:I19"/>
    <mergeCell ref="B25:C25"/>
    <mergeCell ref="D25:E25"/>
    <mergeCell ref="F25:G25"/>
    <mergeCell ref="H25:I25"/>
    <mergeCell ref="A1:L2"/>
    <mergeCell ref="J19:K19"/>
    <mergeCell ref="J25:K25"/>
    <mergeCell ref="J32:K32"/>
    <mergeCell ref="B3:C3"/>
    <mergeCell ref="D3:E3"/>
    <mergeCell ref="F3:G3"/>
    <mergeCell ref="H3:I3"/>
    <mergeCell ref="J3:K3"/>
    <mergeCell ref="J8:K8"/>
    <mergeCell ref="B8:C8"/>
    <mergeCell ref="D8:E8"/>
    <mergeCell ref="F8:G8"/>
    <mergeCell ref="H8:I8"/>
    <mergeCell ref="B19:C19"/>
    <mergeCell ref="D19:E19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topLeftCell="A4" workbookViewId="0">
      <selection activeCell="A47" sqref="A47:A52"/>
    </sheetView>
  </sheetViews>
  <sheetFormatPr defaultRowHeight="15" x14ac:dyDescent="0.25"/>
  <cols>
    <col min="1" max="1" width="38.140625" style="45" customWidth="1"/>
    <col min="2" max="2" width="18.5703125" style="19" customWidth="1"/>
    <col min="3" max="8" width="13.140625" style="19" customWidth="1"/>
  </cols>
  <sheetData>
    <row r="1" spans="1:12" ht="15" customHeight="1" x14ac:dyDescent="0.25">
      <c r="A1" s="65" t="s">
        <v>56</v>
      </c>
      <c r="B1" s="65"/>
      <c r="C1" s="65"/>
      <c r="D1" s="65"/>
      <c r="E1" s="65"/>
      <c r="F1" s="65"/>
      <c r="G1" s="65"/>
      <c r="H1" s="65"/>
      <c r="I1" s="10"/>
      <c r="J1" s="10"/>
      <c r="K1" s="10"/>
      <c r="L1" s="10"/>
    </row>
    <row r="2" spans="1:12" x14ac:dyDescent="0.25">
      <c r="A2" s="70"/>
      <c r="B2" s="70"/>
      <c r="C2" s="70"/>
      <c r="D2" s="70"/>
      <c r="E2" s="70"/>
      <c r="F2" s="70"/>
      <c r="G2" s="70"/>
      <c r="H2" s="70"/>
      <c r="I2" s="11"/>
      <c r="J2" s="11"/>
      <c r="K2" s="11"/>
      <c r="L2" s="11"/>
    </row>
    <row r="3" spans="1:12" ht="30" x14ac:dyDescent="0.25">
      <c r="A3" s="46" t="s">
        <v>58</v>
      </c>
      <c r="B3" s="3" t="s">
        <v>9</v>
      </c>
      <c r="C3" s="24" t="s">
        <v>68</v>
      </c>
      <c r="D3" s="24" t="s">
        <v>69</v>
      </c>
      <c r="E3" s="24" t="s">
        <v>70</v>
      </c>
      <c r="F3" s="24" t="s">
        <v>7</v>
      </c>
      <c r="G3" s="24" t="s">
        <v>8</v>
      </c>
      <c r="H3" s="24" t="s">
        <v>71</v>
      </c>
      <c r="I3" s="11"/>
      <c r="J3" s="11"/>
      <c r="K3" s="11"/>
      <c r="L3" s="11"/>
    </row>
    <row r="4" spans="1:12" x14ac:dyDescent="0.25">
      <c r="A4" s="72" t="s">
        <v>59</v>
      </c>
      <c r="B4" s="55" t="s">
        <v>79</v>
      </c>
      <c r="C4" s="13">
        <v>376</v>
      </c>
      <c r="D4" s="13">
        <v>334</v>
      </c>
      <c r="E4" s="25">
        <v>0.88829787234042556</v>
      </c>
      <c r="F4" s="13">
        <v>298</v>
      </c>
      <c r="G4" s="25">
        <v>0.79255319148936165</v>
      </c>
      <c r="H4" s="26" t="s">
        <v>39</v>
      </c>
      <c r="I4" s="11"/>
      <c r="J4" s="11"/>
      <c r="K4" s="11"/>
      <c r="L4" s="11"/>
    </row>
    <row r="5" spans="1:12" x14ac:dyDescent="0.25">
      <c r="A5" s="73"/>
      <c r="B5" s="55" t="s">
        <v>80</v>
      </c>
      <c r="C5" s="13">
        <v>318</v>
      </c>
      <c r="D5" s="13">
        <v>288</v>
      </c>
      <c r="E5" s="25">
        <v>0.90566037735849059</v>
      </c>
      <c r="F5" s="13">
        <v>247</v>
      </c>
      <c r="G5" s="25">
        <v>0.77672955974842772</v>
      </c>
      <c r="H5" s="28" t="s">
        <v>39</v>
      </c>
      <c r="I5" s="11"/>
      <c r="J5" s="11"/>
      <c r="K5" s="11"/>
      <c r="L5" s="11"/>
    </row>
    <row r="6" spans="1:12" x14ac:dyDescent="0.25">
      <c r="A6" s="73"/>
      <c r="B6" s="55" t="s">
        <v>81</v>
      </c>
      <c r="C6" s="13">
        <v>315</v>
      </c>
      <c r="D6" s="13">
        <v>279</v>
      </c>
      <c r="E6" s="25">
        <v>0.88571428571428568</v>
      </c>
      <c r="F6" s="13">
        <v>230</v>
      </c>
      <c r="G6" s="25">
        <v>0.73015873015873012</v>
      </c>
      <c r="H6" s="28" t="s">
        <v>39</v>
      </c>
      <c r="I6" s="11"/>
      <c r="J6" s="11"/>
      <c r="K6" s="11"/>
      <c r="L6" s="11"/>
    </row>
    <row r="7" spans="1:12" x14ac:dyDescent="0.25">
      <c r="A7" s="73"/>
      <c r="B7" s="55" t="s">
        <v>82</v>
      </c>
      <c r="C7" s="13">
        <v>267</v>
      </c>
      <c r="D7" s="13">
        <v>241</v>
      </c>
      <c r="E7" s="25">
        <v>0.90262172284644193</v>
      </c>
      <c r="F7" s="13">
        <v>216</v>
      </c>
      <c r="G7" s="25">
        <v>0.8089887640449438</v>
      </c>
      <c r="H7" s="28" t="s">
        <v>39</v>
      </c>
      <c r="I7" s="11"/>
      <c r="J7" s="11"/>
      <c r="K7" s="11"/>
      <c r="L7" s="11"/>
    </row>
    <row r="8" spans="1:12" x14ac:dyDescent="0.25">
      <c r="A8" s="74"/>
      <c r="B8" s="55" t="s">
        <v>83</v>
      </c>
      <c r="C8" s="13">
        <v>245</v>
      </c>
      <c r="D8" s="13">
        <v>215</v>
      </c>
      <c r="E8" s="25">
        <v>0.87755102040816324</v>
      </c>
      <c r="F8" s="13">
        <v>186</v>
      </c>
      <c r="G8" s="25">
        <v>0.75918367346938775</v>
      </c>
      <c r="H8" s="28" t="s">
        <v>39</v>
      </c>
      <c r="I8" s="11"/>
      <c r="J8" s="11"/>
      <c r="K8" s="11"/>
      <c r="L8" s="11"/>
    </row>
    <row r="10" spans="1:12" ht="30" x14ac:dyDescent="0.25">
      <c r="A10" s="39" t="s">
        <v>57</v>
      </c>
      <c r="B10" s="3" t="s">
        <v>9</v>
      </c>
      <c r="C10" s="24" t="s">
        <v>68</v>
      </c>
      <c r="D10" s="24" t="s">
        <v>69</v>
      </c>
      <c r="E10" s="24" t="s">
        <v>70</v>
      </c>
      <c r="F10" s="24" t="s">
        <v>7</v>
      </c>
      <c r="G10" s="24" t="s">
        <v>8</v>
      </c>
      <c r="H10" s="24" t="s">
        <v>71</v>
      </c>
    </row>
    <row r="11" spans="1:12" x14ac:dyDescent="0.25">
      <c r="A11" s="71" t="s">
        <v>0</v>
      </c>
      <c r="B11" s="55" t="s">
        <v>79</v>
      </c>
      <c r="C11" s="13">
        <v>156</v>
      </c>
      <c r="D11" s="13">
        <v>136</v>
      </c>
      <c r="E11" s="27">
        <v>0.87179487179487181</v>
      </c>
      <c r="F11" s="13">
        <v>114</v>
      </c>
      <c r="G11" s="27">
        <v>0.73076923076923073</v>
      </c>
      <c r="H11" s="28">
        <v>2.5294117647058818</v>
      </c>
    </row>
    <row r="12" spans="1:12" x14ac:dyDescent="0.25">
      <c r="A12" s="71"/>
      <c r="B12" s="55" t="s">
        <v>80</v>
      </c>
      <c r="C12" s="13">
        <v>145</v>
      </c>
      <c r="D12" s="13">
        <v>131</v>
      </c>
      <c r="E12" s="27">
        <v>0.90344827586206899</v>
      </c>
      <c r="F12" s="13">
        <v>103</v>
      </c>
      <c r="G12" s="27">
        <v>0.71034482758620687</v>
      </c>
      <c r="H12" s="28">
        <v>2.5480916030534346</v>
      </c>
      <c r="I12" s="1"/>
    </row>
    <row r="13" spans="1:12" x14ac:dyDescent="0.25">
      <c r="A13" s="71"/>
      <c r="B13" s="55" t="s">
        <v>81</v>
      </c>
      <c r="C13" s="13">
        <v>175</v>
      </c>
      <c r="D13" s="13">
        <v>157</v>
      </c>
      <c r="E13" s="27">
        <v>0.89714285714285713</v>
      </c>
      <c r="F13" s="13">
        <v>120</v>
      </c>
      <c r="G13" s="27">
        <v>0.68571428571428572</v>
      </c>
      <c r="H13" s="28">
        <v>2.4592356687898089</v>
      </c>
      <c r="I13" s="1"/>
    </row>
    <row r="14" spans="1:12" x14ac:dyDescent="0.25">
      <c r="A14" s="71"/>
      <c r="B14" s="55" t="s">
        <v>82</v>
      </c>
      <c r="C14" s="13">
        <v>144</v>
      </c>
      <c r="D14" s="13">
        <v>127</v>
      </c>
      <c r="E14" s="27">
        <v>0.88194444444444442</v>
      </c>
      <c r="F14" s="13">
        <v>109</v>
      </c>
      <c r="G14" s="27">
        <v>0.75694444444444442</v>
      </c>
      <c r="H14" s="28">
        <v>2.7722222222222226</v>
      </c>
      <c r="I14" s="1"/>
    </row>
    <row r="15" spans="1:12" x14ac:dyDescent="0.25">
      <c r="A15" s="71"/>
      <c r="B15" s="55" t="s">
        <v>83</v>
      </c>
      <c r="C15" s="13">
        <v>132</v>
      </c>
      <c r="D15" s="13">
        <v>114</v>
      </c>
      <c r="E15" s="27">
        <v>0.86363636363636365</v>
      </c>
      <c r="F15" s="13">
        <v>95</v>
      </c>
      <c r="G15" s="27">
        <v>0.71969696969696972</v>
      </c>
      <c r="H15" s="28">
        <v>2.7575221238938052</v>
      </c>
      <c r="I15" s="1"/>
    </row>
    <row r="16" spans="1:12" ht="30" x14ac:dyDescent="0.25">
      <c r="A16" s="47"/>
      <c r="B16" s="3" t="s">
        <v>9</v>
      </c>
      <c r="C16" s="24" t="s">
        <v>68</v>
      </c>
      <c r="D16" s="24" t="s">
        <v>69</v>
      </c>
      <c r="E16" s="24" t="s">
        <v>70</v>
      </c>
      <c r="F16" s="24" t="s">
        <v>7</v>
      </c>
      <c r="G16" s="24" t="s">
        <v>8</v>
      </c>
      <c r="H16" s="24" t="s">
        <v>71</v>
      </c>
      <c r="I16" s="1"/>
    </row>
    <row r="17" spans="1:9" x14ac:dyDescent="0.25">
      <c r="A17" s="71" t="s">
        <v>1</v>
      </c>
      <c r="B17" s="55" t="s">
        <v>79</v>
      </c>
      <c r="C17" s="13">
        <v>71</v>
      </c>
      <c r="D17" s="13">
        <v>61</v>
      </c>
      <c r="E17" s="27">
        <v>0.85915492957746475</v>
      </c>
      <c r="F17" s="13">
        <v>58</v>
      </c>
      <c r="G17" s="27">
        <v>0.81690140845070425</v>
      </c>
      <c r="H17" s="28">
        <v>3.4360655737704922</v>
      </c>
    </row>
    <row r="18" spans="1:9" x14ac:dyDescent="0.25">
      <c r="A18" s="71"/>
      <c r="B18" s="55" t="s">
        <v>80</v>
      </c>
      <c r="C18" s="13">
        <v>50</v>
      </c>
      <c r="D18" s="13">
        <v>47</v>
      </c>
      <c r="E18" s="27">
        <v>0.94</v>
      </c>
      <c r="F18" s="13">
        <v>39</v>
      </c>
      <c r="G18" s="27">
        <v>0.78</v>
      </c>
      <c r="H18" s="28">
        <v>3.0425531914893615</v>
      </c>
      <c r="I18" s="1"/>
    </row>
    <row r="19" spans="1:9" x14ac:dyDescent="0.25">
      <c r="A19" s="71"/>
      <c r="B19" s="55" t="s">
        <v>81</v>
      </c>
      <c r="C19" s="13">
        <v>51</v>
      </c>
      <c r="D19" s="13">
        <v>42</v>
      </c>
      <c r="E19" s="27">
        <v>0.82352941176470584</v>
      </c>
      <c r="F19" s="13">
        <v>36</v>
      </c>
      <c r="G19" s="27">
        <v>0.70588235294117652</v>
      </c>
      <c r="H19" s="28">
        <v>3.0833333333333335</v>
      </c>
      <c r="I19" s="1"/>
    </row>
    <row r="20" spans="1:9" x14ac:dyDescent="0.25">
      <c r="A20" s="71"/>
      <c r="B20" s="55" t="s">
        <v>82</v>
      </c>
      <c r="C20" s="13">
        <v>39</v>
      </c>
      <c r="D20" s="13">
        <v>36</v>
      </c>
      <c r="E20" s="27">
        <v>0.92307692307692313</v>
      </c>
      <c r="F20" s="13">
        <v>33</v>
      </c>
      <c r="G20" s="27">
        <v>0.84615384615384615</v>
      </c>
      <c r="H20" s="28">
        <v>3.2771428571428571</v>
      </c>
      <c r="I20" s="1"/>
    </row>
    <row r="21" spans="1:9" x14ac:dyDescent="0.25">
      <c r="A21" s="71"/>
      <c r="B21" s="55" t="s">
        <v>83</v>
      </c>
      <c r="C21" s="13">
        <v>45</v>
      </c>
      <c r="D21" s="13">
        <v>42</v>
      </c>
      <c r="E21" s="27">
        <v>0.93333333333333335</v>
      </c>
      <c r="F21" s="13">
        <v>37</v>
      </c>
      <c r="G21" s="27">
        <v>0.82222222222222219</v>
      </c>
      <c r="H21" s="28">
        <v>3.259523809523809</v>
      </c>
      <c r="I21" s="1"/>
    </row>
    <row r="22" spans="1:9" ht="30" x14ac:dyDescent="0.25">
      <c r="A22" s="47"/>
      <c r="B22" s="3" t="s">
        <v>9</v>
      </c>
      <c r="C22" s="24" t="s">
        <v>68</v>
      </c>
      <c r="D22" s="24" t="s">
        <v>69</v>
      </c>
      <c r="E22" s="24" t="s">
        <v>70</v>
      </c>
      <c r="F22" s="24" t="s">
        <v>7</v>
      </c>
      <c r="G22" s="24" t="s">
        <v>8</v>
      </c>
      <c r="H22" s="24" t="s">
        <v>71</v>
      </c>
      <c r="I22" s="1"/>
    </row>
    <row r="23" spans="1:9" x14ac:dyDescent="0.25">
      <c r="A23" s="71" t="s">
        <v>2</v>
      </c>
      <c r="B23" s="55" t="s">
        <v>79</v>
      </c>
      <c r="C23" s="13">
        <v>43</v>
      </c>
      <c r="D23" s="13">
        <v>36</v>
      </c>
      <c r="E23" s="27">
        <v>0.83720930232558144</v>
      </c>
      <c r="F23" s="13">
        <v>32</v>
      </c>
      <c r="G23" s="27">
        <v>0.7441860465116279</v>
      </c>
      <c r="H23" s="28">
        <v>3.2305555555555552</v>
      </c>
    </row>
    <row r="24" spans="1:9" x14ac:dyDescent="0.25">
      <c r="A24" s="71"/>
      <c r="B24" s="55" t="s">
        <v>80</v>
      </c>
      <c r="C24" s="13">
        <v>27</v>
      </c>
      <c r="D24" s="13">
        <v>25</v>
      </c>
      <c r="E24" s="27">
        <v>0.92592592592592593</v>
      </c>
      <c r="F24" s="13">
        <v>24</v>
      </c>
      <c r="G24" s="27">
        <v>0.88888888888888884</v>
      </c>
      <c r="H24" s="28">
        <v>3.6960000000000002</v>
      </c>
      <c r="I24" s="1"/>
    </row>
    <row r="25" spans="1:9" x14ac:dyDescent="0.25">
      <c r="A25" s="71"/>
      <c r="B25" s="55" t="s">
        <v>81</v>
      </c>
      <c r="C25" s="52">
        <v>19</v>
      </c>
      <c r="D25" s="52">
        <v>16</v>
      </c>
      <c r="E25" s="27">
        <v>0.84210526315789469</v>
      </c>
      <c r="F25" s="52">
        <v>14</v>
      </c>
      <c r="G25" s="27">
        <v>0.73684210526315785</v>
      </c>
      <c r="H25" s="28">
        <v>3.4</v>
      </c>
      <c r="I25" s="1"/>
    </row>
    <row r="26" spans="1:9" x14ac:dyDescent="0.25">
      <c r="A26" s="71"/>
      <c r="B26" s="55" t="s">
        <v>82</v>
      </c>
      <c r="C26" s="13">
        <v>24</v>
      </c>
      <c r="D26" s="13">
        <v>22</v>
      </c>
      <c r="E26" s="27">
        <v>0.91666666666666663</v>
      </c>
      <c r="F26" s="13">
        <v>20</v>
      </c>
      <c r="G26" s="27">
        <v>0.83333333333333337</v>
      </c>
      <c r="H26" s="28">
        <v>3.0090909090909093</v>
      </c>
      <c r="I26" s="1"/>
    </row>
    <row r="27" spans="1:9" x14ac:dyDescent="0.25">
      <c r="A27" s="71"/>
      <c r="B27" s="55" t="s">
        <v>83</v>
      </c>
      <c r="C27" s="13">
        <v>10</v>
      </c>
      <c r="D27" s="13">
        <v>10</v>
      </c>
      <c r="E27" s="27">
        <v>1</v>
      </c>
      <c r="F27" s="13">
        <v>10</v>
      </c>
      <c r="G27" s="27">
        <v>1</v>
      </c>
      <c r="H27" s="28">
        <v>4</v>
      </c>
      <c r="I27" s="1"/>
    </row>
    <row r="28" spans="1:9" ht="30" x14ac:dyDescent="0.25">
      <c r="A28" s="47"/>
      <c r="B28" s="3" t="s">
        <v>9</v>
      </c>
      <c r="C28" s="24" t="s">
        <v>68</v>
      </c>
      <c r="D28" s="24" t="s">
        <v>69</v>
      </c>
      <c r="E28" s="24" t="s">
        <v>70</v>
      </c>
      <c r="F28" s="24" t="s">
        <v>7</v>
      </c>
      <c r="G28" s="24" t="s">
        <v>8</v>
      </c>
      <c r="H28" s="24" t="s">
        <v>71</v>
      </c>
      <c r="I28" s="1"/>
    </row>
    <row r="29" spans="1:9" x14ac:dyDescent="0.25">
      <c r="A29" s="71" t="s">
        <v>3</v>
      </c>
      <c r="B29" s="55" t="s">
        <v>79</v>
      </c>
      <c r="C29" s="13">
        <v>20</v>
      </c>
      <c r="D29" s="13">
        <v>19</v>
      </c>
      <c r="E29" s="27">
        <v>0.95</v>
      </c>
      <c r="F29" s="13">
        <v>19</v>
      </c>
      <c r="G29" s="27">
        <v>0.95</v>
      </c>
      <c r="H29" s="28">
        <v>3.8947368421052633</v>
      </c>
    </row>
    <row r="30" spans="1:9" x14ac:dyDescent="0.25">
      <c r="A30" s="71"/>
      <c r="B30" s="55" t="s">
        <v>80</v>
      </c>
      <c r="C30" s="13">
        <v>17</v>
      </c>
      <c r="D30" s="13">
        <v>15</v>
      </c>
      <c r="E30" s="27">
        <v>0.88235294117647056</v>
      </c>
      <c r="F30" s="13">
        <v>15</v>
      </c>
      <c r="G30" s="27">
        <v>0.88235294117647056</v>
      </c>
      <c r="H30" s="28">
        <v>3.8666666666666667</v>
      </c>
      <c r="I30" s="1"/>
    </row>
    <row r="31" spans="1:9" x14ac:dyDescent="0.25">
      <c r="A31" s="71"/>
      <c r="B31" s="55" t="s">
        <v>81</v>
      </c>
      <c r="C31" s="13">
        <v>13</v>
      </c>
      <c r="D31" s="13">
        <v>13</v>
      </c>
      <c r="E31" s="27">
        <v>1</v>
      </c>
      <c r="F31" s="13">
        <v>10</v>
      </c>
      <c r="G31" s="27">
        <v>0.76923076923076927</v>
      </c>
      <c r="H31" s="28">
        <v>2.9416666666666664</v>
      </c>
      <c r="I31" s="1"/>
    </row>
    <row r="32" spans="1:9" x14ac:dyDescent="0.25">
      <c r="A32" s="71"/>
      <c r="B32" s="55" t="s">
        <v>82</v>
      </c>
      <c r="C32" s="13" t="s">
        <v>39</v>
      </c>
      <c r="D32" s="13" t="s">
        <v>39</v>
      </c>
      <c r="E32" s="27" t="s">
        <v>39</v>
      </c>
      <c r="F32" s="13" t="s">
        <v>39</v>
      </c>
      <c r="G32" s="27" t="s">
        <v>39</v>
      </c>
      <c r="H32" s="28" t="s">
        <v>39</v>
      </c>
      <c r="I32" s="1"/>
    </row>
    <row r="33" spans="1:9" x14ac:dyDescent="0.25">
      <c r="A33" s="71"/>
      <c r="B33" s="55" t="s">
        <v>83</v>
      </c>
      <c r="C33" s="13">
        <v>11</v>
      </c>
      <c r="D33" s="13">
        <v>9</v>
      </c>
      <c r="E33" s="27">
        <v>0.81818181818181823</v>
      </c>
      <c r="F33" s="13">
        <v>7</v>
      </c>
      <c r="G33" s="27">
        <v>0.63636363636363635</v>
      </c>
      <c r="H33" s="28">
        <v>3.0333333333333337</v>
      </c>
      <c r="I33" s="1"/>
    </row>
    <row r="34" spans="1:9" ht="30" x14ac:dyDescent="0.25">
      <c r="A34" s="47"/>
      <c r="B34" s="54" t="s">
        <v>9</v>
      </c>
      <c r="C34" s="24" t="s">
        <v>68</v>
      </c>
      <c r="D34" s="24" t="s">
        <v>69</v>
      </c>
      <c r="E34" s="24" t="s">
        <v>70</v>
      </c>
      <c r="F34" s="24" t="s">
        <v>7</v>
      </c>
      <c r="G34" s="24" t="s">
        <v>8</v>
      </c>
      <c r="H34" s="24" t="s">
        <v>71</v>
      </c>
      <c r="I34" s="1"/>
    </row>
    <row r="35" spans="1:9" x14ac:dyDescent="0.25">
      <c r="A35" s="71" t="s">
        <v>4</v>
      </c>
      <c r="B35" s="55" t="s">
        <v>79</v>
      </c>
      <c r="C35" s="13">
        <v>21</v>
      </c>
      <c r="D35" s="13">
        <v>20</v>
      </c>
      <c r="E35" s="27">
        <v>0.95238095238095233</v>
      </c>
      <c r="F35" s="13">
        <v>18</v>
      </c>
      <c r="G35" s="27">
        <v>0.8571428571428571</v>
      </c>
      <c r="H35" s="28">
        <v>2.81</v>
      </c>
    </row>
    <row r="36" spans="1:9" x14ac:dyDescent="0.25">
      <c r="A36" s="71"/>
      <c r="B36" s="55" t="s">
        <v>80</v>
      </c>
      <c r="C36" s="13">
        <v>20</v>
      </c>
      <c r="D36" s="13">
        <v>18</v>
      </c>
      <c r="E36" s="27">
        <v>0.9</v>
      </c>
      <c r="F36" s="13">
        <v>17</v>
      </c>
      <c r="G36" s="27">
        <v>0.85</v>
      </c>
      <c r="H36" s="28">
        <v>3.5722222222222224</v>
      </c>
      <c r="I36" s="1"/>
    </row>
    <row r="37" spans="1:9" x14ac:dyDescent="0.25">
      <c r="A37" s="71"/>
      <c r="B37" s="55" t="s">
        <v>81</v>
      </c>
      <c r="C37" s="13">
        <v>25</v>
      </c>
      <c r="D37" s="13">
        <v>22</v>
      </c>
      <c r="E37" s="27">
        <v>0.88</v>
      </c>
      <c r="F37" s="13">
        <v>22</v>
      </c>
      <c r="G37" s="27">
        <v>0.88</v>
      </c>
      <c r="H37" s="28">
        <v>3.5272727272727278</v>
      </c>
      <c r="I37" s="1"/>
    </row>
    <row r="38" spans="1:9" x14ac:dyDescent="0.25">
      <c r="A38" s="71"/>
      <c r="B38" s="55" t="s">
        <v>82</v>
      </c>
      <c r="C38" s="13">
        <v>27</v>
      </c>
      <c r="D38" s="13">
        <v>24</v>
      </c>
      <c r="E38" s="27">
        <v>0.88888888888888884</v>
      </c>
      <c r="F38" s="13">
        <v>22</v>
      </c>
      <c r="G38" s="27">
        <v>0.81481481481481477</v>
      </c>
      <c r="H38" s="28">
        <v>3.2333333333333329</v>
      </c>
      <c r="I38" s="1"/>
    </row>
    <row r="39" spans="1:9" x14ac:dyDescent="0.25">
      <c r="A39" s="71"/>
      <c r="B39" s="55" t="s">
        <v>83</v>
      </c>
      <c r="C39" s="13">
        <v>25</v>
      </c>
      <c r="D39" s="13">
        <v>21</v>
      </c>
      <c r="E39" s="27">
        <v>0.84</v>
      </c>
      <c r="F39" s="13">
        <v>18</v>
      </c>
      <c r="G39" s="27">
        <v>0.72</v>
      </c>
      <c r="H39" s="28">
        <v>2.9333333333333331</v>
      </c>
      <c r="I39" s="1"/>
    </row>
    <row r="40" spans="1:9" ht="30" x14ac:dyDescent="0.25">
      <c r="A40" s="47"/>
      <c r="B40" s="3" t="s">
        <v>9</v>
      </c>
      <c r="C40" s="24" t="s">
        <v>68</v>
      </c>
      <c r="D40" s="24" t="s">
        <v>69</v>
      </c>
      <c r="E40" s="24" t="s">
        <v>70</v>
      </c>
      <c r="F40" s="24" t="s">
        <v>7</v>
      </c>
      <c r="G40" s="24" t="s">
        <v>8</v>
      </c>
      <c r="H40" s="24" t="s">
        <v>71</v>
      </c>
      <c r="I40" s="1"/>
    </row>
    <row r="41" spans="1:9" x14ac:dyDescent="0.25">
      <c r="A41" s="71" t="s">
        <v>5</v>
      </c>
      <c r="B41" s="55" t="s">
        <v>79</v>
      </c>
      <c r="C41" s="13">
        <v>46</v>
      </c>
      <c r="D41" s="13">
        <v>44</v>
      </c>
      <c r="E41" s="27">
        <v>0.95652173913043481</v>
      </c>
      <c r="F41" s="13">
        <v>40</v>
      </c>
      <c r="G41" s="27">
        <v>0.86956521739130432</v>
      </c>
      <c r="H41" s="28">
        <v>3.0785714285714287</v>
      </c>
    </row>
    <row r="42" spans="1:9" x14ac:dyDescent="0.25">
      <c r="A42" s="71"/>
      <c r="B42" s="55" t="s">
        <v>80</v>
      </c>
      <c r="C42" s="13">
        <v>33</v>
      </c>
      <c r="D42" s="13">
        <v>28</v>
      </c>
      <c r="E42" s="27">
        <v>0.84848484848484851</v>
      </c>
      <c r="F42" s="13">
        <v>26</v>
      </c>
      <c r="G42" s="27">
        <v>0.78787878787878785</v>
      </c>
      <c r="H42" s="28">
        <v>3.4230769230769229</v>
      </c>
      <c r="I42" s="1"/>
    </row>
    <row r="43" spans="1:9" x14ac:dyDescent="0.25">
      <c r="A43" s="71"/>
      <c r="B43" s="55" t="s">
        <v>81</v>
      </c>
      <c r="C43" s="13">
        <v>23</v>
      </c>
      <c r="D43" s="13">
        <v>21</v>
      </c>
      <c r="E43" s="27">
        <v>0.91304347826086951</v>
      </c>
      <c r="F43" s="13">
        <v>20</v>
      </c>
      <c r="G43" s="27">
        <v>0.86956521739130432</v>
      </c>
      <c r="H43" s="28">
        <v>3.1428571428571428</v>
      </c>
      <c r="I43" s="1"/>
    </row>
    <row r="44" spans="1:9" x14ac:dyDescent="0.25">
      <c r="A44" s="71"/>
      <c r="B44" s="55" t="s">
        <v>82</v>
      </c>
      <c r="C44" s="13">
        <v>20</v>
      </c>
      <c r="D44" s="13">
        <v>19</v>
      </c>
      <c r="E44" s="27">
        <v>0.95</v>
      </c>
      <c r="F44" s="13">
        <v>19</v>
      </c>
      <c r="G44" s="27">
        <v>0.95</v>
      </c>
      <c r="H44" s="28">
        <v>3.289473684210527</v>
      </c>
      <c r="I44" s="1"/>
    </row>
    <row r="45" spans="1:9" x14ac:dyDescent="0.25">
      <c r="A45" s="71"/>
      <c r="B45" s="55" t="s">
        <v>83</v>
      </c>
      <c r="C45" s="13">
        <v>9</v>
      </c>
      <c r="D45" s="13">
        <v>7</v>
      </c>
      <c r="E45" s="27">
        <v>0.77777777777777779</v>
      </c>
      <c r="F45" s="13">
        <v>7</v>
      </c>
      <c r="G45" s="27">
        <v>0.77777777777777779</v>
      </c>
      <c r="H45" s="28">
        <v>2.842857142857143</v>
      </c>
      <c r="I45" s="1"/>
    </row>
    <row r="46" spans="1:9" ht="30" x14ac:dyDescent="0.25">
      <c r="A46" s="47"/>
      <c r="B46" s="54" t="s">
        <v>9</v>
      </c>
      <c r="C46" s="24" t="s">
        <v>68</v>
      </c>
      <c r="D46" s="24" t="s">
        <v>69</v>
      </c>
      <c r="E46" s="24" t="s">
        <v>70</v>
      </c>
      <c r="F46" s="24" t="s">
        <v>7</v>
      </c>
      <c r="G46" s="24" t="s">
        <v>8</v>
      </c>
      <c r="H46" s="24" t="s">
        <v>71</v>
      </c>
      <c r="I46" s="1"/>
    </row>
    <row r="47" spans="1:9" x14ac:dyDescent="0.25">
      <c r="A47" s="71" t="s">
        <v>6</v>
      </c>
      <c r="B47" s="55" t="s">
        <v>79</v>
      </c>
      <c r="C47" s="13">
        <v>19</v>
      </c>
      <c r="D47" s="13">
        <v>18</v>
      </c>
      <c r="E47" s="27">
        <v>0.94736842105263153</v>
      </c>
      <c r="F47" s="13">
        <v>17</v>
      </c>
      <c r="G47" s="27">
        <v>0.89473684210526316</v>
      </c>
      <c r="H47" s="28">
        <v>3.5166666666666666</v>
      </c>
    </row>
    <row r="48" spans="1:9" x14ac:dyDescent="0.25">
      <c r="A48" s="71"/>
      <c r="B48" s="55" t="s">
        <v>80</v>
      </c>
      <c r="C48" s="13">
        <v>26</v>
      </c>
      <c r="D48" s="13">
        <v>24</v>
      </c>
      <c r="E48" s="27">
        <v>0.92307692307692313</v>
      </c>
      <c r="F48" s="13">
        <v>23</v>
      </c>
      <c r="G48" s="27">
        <v>0.88461538461538458</v>
      </c>
      <c r="H48" s="28">
        <v>3.5541666666666663</v>
      </c>
    </row>
    <row r="49" spans="1:8" x14ac:dyDescent="0.25">
      <c r="A49" s="71"/>
      <c r="B49" s="55" t="s">
        <v>81</v>
      </c>
      <c r="C49" s="13">
        <v>9</v>
      </c>
      <c r="D49" s="13">
        <v>8</v>
      </c>
      <c r="E49" s="27">
        <v>0.88888888888888884</v>
      </c>
      <c r="F49" s="13">
        <v>8</v>
      </c>
      <c r="G49" s="27">
        <v>0.88888888888888884</v>
      </c>
      <c r="H49" s="28">
        <v>3.6875000000000009</v>
      </c>
    </row>
    <row r="50" spans="1:8" x14ac:dyDescent="0.25">
      <c r="A50" s="71"/>
      <c r="B50" s="55" t="s">
        <v>82</v>
      </c>
      <c r="C50" s="13">
        <v>13</v>
      </c>
      <c r="D50" s="13">
        <v>13</v>
      </c>
      <c r="E50" s="27">
        <v>1</v>
      </c>
      <c r="F50" s="13">
        <v>13</v>
      </c>
      <c r="G50" s="27">
        <v>1</v>
      </c>
      <c r="H50" s="28">
        <v>3.5538461538461541</v>
      </c>
    </row>
    <row r="51" spans="1:8" x14ac:dyDescent="0.25">
      <c r="A51" s="71"/>
      <c r="B51" s="55" t="s">
        <v>83</v>
      </c>
      <c r="C51" s="13">
        <v>13</v>
      </c>
      <c r="D51" s="13">
        <v>12</v>
      </c>
      <c r="E51" s="27">
        <v>0.92307692307692313</v>
      </c>
      <c r="F51" s="13">
        <v>12</v>
      </c>
      <c r="G51" s="27">
        <v>0.92307692307692313</v>
      </c>
      <c r="H51" s="28">
        <v>3.7833333333333328</v>
      </c>
    </row>
  </sheetData>
  <mergeCells count="9">
    <mergeCell ref="A1:H2"/>
    <mergeCell ref="A47:A51"/>
    <mergeCell ref="A11:A15"/>
    <mergeCell ref="A17:A21"/>
    <mergeCell ref="A23:A27"/>
    <mergeCell ref="A29:A33"/>
    <mergeCell ref="A35:A39"/>
    <mergeCell ref="A41:A45"/>
    <mergeCell ref="A4:A8"/>
  </mergeCells>
  <printOptions horizontalCentered="1"/>
  <pageMargins left="0.7" right="0.7" top="0.75" bottom="0.75" header="0.3" footer="0.3"/>
  <pageSetup scale="58" orientation="landscape" r:id="rId1"/>
  <headerFooter>
    <oddHeader>&amp;CCuyamaca College Program Review 2018-2019</oddHeader>
    <oddFooter>&amp;CInstitutional Effectiveness, Success, and Equity Office (August 2018)</oddFooter>
  </headerFooter>
  <rowBreaks count="1" manualBreakCount="1">
    <brk id="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workbookViewId="0">
      <selection activeCell="L2" sqref="L2"/>
    </sheetView>
  </sheetViews>
  <sheetFormatPr defaultRowHeight="15" x14ac:dyDescent="0.25"/>
  <cols>
    <col min="1" max="1" width="20" style="45" customWidth="1"/>
    <col min="2" max="2" width="16.7109375" style="2" customWidth="1"/>
    <col min="3" max="8" width="13.7109375" style="2" customWidth="1"/>
  </cols>
  <sheetData>
    <row r="1" spans="1:8" ht="30" x14ac:dyDescent="0.25">
      <c r="A1" s="39" t="s">
        <v>67</v>
      </c>
      <c r="B1" s="3" t="s">
        <v>9</v>
      </c>
      <c r="C1" s="24" t="s">
        <v>68</v>
      </c>
      <c r="D1" s="24" t="s">
        <v>69</v>
      </c>
      <c r="E1" s="24" t="s">
        <v>70</v>
      </c>
      <c r="F1" s="24" t="s">
        <v>7</v>
      </c>
      <c r="G1" s="24" t="s">
        <v>8</v>
      </c>
      <c r="H1" s="24" t="s">
        <v>71</v>
      </c>
    </row>
    <row r="2" spans="1:8" x14ac:dyDescent="0.25">
      <c r="A2" s="71" t="s">
        <v>60</v>
      </c>
      <c r="B2" s="52" t="s">
        <v>79</v>
      </c>
      <c r="C2" s="4">
        <v>327</v>
      </c>
      <c r="D2" s="4">
        <v>282</v>
      </c>
      <c r="E2" s="5">
        <v>0.86238532110091748</v>
      </c>
      <c r="F2" s="4">
        <v>242</v>
      </c>
      <c r="G2" s="5">
        <v>0.74006116207951067</v>
      </c>
      <c r="H2" s="92">
        <v>2.8175000000000003</v>
      </c>
    </row>
    <row r="3" spans="1:8" x14ac:dyDescent="0.25">
      <c r="A3" s="71"/>
      <c r="B3" s="52" t="s">
        <v>80</v>
      </c>
      <c r="C3" s="4">
        <v>265</v>
      </c>
      <c r="D3" s="4">
        <v>232</v>
      </c>
      <c r="E3" s="5">
        <v>0.87547169811320757</v>
      </c>
      <c r="F3" s="4">
        <v>195</v>
      </c>
      <c r="G3" s="5">
        <v>0.73584905660377353</v>
      </c>
      <c r="H3" s="92">
        <v>2.7243478260869565</v>
      </c>
    </row>
    <row r="4" spans="1:8" x14ac:dyDescent="0.25">
      <c r="A4" s="71"/>
      <c r="B4" s="52" t="s">
        <v>81</v>
      </c>
      <c r="C4" s="4">
        <v>281</v>
      </c>
      <c r="D4" s="4">
        <v>250</v>
      </c>
      <c r="E4" s="5">
        <v>0.88967971530249113</v>
      </c>
      <c r="F4" s="4">
        <v>211</v>
      </c>
      <c r="G4" s="5">
        <v>0.75088967971530252</v>
      </c>
      <c r="H4" s="92">
        <v>2.8246913580246913</v>
      </c>
    </row>
    <row r="5" spans="1:8" x14ac:dyDescent="0.25">
      <c r="A5" s="71"/>
      <c r="B5" s="52" t="s">
        <v>82</v>
      </c>
      <c r="C5" s="4">
        <v>215</v>
      </c>
      <c r="D5" s="4">
        <v>195</v>
      </c>
      <c r="E5" s="5">
        <v>0.90697674418604646</v>
      </c>
      <c r="F5" s="4">
        <v>179</v>
      </c>
      <c r="G5" s="5">
        <v>0.83255813953488367</v>
      </c>
      <c r="H5" s="92">
        <v>3.1999999999999997</v>
      </c>
    </row>
    <row r="6" spans="1:8" x14ac:dyDescent="0.25">
      <c r="A6" s="71"/>
      <c r="B6" s="52" t="s">
        <v>83</v>
      </c>
      <c r="C6" s="4">
        <v>245</v>
      </c>
      <c r="D6" s="4">
        <v>215</v>
      </c>
      <c r="E6" s="5">
        <v>0.87755102040816324</v>
      </c>
      <c r="F6" s="4">
        <v>186</v>
      </c>
      <c r="G6" s="5">
        <v>0.75918367346938775</v>
      </c>
      <c r="H6" s="92">
        <v>2.998591549295774</v>
      </c>
    </row>
    <row r="7" spans="1:8" x14ac:dyDescent="0.25">
      <c r="A7" s="71" t="s">
        <v>61</v>
      </c>
      <c r="B7" s="52" t="s">
        <v>79</v>
      </c>
      <c r="C7" s="29" t="s">
        <v>39</v>
      </c>
      <c r="D7" s="29" t="s">
        <v>39</v>
      </c>
      <c r="E7" s="30" t="s">
        <v>39</v>
      </c>
      <c r="F7" s="29" t="s">
        <v>39</v>
      </c>
      <c r="G7" s="30" t="s">
        <v>39</v>
      </c>
      <c r="H7" s="93" t="s">
        <v>39</v>
      </c>
    </row>
    <row r="8" spans="1:8" x14ac:dyDescent="0.25">
      <c r="A8" s="71"/>
      <c r="B8" s="52" t="s">
        <v>80</v>
      </c>
      <c r="C8" s="29" t="s">
        <v>39</v>
      </c>
      <c r="D8" s="29" t="s">
        <v>39</v>
      </c>
      <c r="E8" s="30" t="s">
        <v>39</v>
      </c>
      <c r="F8" s="29" t="s">
        <v>39</v>
      </c>
      <c r="G8" s="30" t="s">
        <v>39</v>
      </c>
      <c r="H8" s="93" t="s">
        <v>39</v>
      </c>
    </row>
    <row r="9" spans="1:8" x14ac:dyDescent="0.25">
      <c r="A9" s="71"/>
      <c r="B9" s="52" t="s">
        <v>81</v>
      </c>
      <c r="C9" s="29" t="s">
        <v>39</v>
      </c>
      <c r="D9" s="29" t="s">
        <v>39</v>
      </c>
      <c r="E9" s="30" t="s">
        <v>39</v>
      </c>
      <c r="F9" s="29" t="s">
        <v>39</v>
      </c>
      <c r="G9" s="30" t="s">
        <v>39</v>
      </c>
      <c r="H9" s="93" t="s">
        <v>39</v>
      </c>
    </row>
    <row r="10" spans="1:8" x14ac:dyDescent="0.25">
      <c r="A10" s="71"/>
      <c r="B10" s="52" t="s">
        <v>82</v>
      </c>
      <c r="C10" s="29" t="s">
        <v>39</v>
      </c>
      <c r="D10" s="29" t="s">
        <v>39</v>
      </c>
      <c r="E10" s="30" t="s">
        <v>39</v>
      </c>
      <c r="F10" s="29" t="s">
        <v>39</v>
      </c>
      <c r="G10" s="30" t="s">
        <v>39</v>
      </c>
      <c r="H10" s="93" t="s">
        <v>39</v>
      </c>
    </row>
    <row r="11" spans="1:8" x14ac:dyDescent="0.25">
      <c r="A11" s="71"/>
      <c r="B11" s="52" t="s">
        <v>83</v>
      </c>
      <c r="C11" s="29" t="s">
        <v>39</v>
      </c>
      <c r="D11" s="29" t="s">
        <v>39</v>
      </c>
      <c r="E11" s="30" t="s">
        <v>39</v>
      </c>
      <c r="F11" s="29" t="s">
        <v>39</v>
      </c>
      <c r="G11" s="30" t="s">
        <v>39</v>
      </c>
      <c r="H11" s="93" t="s">
        <v>39</v>
      </c>
    </row>
    <row r="13" spans="1:8" ht="32.25" customHeight="1" x14ac:dyDescent="0.25">
      <c r="A13" s="75" t="s">
        <v>60</v>
      </c>
      <c r="B13" s="75"/>
      <c r="C13" s="75"/>
      <c r="D13" s="75"/>
      <c r="E13" s="75"/>
      <c r="F13" s="75"/>
      <c r="G13" s="75"/>
      <c r="H13" s="75"/>
    </row>
    <row r="14" spans="1:8" ht="30" x14ac:dyDescent="0.25">
      <c r="A14" s="53" t="s">
        <v>50</v>
      </c>
      <c r="B14" s="51" t="s">
        <v>9</v>
      </c>
      <c r="C14" s="24" t="s">
        <v>68</v>
      </c>
      <c r="D14" s="24" t="s">
        <v>69</v>
      </c>
      <c r="E14" s="24" t="s">
        <v>70</v>
      </c>
      <c r="F14" s="24" t="s">
        <v>76</v>
      </c>
      <c r="G14" s="24" t="s">
        <v>8</v>
      </c>
      <c r="H14" s="24" t="s">
        <v>71</v>
      </c>
    </row>
    <row r="15" spans="1:8" x14ac:dyDescent="0.25">
      <c r="A15" s="76" t="s">
        <v>51</v>
      </c>
      <c r="B15" s="56" t="s">
        <v>79</v>
      </c>
      <c r="C15" s="57">
        <v>21</v>
      </c>
      <c r="D15" s="57">
        <v>19</v>
      </c>
      <c r="E15" s="58">
        <v>0.90476190476190477</v>
      </c>
      <c r="F15" s="57">
        <v>15</v>
      </c>
      <c r="G15" s="58">
        <v>0.7142857142857143</v>
      </c>
      <c r="H15" s="59">
        <v>2.7526315789473683</v>
      </c>
    </row>
    <row r="16" spans="1:8" x14ac:dyDescent="0.25">
      <c r="A16" s="77"/>
      <c r="B16" s="56" t="s">
        <v>80</v>
      </c>
      <c r="C16" s="57">
        <v>15</v>
      </c>
      <c r="D16" s="57">
        <v>15</v>
      </c>
      <c r="E16" s="58">
        <v>1</v>
      </c>
      <c r="F16" s="57">
        <v>8</v>
      </c>
      <c r="G16" s="58">
        <v>0.53333333333333333</v>
      </c>
      <c r="H16" s="59">
        <v>1.7533333333333334</v>
      </c>
    </row>
    <row r="17" spans="1:8" x14ac:dyDescent="0.25">
      <c r="A17" s="77"/>
      <c r="B17" s="56" t="s">
        <v>81</v>
      </c>
      <c r="C17" s="57">
        <v>13</v>
      </c>
      <c r="D17" s="57">
        <v>12</v>
      </c>
      <c r="E17" s="58">
        <v>0.92307692307692313</v>
      </c>
      <c r="F17" s="57">
        <v>9</v>
      </c>
      <c r="G17" s="58">
        <v>0.69230769230769229</v>
      </c>
      <c r="H17" s="59">
        <v>2.3916666666666666</v>
      </c>
    </row>
    <row r="18" spans="1:8" x14ac:dyDescent="0.25">
      <c r="A18" s="77"/>
      <c r="B18" s="56" t="s">
        <v>82</v>
      </c>
      <c r="C18" s="57">
        <v>14</v>
      </c>
      <c r="D18" s="57">
        <v>13</v>
      </c>
      <c r="E18" s="58">
        <v>0.9285714285714286</v>
      </c>
      <c r="F18" s="57">
        <v>13</v>
      </c>
      <c r="G18" s="58">
        <v>0.9285714285714286</v>
      </c>
      <c r="H18" s="59">
        <v>3.3916666666666662</v>
      </c>
    </row>
    <row r="19" spans="1:8" x14ac:dyDescent="0.25">
      <c r="A19" s="78"/>
      <c r="B19" s="56" t="s">
        <v>83</v>
      </c>
      <c r="C19" s="57">
        <v>16</v>
      </c>
      <c r="D19" s="57">
        <v>13</v>
      </c>
      <c r="E19" s="58">
        <v>0.8125</v>
      </c>
      <c r="F19" s="57">
        <v>10</v>
      </c>
      <c r="G19" s="58">
        <v>0.625</v>
      </c>
      <c r="H19" s="59">
        <v>2.4384615384615387</v>
      </c>
    </row>
    <row r="20" spans="1:8" x14ac:dyDescent="0.25">
      <c r="A20" s="79" t="s">
        <v>52</v>
      </c>
      <c r="B20" s="60" t="s">
        <v>79</v>
      </c>
      <c r="C20" s="61">
        <v>1</v>
      </c>
      <c r="D20" s="61">
        <v>0</v>
      </c>
      <c r="E20" s="62">
        <v>0</v>
      </c>
      <c r="F20" s="61">
        <v>0</v>
      </c>
      <c r="G20" s="62">
        <v>0</v>
      </c>
      <c r="H20" s="63" t="s">
        <v>39</v>
      </c>
    </row>
    <row r="21" spans="1:8" x14ac:dyDescent="0.25">
      <c r="A21" s="79"/>
      <c r="B21" s="60" t="s">
        <v>80</v>
      </c>
      <c r="C21" s="61">
        <v>1</v>
      </c>
      <c r="D21" s="61">
        <v>1</v>
      </c>
      <c r="E21" s="62">
        <v>1</v>
      </c>
      <c r="F21" s="61">
        <v>0</v>
      </c>
      <c r="G21" s="62">
        <v>0</v>
      </c>
      <c r="H21" s="63">
        <v>0</v>
      </c>
    </row>
    <row r="22" spans="1:8" x14ac:dyDescent="0.25">
      <c r="A22" s="79"/>
      <c r="B22" s="60" t="s">
        <v>81</v>
      </c>
      <c r="C22" s="61">
        <v>1</v>
      </c>
      <c r="D22" s="61">
        <v>1</v>
      </c>
      <c r="E22" s="62">
        <v>1</v>
      </c>
      <c r="F22" s="61">
        <v>1</v>
      </c>
      <c r="G22" s="62">
        <v>1</v>
      </c>
      <c r="H22" s="63">
        <v>2</v>
      </c>
    </row>
    <row r="23" spans="1:8" x14ac:dyDescent="0.25">
      <c r="A23" s="79"/>
      <c r="B23" s="60" t="s">
        <v>82</v>
      </c>
      <c r="C23" s="61" t="s">
        <v>39</v>
      </c>
      <c r="D23" s="61" t="s">
        <v>39</v>
      </c>
      <c r="E23" s="62" t="s">
        <v>39</v>
      </c>
      <c r="F23" s="61" t="s">
        <v>39</v>
      </c>
      <c r="G23" s="62" t="s">
        <v>39</v>
      </c>
      <c r="H23" s="63" t="s">
        <v>39</v>
      </c>
    </row>
    <row r="24" spans="1:8" x14ac:dyDescent="0.25">
      <c r="A24" s="79"/>
      <c r="B24" s="60" t="s">
        <v>83</v>
      </c>
      <c r="C24" s="61">
        <v>1</v>
      </c>
      <c r="D24" s="61">
        <v>0</v>
      </c>
      <c r="E24" s="62">
        <v>0</v>
      </c>
      <c r="F24" s="61">
        <v>0</v>
      </c>
      <c r="G24" s="62">
        <v>0</v>
      </c>
      <c r="H24" s="63" t="s">
        <v>39</v>
      </c>
    </row>
    <row r="25" spans="1:8" x14ac:dyDescent="0.25">
      <c r="A25" s="81" t="s">
        <v>21</v>
      </c>
      <c r="B25" s="56" t="s">
        <v>79</v>
      </c>
      <c r="C25" s="57" t="s">
        <v>39</v>
      </c>
      <c r="D25" s="57" t="s">
        <v>39</v>
      </c>
      <c r="E25" s="58" t="s">
        <v>39</v>
      </c>
      <c r="F25" s="57" t="s">
        <v>39</v>
      </c>
      <c r="G25" s="58" t="s">
        <v>39</v>
      </c>
      <c r="H25" s="59" t="s">
        <v>39</v>
      </c>
    </row>
    <row r="26" spans="1:8" x14ac:dyDescent="0.25">
      <c r="A26" s="81"/>
      <c r="B26" s="56" t="s">
        <v>80</v>
      </c>
      <c r="C26" s="57">
        <v>3</v>
      </c>
      <c r="D26" s="57">
        <v>3</v>
      </c>
      <c r="E26" s="58">
        <v>1</v>
      </c>
      <c r="F26" s="57">
        <v>3</v>
      </c>
      <c r="G26" s="58">
        <v>1</v>
      </c>
      <c r="H26" s="59">
        <v>4</v>
      </c>
    </row>
    <row r="27" spans="1:8" x14ac:dyDescent="0.25">
      <c r="A27" s="81"/>
      <c r="B27" s="56" t="s">
        <v>81</v>
      </c>
      <c r="C27" s="57">
        <v>2</v>
      </c>
      <c r="D27" s="57">
        <v>1</v>
      </c>
      <c r="E27" s="58">
        <v>0.5</v>
      </c>
      <c r="F27" s="57">
        <v>1</v>
      </c>
      <c r="G27" s="58">
        <v>0.5</v>
      </c>
      <c r="H27" s="59">
        <v>4</v>
      </c>
    </row>
    <row r="28" spans="1:8" x14ac:dyDescent="0.25">
      <c r="A28" s="81"/>
      <c r="B28" s="56" t="s">
        <v>82</v>
      </c>
      <c r="C28" s="57">
        <v>1</v>
      </c>
      <c r="D28" s="57">
        <v>1</v>
      </c>
      <c r="E28" s="58">
        <v>1</v>
      </c>
      <c r="F28" s="57">
        <v>1</v>
      </c>
      <c r="G28" s="58">
        <v>1</v>
      </c>
      <c r="H28" s="59">
        <v>2</v>
      </c>
    </row>
    <row r="29" spans="1:8" x14ac:dyDescent="0.25">
      <c r="A29" s="81"/>
      <c r="B29" s="56" t="s">
        <v>83</v>
      </c>
      <c r="C29" s="57" t="s">
        <v>39</v>
      </c>
      <c r="D29" s="57" t="s">
        <v>39</v>
      </c>
      <c r="E29" s="58" t="s">
        <v>39</v>
      </c>
      <c r="F29" s="57" t="s">
        <v>39</v>
      </c>
      <c r="G29" s="58" t="s">
        <v>39</v>
      </c>
      <c r="H29" s="59" t="s">
        <v>39</v>
      </c>
    </row>
    <row r="30" spans="1:8" x14ac:dyDescent="0.25">
      <c r="A30" s="82" t="s">
        <v>22</v>
      </c>
      <c r="B30" s="60" t="s">
        <v>79</v>
      </c>
      <c r="C30" s="61">
        <v>3</v>
      </c>
      <c r="D30" s="61">
        <v>3</v>
      </c>
      <c r="E30" s="62">
        <v>1</v>
      </c>
      <c r="F30" s="61">
        <v>3</v>
      </c>
      <c r="G30" s="62">
        <v>1</v>
      </c>
      <c r="H30" s="63">
        <v>3.7666666666666671</v>
      </c>
    </row>
    <row r="31" spans="1:8" x14ac:dyDescent="0.25">
      <c r="A31" s="82"/>
      <c r="B31" s="60" t="s">
        <v>80</v>
      </c>
      <c r="C31" s="61">
        <v>2</v>
      </c>
      <c r="D31" s="61">
        <v>2</v>
      </c>
      <c r="E31" s="62">
        <v>1</v>
      </c>
      <c r="F31" s="61">
        <v>2</v>
      </c>
      <c r="G31" s="62">
        <v>1</v>
      </c>
      <c r="H31" s="63">
        <v>3.5</v>
      </c>
    </row>
    <row r="32" spans="1:8" x14ac:dyDescent="0.25">
      <c r="A32" s="82"/>
      <c r="B32" s="60" t="s">
        <v>81</v>
      </c>
      <c r="C32" s="61">
        <v>10</v>
      </c>
      <c r="D32" s="61">
        <v>8</v>
      </c>
      <c r="E32" s="62">
        <v>0.8</v>
      </c>
      <c r="F32" s="61">
        <v>5</v>
      </c>
      <c r="G32" s="62">
        <v>0.5</v>
      </c>
      <c r="H32" s="63">
        <v>2.1625000000000001</v>
      </c>
    </row>
    <row r="33" spans="1:8" x14ac:dyDescent="0.25">
      <c r="A33" s="82"/>
      <c r="B33" s="60" t="s">
        <v>82</v>
      </c>
      <c r="C33" s="61">
        <v>2</v>
      </c>
      <c r="D33" s="61">
        <v>2</v>
      </c>
      <c r="E33" s="62">
        <v>1</v>
      </c>
      <c r="F33" s="61">
        <v>1</v>
      </c>
      <c r="G33" s="62">
        <v>0.5</v>
      </c>
      <c r="H33" s="63">
        <v>2.5</v>
      </c>
    </row>
    <row r="34" spans="1:8" x14ac:dyDescent="0.25">
      <c r="A34" s="82"/>
      <c r="B34" s="60" t="s">
        <v>83</v>
      </c>
      <c r="C34" s="61">
        <v>4</v>
      </c>
      <c r="D34" s="61">
        <v>4</v>
      </c>
      <c r="E34" s="62">
        <v>1</v>
      </c>
      <c r="F34" s="61">
        <v>4</v>
      </c>
      <c r="G34" s="62">
        <v>1</v>
      </c>
      <c r="H34" s="63">
        <v>3.75</v>
      </c>
    </row>
    <row r="35" spans="1:8" x14ac:dyDescent="0.25">
      <c r="A35" s="81" t="s">
        <v>23</v>
      </c>
      <c r="B35" s="56" t="s">
        <v>79</v>
      </c>
      <c r="C35" s="57">
        <v>135</v>
      </c>
      <c r="D35" s="57">
        <v>121</v>
      </c>
      <c r="E35" s="58">
        <v>0.89629629629629626</v>
      </c>
      <c r="F35" s="57">
        <v>108</v>
      </c>
      <c r="G35" s="58">
        <v>0.8</v>
      </c>
      <c r="H35" s="59">
        <v>2.8416666666666668</v>
      </c>
    </row>
    <row r="36" spans="1:8" x14ac:dyDescent="0.25">
      <c r="A36" s="81"/>
      <c r="B36" s="56" t="s">
        <v>80</v>
      </c>
      <c r="C36" s="57">
        <v>136</v>
      </c>
      <c r="D36" s="57">
        <v>118</v>
      </c>
      <c r="E36" s="58">
        <v>0.86764705882352944</v>
      </c>
      <c r="F36" s="57">
        <v>102</v>
      </c>
      <c r="G36" s="58">
        <v>0.75</v>
      </c>
      <c r="H36" s="59">
        <v>2.9906779661016953</v>
      </c>
    </row>
    <row r="37" spans="1:8" x14ac:dyDescent="0.25">
      <c r="A37" s="81"/>
      <c r="B37" s="56" t="s">
        <v>81</v>
      </c>
      <c r="C37" s="57">
        <v>136</v>
      </c>
      <c r="D37" s="57">
        <v>117</v>
      </c>
      <c r="E37" s="58">
        <v>0.86029411764705888</v>
      </c>
      <c r="F37" s="57">
        <v>96</v>
      </c>
      <c r="G37" s="58">
        <v>0.70588235294117652</v>
      </c>
      <c r="H37" s="59">
        <v>2.6923076923076925</v>
      </c>
    </row>
    <row r="38" spans="1:8" x14ac:dyDescent="0.25">
      <c r="A38" s="81"/>
      <c r="B38" s="56" t="s">
        <v>82</v>
      </c>
      <c r="C38" s="57">
        <v>115</v>
      </c>
      <c r="D38" s="57">
        <v>101</v>
      </c>
      <c r="E38" s="58">
        <v>0.87826086956521743</v>
      </c>
      <c r="F38" s="57">
        <v>89</v>
      </c>
      <c r="G38" s="58">
        <v>0.77391304347826084</v>
      </c>
      <c r="H38" s="59">
        <v>2.9089999999999998</v>
      </c>
    </row>
    <row r="39" spans="1:8" x14ac:dyDescent="0.25">
      <c r="A39" s="81"/>
      <c r="B39" s="56" t="s">
        <v>83</v>
      </c>
      <c r="C39" s="57">
        <v>106</v>
      </c>
      <c r="D39" s="57">
        <v>92</v>
      </c>
      <c r="E39" s="58">
        <v>0.86792452830188682</v>
      </c>
      <c r="F39" s="57">
        <v>76</v>
      </c>
      <c r="G39" s="58">
        <v>0.71698113207547165</v>
      </c>
      <c r="H39" s="59">
        <v>2.7858695652173915</v>
      </c>
    </row>
    <row r="40" spans="1:8" x14ac:dyDescent="0.25">
      <c r="A40" s="82" t="s">
        <v>24</v>
      </c>
      <c r="B40" s="60" t="s">
        <v>79</v>
      </c>
      <c r="C40" s="61" t="s">
        <v>39</v>
      </c>
      <c r="D40" s="61" t="s">
        <v>39</v>
      </c>
      <c r="E40" s="62" t="s">
        <v>39</v>
      </c>
      <c r="F40" s="61" t="s">
        <v>39</v>
      </c>
      <c r="G40" s="62" t="s">
        <v>39</v>
      </c>
      <c r="H40" s="63" t="s">
        <v>39</v>
      </c>
    </row>
    <row r="41" spans="1:8" x14ac:dyDescent="0.25">
      <c r="A41" s="82"/>
      <c r="B41" s="60" t="s">
        <v>80</v>
      </c>
      <c r="C41" s="61">
        <v>1</v>
      </c>
      <c r="D41" s="61">
        <v>1</v>
      </c>
      <c r="E41" s="62">
        <v>1</v>
      </c>
      <c r="F41" s="61">
        <v>1</v>
      </c>
      <c r="G41" s="62">
        <v>1</v>
      </c>
      <c r="H41" s="63">
        <v>2</v>
      </c>
    </row>
    <row r="42" spans="1:8" x14ac:dyDescent="0.25">
      <c r="A42" s="82"/>
      <c r="B42" s="60" t="s">
        <v>81</v>
      </c>
      <c r="C42" s="61">
        <v>4</v>
      </c>
      <c r="D42" s="61">
        <v>4</v>
      </c>
      <c r="E42" s="62">
        <v>1</v>
      </c>
      <c r="F42" s="61">
        <v>2</v>
      </c>
      <c r="G42" s="62">
        <v>0.5</v>
      </c>
      <c r="H42" s="63">
        <v>2.25</v>
      </c>
    </row>
    <row r="43" spans="1:8" x14ac:dyDescent="0.25">
      <c r="A43" s="82"/>
      <c r="B43" s="60" t="s">
        <v>82</v>
      </c>
      <c r="C43" s="61">
        <v>5</v>
      </c>
      <c r="D43" s="61">
        <v>4</v>
      </c>
      <c r="E43" s="62">
        <v>0.8</v>
      </c>
      <c r="F43" s="61">
        <v>4</v>
      </c>
      <c r="G43" s="62">
        <v>0.8</v>
      </c>
      <c r="H43" s="63">
        <v>3.15</v>
      </c>
    </row>
    <row r="44" spans="1:8" x14ac:dyDescent="0.25">
      <c r="A44" s="82"/>
      <c r="B44" s="60" t="s">
        <v>83</v>
      </c>
      <c r="C44" s="61">
        <v>1</v>
      </c>
      <c r="D44" s="61">
        <v>1</v>
      </c>
      <c r="E44" s="62">
        <v>1</v>
      </c>
      <c r="F44" s="61">
        <v>1</v>
      </c>
      <c r="G44" s="62">
        <v>1</v>
      </c>
      <c r="H44" s="63">
        <v>4</v>
      </c>
    </row>
    <row r="45" spans="1:8" x14ac:dyDescent="0.25">
      <c r="A45" s="80" t="s">
        <v>77</v>
      </c>
      <c r="B45" s="56" t="s">
        <v>79</v>
      </c>
      <c r="C45" s="57">
        <v>175</v>
      </c>
      <c r="D45" s="57">
        <v>155</v>
      </c>
      <c r="E45" s="58">
        <v>0.88571428571428568</v>
      </c>
      <c r="F45" s="57">
        <v>139</v>
      </c>
      <c r="G45" s="58">
        <v>0.79428571428571426</v>
      </c>
      <c r="H45" s="59">
        <v>3.0967532467532468</v>
      </c>
    </row>
    <row r="46" spans="1:8" x14ac:dyDescent="0.25">
      <c r="A46" s="80"/>
      <c r="B46" s="56" t="s">
        <v>80</v>
      </c>
      <c r="C46" s="57">
        <v>130</v>
      </c>
      <c r="D46" s="57">
        <v>119</v>
      </c>
      <c r="E46" s="58">
        <v>0.91538461538461535</v>
      </c>
      <c r="F46" s="57">
        <v>105</v>
      </c>
      <c r="G46" s="58">
        <v>0.80769230769230771</v>
      </c>
      <c r="H46" s="59">
        <v>3.2415254237288136</v>
      </c>
    </row>
    <row r="47" spans="1:8" x14ac:dyDescent="0.25">
      <c r="A47" s="80"/>
      <c r="B47" s="56" t="s">
        <v>81</v>
      </c>
      <c r="C47" s="57">
        <v>130</v>
      </c>
      <c r="D47" s="57">
        <v>118</v>
      </c>
      <c r="E47" s="58">
        <v>0.90769230769230769</v>
      </c>
      <c r="F47" s="57">
        <v>103</v>
      </c>
      <c r="G47" s="58">
        <v>0.79230769230769227</v>
      </c>
      <c r="H47" s="59">
        <v>3.0396551724137937</v>
      </c>
    </row>
    <row r="48" spans="1:8" x14ac:dyDescent="0.25">
      <c r="A48" s="80"/>
      <c r="B48" s="56" t="s">
        <v>82</v>
      </c>
      <c r="C48" s="57">
        <v>106</v>
      </c>
      <c r="D48" s="57">
        <v>98</v>
      </c>
      <c r="E48" s="58">
        <v>0.92452830188679247</v>
      </c>
      <c r="F48" s="57">
        <v>90</v>
      </c>
      <c r="G48" s="58">
        <v>0.84905660377358494</v>
      </c>
      <c r="H48" s="59">
        <v>3.1561224489795925</v>
      </c>
    </row>
    <row r="49" spans="1:8" x14ac:dyDescent="0.25">
      <c r="A49" s="80"/>
      <c r="B49" s="56" t="s">
        <v>83</v>
      </c>
      <c r="C49" s="57">
        <v>90</v>
      </c>
      <c r="D49" s="57">
        <v>80</v>
      </c>
      <c r="E49" s="58">
        <v>0.88888888888888884</v>
      </c>
      <c r="F49" s="57">
        <v>75</v>
      </c>
      <c r="G49" s="58">
        <v>0.83333333333333337</v>
      </c>
      <c r="H49" s="59">
        <v>3.3717948717948718</v>
      </c>
    </row>
    <row r="50" spans="1:8" x14ac:dyDescent="0.25">
      <c r="A50" s="79" t="s">
        <v>54</v>
      </c>
      <c r="B50" s="60" t="s">
        <v>79</v>
      </c>
      <c r="C50" s="64">
        <v>30</v>
      </c>
      <c r="D50" s="61">
        <v>27</v>
      </c>
      <c r="E50" s="62">
        <v>0.9</v>
      </c>
      <c r="F50" s="61">
        <v>24</v>
      </c>
      <c r="G50" s="62">
        <v>0.8</v>
      </c>
      <c r="H50" s="63">
        <v>2.9703703703703703</v>
      </c>
    </row>
    <row r="51" spans="1:8" x14ac:dyDescent="0.25">
      <c r="A51" s="79"/>
      <c r="B51" s="60" t="s">
        <v>80</v>
      </c>
      <c r="C51" s="61">
        <v>27</v>
      </c>
      <c r="D51" s="61">
        <v>26</v>
      </c>
      <c r="E51" s="62">
        <v>0.96296296296296291</v>
      </c>
      <c r="F51" s="61">
        <v>23</v>
      </c>
      <c r="G51" s="62">
        <v>0.85185185185185186</v>
      </c>
      <c r="H51" s="63">
        <v>2.8839999999999999</v>
      </c>
    </row>
    <row r="52" spans="1:8" x14ac:dyDescent="0.25">
      <c r="A52" s="79"/>
      <c r="B52" s="60" t="s">
        <v>81</v>
      </c>
      <c r="C52" s="61">
        <v>18</v>
      </c>
      <c r="D52" s="61">
        <v>17</v>
      </c>
      <c r="E52" s="62">
        <v>0.94444444444444442</v>
      </c>
      <c r="F52" s="61">
        <v>12</v>
      </c>
      <c r="G52" s="62">
        <v>0.66666666666666663</v>
      </c>
      <c r="H52" s="63">
        <v>2.4941176470588236</v>
      </c>
    </row>
    <row r="53" spans="1:8" x14ac:dyDescent="0.25">
      <c r="A53" s="79"/>
      <c r="B53" s="60" t="s">
        <v>82</v>
      </c>
      <c r="C53" s="61">
        <v>22</v>
      </c>
      <c r="D53" s="61">
        <v>20</v>
      </c>
      <c r="E53" s="62">
        <v>0.90909090909090906</v>
      </c>
      <c r="F53" s="61">
        <v>17</v>
      </c>
      <c r="G53" s="62">
        <v>0.77272727272727271</v>
      </c>
      <c r="H53" s="63">
        <v>2.6349999999999998</v>
      </c>
    </row>
    <row r="54" spans="1:8" x14ac:dyDescent="0.25">
      <c r="A54" s="79"/>
      <c r="B54" s="60" t="s">
        <v>83</v>
      </c>
      <c r="C54" s="61">
        <v>27</v>
      </c>
      <c r="D54" s="61">
        <v>25</v>
      </c>
      <c r="E54" s="62">
        <v>0.92592592592592593</v>
      </c>
      <c r="F54" s="61">
        <v>20</v>
      </c>
      <c r="G54" s="62">
        <v>0.7407407407407407</v>
      </c>
      <c r="H54" s="63">
        <v>2.7480000000000002</v>
      </c>
    </row>
    <row r="55" spans="1:8" x14ac:dyDescent="0.25">
      <c r="A55" s="80" t="s">
        <v>55</v>
      </c>
      <c r="B55" s="56" t="s">
        <v>79</v>
      </c>
      <c r="C55" s="57">
        <v>11</v>
      </c>
      <c r="D55" s="57">
        <v>9</v>
      </c>
      <c r="E55" s="58">
        <v>0.81818181818181823</v>
      </c>
      <c r="F55" s="57">
        <v>9</v>
      </c>
      <c r="G55" s="58">
        <v>0.81818181818181823</v>
      </c>
      <c r="H55" s="59">
        <v>3.4444444444444446</v>
      </c>
    </row>
    <row r="56" spans="1:8" x14ac:dyDescent="0.25">
      <c r="A56" s="80"/>
      <c r="B56" s="56" t="s">
        <v>80</v>
      </c>
      <c r="C56" s="57">
        <v>3</v>
      </c>
      <c r="D56" s="57">
        <v>3</v>
      </c>
      <c r="E56" s="58">
        <v>1</v>
      </c>
      <c r="F56" s="57">
        <v>3</v>
      </c>
      <c r="G56" s="58">
        <v>1</v>
      </c>
      <c r="H56" s="59">
        <v>3.6666666666666665</v>
      </c>
    </row>
    <row r="57" spans="1:8" x14ac:dyDescent="0.25">
      <c r="A57" s="80"/>
      <c r="B57" s="56" t="s">
        <v>81</v>
      </c>
      <c r="C57" s="57">
        <v>1</v>
      </c>
      <c r="D57" s="57">
        <v>1</v>
      </c>
      <c r="E57" s="58">
        <v>1</v>
      </c>
      <c r="F57" s="57">
        <v>1</v>
      </c>
      <c r="G57" s="58">
        <v>1</v>
      </c>
      <c r="H57" s="59">
        <v>4</v>
      </c>
    </row>
    <row r="58" spans="1:8" x14ac:dyDescent="0.25">
      <c r="A58" s="80"/>
      <c r="B58" s="56" t="s">
        <v>82</v>
      </c>
      <c r="C58" s="57">
        <v>2</v>
      </c>
      <c r="D58" s="57">
        <v>2</v>
      </c>
      <c r="E58" s="58">
        <v>1</v>
      </c>
      <c r="F58" s="57">
        <v>1</v>
      </c>
      <c r="G58" s="58">
        <v>0.5</v>
      </c>
      <c r="H58" s="59">
        <v>1.65</v>
      </c>
    </row>
    <row r="59" spans="1:8" x14ac:dyDescent="0.25">
      <c r="A59" s="80"/>
      <c r="B59" s="56" t="s">
        <v>83</v>
      </c>
      <c r="C59" s="57" t="s">
        <v>39</v>
      </c>
      <c r="D59" s="57" t="s">
        <v>39</v>
      </c>
      <c r="E59" s="58" t="s">
        <v>39</v>
      </c>
      <c r="F59" s="57" t="s">
        <v>39</v>
      </c>
      <c r="G59" s="58" t="s">
        <v>39</v>
      </c>
      <c r="H59" s="59" t="s">
        <v>39</v>
      </c>
    </row>
  </sheetData>
  <mergeCells count="12">
    <mergeCell ref="A50:A54"/>
    <mergeCell ref="A55:A59"/>
    <mergeCell ref="A25:A29"/>
    <mergeCell ref="A30:A34"/>
    <mergeCell ref="A35:A39"/>
    <mergeCell ref="A40:A44"/>
    <mergeCell ref="A45:A49"/>
    <mergeCell ref="A2:A6"/>
    <mergeCell ref="A7:A11"/>
    <mergeCell ref="A13:H13"/>
    <mergeCell ref="A15:A19"/>
    <mergeCell ref="A20:A24"/>
  </mergeCells>
  <printOptions horizontalCentered="1"/>
  <pageMargins left="0.7" right="0.7" top="0.75" bottom="0.75" header="0.3" footer="0.3"/>
  <pageSetup scale="55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opLeftCell="A7" workbookViewId="0">
      <selection activeCell="A51" sqref="A51:A52"/>
    </sheetView>
  </sheetViews>
  <sheetFormatPr defaultRowHeight="15" x14ac:dyDescent="0.25"/>
  <cols>
    <col min="1" max="1" width="14" customWidth="1"/>
    <col min="2" max="8" width="14" style="19" customWidth="1"/>
  </cols>
  <sheetData>
    <row r="1" spans="1:8" ht="30" x14ac:dyDescent="0.25">
      <c r="A1" s="7" t="s">
        <v>15</v>
      </c>
      <c r="B1" s="3" t="s">
        <v>9</v>
      </c>
      <c r="C1" s="24" t="s">
        <v>68</v>
      </c>
      <c r="D1" s="24" t="s">
        <v>69</v>
      </c>
      <c r="E1" s="24" t="s">
        <v>70</v>
      </c>
      <c r="F1" s="24" t="s">
        <v>7</v>
      </c>
      <c r="G1" s="24" t="s">
        <v>8</v>
      </c>
      <c r="H1" s="24" t="s">
        <v>71</v>
      </c>
    </row>
    <row r="2" spans="1:8" x14ac:dyDescent="0.25">
      <c r="A2" s="83" t="s">
        <v>16</v>
      </c>
      <c r="B2" s="52" t="s">
        <v>79</v>
      </c>
      <c r="C2" s="13">
        <v>281</v>
      </c>
      <c r="D2" s="13">
        <v>249</v>
      </c>
      <c r="E2" s="27">
        <v>0.88612099644128117</v>
      </c>
      <c r="F2" s="13">
        <v>225</v>
      </c>
      <c r="G2" s="27">
        <v>0.80071174377224197</v>
      </c>
      <c r="H2" s="28">
        <v>3.0693548387096774</v>
      </c>
    </row>
    <row r="3" spans="1:8" x14ac:dyDescent="0.25">
      <c r="A3" s="83"/>
      <c r="B3" s="52" t="s">
        <v>80</v>
      </c>
      <c r="C3" s="13">
        <v>232</v>
      </c>
      <c r="D3" s="13">
        <v>206</v>
      </c>
      <c r="E3" s="27">
        <v>0.88793103448275867</v>
      </c>
      <c r="F3" s="13">
        <v>175</v>
      </c>
      <c r="G3" s="27">
        <v>0.75431034482758619</v>
      </c>
      <c r="H3" s="28">
        <v>3.0725490196078429</v>
      </c>
    </row>
    <row r="4" spans="1:8" x14ac:dyDescent="0.25">
      <c r="A4" s="83"/>
      <c r="B4" s="52" t="s">
        <v>81</v>
      </c>
      <c r="C4" s="13">
        <v>225</v>
      </c>
      <c r="D4" s="13">
        <v>201</v>
      </c>
      <c r="E4" s="27">
        <v>0.89333333333333331</v>
      </c>
      <c r="F4" s="13">
        <v>171</v>
      </c>
      <c r="G4" s="27">
        <v>0.76</v>
      </c>
      <c r="H4" s="28">
        <v>2.9045226130653261</v>
      </c>
    </row>
    <row r="5" spans="1:8" x14ac:dyDescent="0.25">
      <c r="A5" s="83"/>
      <c r="B5" s="52" t="s">
        <v>82</v>
      </c>
      <c r="C5" s="13">
        <v>196</v>
      </c>
      <c r="D5" s="13">
        <v>173</v>
      </c>
      <c r="E5" s="27">
        <v>0.88265306122448983</v>
      </c>
      <c r="F5" s="13">
        <v>157</v>
      </c>
      <c r="G5" s="27">
        <v>0.80102040816326525</v>
      </c>
      <c r="H5" s="28">
        <v>3.1198830409356724</v>
      </c>
    </row>
    <row r="6" spans="1:8" x14ac:dyDescent="0.25">
      <c r="A6" s="83"/>
      <c r="B6" s="52" t="s">
        <v>83</v>
      </c>
      <c r="C6" s="13">
        <v>177</v>
      </c>
      <c r="D6" s="13">
        <v>155</v>
      </c>
      <c r="E6" s="27">
        <v>0.87570621468926557</v>
      </c>
      <c r="F6" s="13">
        <v>135</v>
      </c>
      <c r="G6" s="27">
        <v>0.76271186440677963</v>
      </c>
      <c r="H6" s="28">
        <v>3.0875816993464045</v>
      </c>
    </row>
    <row r="7" spans="1:8" x14ac:dyDescent="0.25">
      <c r="A7" s="83" t="s">
        <v>17</v>
      </c>
      <c r="B7" s="52" t="s">
        <v>79</v>
      </c>
      <c r="C7" s="13">
        <v>92</v>
      </c>
      <c r="D7" s="13">
        <v>82</v>
      </c>
      <c r="E7" s="27">
        <v>0.89130434782608692</v>
      </c>
      <c r="F7" s="13">
        <v>70</v>
      </c>
      <c r="G7" s="27">
        <v>0.76086956521739135</v>
      </c>
      <c r="H7" s="28">
        <v>2.7382716049382716</v>
      </c>
    </row>
    <row r="8" spans="1:8" x14ac:dyDescent="0.25">
      <c r="A8" s="83"/>
      <c r="B8" s="52" t="s">
        <v>80</v>
      </c>
      <c r="C8" s="13">
        <v>84</v>
      </c>
      <c r="D8" s="13">
        <v>80</v>
      </c>
      <c r="E8" s="27">
        <v>0.95238095238095233</v>
      </c>
      <c r="F8" s="13">
        <v>70</v>
      </c>
      <c r="G8" s="27">
        <v>0.83333333333333337</v>
      </c>
      <c r="H8" s="28">
        <v>2.8875000000000002</v>
      </c>
    </row>
    <row r="9" spans="1:8" x14ac:dyDescent="0.25">
      <c r="A9" s="83"/>
      <c r="B9" s="52" t="s">
        <v>81</v>
      </c>
      <c r="C9" s="13">
        <v>86</v>
      </c>
      <c r="D9" s="13">
        <v>74</v>
      </c>
      <c r="E9" s="27">
        <v>0.86046511627906974</v>
      </c>
      <c r="F9" s="13">
        <v>55</v>
      </c>
      <c r="G9" s="27">
        <v>0.63953488372093026</v>
      </c>
      <c r="H9" s="28">
        <v>2.4648648648648646</v>
      </c>
    </row>
    <row r="10" spans="1:8" x14ac:dyDescent="0.25">
      <c r="A10" s="83"/>
      <c r="B10" s="52" t="s">
        <v>82</v>
      </c>
      <c r="C10" s="13">
        <v>67</v>
      </c>
      <c r="D10" s="13">
        <v>64</v>
      </c>
      <c r="E10" s="27">
        <v>0.95522388059701491</v>
      </c>
      <c r="F10" s="13">
        <v>55</v>
      </c>
      <c r="G10" s="27">
        <v>0.82089552238805974</v>
      </c>
      <c r="H10" s="28">
        <v>2.6609375000000002</v>
      </c>
    </row>
    <row r="11" spans="1:8" x14ac:dyDescent="0.25">
      <c r="A11" s="83"/>
      <c r="B11" s="52" t="s">
        <v>83</v>
      </c>
      <c r="C11" s="13">
        <v>62</v>
      </c>
      <c r="D11" s="13">
        <v>54</v>
      </c>
      <c r="E11" s="27">
        <v>0.87096774193548387</v>
      </c>
      <c r="F11" s="13">
        <v>47</v>
      </c>
      <c r="G11" s="27">
        <v>0.75806451612903225</v>
      </c>
      <c r="H11" s="28">
        <v>2.8574074074074067</v>
      </c>
    </row>
    <row r="12" spans="1:8" ht="30" x14ac:dyDescent="0.25">
      <c r="A12" s="8" t="s">
        <v>50</v>
      </c>
      <c r="B12" s="3" t="s">
        <v>9</v>
      </c>
      <c r="C12" s="24" t="s">
        <v>68</v>
      </c>
      <c r="D12" s="24" t="s">
        <v>69</v>
      </c>
      <c r="E12" s="24" t="s">
        <v>70</v>
      </c>
      <c r="F12" s="24" t="s">
        <v>7</v>
      </c>
      <c r="G12" s="24" t="s">
        <v>8</v>
      </c>
      <c r="H12" s="24" t="s">
        <v>71</v>
      </c>
    </row>
    <row r="13" spans="1:8" x14ac:dyDescent="0.25">
      <c r="A13" s="84" t="s">
        <v>51</v>
      </c>
      <c r="B13" s="52" t="s">
        <v>79</v>
      </c>
      <c r="C13" s="13">
        <v>21</v>
      </c>
      <c r="D13" s="13">
        <v>19</v>
      </c>
      <c r="E13" s="27">
        <v>0.90476190476190477</v>
      </c>
      <c r="F13" s="13">
        <v>15</v>
      </c>
      <c r="G13" s="27">
        <v>0.7142857142857143</v>
      </c>
      <c r="H13" s="28">
        <v>2.7526315789473683</v>
      </c>
    </row>
    <row r="14" spans="1:8" x14ac:dyDescent="0.25">
      <c r="A14" s="85"/>
      <c r="B14" s="52" t="s">
        <v>80</v>
      </c>
      <c r="C14" s="13">
        <v>15</v>
      </c>
      <c r="D14" s="13">
        <v>15</v>
      </c>
      <c r="E14" s="27">
        <v>1</v>
      </c>
      <c r="F14" s="13">
        <v>8</v>
      </c>
      <c r="G14" s="27">
        <v>0.53333333333333333</v>
      </c>
      <c r="H14" s="28">
        <v>1.7533333333333334</v>
      </c>
    </row>
    <row r="15" spans="1:8" x14ac:dyDescent="0.25">
      <c r="A15" s="85"/>
      <c r="B15" s="52" t="s">
        <v>81</v>
      </c>
      <c r="C15" s="13">
        <v>13</v>
      </c>
      <c r="D15" s="13">
        <v>12</v>
      </c>
      <c r="E15" s="27">
        <v>0.92307692307692313</v>
      </c>
      <c r="F15" s="13">
        <v>9</v>
      </c>
      <c r="G15" s="27">
        <v>0.69230769230769229</v>
      </c>
      <c r="H15" s="28">
        <v>2.3916666666666666</v>
      </c>
    </row>
    <row r="16" spans="1:8" x14ac:dyDescent="0.25">
      <c r="A16" s="85"/>
      <c r="B16" s="52" t="s">
        <v>82</v>
      </c>
      <c r="C16" s="13">
        <v>14</v>
      </c>
      <c r="D16" s="13">
        <v>13</v>
      </c>
      <c r="E16" s="27">
        <v>0.9285714285714286</v>
      </c>
      <c r="F16" s="13">
        <v>13</v>
      </c>
      <c r="G16" s="27">
        <v>0.9285714285714286</v>
      </c>
      <c r="H16" s="28">
        <v>3.3916666666666662</v>
      </c>
    </row>
    <row r="17" spans="1:8" x14ac:dyDescent="0.25">
      <c r="A17" s="86"/>
      <c r="B17" s="52" t="s">
        <v>83</v>
      </c>
      <c r="C17" s="13">
        <v>16</v>
      </c>
      <c r="D17" s="13">
        <v>13</v>
      </c>
      <c r="E17" s="27">
        <v>0.8125</v>
      </c>
      <c r="F17" s="13">
        <v>10</v>
      </c>
      <c r="G17" s="27">
        <v>0.625</v>
      </c>
      <c r="H17" s="28">
        <v>2.4384615384615387</v>
      </c>
    </row>
    <row r="18" spans="1:8" x14ac:dyDescent="0.25">
      <c r="A18" s="87" t="s">
        <v>52</v>
      </c>
      <c r="B18" s="52" t="s">
        <v>79</v>
      </c>
      <c r="C18" s="13">
        <v>1</v>
      </c>
      <c r="D18" s="13">
        <v>0</v>
      </c>
      <c r="E18" s="27">
        <v>0</v>
      </c>
      <c r="F18" s="13">
        <v>0</v>
      </c>
      <c r="G18" s="27">
        <v>0</v>
      </c>
      <c r="H18" s="32" t="s">
        <v>39</v>
      </c>
    </row>
    <row r="19" spans="1:8" x14ac:dyDescent="0.25">
      <c r="A19" s="87"/>
      <c r="B19" s="52" t="s">
        <v>80</v>
      </c>
      <c r="C19" s="31">
        <v>1</v>
      </c>
      <c r="D19" s="31">
        <v>1</v>
      </c>
      <c r="E19" s="27">
        <v>1</v>
      </c>
      <c r="F19" s="31">
        <v>0</v>
      </c>
      <c r="G19" s="27">
        <v>0</v>
      </c>
      <c r="H19" s="32">
        <v>0</v>
      </c>
    </row>
    <row r="20" spans="1:8" x14ac:dyDescent="0.25">
      <c r="A20" s="87"/>
      <c r="B20" s="52" t="s">
        <v>81</v>
      </c>
      <c r="C20" s="13">
        <v>1</v>
      </c>
      <c r="D20" s="13">
        <v>1</v>
      </c>
      <c r="E20" s="27">
        <v>1</v>
      </c>
      <c r="F20" s="13">
        <v>1</v>
      </c>
      <c r="G20" s="27">
        <v>1</v>
      </c>
      <c r="H20" s="28">
        <v>2</v>
      </c>
    </row>
    <row r="21" spans="1:8" x14ac:dyDescent="0.25">
      <c r="A21" s="87"/>
      <c r="B21" s="52" t="s">
        <v>82</v>
      </c>
      <c r="C21" s="13" t="s">
        <v>39</v>
      </c>
      <c r="D21" s="13" t="s">
        <v>39</v>
      </c>
      <c r="E21" s="27" t="s">
        <v>39</v>
      </c>
      <c r="F21" s="13" t="s">
        <v>39</v>
      </c>
      <c r="G21" s="27" t="s">
        <v>39</v>
      </c>
      <c r="H21" s="28" t="s">
        <v>39</v>
      </c>
    </row>
    <row r="22" spans="1:8" x14ac:dyDescent="0.25">
      <c r="A22" s="87"/>
      <c r="B22" s="52" t="s">
        <v>83</v>
      </c>
      <c r="C22" s="38">
        <v>1</v>
      </c>
      <c r="D22" s="13">
        <v>0</v>
      </c>
      <c r="E22" s="27">
        <v>0</v>
      </c>
      <c r="F22" s="13">
        <v>0</v>
      </c>
      <c r="G22" s="27">
        <v>0</v>
      </c>
      <c r="H22" s="28" t="s">
        <v>39</v>
      </c>
    </row>
    <row r="23" spans="1:8" x14ac:dyDescent="0.25">
      <c r="A23" s="83" t="s">
        <v>21</v>
      </c>
      <c r="B23" s="52" t="s">
        <v>79</v>
      </c>
      <c r="C23" s="13" t="s">
        <v>39</v>
      </c>
      <c r="D23" s="13" t="s">
        <v>39</v>
      </c>
      <c r="E23" s="27" t="s">
        <v>39</v>
      </c>
      <c r="F23" s="13" t="s">
        <v>39</v>
      </c>
      <c r="G23" s="27" t="s">
        <v>39</v>
      </c>
      <c r="H23" s="28" t="s">
        <v>39</v>
      </c>
    </row>
    <row r="24" spans="1:8" x14ac:dyDescent="0.25">
      <c r="A24" s="83"/>
      <c r="B24" s="52" t="s">
        <v>80</v>
      </c>
      <c r="C24" s="31">
        <v>3</v>
      </c>
      <c r="D24" s="31">
        <v>3</v>
      </c>
      <c r="E24" s="27">
        <v>1</v>
      </c>
      <c r="F24" s="31">
        <v>3</v>
      </c>
      <c r="G24" s="27">
        <v>1</v>
      </c>
      <c r="H24" s="32">
        <v>4</v>
      </c>
    </row>
    <row r="25" spans="1:8" x14ac:dyDescent="0.25">
      <c r="A25" s="83"/>
      <c r="B25" s="52" t="s">
        <v>81</v>
      </c>
      <c r="C25" s="13">
        <v>2</v>
      </c>
      <c r="D25" s="13">
        <v>1</v>
      </c>
      <c r="E25" s="27">
        <v>0.5</v>
      </c>
      <c r="F25" s="13">
        <v>1</v>
      </c>
      <c r="G25" s="27">
        <v>0.5</v>
      </c>
      <c r="H25" s="28">
        <v>4</v>
      </c>
    </row>
    <row r="26" spans="1:8" x14ac:dyDescent="0.25">
      <c r="A26" s="83"/>
      <c r="B26" s="52" t="s">
        <v>82</v>
      </c>
      <c r="C26" s="13">
        <v>1</v>
      </c>
      <c r="D26" s="13">
        <v>1</v>
      </c>
      <c r="E26" s="27">
        <v>1</v>
      </c>
      <c r="F26" s="13">
        <v>1</v>
      </c>
      <c r="G26" s="27">
        <v>1</v>
      </c>
      <c r="H26" s="28">
        <v>2</v>
      </c>
    </row>
    <row r="27" spans="1:8" x14ac:dyDescent="0.25">
      <c r="A27" s="83"/>
      <c r="B27" s="52" t="s">
        <v>83</v>
      </c>
      <c r="C27" s="13" t="s">
        <v>39</v>
      </c>
      <c r="D27" s="13" t="s">
        <v>39</v>
      </c>
      <c r="E27" s="27" t="s">
        <v>39</v>
      </c>
      <c r="F27" s="13" t="s">
        <v>39</v>
      </c>
      <c r="G27" s="27" t="s">
        <v>39</v>
      </c>
      <c r="H27" s="28" t="s">
        <v>39</v>
      </c>
    </row>
    <row r="28" spans="1:8" x14ac:dyDescent="0.25">
      <c r="A28" s="83" t="s">
        <v>22</v>
      </c>
      <c r="B28" s="52" t="s">
        <v>79</v>
      </c>
      <c r="C28" s="13">
        <v>3</v>
      </c>
      <c r="D28" s="13">
        <v>3</v>
      </c>
      <c r="E28" s="27">
        <v>1</v>
      </c>
      <c r="F28" s="13">
        <v>3</v>
      </c>
      <c r="G28" s="27">
        <v>1</v>
      </c>
      <c r="H28" s="28">
        <v>3.7666666666666671</v>
      </c>
    </row>
    <row r="29" spans="1:8" x14ac:dyDescent="0.25">
      <c r="A29" s="83"/>
      <c r="B29" s="52" t="s">
        <v>80</v>
      </c>
      <c r="C29" s="13">
        <v>2</v>
      </c>
      <c r="D29" s="13">
        <v>2</v>
      </c>
      <c r="E29" s="27">
        <v>1</v>
      </c>
      <c r="F29" s="13">
        <v>2</v>
      </c>
      <c r="G29" s="27">
        <v>1</v>
      </c>
      <c r="H29" s="28">
        <v>3.5</v>
      </c>
    </row>
    <row r="30" spans="1:8" x14ac:dyDescent="0.25">
      <c r="A30" s="83"/>
      <c r="B30" s="52" t="s">
        <v>81</v>
      </c>
      <c r="C30" s="13">
        <v>10</v>
      </c>
      <c r="D30" s="13">
        <v>8</v>
      </c>
      <c r="E30" s="27">
        <v>0.8</v>
      </c>
      <c r="F30" s="13">
        <v>5</v>
      </c>
      <c r="G30" s="27">
        <v>0.5</v>
      </c>
      <c r="H30" s="28">
        <v>2.1625000000000001</v>
      </c>
    </row>
    <row r="31" spans="1:8" x14ac:dyDescent="0.25">
      <c r="A31" s="83"/>
      <c r="B31" s="52" t="s">
        <v>82</v>
      </c>
      <c r="C31" s="13">
        <v>2</v>
      </c>
      <c r="D31" s="13">
        <v>2</v>
      </c>
      <c r="E31" s="27">
        <v>1</v>
      </c>
      <c r="F31" s="13">
        <v>1</v>
      </c>
      <c r="G31" s="27">
        <v>0.5</v>
      </c>
      <c r="H31" s="28">
        <v>2.5</v>
      </c>
    </row>
    <row r="32" spans="1:8" x14ac:dyDescent="0.25">
      <c r="A32" s="83"/>
      <c r="B32" s="52" t="s">
        <v>83</v>
      </c>
      <c r="C32" s="13">
        <v>4</v>
      </c>
      <c r="D32" s="13">
        <v>4</v>
      </c>
      <c r="E32" s="27">
        <v>1</v>
      </c>
      <c r="F32" s="13">
        <v>4</v>
      </c>
      <c r="G32" s="27">
        <v>1</v>
      </c>
      <c r="H32" s="28">
        <v>3.75</v>
      </c>
    </row>
    <row r="33" spans="1:8" x14ac:dyDescent="0.25">
      <c r="A33" s="83" t="s">
        <v>23</v>
      </c>
      <c r="B33" s="52" t="s">
        <v>79</v>
      </c>
      <c r="C33" s="13">
        <v>135</v>
      </c>
      <c r="D33" s="13">
        <v>121</v>
      </c>
      <c r="E33" s="27">
        <v>0.89629629629629626</v>
      </c>
      <c r="F33" s="13">
        <v>108</v>
      </c>
      <c r="G33" s="27">
        <v>0.8</v>
      </c>
      <c r="H33" s="28">
        <v>2.8416666666666668</v>
      </c>
    </row>
    <row r="34" spans="1:8" x14ac:dyDescent="0.25">
      <c r="A34" s="83"/>
      <c r="B34" s="52" t="s">
        <v>80</v>
      </c>
      <c r="C34" s="13">
        <v>136</v>
      </c>
      <c r="D34" s="13">
        <v>118</v>
      </c>
      <c r="E34" s="27">
        <v>0.86764705882352944</v>
      </c>
      <c r="F34" s="13">
        <v>102</v>
      </c>
      <c r="G34" s="27">
        <v>0.75</v>
      </c>
      <c r="H34" s="28">
        <v>2.9906779661016953</v>
      </c>
    </row>
    <row r="35" spans="1:8" x14ac:dyDescent="0.25">
      <c r="A35" s="83"/>
      <c r="B35" s="52" t="s">
        <v>81</v>
      </c>
      <c r="C35" s="13">
        <v>136</v>
      </c>
      <c r="D35" s="13">
        <v>117</v>
      </c>
      <c r="E35" s="27">
        <v>0.86029411764705888</v>
      </c>
      <c r="F35" s="13">
        <v>96</v>
      </c>
      <c r="G35" s="27">
        <v>0.70588235294117652</v>
      </c>
      <c r="H35" s="28">
        <v>2.6923076923076925</v>
      </c>
    </row>
    <row r="36" spans="1:8" x14ac:dyDescent="0.25">
      <c r="A36" s="83"/>
      <c r="B36" s="52" t="s">
        <v>82</v>
      </c>
      <c r="C36" s="13">
        <v>115</v>
      </c>
      <c r="D36" s="13">
        <v>101</v>
      </c>
      <c r="E36" s="27">
        <v>0.87826086956521743</v>
      </c>
      <c r="F36" s="13">
        <v>89</v>
      </c>
      <c r="G36" s="27">
        <v>0.77391304347826084</v>
      </c>
      <c r="H36" s="28">
        <v>2.9089999999999998</v>
      </c>
    </row>
    <row r="37" spans="1:8" x14ac:dyDescent="0.25">
      <c r="A37" s="83"/>
      <c r="B37" s="52" t="s">
        <v>83</v>
      </c>
      <c r="C37" s="13">
        <v>106</v>
      </c>
      <c r="D37" s="13">
        <v>92</v>
      </c>
      <c r="E37" s="27">
        <v>0.86792452830188682</v>
      </c>
      <c r="F37" s="13">
        <v>76</v>
      </c>
      <c r="G37" s="27">
        <v>0.71698113207547165</v>
      </c>
      <c r="H37" s="28">
        <v>2.7858695652173915</v>
      </c>
    </row>
    <row r="38" spans="1:8" x14ac:dyDescent="0.25">
      <c r="A38" s="83" t="s">
        <v>24</v>
      </c>
      <c r="B38" s="52" t="s">
        <v>79</v>
      </c>
      <c r="C38" s="13" t="s">
        <v>39</v>
      </c>
      <c r="D38" s="13" t="s">
        <v>39</v>
      </c>
      <c r="E38" s="27" t="s">
        <v>39</v>
      </c>
      <c r="F38" s="13" t="s">
        <v>39</v>
      </c>
      <c r="G38" s="27" t="s">
        <v>39</v>
      </c>
      <c r="H38" s="28" t="s">
        <v>39</v>
      </c>
    </row>
    <row r="39" spans="1:8" x14ac:dyDescent="0.25">
      <c r="A39" s="83"/>
      <c r="B39" s="52" t="s">
        <v>80</v>
      </c>
      <c r="C39" s="13">
        <v>1</v>
      </c>
      <c r="D39" s="13">
        <v>1</v>
      </c>
      <c r="E39" s="27">
        <v>1</v>
      </c>
      <c r="F39" s="13">
        <v>1</v>
      </c>
      <c r="G39" s="27">
        <v>1</v>
      </c>
      <c r="H39" s="28">
        <v>2</v>
      </c>
    </row>
    <row r="40" spans="1:8" x14ac:dyDescent="0.25">
      <c r="A40" s="83"/>
      <c r="B40" s="52" t="s">
        <v>81</v>
      </c>
      <c r="C40" s="13">
        <v>4</v>
      </c>
      <c r="D40" s="13">
        <v>4</v>
      </c>
      <c r="E40" s="27">
        <v>1</v>
      </c>
      <c r="F40" s="13">
        <v>2</v>
      </c>
      <c r="G40" s="27">
        <v>0.5</v>
      </c>
      <c r="H40" s="28">
        <v>2.25</v>
      </c>
    </row>
    <row r="41" spans="1:8" x14ac:dyDescent="0.25">
      <c r="A41" s="83"/>
      <c r="B41" s="52" t="s">
        <v>82</v>
      </c>
      <c r="C41" s="13">
        <v>5</v>
      </c>
      <c r="D41" s="13">
        <v>4</v>
      </c>
      <c r="E41" s="27">
        <v>0.8</v>
      </c>
      <c r="F41" s="13">
        <v>4</v>
      </c>
      <c r="G41" s="27">
        <v>0.8</v>
      </c>
      <c r="H41" s="28">
        <v>3.15</v>
      </c>
    </row>
    <row r="42" spans="1:8" x14ac:dyDescent="0.25">
      <c r="A42" s="83"/>
      <c r="B42" s="52" t="s">
        <v>83</v>
      </c>
      <c r="C42" s="13">
        <v>1</v>
      </c>
      <c r="D42" s="13">
        <v>1</v>
      </c>
      <c r="E42" s="27">
        <v>1</v>
      </c>
      <c r="F42" s="13">
        <v>1</v>
      </c>
      <c r="G42" s="27">
        <v>1</v>
      </c>
      <c r="H42" s="28">
        <v>4</v>
      </c>
    </row>
    <row r="43" spans="1:8" x14ac:dyDescent="0.25">
      <c r="A43" s="87" t="s">
        <v>53</v>
      </c>
      <c r="B43" s="52" t="s">
        <v>79</v>
      </c>
      <c r="C43" s="13">
        <v>175</v>
      </c>
      <c r="D43" s="13">
        <v>155</v>
      </c>
      <c r="E43" s="27">
        <v>0.88571428571428568</v>
      </c>
      <c r="F43" s="13">
        <v>139</v>
      </c>
      <c r="G43" s="27">
        <v>0.79428571428571426</v>
      </c>
      <c r="H43" s="28">
        <v>3.0967532467532468</v>
      </c>
    </row>
    <row r="44" spans="1:8" x14ac:dyDescent="0.25">
      <c r="A44" s="87"/>
      <c r="B44" s="52" t="s">
        <v>80</v>
      </c>
      <c r="C44" s="13">
        <v>130</v>
      </c>
      <c r="D44" s="13">
        <v>119</v>
      </c>
      <c r="E44" s="27">
        <v>0.91538461538461535</v>
      </c>
      <c r="F44" s="13">
        <v>105</v>
      </c>
      <c r="G44" s="27">
        <v>0.80769230769230771</v>
      </c>
      <c r="H44" s="28">
        <v>3.2415254237288136</v>
      </c>
    </row>
    <row r="45" spans="1:8" x14ac:dyDescent="0.25">
      <c r="A45" s="87"/>
      <c r="B45" s="52" t="s">
        <v>81</v>
      </c>
      <c r="C45" s="13">
        <v>130</v>
      </c>
      <c r="D45" s="13">
        <v>118</v>
      </c>
      <c r="E45" s="27">
        <v>0.90769230769230769</v>
      </c>
      <c r="F45" s="13">
        <v>103</v>
      </c>
      <c r="G45" s="27">
        <v>0.79230769230769227</v>
      </c>
      <c r="H45" s="28">
        <v>3.0396551724137937</v>
      </c>
    </row>
    <row r="46" spans="1:8" x14ac:dyDescent="0.25">
      <c r="A46" s="87"/>
      <c r="B46" s="52" t="s">
        <v>82</v>
      </c>
      <c r="C46" s="13">
        <v>106</v>
      </c>
      <c r="D46" s="13">
        <v>98</v>
      </c>
      <c r="E46" s="27">
        <v>0.92452830188679247</v>
      </c>
      <c r="F46" s="13">
        <v>90</v>
      </c>
      <c r="G46" s="27">
        <v>0.84905660377358494</v>
      </c>
      <c r="H46" s="28">
        <v>3.1561224489795925</v>
      </c>
    </row>
    <row r="47" spans="1:8" x14ac:dyDescent="0.25">
      <c r="A47" s="87"/>
      <c r="B47" s="52" t="s">
        <v>83</v>
      </c>
      <c r="C47" s="13">
        <v>90</v>
      </c>
      <c r="D47" s="13">
        <v>80</v>
      </c>
      <c r="E47" s="27">
        <v>0.88888888888888884</v>
      </c>
      <c r="F47" s="13">
        <v>75</v>
      </c>
      <c r="G47" s="27">
        <v>0.83333333333333337</v>
      </c>
      <c r="H47" s="28">
        <v>3.3717948717948718</v>
      </c>
    </row>
    <row r="48" spans="1:8" x14ac:dyDescent="0.25">
      <c r="A48" s="87" t="s">
        <v>54</v>
      </c>
      <c r="B48" s="52" t="s">
        <v>79</v>
      </c>
      <c r="C48" s="13">
        <v>30</v>
      </c>
      <c r="D48" s="13">
        <v>27</v>
      </c>
      <c r="E48" s="27">
        <v>0.9</v>
      </c>
      <c r="F48" s="13">
        <v>24</v>
      </c>
      <c r="G48" s="27">
        <v>0.8</v>
      </c>
      <c r="H48" s="28">
        <v>2.9703703703703703</v>
      </c>
    </row>
    <row r="49" spans="1:8" x14ac:dyDescent="0.25">
      <c r="A49" s="87"/>
      <c r="B49" s="52" t="s">
        <v>80</v>
      </c>
      <c r="C49" s="13">
        <v>27</v>
      </c>
      <c r="D49" s="13">
        <v>26</v>
      </c>
      <c r="E49" s="27">
        <v>0.96296296296296291</v>
      </c>
      <c r="F49" s="13">
        <v>23</v>
      </c>
      <c r="G49" s="27">
        <v>0.85185185185185186</v>
      </c>
      <c r="H49" s="28">
        <v>2.8839999999999999</v>
      </c>
    </row>
    <row r="50" spans="1:8" x14ac:dyDescent="0.25">
      <c r="A50" s="87"/>
      <c r="B50" s="52" t="s">
        <v>81</v>
      </c>
      <c r="C50" s="13">
        <v>18</v>
      </c>
      <c r="D50" s="13">
        <v>17</v>
      </c>
      <c r="E50" s="27">
        <v>0.94444444444444442</v>
      </c>
      <c r="F50" s="13">
        <v>12</v>
      </c>
      <c r="G50" s="27">
        <v>0.66666666666666663</v>
      </c>
      <c r="H50" s="28">
        <v>2.4941176470588236</v>
      </c>
    </row>
    <row r="51" spans="1:8" x14ac:dyDescent="0.25">
      <c r="A51" s="87"/>
      <c r="B51" s="52" t="s">
        <v>82</v>
      </c>
      <c r="C51" s="13">
        <v>22</v>
      </c>
      <c r="D51" s="13">
        <v>20</v>
      </c>
      <c r="E51" s="27">
        <v>0.90909090909090906</v>
      </c>
      <c r="F51" s="13">
        <v>17</v>
      </c>
      <c r="G51" s="27">
        <v>0.77272727272727271</v>
      </c>
      <c r="H51" s="28">
        <v>2.6349999999999998</v>
      </c>
    </row>
    <row r="52" spans="1:8" x14ac:dyDescent="0.25">
      <c r="A52" s="87"/>
      <c r="B52" s="52" t="s">
        <v>83</v>
      </c>
      <c r="C52" s="13">
        <v>27</v>
      </c>
      <c r="D52" s="13">
        <v>25</v>
      </c>
      <c r="E52" s="27">
        <v>0.92592592592592593</v>
      </c>
      <c r="F52" s="13">
        <v>20</v>
      </c>
      <c r="G52" s="27">
        <v>0.7407407407407407</v>
      </c>
      <c r="H52" s="28">
        <v>2.7480000000000002</v>
      </c>
    </row>
    <row r="53" spans="1:8" x14ac:dyDescent="0.25">
      <c r="A53" s="87" t="s">
        <v>55</v>
      </c>
      <c r="B53" s="52" t="s">
        <v>79</v>
      </c>
      <c r="C53" s="13">
        <v>11</v>
      </c>
      <c r="D53" s="13">
        <v>9</v>
      </c>
      <c r="E53" s="27">
        <v>0.81818181818181823</v>
      </c>
      <c r="F53" s="13">
        <v>9</v>
      </c>
      <c r="G53" s="27">
        <v>0.81818181818181823</v>
      </c>
      <c r="H53" s="28">
        <v>3.4444444444444446</v>
      </c>
    </row>
    <row r="54" spans="1:8" x14ac:dyDescent="0.25">
      <c r="A54" s="87"/>
      <c r="B54" s="52" t="s">
        <v>80</v>
      </c>
      <c r="C54" s="13">
        <v>3</v>
      </c>
      <c r="D54" s="13">
        <v>3</v>
      </c>
      <c r="E54" s="27">
        <v>1</v>
      </c>
      <c r="F54" s="13">
        <v>3</v>
      </c>
      <c r="G54" s="27">
        <v>1</v>
      </c>
      <c r="H54" s="28">
        <v>3.6666666666666665</v>
      </c>
    </row>
    <row r="55" spans="1:8" x14ac:dyDescent="0.25">
      <c r="A55" s="87"/>
      <c r="B55" s="52" t="s">
        <v>81</v>
      </c>
      <c r="C55" s="13">
        <v>1</v>
      </c>
      <c r="D55" s="13">
        <v>1</v>
      </c>
      <c r="E55" s="27">
        <v>1</v>
      </c>
      <c r="F55" s="13">
        <v>1</v>
      </c>
      <c r="G55" s="27">
        <v>1</v>
      </c>
      <c r="H55" s="28">
        <v>4</v>
      </c>
    </row>
    <row r="56" spans="1:8" x14ac:dyDescent="0.25">
      <c r="A56" s="87"/>
      <c r="B56" s="52" t="s">
        <v>82</v>
      </c>
      <c r="C56" s="13">
        <v>2</v>
      </c>
      <c r="D56" s="13">
        <v>2</v>
      </c>
      <c r="E56" s="27">
        <v>1</v>
      </c>
      <c r="F56" s="13">
        <v>1</v>
      </c>
      <c r="G56" s="27">
        <v>0.5</v>
      </c>
      <c r="H56" s="28">
        <v>1.65</v>
      </c>
    </row>
    <row r="57" spans="1:8" x14ac:dyDescent="0.25">
      <c r="A57" s="87"/>
      <c r="B57" s="52" t="s">
        <v>83</v>
      </c>
      <c r="C57" s="13" t="s">
        <v>39</v>
      </c>
      <c r="D57" s="13" t="s">
        <v>39</v>
      </c>
      <c r="E57" s="27" t="s">
        <v>39</v>
      </c>
      <c r="F57" s="13" t="s">
        <v>39</v>
      </c>
      <c r="G57" s="27" t="s">
        <v>39</v>
      </c>
      <c r="H57" s="28" t="s">
        <v>39</v>
      </c>
    </row>
  </sheetData>
  <mergeCells count="11">
    <mergeCell ref="A53:A57"/>
    <mergeCell ref="A28:A32"/>
    <mergeCell ref="A33:A37"/>
    <mergeCell ref="A38:A42"/>
    <mergeCell ref="A43:A47"/>
    <mergeCell ref="A48:A5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scale="59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workbookViewId="0">
      <selection activeCell="A51" sqref="A51:A52"/>
    </sheetView>
  </sheetViews>
  <sheetFormatPr defaultRowHeight="15" x14ac:dyDescent="0.25"/>
  <cols>
    <col min="1" max="1" width="23.28515625" customWidth="1"/>
    <col min="2" max="6" width="9.140625" style="2"/>
  </cols>
  <sheetData>
    <row r="1" spans="1:6" x14ac:dyDescent="0.25">
      <c r="A1" s="88" t="s">
        <v>59</v>
      </c>
      <c r="B1" s="89"/>
      <c r="C1" s="89"/>
      <c r="D1" s="89"/>
      <c r="E1" s="89"/>
      <c r="F1" s="89"/>
    </row>
    <row r="2" spans="1:6" x14ac:dyDescent="0.25">
      <c r="A2" s="90" t="s">
        <v>73</v>
      </c>
      <c r="B2" s="91" t="s">
        <v>74</v>
      </c>
      <c r="C2" s="91"/>
      <c r="D2" s="91"/>
      <c r="E2" s="91"/>
      <c r="F2" s="91"/>
    </row>
    <row r="3" spans="1:6" x14ac:dyDescent="0.25">
      <c r="A3" s="90"/>
      <c r="B3" s="51" t="s">
        <v>62</v>
      </c>
      <c r="C3" s="51" t="s">
        <v>63</v>
      </c>
      <c r="D3" s="51" t="s">
        <v>64</v>
      </c>
      <c r="E3" s="51" t="s">
        <v>65</v>
      </c>
      <c r="F3" s="51" t="s">
        <v>78</v>
      </c>
    </row>
    <row r="4" spans="1:6" x14ac:dyDescent="0.25">
      <c r="A4" s="48" t="s">
        <v>66</v>
      </c>
      <c r="B4" s="6">
        <v>14</v>
      </c>
      <c r="C4" s="6">
        <v>15</v>
      </c>
      <c r="D4" s="6">
        <v>10</v>
      </c>
      <c r="E4" s="6">
        <v>1</v>
      </c>
      <c r="F4" s="6">
        <v>8</v>
      </c>
    </row>
    <row r="5" spans="1:6" x14ac:dyDescent="0.25">
      <c r="A5" s="48" t="s">
        <v>75</v>
      </c>
      <c r="B5" s="49" t="s">
        <v>39</v>
      </c>
      <c r="C5" s="49" t="s">
        <v>39</v>
      </c>
      <c r="D5" s="49" t="s">
        <v>39</v>
      </c>
      <c r="E5" s="49" t="s">
        <v>39</v>
      </c>
      <c r="F5" s="49" t="s">
        <v>39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A51" sqref="A51:A52"/>
    </sheetView>
  </sheetViews>
  <sheetFormatPr defaultRowHeight="15" x14ac:dyDescent="0.25"/>
  <cols>
    <col min="1" max="1" width="15.42578125" style="45" customWidth="1"/>
    <col min="2" max="11" width="11.7109375" style="19" customWidth="1"/>
  </cols>
  <sheetData>
    <row r="1" spans="1:11" ht="45" x14ac:dyDescent="0.25">
      <c r="A1" s="50" t="s">
        <v>9</v>
      </c>
      <c r="B1" s="24" t="s">
        <v>40</v>
      </c>
      <c r="C1" s="24" t="s">
        <v>41</v>
      </c>
      <c r="D1" s="24" t="s">
        <v>42</v>
      </c>
      <c r="E1" s="24" t="s">
        <v>43</v>
      </c>
      <c r="F1" s="24" t="s">
        <v>44</v>
      </c>
      <c r="G1" s="24" t="s">
        <v>45</v>
      </c>
      <c r="H1" s="24" t="s">
        <v>46</v>
      </c>
      <c r="I1" s="24" t="s">
        <v>47</v>
      </c>
      <c r="J1" s="24" t="s">
        <v>48</v>
      </c>
      <c r="K1" s="24" t="s">
        <v>49</v>
      </c>
    </row>
    <row r="2" spans="1:11" x14ac:dyDescent="0.25">
      <c r="A2" s="56" t="s">
        <v>79</v>
      </c>
      <c r="B2" s="23">
        <v>17</v>
      </c>
      <c r="C2" s="33">
        <v>1283.456469</v>
      </c>
      <c r="D2" s="34">
        <v>331.47119550619834</v>
      </c>
      <c r="E2" s="33">
        <v>42.781882299999999</v>
      </c>
      <c r="F2" s="33">
        <v>3.8719999999999999</v>
      </c>
      <c r="G2" s="35">
        <v>2.8039999999999998</v>
      </c>
      <c r="H2" s="34">
        <v>11.049039850206611</v>
      </c>
      <c r="I2" s="23">
        <v>368</v>
      </c>
      <c r="J2" s="23">
        <v>374</v>
      </c>
      <c r="K2" s="36">
        <v>0.98395721925133695</v>
      </c>
    </row>
    <row r="3" spans="1:11" x14ac:dyDescent="0.25">
      <c r="A3" s="56" t="s">
        <v>80</v>
      </c>
      <c r="B3" s="23">
        <v>17</v>
      </c>
      <c r="C3" s="35">
        <v>1103.2103819999998</v>
      </c>
      <c r="D3" s="37">
        <v>284.92003667355368</v>
      </c>
      <c r="E3" s="35">
        <v>36.773679399999999</v>
      </c>
      <c r="F3" s="35">
        <v>3.8719999999999999</v>
      </c>
      <c r="G3" s="35">
        <v>2.871</v>
      </c>
      <c r="H3" s="37">
        <v>9.4973345557851232</v>
      </c>
      <c r="I3" s="23">
        <v>311</v>
      </c>
      <c r="J3" s="23">
        <v>374</v>
      </c>
      <c r="K3" s="36">
        <v>0.83155080213903743</v>
      </c>
    </row>
    <row r="4" spans="1:11" x14ac:dyDescent="0.25">
      <c r="A4" s="56" t="s">
        <v>81</v>
      </c>
      <c r="B4" s="23">
        <v>16</v>
      </c>
      <c r="C4" s="33">
        <v>1140.5420429999999</v>
      </c>
      <c r="D4" s="34">
        <v>300.10315563741602</v>
      </c>
      <c r="E4" s="33">
        <v>38.018068099999994</v>
      </c>
      <c r="F4" s="33">
        <v>3.8005000000000009</v>
      </c>
      <c r="G4" s="35">
        <v>2.7337000000000007</v>
      </c>
      <c r="H4" s="34">
        <v>10.003438521247201</v>
      </c>
      <c r="I4" s="23">
        <v>312</v>
      </c>
      <c r="J4" s="23">
        <v>360</v>
      </c>
      <c r="K4" s="36">
        <v>0.8666666666666667</v>
      </c>
    </row>
    <row r="5" spans="1:11" x14ac:dyDescent="0.25">
      <c r="A5" s="56" t="s">
        <v>82</v>
      </c>
      <c r="B5" s="23">
        <v>12</v>
      </c>
      <c r="C5" s="33">
        <v>934.13081100000011</v>
      </c>
      <c r="D5" s="34">
        <v>318.41388383270271</v>
      </c>
      <c r="E5" s="33">
        <v>31.137693700000003</v>
      </c>
      <c r="F5" s="33">
        <v>2.9337000000000004</v>
      </c>
      <c r="G5" s="35">
        <v>1.8669000000000004</v>
      </c>
      <c r="H5" s="34">
        <v>10.613796127756757</v>
      </c>
      <c r="I5" s="23">
        <v>256</v>
      </c>
      <c r="J5" s="23">
        <v>355</v>
      </c>
      <c r="K5" s="36">
        <v>0.72112676056338032</v>
      </c>
    </row>
    <row r="6" spans="1:11" x14ac:dyDescent="0.25">
      <c r="A6" s="56" t="s">
        <v>83</v>
      </c>
      <c r="B6" s="23">
        <v>12</v>
      </c>
      <c r="C6" s="33">
        <v>890.22205799999995</v>
      </c>
      <c r="D6" s="34">
        <v>325.64731243369789</v>
      </c>
      <c r="E6" s="33">
        <v>29.674068599999998</v>
      </c>
      <c r="F6" s="33">
        <v>2.7337000000000002</v>
      </c>
      <c r="G6" s="35">
        <v>1.6669000000000003</v>
      </c>
      <c r="H6" s="34">
        <v>10.854910414456596</v>
      </c>
      <c r="I6" s="23">
        <v>240</v>
      </c>
      <c r="J6" s="23">
        <v>355</v>
      </c>
      <c r="K6" s="36">
        <v>0.676056338028169</v>
      </c>
    </row>
  </sheetData>
  <printOptions horizontalCentered="1"/>
  <pageMargins left="0.7" right="0.7" top="0.75" bottom="0.75" header="0.3" footer="0.3"/>
  <pageSetup scale="92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Brianna Hays</dc:creator>
  <cp:lastModifiedBy>Windows User</cp:lastModifiedBy>
  <cp:lastPrinted>2017-09-25T23:45:43Z</cp:lastPrinted>
  <dcterms:created xsi:type="dcterms:W3CDTF">2017-08-25T00:23:23Z</dcterms:created>
  <dcterms:modified xsi:type="dcterms:W3CDTF">2018-08-30T16:53:41Z</dcterms:modified>
</cp:coreProperties>
</file>