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38400" windowHeight="17235"/>
  </bookViews>
  <sheets>
    <sheet name="Student Characteristics" sheetId="2" r:id="rId1"/>
    <sheet name="Success Rate by Course" sheetId="1" r:id="rId2"/>
    <sheet name="Success Rates by DE" sheetId="6" r:id="rId3"/>
    <sheet name="Success Rates by Demographics" sheetId="3" r:id="rId4"/>
    <sheet name="Awards" sheetId="5" r:id="rId5"/>
    <sheet name="Productivity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2" l="1"/>
  <c r="K33" i="2"/>
  <c r="K27" i="2"/>
  <c r="K28" i="2"/>
  <c r="K29" i="2"/>
  <c r="K30" i="2"/>
  <c r="K26" i="2"/>
  <c r="K21" i="2"/>
  <c r="K22" i="2"/>
  <c r="K23" i="2"/>
  <c r="K20" i="2"/>
  <c r="K11" i="2"/>
  <c r="K12" i="2"/>
  <c r="K13" i="2"/>
  <c r="K14" i="2"/>
  <c r="K15" i="2"/>
  <c r="K16" i="2"/>
  <c r="K17" i="2"/>
  <c r="K9" i="2"/>
  <c r="K5" i="2"/>
  <c r="K6" i="2"/>
  <c r="K7" i="2"/>
  <c r="K4" i="2"/>
  <c r="H35" i="2"/>
  <c r="I35" i="2" s="1"/>
  <c r="F35" i="2"/>
  <c r="G35" i="2" s="1"/>
  <c r="E35" i="2"/>
  <c r="D35" i="2"/>
  <c r="B35" i="2"/>
  <c r="C35" i="2" s="1"/>
  <c r="I34" i="2"/>
  <c r="G34" i="2"/>
  <c r="E34" i="2"/>
  <c r="C34" i="2"/>
  <c r="I33" i="2"/>
  <c r="G33" i="2"/>
  <c r="E33" i="2"/>
  <c r="C33" i="2"/>
  <c r="H31" i="2"/>
  <c r="I31" i="2" s="1"/>
  <c r="F31" i="2"/>
  <c r="G31" i="2" s="1"/>
  <c r="D31" i="2"/>
  <c r="E31" i="2" s="1"/>
  <c r="B31" i="2"/>
  <c r="C31" i="2" s="1"/>
  <c r="I30" i="2"/>
  <c r="G30" i="2"/>
  <c r="E30" i="2"/>
  <c r="C30" i="2"/>
  <c r="I29" i="2"/>
  <c r="G29" i="2"/>
  <c r="E29" i="2"/>
  <c r="C29" i="2"/>
  <c r="I28" i="2"/>
  <c r="G28" i="2"/>
  <c r="E28" i="2"/>
  <c r="C28" i="2"/>
  <c r="I27" i="2"/>
  <c r="G27" i="2"/>
  <c r="E27" i="2"/>
  <c r="C27" i="2"/>
  <c r="I26" i="2"/>
  <c r="G26" i="2"/>
  <c r="E26" i="2"/>
  <c r="C26" i="2"/>
  <c r="I24" i="2" l="1"/>
  <c r="H24" i="2"/>
  <c r="F24" i="2"/>
  <c r="G24" i="2" s="1"/>
  <c r="D24" i="2"/>
  <c r="E24" i="2" s="1"/>
  <c r="B24" i="2"/>
  <c r="C24" i="2" s="1"/>
  <c r="I23" i="2"/>
  <c r="G23" i="2"/>
  <c r="E23" i="2"/>
  <c r="C23" i="2"/>
  <c r="I22" i="2"/>
  <c r="G22" i="2"/>
  <c r="E22" i="2"/>
  <c r="C22" i="2"/>
  <c r="I21" i="2"/>
  <c r="G21" i="2"/>
  <c r="E21" i="2"/>
  <c r="C21" i="2"/>
  <c r="I20" i="2"/>
  <c r="G20" i="2"/>
  <c r="E20" i="2"/>
  <c r="C20" i="2"/>
  <c r="I18" i="2"/>
  <c r="H18" i="2"/>
  <c r="G18" i="2"/>
  <c r="F18" i="2"/>
  <c r="E18" i="2"/>
  <c r="D18" i="2"/>
  <c r="B18" i="2"/>
  <c r="C18" i="2" s="1"/>
  <c r="I17" i="2"/>
  <c r="G17" i="2"/>
  <c r="E17" i="2"/>
  <c r="C17" i="2"/>
  <c r="I16" i="2"/>
  <c r="G16" i="2"/>
  <c r="E16" i="2"/>
  <c r="C16" i="2"/>
  <c r="I15" i="2"/>
  <c r="G15" i="2"/>
  <c r="E15" i="2"/>
  <c r="C15" i="2"/>
  <c r="I14" i="2"/>
  <c r="G14" i="2"/>
  <c r="E14" i="2"/>
  <c r="C14" i="2"/>
  <c r="I13" i="2"/>
  <c r="G13" i="2"/>
  <c r="E13" i="2"/>
  <c r="C13" i="2"/>
  <c r="I12" i="2"/>
  <c r="G12" i="2"/>
  <c r="E12" i="2"/>
  <c r="C12" i="2"/>
  <c r="I11" i="2"/>
  <c r="G11" i="2"/>
  <c r="C11" i="2"/>
  <c r="I10" i="2"/>
  <c r="G10" i="2"/>
  <c r="C10" i="2"/>
  <c r="I9" i="2"/>
  <c r="G9" i="2"/>
  <c r="E9" i="2"/>
  <c r="C9" i="2"/>
  <c r="H7" i="2"/>
  <c r="I7" i="2" s="1"/>
  <c r="F7" i="2"/>
  <c r="G7" i="2" s="1"/>
  <c r="D7" i="2"/>
  <c r="E7" i="2" s="1"/>
  <c r="C7" i="2"/>
  <c r="B7" i="2"/>
  <c r="I6" i="2"/>
  <c r="G6" i="2"/>
  <c r="E6" i="2"/>
  <c r="C6" i="2"/>
  <c r="I5" i="2"/>
  <c r="G5" i="2"/>
  <c r="E5" i="2"/>
  <c r="C5" i="2"/>
  <c r="I4" i="2"/>
  <c r="G4" i="2"/>
  <c r="E4" i="2"/>
  <c r="C4" i="2"/>
  <c r="J7" i="2" l="1"/>
  <c r="L34" i="2" l="1"/>
  <c r="L33" i="2"/>
  <c r="L30" i="2"/>
  <c r="L29" i="2"/>
  <c r="L28" i="2"/>
  <c r="L27" i="2"/>
  <c r="L26" i="2"/>
  <c r="L23" i="2"/>
  <c r="L22" i="2"/>
  <c r="L21" i="2"/>
  <c r="L20" i="2"/>
  <c r="L17" i="2"/>
  <c r="L16" i="2"/>
  <c r="L15" i="2"/>
  <c r="L14" i="2"/>
  <c r="L13" i="2"/>
  <c r="L12" i="2"/>
  <c r="L11" i="2"/>
  <c r="L9" i="2"/>
  <c r="L5" i="2"/>
  <c r="L6" i="2"/>
  <c r="L4" i="2"/>
  <c r="J18" i="2"/>
  <c r="K18" i="2" s="1"/>
  <c r="J24" i="2"/>
  <c r="K24" i="2" s="1"/>
  <c r="J31" i="2"/>
  <c r="K31" i="2" s="1"/>
  <c r="J35" i="2"/>
  <c r="K35" i="2" s="1"/>
  <c r="L7" i="2"/>
  <c r="L31" i="2" l="1"/>
  <c r="L18" i="2"/>
  <c r="L24" i="2"/>
  <c r="L35" i="2"/>
</calcChain>
</file>

<file path=xl/sharedStrings.xml><?xml version="1.0" encoding="utf-8"?>
<sst xmlns="http://schemas.openxmlformats.org/spreadsheetml/2006/main" count="456" uniqueCount="85">
  <si>
    <t>ASL-120 : American Sign Language I</t>
  </si>
  <si>
    <t>ASL-121 : American Sign Language II</t>
  </si>
  <si>
    <t>ASL-125 : ASL with Infants and Toddlers</t>
  </si>
  <si>
    <t>ASL-126 : ASL with School Age Children</t>
  </si>
  <si>
    <t>ASL-130 : ASL: Fingerspelling</t>
  </si>
  <si>
    <t>ASL-220 : American Sign Language III</t>
  </si>
  <si>
    <t>ASL-221 : American Sign Language IV</t>
  </si>
  <si>
    <t>Fall 2013</t>
  </si>
  <si>
    <t>Fall 2014</t>
  </si>
  <si>
    <t>Fall 2015</t>
  </si>
  <si>
    <t>Fall 2016</t>
  </si>
  <si>
    <t>Success Total</t>
  </si>
  <si>
    <t>Success Rate</t>
  </si>
  <si>
    <t>Term</t>
  </si>
  <si>
    <t>Age</t>
  </si>
  <si>
    <t>&lt;20 years</t>
  </si>
  <si>
    <t>20-24 years</t>
  </si>
  <si>
    <t>25-39 years</t>
  </si>
  <si>
    <t>40+ years</t>
  </si>
  <si>
    <t>Gender</t>
  </si>
  <si>
    <t>Female</t>
  </si>
  <si>
    <t>Male</t>
  </si>
  <si>
    <t>Unknown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</si>
  <si>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</si>
  <si>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</si>
  <si>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</si>
  <si>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</si>
  <si>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</si>
  <si>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</si>
  <si>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</si>
  <si>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</si>
  <si>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</si>
  <si>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Race/Ethnicity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</si>
  <si>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</si>
  <si>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</si>
  <si>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</si>
  <si>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</si>
  <si>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</si>
  <si>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</si>
  <si>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</si>
  <si>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</si>
  <si>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Total</t>
  </si>
  <si>
    <t>5-Year Change</t>
  </si>
  <si>
    <t>--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</si>
  <si>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</si>
  <si>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</si>
  <si>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</si>
  <si>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</si>
  <si>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</si>
  <si>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</si>
  <si>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</si>
  <si>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</si>
  <si>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</si>
  <si>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</si>
  <si>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American Sign Language
Student Characteristics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</si>
  <si>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</si>
  <si>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</si>
  <si>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</si>
  <si>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</si>
  <si>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</si>
  <si>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</si>
  <si>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American Sign Language
Success and Retention Rates by Course</t>
  </si>
  <si>
    <t>Course</t>
  </si>
  <si>
    <t>Program</t>
  </si>
  <si>
    <t>American Sign Language</t>
  </si>
  <si>
    <t>On-Campus</t>
  </si>
  <si>
    <t>Online</t>
  </si>
  <si>
    <t>2013-14</t>
  </si>
  <si>
    <t>2014-15</t>
  </si>
  <si>
    <t>2015-16</t>
  </si>
  <si>
    <t>2016-17</t>
  </si>
  <si>
    <t>Certificates Awarded</t>
  </si>
  <si>
    <t>Location</t>
  </si>
  <si>
    <t>Enrollment</t>
  </si>
  <si>
    <t>Retained</t>
  </si>
  <si>
    <t>Retention Rate</t>
  </si>
  <si>
    <t>Course GPA</t>
  </si>
  <si>
    <t>Less than full-time (less than 12 units)</t>
  </si>
  <si>
    <t>Awards</t>
  </si>
  <si>
    <t>Academic Year</t>
  </si>
  <si>
    <t>Degrees Awarded</t>
  </si>
  <si>
    <t>Fall 2017</t>
  </si>
  <si>
    <t>Successful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</si>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</sst>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3" fontId="0" fillId="0" borderId="1" xfId="0" applyNumberFormat="1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0" fillId="0" borderId="0" xfId="0" applyNumberFormat="1"/>
    <xf numFmtId="0" fontId="2" fillId="0" borderId="0" xfId="0" applyFont="1" applyAlignment="1"/>
    <xf numFmtId="0" fontId="2" fillId="0" borderId="0" xfId="0" applyFont="1" applyBorder="1" applyAlignme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3" fontId="0" fillId="4" borderId="2" xfId="0" quotePrefix="1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/>
    </xf>
    <xf numFmtId="3" fontId="0" fillId="5" borderId="2" xfId="0" quotePrefix="1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O8" sqref="O8"/>
    </sheetView>
  </sheetViews>
  <sheetFormatPr defaultRowHeight="15" x14ac:dyDescent="0.25"/>
  <cols>
    <col min="1" max="1" width="30" style="47" customWidth="1"/>
    <col min="2" max="6" width="8.28515625" style="20" customWidth="1"/>
    <col min="7" max="7" width="8.28515625" style="21" customWidth="1"/>
    <col min="8" max="8" width="8.28515625" style="20" customWidth="1"/>
    <col min="9" max="9" width="8.28515625" style="21" customWidth="1"/>
    <col min="10" max="10" width="8.28515625" style="20" customWidth="1"/>
    <col min="11" max="11" width="8.28515625" style="21" customWidth="1"/>
    <col min="12" max="12" width="8.28515625" style="20" customWidth="1"/>
  </cols>
  <sheetData>
    <row r="1" spans="1:12" x14ac:dyDescent="0.25">
      <c r="A1" s="68" t="s">
        <v>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30" x14ac:dyDescent="0.25">
      <c r="A3" s="41" t="s">
        <v>19</v>
      </c>
      <c r="B3" s="72" t="s">
        <v>7</v>
      </c>
      <c r="C3" s="73"/>
      <c r="D3" s="72" t="s">
        <v>8</v>
      </c>
      <c r="E3" s="73"/>
      <c r="F3" s="72" t="s">
        <v>9</v>
      </c>
      <c r="G3" s="73"/>
      <c r="H3" s="72" t="s">
        <v>10</v>
      </c>
      <c r="I3" s="73"/>
      <c r="J3" s="71" t="s">
        <v>81</v>
      </c>
      <c r="K3" s="71"/>
      <c r="L3" s="12" t="s">
        <v>42</v>
      </c>
    </row>
    <row r="4" spans="1:12" x14ac:dyDescent="0.25">
      <c r="A4" s="42" t="s">
        <v>20</v>
      </c>
      <c r="B4" s="13">
        <v>243</v>
      </c>
      <c r="C4" s="14">
        <f>B4/326</f>
        <v>0.745398773006135</v>
      </c>
      <c r="D4" s="13">
        <v>217</v>
      </c>
      <c r="E4" s="14">
        <f>D4/299</f>
        <v>0.72575250836120397</v>
      </c>
      <c r="F4" s="13">
        <v>185</v>
      </c>
      <c r="G4" s="14">
        <f>F4/258</f>
        <v>0.71705426356589153</v>
      </c>
      <c r="H4" s="13">
        <v>190</v>
      </c>
      <c r="I4" s="14">
        <f t="shared" ref="I4" si="0">H4/272</f>
        <v>0.69852941176470584</v>
      </c>
      <c r="J4" s="13">
        <v>154</v>
      </c>
      <c r="K4" s="14">
        <f>J4/202</f>
        <v>0.76237623762376239</v>
      </c>
      <c r="L4" s="14">
        <f>(J4-B4)/B4</f>
        <v>-0.36625514403292181</v>
      </c>
    </row>
    <row r="5" spans="1:12" x14ac:dyDescent="0.25">
      <c r="A5" s="42" t="s">
        <v>21</v>
      </c>
      <c r="B5" s="13">
        <v>79</v>
      </c>
      <c r="C5" s="14">
        <f t="shared" ref="C5:C7" si="1">B5/326</f>
        <v>0.24233128834355827</v>
      </c>
      <c r="D5" s="13">
        <v>80</v>
      </c>
      <c r="E5" s="14">
        <f t="shared" ref="E5:E7" si="2">D5/299</f>
        <v>0.26755852842809363</v>
      </c>
      <c r="F5" s="13">
        <v>68</v>
      </c>
      <c r="G5" s="14">
        <f t="shared" ref="G5:G7" si="3">F5/258</f>
        <v>0.26356589147286824</v>
      </c>
      <c r="H5" s="13">
        <v>80</v>
      </c>
      <c r="I5" s="14">
        <f>H5/272</f>
        <v>0.29411764705882354</v>
      </c>
      <c r="J5" s="13">
        <v>46</v>
      </c>
      <c r="K5" s="14">
        <f t="shared" ref="K5:K35" si="4">J5/202</f>
        <v>0.22772277227722773</v>
      </c>
      <c r="L5" s="14">
        <f t="shared" ref="L5:L7" si="5">(J5-B5)/B5</f>
        <v>-0.41772151898734178</v>
      </c>
    </row>
    <row r="6" spans="1:12" x14ac:dyDescent="0.25">
      <c r="A6" s="42" t="s">
        <v>22</v>
      </c>
      <c r="B6" s="13">
        <v>4</v>
      </c>
      <c r="C6" s="14">
        <f t="shared" si="1"/>
        <v>1.2269938650306749E-2</v>
      </c>
      <c r="D6" s="13">
        <v>2</v>
      </c>
      <c r="E6" s="14">
        <f t="shared" si="2"/>
        <v>6.688963210702341E-3</v>
      </c>
      <c r="F6" s="13">
        <v>5</v>
      </c>
      <c r="G6" s="14">
        <f t="shared" si="3"/>
        <v>1.937984496124031E-2</v>
      </c>
      <c r="H6" s="13">
        <v>2</v>
      </c>
      <c r="I6" s="14">
        <f t="shared" ref="I6:I7" si="6">H6/272</f>
        <v>7.3529411764705881E-3</v>
      </c>
      <c r="J6" s="13">
        <v>2</v>
      </c>
      <c r="K6" s="14">
        <f t="shared" si="4"/>
        <v>9.9009900990099011E-3</v>
      </c>
      <c r="L6" s="14">
        <f t="shared" si="5"/>
        <v>-0.5</v>
      </c>
    </row>
    <row r="7" spans="1:12" s="23" customFormat="1" x14ac:dyDescent="0.25">
      <c r="A7" s="43" t="s">
        <v>41</v>
      </c>
      <c r="B7" s="16">
        <f t="shared" ref="B7" si="7">SUM(B4:B6)</f>
        <v>326</v>
      </c>
      <c r="C7" s="17">
        <f t="shared" si="1"/>
        <v>1</v>
      </c>
      <c r="D7" s="16">
        <f t="shared" ref="D7" si="8">SUM(D4:D6)</f>
        <v>299</v>
      </c>
      <c r="E7" s="17">
        <f t="shared" si="2"/>
        <v>1</v>
      </c>
      <c r="F7" s="16">
        <f t="shared" ref="F7" si="9">SUM(F4:F6)</f>
        <v>258</v>
      </c>
      <c r="G7" s="17">
        <f t="shared" si="3"/>
        <v>1</v>
      </c>
      <c r="H7" s="16">
        <f>SUM(H4:H6)</f>
        <v>272</v>
      </c>
      <c r="I7" s="17">
        <f t="shared" si="6"/>
        <v>1</v>
      </c>
      <c r="J7" s="16">
        <f>SUM(J4:J6)</f>
        <v>202</v>
      </c>
      <c r="K7" s="17">
        <f t="shared" si="4"/>
        <v>1</v>
      </c>
      <c r="L7" s="17">
        <f t="shared" si="5"/>
        <v>-0.38036809815950923</v>
      </c>
    </row>
    <row r="8" spans="1:12" ht="30" x14ac:dyDescent="0.25">
      <c r="A8" s="41" t="s">
        <v>32</v>
      </c>
      <c r="B8" s="72" t="s">
        <v>7</v>
      </c>
      <c r="C8" s="73"/>
      <c r="D8" s="72" t="s">
        <v>8</v>
      </c>
      <c r="E8" s="73"/>
      <c r="F8" s="72" t="s">
        <v>9</v>
      </c>
      <c r="G8" s="73"/>
      <c r="H8" s="72" t="s">
        <v>10</v>
      </c>
      <c r="I8" s="73"/>
      <c r="J8" s="71" t="s">
        <v>81</v>
      </c>
      <c r="K8" s="71"/>
      <c r="L8" s="12" t="s">
        <v>42</v>
      </c>
    </row>
    <row r="9" spans="1:12" x14ac:dyDescent="0.25">
      <c r="A9" s="42" t="s">
        <v>23</v>
      </c>
      <c r="B9" s="13">
        <v>24</v>
      </c>
      <c r="C9" s="14">
        <f t="shared" ref="C9:C18" si="10">B9/326</f>
        <v>7.3619631901840496E-2</v>
      </c>
      <c r="D9" s="13">
        <v>12</v>
      </c>
      <c r="E9" s="14">
        <f t="shared" ref="E9" si="11">D9/299</f>
        <v>4.0133779264214048E-2</v>
      </c>
      <c r="F9" s="13">
        <v>18</v>
      </c>
      <c r="G9" s="14">
        <f t="shared" ref="G9:G18" si="12">F9/258</f>
        <v>6.9767441860465115E-2</v>
      </c>
      <c r="H9" s="13">
        <v>23</v>
      </c>
      <c r="I9" s="14">
        <f t="shared" ref="I9:I18" si="13">H9/272</f>
        <v>8.455882352941177E-2</v>
      </c>
      <c r="J9" s="13">
        <v>6</v>
      </c>
      <c r="K9" s="14">
        <f t="shared" si="4"/>
        <v>2.9702970297029702E-2</v>
      </c>
      <c r="L9" s="14">
        <f t="shared" ref="L9:L18" si="14">(J9-B9)/B9</f>
        <v>-0.75</v>
      </c>
    </row>
    <row r="10" spans="1:12" x14ac:dyDescent="0.25">
      <c r="A10" s="42" t="s">
        <v>24</v>
      </c>
      <c r="B10" s="13">
        <v>1</v>
      </c>
      <c r="C10" s="14">
        <f t="shared" si="10"/>
        <v>3.0674846625766872E-3</v>
      </c>
      <c r="D10" s="40" t="s">
        <v>43</v>
      </c>
      <c r="E10" s="15" t="s">
        <v>43</v>
      </c>
      <c r="F10" s="13">
        <v>1</v>
      </c>
      <c r="G10" s="14">
        <f t="shared" si="12"/>
        <v>3.875968992248062E-3</v>
      </c>
      <c r="H10" s="13">
        <v>1</v>
      </c>
      <c r="I10" s="14">
        <f t="shared" si="13"/>
        <v>3.6764705882352941E-3</v>
      </c>
      <c r="J10" s="40" t="s">
        <v>43</v>
      </c>
      <c r="K10" s="15" t="s">
        <v>43</v>
      </c>
      <c r="L10" s="14">
        <v>-1</v>
      </c>
    </row>
    <row r="11" spans="1:12" x14ac:dyDescent="0.25">
      <c r="A11" s="42" t="s">
        <v>25</v>
      </c>
      <c r="B11" s="13">
        <v>3</v>
      </c>
      <c r="C11" s="14">
        <f t="shared" si="10"/>
        <v>9.202453987730062E-3</v>
      </c>
      <c r="D11" s="40" t="s">
        <v>43</v>
      </c>
      <c r="E11" s="15" t="s">
        <v>43</v>
      </c>
      <c r="F11" s="13">
        <v>4</v>
      </c>
      <c r="G11" s="14">
        <f t="shared" si="12"/>
        <v>1.5503875968992248E-2</v>
      </c>
      <c r="H11" s="13">
        <v>3</v>
      </c>
      <c r="I11" s="14">
        <f t="shared" si="13"/>
        <v>1.1029411764705883E-2</v>
      </c>
      <c r="J11" s="13">
        <v>2</v>
      </c>
      <c r="K11" s="14">
        <f t="shared" si="4"/>
        <v>9.9009900990099011E-3</v>
      </c>
      <c r="L11" s="14">
        <f t="shared" si="14"/>
        <v>-0.33333333333333331</v>
      </c>
    </row>
    <row r="12" spans="1:12" x14ac:dyDescent="0.25">
      <c r="A12" s="42" t="s">
        <v>26</v>
      </c>
      <c r="B12" s="13">
        <v>6</v>
      </c>
      <c r="C12" s="14">
        <f t="shared" si="10"/>
        <v>1.8404907975460124E-2</v>
      </c>
      <c r="D12" s="13">
        <v>4</v>
      </c>
      <c r="E12" s="14">
        <f t="shared" ref="E12:E18" si="15">D12/299</f>
        <v>1.3377926421404682E-2</v>
      </c>
      <c r="F12" s="13">
        <v>3</v>
      </c>
      <c r="G12" s="14">
        <f t="shared" si="12"/>
        <v>1.1627906976744186E-2</v>
      </c>
      <c r="H12" s="13">
        <v>5</v>
      </c>
      <c r="I12" s="14">
        <f t="shared" si="13"/>
        <v>1.8382352941176471E-2</v>
      </c>
      <c r="J12" s="13">
        <v>1</v>
      </c>
      <c r="K12" s="14">
        <f t="shared" si="4"/>
        <v>4.9504950495049506E-3</v>
      </c>
      <c r="L12" s="14">
        <f t="shared" si="14"/>
        <v>-0.83333333333333337</v>
      </c>
    </row>
    <row r="13" spans="1:12" x14ac:dyDescent="0.25">
      <c r="A13" s="42" t="s">
        <v>27</v>
      </c>
      <c r="B13" s="13">
        <v>116</v>
      </c>
      <c r="C13" s="14">
        <f t="shared" si="10"/>
        <v>0.35582822085889571</v>
      </c>
      <c r="D13" s="13">
        <v>122</v>
      </c>
      <c r="E13" s="14">
        <f t="shared" si="15"/>
        <v>0.40802675585284282</v>
      </c>
      <c r="F13" s="13">
        <v>103</v>
      </c>
      <c r="G13" s="14">
        <f t="shared" si="12"/>
        <v>0.39922480620155038</v>
      </c>
      <c r="H13" s="13">
        <v>101</v>
      </c>
      <c r="I13" s="14">
        <f t="shared" si="13"/>
        <v>0.37132352941176472</v>
      </c>
      <c r="J13" s="13">
        <v>80</v>
      </c>
      <c r="K13" s="14">
        <f t="shared" si="4"/>
        <v>0.39603960396039606</v>
      </c>
      <c r="L13" s="14">
        <f t="shared" si="14"/>
        <v>-0.31034482758620691</v>
      </c>
    </row>
    <row r="14" spans="1:12" x14ac:dyDescent="0.25">
      <c r="A14" s="42" t="s">
        <v>28</v>
      </c>
      <c r="B14" s="13">
        <v>3</v>
      </c>
      <c r="C14" s="14">
        <f t="shared" si="10"/>
        <v>9.202453987730062E-3</v>
      </c>
      <c r="D14" s="13">
        <v>2</v>
      </c>
      <c r="E14" s="14">
        <f t="shared" si="15"/>
        <v>6.688963210702341E-3</v>
      </c>
      <c r="F14" s="13">
        <v>1</v>
      </c>
      <c r="G14" s="14">
        <f t="shared" si="12"/>
        <v>3.875968992248062E-3</v>
      </c>
      <c r="H14" s="13">
        <v>2</v>
      </c>
      <c r="I14" s="14">
        <f t="shared" si="13"/>
        <v>7.3529411764705881E-3</v>
      </c>
      <c r="J14" s="13">
        <v>2</v>
      </c>
      <c r="K14" s="14">
        <f t="shared" si="4"/>
        <v>9.9009900990099011E-3</v>
      </c>
      <c r="L14" s="14">
        <f t="shared" si="14"/>
        <v>-0.33333333333333331</v>
      </c>
    </row>
    <row r="15" spans="1:12" x14ac:dyDescent="0.25">
      <c r="A15" s="42" t="s">
        <v>29</v>
      </c>
      <c r="B15" s="13">
        <v>149</v>
      </c>
      <c r="C15" s="14">
        <f t="shared" si="10"/>
        <v>0.45705521472392641</v>
      </c>
      <c r="D15" s="13">
        <v>129</v>
      </c>
      <c r="E15" s="14">
        <f t="shared" si="15"/>
        <v>0.43143812709030099</v>
      </c>
      <c r="F15" s="13">
        <v>98</v>
      </c>
      <c r="G15" s="14">
        <f t="shared" si="12"/>
        <v>0.37984496124031009</v>
      </c>
      <c r="H15" s="13">
        <v>120</v>
      </c>
      <c r="I15" s="14">
        <f t="shared" si="13"/>
        <v>0.44117647058823528</v>
      </c>
      <c r="J15" s="13">
        <v>83</v>
      </c>
      <c r="K15" s="14">
        <f t="shared" si="4"/>
        <v>0.41089108910891087</v>
      </c>
      <c r="L15" s="14">
        <f t="shared" si="14"/>
        <v>-0.44295302013422821</v>
      </c>
    </row>
    <row r="16" spans="1:12" x14ac:dyDescent="0.25">
      <c r="A16" s="42" t="s">
        <v>30</v>
      </c>
      <c r="B16" s="13">
        <v>21</v>
      </c>
      <c r="C16" s="14">
        <f t="shared" si="10"/>
        <v>6.4417177914110432E-2</v>
      </c>
      <c r="D16" s="13">
        <v>26</v>
      </c>
      <c r="E16" s="14">
        <f t="shared" si="15"/>
        <v>8.6956521739130432E-2</v>
      </c>
      <c r="F16" s="13">
        <v>28</v>
      </c>
      <c r="G16" s="14">
        <f t="shared" si="12"/>
        <v>0.10852713178294573</v>
      </c>
      <c r="H16" s="13">
        <v>16</v>
      </c>
      <c r="I16" s="14">
        <f t="shared" si="13"/>
        <v>5.8823529411764705E-2</v>
      </c>
      <c r="J16" s="13">
        <v>27</v>
      </c>
      <c r="K16" s="14">
        <f t="shared" si="4"/>
        <v>0.13366336633663367</v>
      </c>
      <c r="L16" s="14">
        <f t="shared" si="14"/>
        <v>0.2857142857142857</v>
      </c>
    </row>
    <row r="17" spans="1:12" x14ac:dyDescent="0.25">
      <c r="A17" s="42" t="s">
        <v>31</v>
      </c>
      <c r="B17" s="13">
        <v>3</v>
      </c>
      <c r="C17" s="14">
        <f t="shared" si="10"/>
        <v>9.202453987730062E-3</v>
      </c>
      <c r="D17" s="13">
        <v>4</v>
      </c>
      <c r="E17" s="14">
        <f t="shared" si="15"/>
        <v>1.3377926421404682E-2</v>
      </c>
      <c r="F17" s="13">
        <v>2</v>
      </c>
      <c r="G17" s="14">
        <f t="shared" si="12"/>
        <v>7.7519379844961239E-3</v>
      </c>
      <c r="H17" s="13">
        <v>1</v>
      </c>
      <c r="I17" s="14">
        <f t="shared" si="13"/>
        <v>3.6764705882352941E-3</v>
      </c>
      <c r="J17" s="13">
        <v>1</v>
      </c>
      <c r="K17" s="14">
        <f t="shared" si="4"/>
        <v>4.9504950495049506E-3</v>
      </c>
      <c r="L17" s="14">
        <f t="shared" si="14"/>
        <v>-0.66666666666666663</v>
      </c>
    </row>
    <row r="18" spans="1:12" x14ac:dyDescent="0.25">
      <c r="A18" s="43" t="s">
        <v>41</v>
      </c>
      <c r="B18" s="16">
        <f t="shared" ref="B18" si="16">SUM(B9:B17)</f>
        <v>326</v>
      </c>
      <c r="C18" s="17">
        <f t="shared" si="10"/>
        <v>1</v>
      </c>
      <c r="D18" s="16">
        <f t="shared" ref="D18" si="17">SUM(D9:D17)</f>
        <v>299</v>
      </c>
      <c r="E18" s="17">
        <f t="shared" si="15"/>
        <v>1</v>
      </c>
      <c r="F18" s="16">
        <f t="shared" ref="F18" si="18">SUM(F9:F17)</f>
        <v>258</v>
      </c>
      <c r="G18" s="17">
        <f t="shared" si="12"/>
        <v>1</v>
      </c>
      <c r="H18" s="16">
        <f t="shared" ref="H18" si="19">SUM(H9:H17)</f>
        <v>272</v>
      </c>
      <c r="I18" s="17">
        <f t="shared" si="13"/>
        <v>1</v>
      </c>
      <c r="J18" s="16">
        <f t="shared" ref="J18" si="20">SUM(J9:J17)</f>
        <v>202</v>
      </c>
      <c r="K18" s="17">
        <f t="shared" si="4"/>
        <v>1</v>
      </c>
      <c r="L18" s="17">
        <f t="shared" si="14"/>
        <v>-0.38036809815950923</v>
      </c>
    </row>
    <row r="19" spans="1:12" ht="30" x14ac:dyDescent="0.25">
      <c r="A19" s="41" t="s">
        <v>14</v>
      </c>
      <c r="B19" s="72" t="s">
        <v>7</v>
      </c>
      <c r="C19" s="73"/>
      <c r="D19" s="72" t="s">
        <v>8</v>
      </c>
      <c r="E19" s="73"/>
      <c r="F19" s="72" t="s">
        <v>9</v>
      </c>
      <c r="G19" s="73"/>
      <c r="H19" s="72" t="s">
        <v>10</v>
      </c>
      <c r="I19" s="73"/>
      <c r="J19" s="71" t="s">
        <v>81</v>
      </c>
      <c r="K19" s="71"/>
      <c r="L19" s="12" t="s">
        <v>42</v>
      </c>
    </row>
    <row r="20" spans="1:12" x14ac:dyDescent="0.25">
      <c r="A20" s="42" t="s">
        <v>15</v>
      </c>
      <c r="B20" s="13">
        <v>103</v>
      </c>
      <c r="C20" s="14">
        <f t="shared" ref="C20:C24" si="21">B20/326</f>
        <v>0.31595092024539878</v>
      </c>
      <c r="D20" s="13">
        <v>102</v>
      </c>
      <c r="E20" s="14">
        <f t="shared" ref="E20:E24" si="22">D20/299</f>
        <v>0.34113712374581939</v>
      </c>
      <c r="F20" s="13">
        <v>112</v>
      </c>
      <c r="G20" s="14">
        <f t="shared" ref="G20:G24" si="23">F20/258</f>
        <v>0.43410852713178294</v>
      </c>
      <c r="H20" s="13">
        <v>109</v>
      </c>
      <c r="I20" s="14">
        <f t="shared" ref="I20:I24" si="24">H20/272</f>
        <v>0.40073529411764708</v>
      </c>
      <c r="J20" s="13">
        <v>74</v>
      </c>
      <c r="K20" s="14">
        <f t="shared" si="4"/>
        <v>0.36633663366336633</v>
      </c>
      <c r="L20" s="14">
        <f t="shared" ref="L20:L24" si="25">(J20-B20)/B20</f>
        <v>-0.28155339805825241</v>
      </c>
    </row>
    <row r="21" spans="1:12" x14ac:dyDescent="0.25">
      <c r="A21" s="42" t="s">
        <v>16</v>
      </c>
      <c r="B21" s="13">
        <v>156</v>
      </c>
      <c r="C21" s="14">
        <f t="shared" si="21"/>
        <v>0.4785276073619632</v>
      </c>
      <c r="D21" s="13">
        <v>138</v>
      </c>
      <c r="E21" s="14">
        <f t="shared" si="22"/>
        <v>0.46153846153846156</v>
      </c>
      <c r="F21" s="13">
        <v>99</v>
      </c>
      <c r="G21" s="14">
        <f t="shared" si="23"/>
        <v>0.38372093023255816</v>
      </c>
      <c r="H21" s="13">
        <v>110</v>
      </c>
      <c r="I21" s="14">
        <f t="shared" si="24"/>
        <v>0.40441176470588236</v>
      </c>
      <c r="J21" s="13">
        <v>77</v>
      </c>
      <c r="K21" s="14">
        <f t="shared" si="4"/>
        <v>0.38118811881188119</v>
      </c>
      <c r="L21" s="14">
        <f t="shared" si="25"/>
        <v>-0.50641025641025639</v>
      </c>
    </row>
    <row r="22" spans="1:12" x14ac:dyDescent="0.25">
      <c r="A22" s="42" t="s">
        <v>17</v>
      </c>
      <c r="B22" s="13">
        <v>47</v>
      </c>
      <c r="C22" s="14">
        <f t="shared" si="21"/>
        <v>0.14417177914110429</v>
      </c>
      <c r="D22" s="13">
        <v>42</v>
      </c>
      <c r="E22" s="14">
        <f t="shared" si="22"/>
        <v>0.14046822742474915</v>
      </c>
      <c r="F22" s="13">
        <v>34</v>
      </c>
      <c r="G22" s="14">
        <f t="shared" si="23"/>
        <v>0.13178294573643412</v>
      </c>
      <c r="H22" s="13">
        <v>44</v>
      </c>
      <c r="I22" s="14">
        <f t="shared" si="24"/>
        <v>0.16176470588235295</v>
      </c>
      <c r="J22" s="13">
        <v>29</v>
      </c>
      <c r="K22" s="14">
        <f t="shared" si="4"/>
        <v>0.14356435643564355</v>
      </c>
      <c r="L22" s="14">
        <f t="shared" si="25"/>
        <v>-0.38297872340425532</v>
      </c>
    </row>
    <row r="23" spans="1:12" x14ac:dyDescent="0.25">
      <c r="A23" s="42" t="s">
        <v>18</v>
      </c>
      <c r="B23" s="13">
        <v>20</v>
      </c>
      <c r="C23" s="14">
        <f t="shared" si="21"/>
        <v>6.1349693251533742E-2</v>
      </c>
      <c r="D23" s="13">
        <v>17</v>
      </c>
      <c r="E23" s="14">
        <f t="shared" si="22"/>
        <v>5.6856187290969896E-2</v>
      </c>
      <c r="F23" s="13">
        <v>13</v>
      </c>
      <c r="G23" s="14">
        <f t="shared" si="23"/>
        <v>5.0387596899224806E-2</v>
      </c>
      <c r="H23" s="13">
        <v>9</v>
      </c>
      <c r="I23" s="14">
        <f t="shared" si="24"/>
        <v>3.3088235294117647E-2</v>
      </c>
      <c r="J23" s="13">
        <v>22</v>
      </c>
      <c r="K23" s="14">
        <f t="shared" si="4"/>
        <v>0.10891089108910891</v>
      </c>
      <c r="L23" s="14">
        <f t="shared" si="25"/>
        <v>0.1</v>
      </c>
    </row>
    <row r="24" spans="1:12" x14ac:dyDescent="0.25">
      <c r="A24" s="43" t="s">
        <v>41</v>
      </c>
      <c r="B24" s="16">
        <f t="shared" ref="B24" si="26">SUM(B20:B23)</f>
        <v>326</v>
      </c>
      <c r="C24" s="17">
        <f t="shared" si="21"/>
        <v>1</v>
      </c>
      <c r="D24" s="16">
        <f t="shared" ref="D24" si="27">SUM(D20:D23)</f>
        <v>299</v>
      </c>
      <c r="E24" s="17">
        <f t="shared" si="22"/>
        <v>1</v>
      </c>
      <c r="F24" s="16">
        <f t="shared" ref="F24" si="28">SUM(F20:F23)</f>
        <v>258</v>
      </c>
      <c r="G24" s="17">
        <f t="shared" si="23"/>
        <v>1</v>
      </c>
      <c r="H24" s="16">
        <f t="shared" ref="H24" si="29">SUM(H20:H23)</f>
        <v>272</v>
      </c>
      <c r="I24" s="17">
        <f t="shared" si="24"/>
        <v>1</v>
      </c>
      <c r="J24" s="16">
        <f t="shared" ref="J24" si="30">SUM(J20:J23)</f>
        <v>202</v>
      </c>
      <c r="K24" s="17">
        <f t="shared" si="4"/>
        <v>1</v>
      </c>
      <c r="L24" s="17">
        <f t="shared" si="25"/>
        <v>-0.38036809815950923</v>
      </c>
    </row>
    <row r="25" spans="1:12" ht="30" x14ac:dyDescent="0.25">
      <c r="A25" s="44" t="s">
        <v>33</v>
      </c>
      <c r="B25" s="72" t="s">
        <v>7</v>
      </c>
      <c r="C25" s="73"/>
      <c r="D25" s="72" t="s">
        <v>8</v>
      </c>
      <c r="E25" s="73"/>
      <c r="F25" s="72" t="s">
        <v>9</v>
      </c>
      <c r="G25" s="73"/>
      <c r="H25" s="72" t="s">
        <v>10</v>
      </c>
      <c r="I25" s="73"/>
      <c r="J25" s="71" t="s">
        <v>81</v>
      </c>
      <c r="K25" s="71"/>
      <c r="L25" s="12" t="s">
        <v>42</v>
      </c>
    </row>
    <row r="26" spans="1:12" x14ac:dyDescent="0.25">
      <c r="A26" s="42" t="s">
        <v>34</v>
      </c>
      <c r="B26" s="13">
        <v>169</v>
      </c>
      <c r="C26" s="14">
        <f t="shared" ref="C26:C31" si="31">B26/326</f>
        <v>0.51840490797546013</v>
      </c>
      <c r="D26" s="13">
        <v>156</v>
      </c>
      <c r="E26" s="14">
        <f t="shared" ref="E26:E31" si="32">D26/299</f>
        <v>0.52173913043478259</v>
      </c>
      <c r="F26" s="13">
        <v>133</v>
      </c>
      <c r="G26" s="14">
        <f t="shared" ref="G26:G31" si="33">F26/258</f>
        <v>0.51550387596899228</v>
      </c>
      <c r="H26" s="13">
        <v>135</v>
      </c>
      <c r="I26" s="14">
        <f t="shared" ref="I26:I31" si="34">H26/272</f>
        <v>0.49632352941176472</v>
      </c>
      <c r="J26" s="13">
        <v>105</v>
      </c>
      <c r="K26" s="14">
        <f t="shared" si="4"/>
        <v>0.51980198019801982</v>
      </c>
      <c r="L26" s="14">
        <f t="shared" ref="L26:L31" si="35">(J26-B26)/B26</f>
        <v>-0.378698224852071</v>
      </c>
    </row>
    <row r="27" spans="1:12" x14ac:dyDescent="0.25">
      <c r="A27" s="42" t="s">
        <v>35</v>
      </c>
      <c r="B27" s="13">
        <v>43</v>
      </c>
      <c r="C27" s="14">
        <f t="shared" si="31"/>
        <v>0.13190184049079753</v>
      </c>
      <c r="D27" s="13">
        <v>31</v>
      </c>
      <c r="E27" s="14">
        <f t="shared" si="32"/>
        <v>0.10367892976588629</v>
      </c>
      <c r="F27" s="13">
        <v>39</v>
      </c>
      <c r="G27" s="14">
        <f t="shared" si="33"/>
        <v>0.15116279069767441</v>
      </c>
      <c r="H27" s="13">
        <v>46</v>
      </c>
      <c r="I27" s="14">
        <f t="shared" si="34"/>
        <v>0.16911764705882354</v>
      </c>
      <c r="J27" s="13">
        <v>17</v>
      </c>
      <c r="K27" s="14">
        <f t="shared" si="4"/>
        <v>8.4158415841584164E-2</v>
      </c>
      <c r="L27" s="14">
        <f t="shared" si="35"/>
        <v>-0.60465116279069764</v>
      </c>
    </row>
    <row r="28" spans="1:12" x14ac:dyDescent="0.25">
      <c r="A28" s="42" t="s">
        <v>36</v>
      </c>
      <c r="B28" s="13">
        <v>37</v>
      </c>
      <c r="C28" s="14">
        <f t="shared" si="31"/>
        <v>0.11349693251533742</v>
      </c>
      <c r="D28" s="13">
        <v>33</v>
      </c>
      <c r="E28" s="14">
        <f t="shared" si="32"/>
        <v>0.11036789297658862</v>
      </c>
      <c r="F28" s="13">
        <v>28</v>
      </c>
      <c r="G28" s="14">
        <f t="shared" si="33"/>
        <v>0.10852713178294573</v>
      </c>
      <c r="H28" s="13">
        <v>27</v>
      </c>
      <c r="I28" s="14">
        <f t="shared" si="34"/>
        <v>9.9264705882352935E-2</v>
      </c>
      <c r="J28" s="13">
        <v>24</v>
      </c>
      <c r="K28" s="14">
        <f t="shared" si="4"/>
        <v>0.11881188118811881</v>
      </c>
      <c r="L28" s="14">
        <f t="shared" si="35"/>
        <v>-0.35135135135135137</v>
      </c>
    </row>
    <row r="29" spans="1:12" x14ac:dyDescent="0.25">
      <c r="A29" s="42" t="s">
        <v>37</v>
      </c>
      <c r="B29" s="13">
        <v>4</v>
      </c>
      <c r="C29" s="14">
        <f t="shared" si="31"/>
        <v>1.2269938650306749E-2</v>
      </c>
      <c r="D29" s="13">
        <v>6</v>
      </c>
      <c r="E29" s="14">
        <f t="shared" si="32"/>
        <v>2.0066889632107024E-2</v>
      </c>
      <c r="F29" s="13">
        <v>4</v>
      </c>
      <c r="G29" s="14">
        <f t="shared" si="33"/>
        <v>1.5503875968992248E-2</v>
      </c>
      <c r="H29" s="13">
        <v>5</v>
      </c>
      <c r="I29" s="14">
        <f t="shared" si="34"/>
        <v>1.8382352941176471E-2</v>
      </c>
      <c r="J29" s="13">
        <v>5</v>
      </c>
      <c r="K29" s="14">
        <f t="shared" si="4"/>
        <v>2.4752475247524754E-2</v>
      </c>
      <c r="L29" s="14">
        <f t="shared" si="35"/>
        <v>0.25</v>
      </c>
    </row>
    <row r="30" spans="1:12" x14ac:dyDescent="0.25">
      <c r="A30" s="42" t="s">
        <v>38</v>
      </c>
      <c r="B30" s="13">
        <v>73</v>
      </c>
      <c r="C30" s="14">
        <f t="shared" si="31"/>
        <v>0.22392638036809817</v>
      </c>
      <c r="D30" s="13">
        <v>73</v>
      </c>
      <c r="E30" s="14">
        <f t="shared" si="32"/>
        <v>0.24414715719063546</v>
      </c>
      <c r="F30" s="13">
        <v>54</v>
      </c>
      <c r="G30" s="14">
        <f t="shared" si="33"/>
        <v>0.20930232558139536</v>
      </c>
      <c r="H30" s="13">
        <v>59</v>
      </c>
      <c r="I30" s="14">
        <f t="shared" si="34"/>
        <v>0.21691176470588236</v>
      </c>
      <c r="J30" s="13">
        <v>51</v>
      </c>
      <c r="K30" s="14">
        <f t="shared" si="4"/>
        <v>0.25247524752475248</v>
      </c>
      <c r="L30" s="14">
        <f t="shared" si="35"/>
        <v>-0.30136986301369861</v>
      </c>
    </row>
    <row r="31" spans="1:12" x14ac:dyDescent="0.25">
      <c r="A31" s="43" t="s">
        <v>41</v>
      </c>
      <c r="B31" s="16">
        <f t="shared" ref="B31" si="36">SUM(B26:B30)</f>
        <v>326</v>
      </c>
      <c r="C31" s="17">
        <f t="shared" si="31"/>
        <v>1</v>
      </c>
      <c r="D31" s="16">
        <f t="shared" ref="D31" si="37">SUM(D26:D30)</f>
        <v>299</v>
      </c>
      <c r="E31" s="17">
        <f t="shared" si="32"/>
        <v>1</v>
      </c>
      <c r="F31" s="16">
        <f t="shared" ref="F31" si="38">SUM(F26:F30)</f>
        <v>258</v>
      </c>
      <c r="G31" s="17">
        <f t="shared" si="33"/>
        <v>1</v>
      </c>
      <c r="H31" s="16">
        <f t="shared" ref="H31" si="39">SUM(H26:H30)</f>
        <v>272</v>
      </c>
      <c r="I31" s="17">
        <f t="shared" si="34"/>
        <v>1</v>
      </c>
      <c r="J31" s="16">
        <f t="shared" ref="J31" si="40">SUM(J26:J30)</f>
        <v>202</v>
      </c>
      <c r="K31" s="17">
        <f t="shared" si="4"/>
        <v>1</v>
      </c>
      <c r="L31" s="17">
        <f t="shared" si="35"/>
        <v>-0.38036809815950923</v>
      </c>
    </row>
    <row r="32" spans="1:12" ht="30" x14ac:dyDescent="0.25">
      <c r="A32" s="41" t="s">
        <v>39</v>
      </c>
      <c r="B32" s="72" t="s">
        <v>7</v>
      </c>
      <c r="C32" s="73"/>
      <c r="D32" s="72" t="s">
        <v>8</v>
      </c>
      <c r="E32" s="73"/>
      <c r="F32" s="72" t="s">
        <v>9</v>
      </c>
      <c r="G32" s="73"/>
      <c r="H32" s="72" t="s">
        <v>10</v>
      </c>
      <c r="I32" s="73"/>
      <c r="J32" s="71" t="s">
        <v>81</v>
      </c>
      <c r="K32" s="71"/>
      <c r="L32" s="12" t="s">
        <v>42</v>
      </c>
    </row>
    <row r="33" spans="1:14" ht="30" x14ac:dyDescent="0.25">
      <c r="A33" s="45" t="s">
        <v>77</v>
      </c>
      <c r="B33" s="13">
        <v>235</v>
      </c>
      <c r="C33" s="14">
        <f t="shared" ref="C33:C35" si="41">B33/326</f>
        <v>0.72085889570552142</v>
      </c>
      <c r="D33" s="13">
        <v>227</v>
      </c>
      <c r="E33" s="14">
        <f t="shared" ref="E33:E35" si="42">D33/299</f>
        <v>0.75919732441471577</v>
      </c>
      <c r="F33" s="13">
        <v>192</v>
      </c>
      <c r="G33" s="14">
        <f t="shared" ref="G33:G35" si="43">F33/258</f>
        <v>0.7441860465116279</v>
      </c>
      <c r="H33" s="13">
        <v>186</v>
      </c>
      <c r="I33" s="14">
        <f t="shared" ref="I33:I35" si="44">H33/272</f>
        <v>0.68382352941176472</v>
      </c>
      <c r="J33" s="13">
        <v>148</v>
      </c>
      <c r="K33" s="14">
        <f t="shared" si="4"/>
        <v>0.73267326732673266</v>
      </c>
      <c r="L33" s="14">
        <f t="shared" ref="L33:L35" si="45">(J33-B33)/B33</f>
        <v>-0.37021276595744679</v>
      </c>
    </row>
    <row r="34" spans="1:14" x14ac:dyDescent="0.25">
      <c r="A34" s="42" t="s">
        <v>40</v>
      </c>
      <c r="B34" s="13">
        <v>91</v>
      </c>
      <c r="C34" s="14">
        <f t="shared" si="41"/>
        <v>0.27914110429447853</v>
      </c>
      <c r="D34" s="13">
        <v>72</v>
      </c>
      <c r="E34" s="14">
        <f t="shared" si="42"/>
        <v>0.24080267558528429</v>
      </c>
      <c r="F34" s="13">
        <v>66</v>
      </c>
      <c r="G34" s="14">
        <f t="shared" si="43"/>
        <v>0.2558139534883721</v>
      </c>
      <c r="H34" s="13">
        <v>86</v>
      </c>
      <c r="I34" s="14">
        <f t="shared" si="44"/>
        <v>0.31617647058823528</v>
      </c>
      <c r="J34" s="13">
        <v>54</v>
      </c>
      <c r="K34" s="14">
        <f t="shared" si="4"/>
        <v>0.26732673267326734</v>
      </c>
      <c r="L34" s="14">
        <f t="shared" si="45"/>
        <v>-0.40659340659340659</v>
      </c>
    </row>
    <row r="35" spans="1:14" x14ac:dyDescent="0.25">
      <c r="A35" s="43" t="s">
        <v>41</v>
      </c>
      <c r="B35" s="16">
        <f t="shared" ref="B35" si="46">SUM(B33:B34)</f>
        <v>326</v>
      </c>
      <c r="C35" s="17">
        <f t="shared" si="41"/>
        <v>1</v>
      </c>
      <c r="D35" s="16">
        <f t="shared" ref="D35" si="47">SUM(D33:D34)</f>
        <v>299</v>
      </c>
      <c r="E35" s="17">
        <f t="shared" si="42"/>
        <v>1</v>
      </c>
      <c r="F35" s="16">
        <f t="shared" ref="F35" si="48">SUM(F33:F34)</f>
        <v>258</v>
      </c>
      <c r="G35" s="17">
        <f t="shared" si="43"/>
        <v>1</v>
      </c>
      <c r="H35" s="16">
        <f t="shared" ref="H35" si="49">SUM(H33:H34)</f>
        <v>272</v>
      </c>
      <c r="I35" s="17">
        <f t="shared" si="44"/>
        <v>1</v>
      </c>
      <c r="J35" s="16">
        <f t="shared" ref="J35" si="50">SUM(J33:J34)</f>
        <v>202</v>
      </c>
      <c r="K35" s="17">
        <f t="shared" si="4"/>
        <v>1</v>
      </c>
      <c r="L35" s="17">
        <f t="shared" si="45"/>
        <v>-0.38036809815950923</v>
      </c>
    </row>
    <row r="36" spans="1:14" x14ac:dyDescent="0.25">
      <c r="A36" s="46"/>
      <c r="B36" s="18"/>
      <c r="C36" s="18"/>
      <c r="D36" s="18"/>
      <c r="E36" s="18"/>
      <c r="F36" s="18"/>
      <c r="G36" s="19"/>
      <c r="H36" s="18"/>
      <c r="I36" s="19"/>
      <c r="J36" s="18"/>
      <c r="K36" s="19"/>
    </row>
    <row r="41" spans="1:14" x14ac:dyDescent="0.25">
      <c r="C41" s="22"/>
    </row>
    <row r="42" spans="1:14" x14ac:dyDescent="0.25">
      <c r="N42" s="9"/>
    </row>
  </sheetData>
  <mergeCells count="26">
    <mergeCell ref="B32:C32"/>
    <mergeCell ref="D32:E32"/>
    <mergeCell ref="F32:G32"/>
    <mergeCell ref="H32:I32"/>
    <mergeCell ref="F19:G19"/>
    <mergeCell ref="H19:I19"/>
    <mergeCell ref="B25:C25"/>
    <mergeCell ref="D25:E25"/>
    <mergeCell ref="F25:G25"/>
    <mergeCell ref="H25:I25"/>
    <mergeCell ref="A1:L2"/>
    <mergeCell ref="J19:K19"/>
    <mergeCell ref="J25:K25"/>
    <mergeCell ref="J32:K32"/>
    <mergeCell ref="B3:C3"/>
    <mergeCell ref="D3:E3"/>
    <mergeCell ref="F3:G3"/>
    <mergeCell ref="H3:I3"/>
    <mergeCell ref="J3:K3"/>
    <mergeCell ref="J8:K8"/>
    <mergeCell ref="B8:C8"/>
    <mergeCell ref="D8:E8"/>
    <mergeCell ref="F8:G8"/>
    <mergeCell ref="H8:I8"/>
    <mergeCell ref="B19:C19"/>
    <mergeCell ref="D19:E19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selection activeCell="L13" sqref="L13"/>
    </sheetView>
  </sheetViews>
  <sheetFormatPr defaultRowHeight="15" x14ac:dyDescent="0.25"/>
  <cols>
    <col min="1" max="1" width="38.140625" style="47" customWidth="1"/>
    <col min="2" max="2" width="18.5703125" style="20" customWidth="1"/>
    <col min="3" max="8" width="13.140625" style="20" customWidth="1"/>
  </cols>
  <sheetData>
    <row r="1" spans="1:12" ht="15" customHeight="1" x14ac:dyDescent="0.25">
      <c r="A1" s="68" t="s">
        <v>61</v>
      </c>
      <c r="B1" s="68"/>
      <c r="C1" s="68"/>
      <c r="D1" s="68"/>
      <c r="E1" s="68"/>
      <c r="F1" s="68"/>
      <c r="G1" s="68"/>
      <c r="H1" s="68"/>
      <c r="I1" s="10"/>
      <c r="J1" s="10"/>
      <c r="K1" s="10"/>
      <c r="L1" s="10"/>
    </row>
    <row r="2" spans="1:12" x14ac:dyDescent="0.25">
      <c r="A2" s="74"/>
      <c r="B2" s="74"/>
      <c r="C2" s="74"/>
      <c r="D2" s="74"/>
      <c r="E2" s="74"/>
      <c r="F2" s="74"/>
      <c r="G2" s="74"/>
      <c r="H2" s="74"/>
      <c r="I2" s="11"/>
      <c r="J2" s="11"/>
      <c r="K2" s="11"/>
      <c r="L2" s="11"/>
    </row>
    <row r="3" spans="1:12" ht="30" x14ac:dyDescent="0.25">
      <c r="A3" s="48" t="s">
        <v>63</v>
      </c>
      <c r="B3" s="3" t="s">
        <v>13</v>
      </c>
      <c r="C3" s="25" t="s">
        <v>73</v>
      </c>
      <c r="D3" s="25" t="s">
        <v>74</v>
      </c>
      <c r="E3" s="25" t="s">
        <v>75</v>
      </c>
      <c r="F3" s="25" t="s">
        <v>11</v>
      </c>
      <c r="G3" s="25" t="s">
        <v>12</v>
      </c>
      <c r="H3" s="25" t="s">
        <v>76</v>
      </c>
      <c r="I3" s="11"/>
      <c r="J3" s="11"/>
      <c r="K3" s="11"/>
      <c r="L3" s="11"/>
    </row>
    <row r="4" spans="1:12" x14ac:dyDescent="0.25">
      <c r="A4" s="76" t="s">
        <v>64</v>
      </c>
      <c r="B4" s="55" t="s">
        <v>7</v>
      </c>
      <c r="C4" s="13">
        <v>371</v>
      </c>
      <c r="D4" s="13">
        <v>329</v>
      </c>
      <c r="E4" s="26">
        <v>0.8867924528301887</v>
      </c>
      <c r="F4" s="13">
        <v>295</v>
      </c>
      <c r="G4" s="26">
        <v>0.79514824797843664</v>
      </c>
      <c r="H4" s="27" t="s">
        <v>43</v>
      </c>
      <c r="I4" s="11"/>
      <c r="J4" s="11"/>
      <c r="K4" s="11"/>
      <c r="L4" s="11"/>
    </row>
    <row r="5" spans="1:12" x14ac:dyDescent="0.25">
      <c r="A5" s="77"/>
      <c r="B5" s="55" t="s">
        <v>8</v>
      </c>
      <c r="C5" s="13">
        <v>327</v>
      </c>
      <c r="D5" s="13">
        <v>282</v>
      </c>
      <c r="E5" s="26">
        <v>0.86238532110091748</v>
      </c>
      <c r="F5" s="13">
        <v>242</v>
      </c>
      <c r="G5" s="26">
        <v>0.74006116207951067</v>
      </c>
      <c r="H5" s="29" t="s">
        <v>43</v>
      </c>
      <c r="I5" s="11"/>
      <c r="J5" s="11"/>
      <c r="K5" s="11"/>
      <c r="L5" s="11"/>
    </row>
    <row r="6" spans="1:12" x14ac:dyDescent="0.25">
      <c r="A6" s="77"/>
      <c r="B6" s="55" t="s">
        <v>9</v>
      </c>
      <c r="C6" s="13">
        <v>265</v>
      </c>
      <c r="D6" s="13">
        <v>232</v>
      </c>
      <c r="E6" s="26">
        <v>0.87547169811320757</v>
      </c>
      <c r="F6" s="13">
        <v>195</v>
      </c>
      <c r="G6" s="26">
        <v>0.73584905660377353</v>
      </c>
      <c r="H6" s="29" t="s">
        <v>43</v>
      </c>
      <c r="I6" s="11"/>
      <c r="J6" s="11"/>
      <c r="K6" s="11"/>
      <c r="L6" s="11"/>
    </row>
    <row r="7" spans="1:12" x14ac:dyDescent="0.25">
      <c r="A7" s="77"/>
      <c r="B7" s="55" t="s">
        <v>10</v>
      </c>
      <c r="C7" s="13">
        <v>281</v>
      </c>
      <c r="D7" s="13">
        <v>250</v>
      </c>
      <c r="E7" s="26">
        <v>0.88967971530249113</v>
      </c>
      <c r="F7" s="13">
        <v>211</v>
      </c>
      <c r="G7" s="26">
        <v>0.75088967971530252</v>
      </c>
      <c r="H7" s="29" t="s">
        <v>43</v>
      </c>
      <c r="I7" s="11"/>
      <c r="J7" s="11"/>
      <c r="K7" s="11"/>
      <c r="L7" s="11"/>
    </row>
    <row r="8" spans="1:12" x14ac:dyDescent="0.25">
      <c r="A8" s="78"/>
      <c r="B8" s="55" t="s">
        <v>81</v>
      </c>
      <c r="C8" s="13">
        <v>215</v>
      </c>
      <c r="D8" s="13">
        <v>195</v>
      </c>
      <c r="E8" s="26">
        <v>0.90697674418604646</v>
      </c>
      <c r="F8" s="13">
        <v>179</v>
      </c>
      <c r="G8" s="26">
        <v>0.83255813953488367</v>
      </c>
      <c r="H8" s="29" t="s">
        <v>43</v>
      </c>
      <c r="I8" s="11"/>
      <c r="J8" s="11"/>
      <c r="K8" s="11"/>
      <c r="L8" s="11"/>
    </row>
    <row r="10" spans="1:12" ht="30" x14ac:dyDescent="0.25">
      <c r="A10" s="41" t="s">
        <v>62</v>
      </c>
      <c r="B10" s="3" t="s">
        <v>13</v>
      </c>
      <c r="C10" s="25" t="s">
        <v>73</v>
      </c>
      <c r="D10" s="25" t="s">
        <v>74</v>
      </c>
      <c r="E10" s="25" t="s">
        <v>75</v>
      </c>
      <c r="F10" s="25" t="s">
        <v>11</v>
      </c>
      <c r="G10" s="25" t="s">
        <v>12</v>
      </c>
      <c r="H10" s="25" t="s">
        <v>76</v>
      </c>
    </row>
    <row r="11" spans="1:12" x14ac:dyDescent="0.25">
      <c r="A11" s="75" t="s">
        <v>0</v>
      </c>
      <c r="B11" s="55" t="s">
        <v>7</v>
      </c>
      <c r="C11" s="13">
        <v>174</v>
      </c>
      <c r="D11" s="13">
        <v>154</v>
      </c>
      <c r="E11" s="28">
        <v>0.88505747126436785</v>
      </c>
      <c r="F11" s="13">
        <v>129</v>
      </c>
      <c r="G11" s="28">
        <v>0.74137931034482762</v>
      </c>
      <c r="H11" s="29">
        <v>2.7987012987012987</v>
      </c>
    </row>
    <row r="12" spans="1:12" x14ac:dyDescent="0.25">
      <c r="A12" s="75"/>
      <c r="B12" s="55" t="s">
        <v>8</v>
      </c>
      <c r="C12" s="13">
        <v>157</v>
      </c>
      <c r="D12" s="13">
        <v>132</v>
      </c>
      <c r="E12" s="28">
        <v>0.84076433121019112</v>
      </c>
      <c r="F12" s="13">
        <v>103</v>
      </c>
      <c r="G12" s="28">
        <v>0.6560509554140127</v>
      </c>
      <c r="H12" s="29">
        <v>2.3465648854961829</v>
      </c>
      <c r="I12" s="1"/>
    </row>
    <row r="13" spans="1:12" x14ac:dyDescent="0.25">
      <c r="A13" s="75"/>
      <c r="B13" s="55" t="s">
        <v>9</v>
      </c>
      <c r="C13" s="13">
        <v>181</v>
      </c>
      <c r="D13" s="13">
        <v>153</v>
      </c>
      <c r="E13" s="28">
        <v>0.84530386740331487</v>
      </c>
      <c r="F13" s="13">
        <v>122</v>
      </c>
      <c r="G13" s="28">
        <v>0.67403314917127077</v>
      </c>
      <c r="H13" s="29">
        <v>2.5320261437908496</v>
      </c>
      <c r="I13" s="1"/>
    </row>
    <row r="14" spans="1:12" x14ac:dyDescent="0.25">
      <c r="A14" s="75"/>
      <c r="B14" s="55" t="s">
        <v>10</v>
      </c>
      <c r="C14" s="13">
        <v>178</v>
      </c>
      <c r="D14" s="13">
        <v>161</v>
      </c>
      <c r="E14" s="28">
        <v>0.9044943820224719</v>
      </c>
      <c r="F14" s="13">
        <v>126</v>
      </c>
      <c r="G14" s="28">
        <v>0.7078651685393258</v>
      </c>
      <c r="H14" s="29">
        <v>2.560377358490566</v>
      </c>
      <c r="I14" s="1"/>
    </row>
    <row r="15" spans="1:12" x14ac:dyDescent="0.25">
      <c r="A15" s="75"/>
      <c r="B15" s="55" t="s">
        <v>81</v>
      </c>
      <c r="C15" s="13">
        <v>138</v>
      </c>
      <c r="D15" s="13">
        <v>128</v>
      </c>
      <c r="E15" s="28">
        <v>0.92753623188405798</v>
      </c>
      <c r="F15" s="13">
        <v>116</v>
      </c>
      <c r="G15" s="28">
        <v>0.84057971014492749</v>
      </c>
      <c r="H15" s="29">
        <v>3.0437500000000002</v>
      </c>
      <c r="I15" s="1"/>
    </row>
    <row r="16" spans="1:12" ht="30" x14ac:dyDescent="0.25">
      <c r="A16" s="49"/>
      <c r="B16" s="3" t="s">
        <v>13</v>
      </c>
      <c r="C16" s="25" t="s">
        <v>73</v>
      </c>
      <c r="D16" s="25" t="s">
        <v>74</v>
      </c>
      <c r="E16" s="25" t="s">
        <v>75</v>
      </c>
      <c r="F16" s="25" t="s">
        <v>11</v>
      </c>
      <c r="G16" s="25" t="s">
        <v>12</v>
      </c>
      <c r="H16" s="25" t="s">
        <v>76</v>
      </c>
      <c r="I16" s="1"/>
    </row>
    <row r="17" spans="1:9" x14ac:dyDescent="0.25">
      <c r="A17" s="75" t="s">
        <v>1</v>
      </c>
      <c r="B17" s="55" t="s">
        <v>7</v>
      </c>
      <c r="C17" s="13">
        <v>67</v>
      </c>
      <c r="D17" s="13">
        <v>63</v>
      </c>
      <c r="E17" s="28">
        <v>0.94029850746268662</v>
      </c>
      <c r="F17" s="13">
        <v>61</v>
      </c>
      <c r="G17" s="28">
        <v>0.91044776119402981</v>
      </c>
      <c r="H17" s="29">
        <v>3.2096774193548385</v>
      </c>
    </row>
    <row r="18" spans="1:9" x14ac:dyDescent="0.25">
      <c r="A18" s="75"/>
      <c r="B18" s="55" t="s">
        <v>8</v>
      </c>
      <c r="C18" s="13">
        <v>58</v>
      </c>
      <c r="D18" s="13">
        <v>52</v>
      </c>
      <c r="E18" s="28">
        <v>0.89655172413793105</v>
      </c>
      <c r="F18" s="13">
        <v>48</v>
      </c>
      <c r="G18" s="28">
        <v>0.82758620689655171</v>
      </c>
      <c r="H18" s="29">
        <v>3.2692307692307687</v>
      </c>
      <c r="I18" s="1"/>
    </row>
    <row r="19" spans="1:9" x14ac:dyDescent="0.25">
      <c r="A19" s="75"/>
      <c r="B19" s="55" t="s">
        <v>9</v>
      </c>
      <c r="C19" s="13">
        <v>28</v>
      </c>
      <c r="D19" s="13">
        <v>27</v>
      </c>
      <c r="E19" s="28">
        <v>0.9642857142857143</v>
      </c>
      <c r="F19" s="13">
        <v>26</v>
      </c>
      <c r="G19" s="28">
        <v>0.9285714285714286</v>
      </c>
      <c r="H19" s="29">
        <v>3.1640000000000001</v>
      </c>
      <c r="I19" s="1"/>
    </row>
    <row r="20" spans="1:9" x14ac:dyDescent="0.25">
      <c r="A20" s="75"/>
      <c r="B20" s="55" t="s">
        <v>10</v>
      </c>
      <c r="C20" s="13">
        <v>40</v>
      </c>
      <c r="D20" s="13">
        <v>35</v>
      </c>
      <c r="E20" s="28">
        <v>0.875</v>
      </c>
      <c r="F20" s="13">
        <v>33</v>
      </c>
      <c r="G20" s="28">
        <v>0.82499999999999996</v>
      </c>
      <c r="H20" s="29">
        <v>3.2942857142857145</v>
      </c>
      <c r="I20" s="1"/>
    </row>
    <row r="21" spans="1:9" x14ac:dyDescent="0.25">
      <c r="A21" s="75"/>
      <c r="B21" s="55" t="s">
        <v>81</v>
      </c>
      <c r="C21" s="13">
        <v>11</v>
      </c>
      <c r="D21" s="13">
        <v>11</v>
      </c>
      <c r="E21" s="28">
        <v>1</v>
      </c>
      <c r="F21" s="13">
        <v>10</v>
      </c>
      <c r="G21" s="28">
        <v>0.90909090909090906</v>
      </c>
      <c r="H21" s="29">
        <v>3.3454545454545452</v>
      </c>
      <c r="I21" s="1"/>
    </row>
    <row r="22" spans="1:9" ht="30" x14ac:dyDescent="0.25">
      <c r="A22" s="49"/>
      <c r="B22" s="3" t="s">
        <v>13</v>
      </c>
      <c r="C22" s="25" t="s">
        <v>73</v>
      </c>
      <c r="D22" s="25" t="s">
        <v>74</v>
      </c>
      <c r="E22" s="25" t="s">
        <v>75</v>
      </c>
      <c r="F22" s="25" t="s">
        <v>11</v>
      </c>
      <c r="G22" s="25" t="s">
        <v>12</v>
      </c>
      <c r="H22" s="25" t="s">
        <v>76</v>
      </c>
      <c r="I22" s="1"/>
    </row>
    <row r="23" spans="1:9" x14ac:dyDescent="0.25">
      <c r="A23" s="75" t="s">
        <v>2</v>
      </c>
      <c r="B23" s="55" t="s">
        <v>7</v>
      </c>
      <c r="C23" s="13">
        <v>27</v>
      </c>
      <c r="D23" s="13">
        <v>23</v>
      </c>
      <c r="E23" s="28">
        <v>0.85185185185185186</v>
      </c>
      <c r="F23" s="13">
        <v>23</v>
      </c>
      <c r="G23" s="28">
        <v>0.85185185185185186</v>
      </c>
      <c r="H23" s="29">
        <v>3.6999999999999997</v>
      </c>
    </row>
    <row r="24" spans="1:9" x14ac:dyDescent="0.25">
      <c r="A24" s="75"/>
      <c r="B24" s="55" t="s">
        <v>8</v>
      </c>
      <c r="C24" s="13">
        <v>20</v>
      </c>
      <c r="D24" s="13">
        <v>19</v>
      </c>
      <c r="E24" s="28">
        <v>0.95</v>
      </c>
      <c r="F24" s="13">
        <v>15</v>
      </c>
      <c r="G24" s="28">
        <v>0.75</v>
      </c>
      <c r="H24" s="29">
        <v>3.0526315789473686</v>
      </c>
      <c r="I24" s="1"/>
    </row>
    <row r="25" spans="1:9" x14ac:dyDescent="0.25">
      <c r="A25" s="75"/>
      <c r="B25" s="55" t="s">
        <v>9</v>
      </c>
      <c r="C25" s="55" t="s">
        <v>43</v>
      </c>
      <c r="D25" s="55" t="s">
        <v>43</v>
      </c>
      <c r="E25" s="30" t="s">
        <v>43</v>
      </c>
      <c r="F25" s="55" t="s">
        <v>43</v>
      </c>
      <c r="G25" s="30" t="s">
        <v>43</v>
      </c>
      <c r="H25" s="55" t="s">
        <v>43</v>
      </c>
      <c r="I25" s="1"/>
    </row>
    <row r="26" spans="1:9" x14ac:dyDescent="0.25">
      <c r="A26" s="75"/>
      <c r="B26" s="55" t="s">
        <v>10</v>
      </c>
      <c r="C26" s="13">
        <v>13</v>
      </c>
      <c r="D26" s="13">
        <v>9</v>
      </c>
      <c r="E26" s="28">
        <v>0.69230769230769229</v>
      </c>
      <c r="F26" s="13">
        <v>9</v>
      </c>
      <c r="G26" s="28">
        <v>0.69230769230769229</v>
      </c>
      <c r="H26" s="29">
        <v>3.6666666666666665</v>
      </c>
      <c r="I26" s="1"/>
    </row>
    <row r="27" spans="1:9" x14ac:dyDescent="0.25">
      <c r="A27" s="75"/>
      <c r="B27" s="55" t="s">
        <v>81</v>
      </c>
      <c r="C27" s="13">
        <v>15</v>
      </c>
      <c r="D27" s="13">
        <v>13</v>
      </c>
      <c r="E27" s="28">
        <v>0.8666666666666667</v>
      </c>
      <c r="F27" s="13">
        <v>13</v>
      </c>
      <c r="G27" s="28">
        <v>0.8666666666666667</v>
      </c>
      <c r="H27" s="29">
        <v>3.9461538461538463</v>
      </c>
      <c r="I27" s="1"/>
    </row>
    <row r="28" spans="1:9" ht="30" x14ac:dyDescent="0.25">
      <c r="A28" s="49"/>
      <c r="B28" s="3" t="s">
        <v>13</v>
      </c>
      <c r="C28" s="25" t="s">
        <v>73</v>
      </c>
      <c r="D28" s="25" t="s">
        <v>74</v>
      </c>
      <c r="E28" s="25" t="s">
        <v>75</v>
      </c>
      <c r="F28" s="25" t="s">
        <v>11</v>
      </c>
      <c r="G28" s="25" t="s">
        <v>12</v>
      </c>
      <c r="H28" s="25" t="s">
        <v>76</v>
      </c>
      <c r="I28" s="1"/>
    </row>
    <row r="29" spans="1:9" x14ac:dyDescent="0.25">
      <c r="A29" s="75" t="s">
        <v>3</v>
      </c>
      <c r="B29" s="55" t="s">
        <v>7</v>
      </c>
      <c r="C29" s="13">
        <v>24</v>
      </c>
      <c r="D29" s="13">
        <v>21</v>
      </c>
      <c r="E29" s="28">
        <v>0.875</v>
      </c>
      <c r="F29" s="13">
        <v>21</v>
      </c>
      <c r="G29" s="28">
        <v>0.875</v>
      </c>
      <c r="H29" s="29">
        <v>3.8285714285714287</v>
      </c>
    </row>
    <row r="30" spans="1:9" x14ac:dyDescent="0.25">
      <c r="A30" s="75"/>
      <c r="B30" s="55" t="s">
        <v>8</v>
      </c>
      <c r="C30" s="13">
        <v>18</v>
      </c>
      <c r="D30" s="13">
        <v>15</v>
      </c>
      <c r="E30" s="28">
        <v>0.83333333333333337</v>
      </c>
      <c r="F30" s="13">
        <v>14</v>
      </c>
      <c r="G30" s="28">
        <v>0.77777777777777779</v>
      </c>
      <c r="H30" s="29">
        <v>3.3200000000000003</v>
      </c>
      <c r="I30" s="1"/>
    </row>
    <row r="31" spans="1:9" x14ac:dyDescent="0.25">
      <c r="A31" s="75"/>
      <c r="B31" s="55" t="s">
        <v>9</v>
      </c>
      <c r="C31" s="13">
        <v>18</v>
      </c>
      <c r="D31" s="13">
        <v>16</v>
      </c>
      <c r="E31" s="28">
        <v>0.88888888888888884</v>
      </c>
      <c r="F31" s="13">
        <v>13</v>
      </c>
      <c r="G31" s="28">
        <v>0.72222222222222221</v>
      </c>
      <c r="H31" s="29">
        <v>2.9375</v>
      </c>
      <c r="I31" s="1"/>
    </row>
    <row r="32" spans="1:9" x14ac:dyDescent="0.25">
      <c r="A32" s="75"/>
      <c r="B32" s="55" t="s">
        <v>10</v>
      </c>
      <c r="C32" s="13">
        <v>14</v>
      </c>
      <c r="D32" s="13">
        <v>11</v>
      </c>
      <c r="E32" s="28">
        <v>0.7857142857142857</v>
      </c>
      <c r="F32" s="13">
        <v>9</v>
      </c>
      <c r="G32" s="28">
        <v>0.6428571428571429</v>
      </c>
      <c r="H32" s="29">
        <v>2.8727272727272726</v>
      </c>
      <c r="I32" s="1"/>
    </row>
    <row r="33" spans="1:9" x14ac:dyDescent="0.25">
      <c r="A33" s="75"/>
      <c r="B33" s="55" t="s">
        <v>81</v>
      </c>
      <c r="C33" s="13">
        <v>20</v>
      </c>
      <c r="D33" s="13">
        <v>15</v>
      </c>
      <c r="E33" s="28">
        <v>0.75</v>
      </c>
      <c r="F33" s="13">
        <v>15</v>
      </c>
      <c r="G33" s="28">
        <v>0.75</v>
      </c>
      <c r="H33" s="29">
        <v>3.8666666666666667</v>
      </c>
      <c r="I33" s="1"/>
    </row>
    <row r="34" spans="1:9" ht="30" x14ac:dyDescent="0.25">
      <c r="A34" s="49"/>
      <c r="B34" s="3" t="s">
        <v>13</v>
      </c>
      <c r="C34" s="25" t="s">
        <v>73</v>
      </c>
      <c r="D34" s="25" t="s">
        <v>74</v>
      </c>
      <c r="E34" s="25" t="s">
        <v>75</v>
      </c>
      <c r="F34" s="25" t="s">
        <v>11</v>
      </c>
      <c r="G34" s="25" t="s">
        <v>12</v>
      </c>
      <c r="H34" s="25" t="s">
        <v>76</v>
      </c>
      <c r="I34" s="1"/>
    </row>
    <row r="35" spans="1:9" x14ac:dyDescent="0.25">
      <c r="A35" s="75" t="s">
        <v>4</v>
      </c>
      <c r="B35" s="55" t="s">
        <v>7</v>
      </c>
      <c r="C35" s="13">
        <v>25</v>
      </c>
      <c r="D35" s="13">
        <v>22</v>
      </c>
      <c r="E35" s="28">
        <v>0.88</v>
      </c>
      <c r="F35" s="13">
        <v>19</v>
      </c>
      <c r="G35" s="28">
        <v>0.76</v>
      </c>
      <c r="H35" s="29">
        <v>2.8181818181818183</v>
      </c>
    </row>
    <row r="36" spans="1:9" x14ac:dyDescent="0.25">
      <c r="A36" s="75"/>
      <c r="B36" s="55" t="s">
        <v>8</v>
      </c>
      <c r="C36" s="13">
        <v>17</v>
      </c>
      <c r="D36" s="13">
        <v>15</v>
      </c>
      <c r="E36" s="28">
        <v>0.88235294117647056</v>
      </c>
      <c r="F36" s="13">
        <v>14</v>
      </c>
      <c r="G36" s="28">
        <v>0.82352941176470584</v>
      </c>
      <c r="H36" s="29">
        <v>2.7399999999999998</v>
      </c>
      <c r="I36" s="1"/>
    </row>
    <row r="37" spans="1:9" x14ac:dyDescent="0.25">
      <c r="A37" s="75"/>
      <c r="B37" s="55" t="s">
        <v>9</v>
      </c>
      <c r="C37" s="13" t="s">
        <v>43</v>
      </c>
      <c r="D37" s="13" t="s">
        <v>43</v>
      </c>
      <c r="E37" s="28" t="s">
        <v>43</v>
      </c>
      <c r="F37" s="13" t="s">
        <v>43</v>
      </c>
      <c r="G37" s="28" t="s">
        <v>43</v>
      </c>
      <c r="H37" s="29" t="s">
        <v>43</v>
      </c>
      <c r="I37" s="1"/>
    </row>
    <row r="38" spans="1:9" x14ac:dyDescent="0.25">
      <c r="A38" s="75"/>
      <c r="B38" s="55" t="s">
        <v>10</v>
      </c>
      <c r="C38" s="13" t="s">
        <v>43</v>
      </c>
      <c r="D38" s="13" t="s">
        <v>43</v>
      </c>
      <c r="E38" s="28" t="s">
        <v>43</v>
      </c>
      <c r="F38" s="13" t="s">
        <v>43</v>
      </c>
      <c r="G38" s="28" t="s">
        <v>43</v>
      </c>
      <c r="H38" s="29" t="s">
        <v>43</v>
      </c>
      <c r="I38" s="1"/>
    </row>
    <row r="39" spans="1:9" x14ac:dyDescent="0.25">
      <c r="A39" s="75"/>
      <c r="B39" s="55" t="s">
        <v>81</v>
      </c>
      <c r="C39" s="13" t="s">
        <v>43</v>
      </c>
      <c r="D39" s="13" t="s">
        <v>43</v>
      </c>
      <c r="E39" s="28" t="s">
        <v>43</v>
      </c>
      <c r="F39" s="13" t="s">
        <v>43</v>
      </c>
      <c r="G39" s="28" t="s">
        <v>43</v>
      </c>
      <c r="H39" s="29" t="s">
        <v>43</v>
      </c>
      <c r="I39" s="1"/>
    </row>
    <row r="40" spans="1:9" ht="30" x14ac:dyDescent="0.25">
      <c r="A40" s="49"/>
      <c r="B40" s="3" t="s">
        <v>13</v>
      </c>
      <c r="C40" s="25" t="s">
        <v>73</v>
      </c>
      <c r="D40" s="25" t="s">
        <v>74</v>
      </c>
      <c r="E40" s="25" t="s">
        <v>75</v>
      </c>
      <c r="F40" s="25" t="s">
        <v>11</v>
      </c>
      <c r="G40" s="25" t="s">
        <v>12</v>
      </c>
      <c r="H40" s="25" t="s">
        <v>76</v>
      </c>
      <c r="I40" s="1"/>
    </row>
    <row r="41" spans="1:9" x14ac:dyDescent="0.25">
      <c r="A41" s="75" t="s">
        <v>5</v>
      </c>
      <c r="B41" s="55" t="s">
        <v>7</v>
      </c>
      <c r="C41" s="13">
        <v>40</v>
      </c>
      <c r="D41" s="13">
        <v>33</v>
      </c>
      <c r="E41" s="28">
        <v>0.82499999999999996</v>
      </c>
      <c r="F41" s="13">
        <v>30</v>
      </c>
      <c r="G41" s="28">
        <v>0.75</v>
      </c>
      <c r="H41" s="29">
        <v>3.1090909090909089</v>
      </c>
    </row>
    <row r="42" spans="1:9" x14ac:dyDescent="0.25">
      <c r="A42" s="75"/>
      <c r="B42" s="55" t="s">
        <v>8</v>
      </c>
      <c r="C42" s="13">
        <v>44</v>
      </c>
      <c r="D42" s="13">
        <v>37</v>
      </c>
      <c r="E42" s="28">
        <v>0.84090909090909094</v>
      </c>
      <c r="F42" s="13">
        <v>36</v>
      </c>
      <c r="G42" s="28">
        <v>0.81818181818181823</v>
      </c>
      <c r="H42" s="29">
        <v>3.2388888888888894</v>
      </c>
      <c r="I42" s="1"/>
    </row>
    <row r="43" spans="1:9" x14ac:dyDescent="0.25">
      <c r="A43" s="75"/>
      <c r="B43" s="55" t="s">
        <v>9</v>
      </c>
      <c r="C43" s="13">
        <v>18</v>
      </c>
      <c r="D43" s="13">
        <v>17</v>
      </c>
      <c r="E43" s="28">
        <v>0.94444444444444442</v>
      </c>
      <c r="F43" s="13">
        <v>15</v>
      </c>
      <c r="G43" s="28">
        <v>0.83333333333333337</v>
      </c>
      <c r="H43" s="29">
        <v>2.9588235294117649</v>
      </c>
      <c r="I43" s="1"/>
    </row>
    <row r="44" spans="1:9" x14ac:dyDescent="0.25">
      <c r="A44" s="75"/>
      <c r="B44" s="55" t="s">
        <v>10</v>
      </c>
      <c r="C44" s="13">
        <v>30</v>
      </c>
      <c r="D44" s="13">
        <v>28</v>
      </c>
      <c r="E44" s="28">
        <v>0.93333333333333335</v>
      </c>
      <c r="F44" s="13">
        <v>28</v>
      </c>
      <c r="G44" s="28">
        <v>0.93333333333333335</v>
      </c>
      <c r="H44" s="29">
        <v>3.3217391304347825</v>
      </c>
      <c r="I44" s="1"/>
    </row>
    <row r="45" spans="1:9" x14ac:dyDescent="0.25">
      <c r="A45" s="75"/>
      <c r="B45" s="55" t="s">
        <v>81</v>
      </c>
      <c r="C45" s="13">
        <v>13</v>
      </c>
      <c r="D45" s="13">
        <v>12</v>
      </c>
      <c r="E45" s="28">
        <v>0.92307692307692313</v>
      </c>
      <c r="F45" s="13">
        <v>10</v>
      </c>
      <c r="G45" s="28">
        <v>0.76923076923076927</v>
      </c>
      <c r="H45" s="29">
        <v>2.7545454545454549</v>
      </c>
      <c r="I45" s="1"/>
    </row>
    <row r="46" spans="1:9" ht="30" x14ac:dyDescent="0.25">
      <c r="A46" s="49"/>
      <c r="B46" s="3" t="s">
        <v>13</v>
      </c>
      <c r="C46" s="25" t="s">
        <v>73</v>
      </c>
      <c r="D46" s="25" t="s">
        <v>74</v>
      </c>
      <c r="E46" s="25" t="s">
        <v>75</v>
      </c>
      <c r="F46" s="25" t="s">
        <v>11</v>
      </c>
      <c r="G46" s="25" t="s">
        <v>12</v>
      </c>
      <c r="H46" s="25" t="s">
        <v>76</v>
      </c>
      <c r="I46" s="1"/>
    </row>
    <row r="47" spans="1:9" x14ac:dyDescent="0.25">
      <c r="A47" s="75" t="s">
        <v>6</v>
      </c>
      <c r="B47" s="55" t="s">
        <v>7</v>
      </c>
      <c r="C47" s="13">
        <v>14</v>
      </c>
      <c r="D47" s="13">
        <v>13</v>
      </c>
      <c r="E47" s="28">
        <v>0.9285714285714286</v>
      </c>
      <c r="F47" s="13">
        <v>12</v>
      </c>
      <c r="G47" s="28">
        <v>0.8571428571428571</v>
      </c>
      <c r="H47" s="29">
        <v>3.1076923076923086</v>
      </c>
    </row>
    <row r="48" spans="1:9" x14ac:dyDescent="0.25">
      <c r="A48" s="75"/>
      <c r="B48" s="55" t="s">
        <v>8</v>
      </c>
      <c r="C48" s="13">
        <v>13</v>
      </c>
      <c r="D48" s="13">
        <v>12</v>
      </c>
      <c r="E48" s="28">
        <v>0.92307692307692313</v>
      </c>
      <c r="F48" s="13">
        <v>12</v>
      </c>
      <c r="G48" s="28">
        <v>0.92307692307692313</v>
      </c>
      <c r="H48" s="29">
        <v>3.8333333333333335</v>
      </c>
    </row>
    <row r="49" spans="1:8" x14ac:dyDescent="0.25">
      <c r="A49" s="75"/>
      <c r="B49" s="55" t="s">
        <v>9</v>
      </c>
      <c r="C49" s="13">
        <v>20</v>
      </c>
      <c r="D49" s="13">
        <v>19</v>
      </c>
      <c r="E49" s="28">
        <v>0.95</v>
      </c>
      <c r="F49" s="13">
        <v>19</v>
      </c>
      <c r="G49" s="28">
        <v>0.95</v>
      </c>
      <c r="H49" s="29">
        <v>3.3052631578947369</v>
      </c>
    </row>
    <row r="50" spans="1:8" x14ac:dyDescent="0.25">
      <c r="A50" s="75"/>
      <c r="B50" s="55" t="s">
        <v>10</v>
      </c>
      <c r="C50" s="13">
        <v>6</v>
      </c>
      <c r="D50" s="13">
        <v>6</v>
      </c>
      <c r="E50" s="28">
        <v>1</v>
      </c>
      <c r="F50" s="13">
        <v>6</v>
      </c>
      <c r="G50" s="28">
        <v>1</v>
      </c>
      <c r="H50" s="29">
        <v>3.8333333333333335</v>
      </c>
    </row>
    <row r="51" spans="1:8" x14ac:dyDescent="0.25">
      <c r="A51" s="75"/>
      <c r="B51" s="55" t="s">
        <v>81</v>
      </c>
      <c r="C51" s="13">
        <v>18</v>
      </c>
      <c r="D51" s="13">
        <v>16</v>
      </c>
      <c r="E51" s="28">
        <v>0.88888888888888884</v>
      </c>
      <c r="F51" s="13">
        <v>15</v>
      </c>
      <c r="G51" s="28">
        <v>0.83333333333333337</v>
      </c>
      <c r="H51" s="29">
        <v>3.4250000000000003</v>
      </c>
    </row>
  </sheetData>
  <mergeCells count="9">
    <mergeCell ref="A1:H2"/>
    <mergeCell ref="A47:A51"/>
    <mergeCell ref="A11:A15"/>
    <mergeCell ref="A17:A21"/>
    <mergeCell ref="A23:A27"/>
    <mergeCell ref="A29:A33"/>
    <mergeCell ref="A35:A39"/>
    <mergeCell ref="A41:A45"/>
    <mergeCell ref="A4:A8"/>
  </mergeCells>
  <printOptions horizontalCentered="1"/>
  <pageMargins left="0.7" right="0.7" top="0.75" bottom="0.75" header="0.3" footer="0.3"/>
  <pageSetup scale="84" fitToHeight="0" orientation="landscape" r:id="rId1"/>
  <headerFooter>
    <oddHeader>&amp;CCuyamaca College Program Review 2018-2019</oddHeader>
    <oddFooter>&amp;CInstitutional Effectiveness, Success, and Equity Office (September 2018)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>
      <selection activeCell="L13" sqref="L13"/>
    </sheetView>
  </sheetViews>
  <sheetFormatPr defaultRowHeight="15" x14ac:dyDescent="0.25"/>
  <cols>
    <col min="1" max="1" width="20" style="47" customWidth="1"/>
    <col min="2" max="2" width="16.7109375" style="2" customWidth="1"/>
    <col min="3" max="8" width="13.7109375" style="2" customWidth="1"/>
  </cols>
  <sheetData>
    <row r="1" spans="1:8" ht="30" x14ac:dyDescent="0.25">
      <c r="A1" s="41" t="s">
        <v>72</v>
      </c>
      <c r="B1" s="3" t="s">
        <v>13</v>
      </c>
      <c r="C1" s="25" t="s">
        <v>73</v>
      </c>
      <c r="D1" s="25" t="s">
        <v>74</v>
      </c>
      <c r="E1" s="25" t="s">
        <v>75</v>
      </c>
      <c r="F1" s="25" t="s">
        <v>11</v>
      </c>
      <c r="G1" s="25" t="s">
        <v>12</v>
      </c>
      <c r="H1" s="25" t="s">
        <v>76</v>
      </c>
    </row>
    <row r="2" spans="1:8" x14ac:dyDescent="0.25">
      <c r="A2" s="75" t="s">
        <v>65</v>
      </c>
      <c r="B2" s="55" t="s">
        <v>7</v>
      </c>
      <c r="C2" s="4">
        <v>371</v>
      </c>
      <c r="D2" s="4">
        <v>329</v>
      </c>
      <c r="E2" s="5">
        <v>0.8867924528301887</v>
      </c>
      <c r="F2" s="4">
        <v>295</v>
      </c>
      <c r="G2" s="5">
        <v>0.79514824797843664</v>
      </c>
      <c r="H2" s="66">
        <v>3.0503048780487805</v>
      </c>
    </row>
    <row r="3" spans="1:8" x14ac:dyDescent="0.25">
      <c r="A3" s="75"/>
      <c r="B3" s="55" t="s">
        <v>8</v>
      </c>
      <c r="C3" s="4">
        <v>327</v>
      </c>
      <c r="D3" s="4">
        <v>282</v>
      </c>
      <c r="E3" s="5">
        <v>0.86238532110091748</v>
      </c>
      <c r="F3" s="4">
        <v>242</v>
      </c>
      <c r="G3" s="5">
        <v>0.74006116207951067</v>
      </c>
      <c r="H3" s="66">
        <v>2.8175000000000003</v>
      </c>
    </row>
    <row r="4" spans="1:8" x14ac:dyDescent="0.25">
      <c r="A4" s="75"/>
      <c r="B4" s="55" t="s">
        <v>9</v>
      </c>
      <c r="C4" s="4">
        <v>265</v>
      </c>
      <c r="D4" s="4">
        <v>232</v>
      </c>
      <c r="E4" s="5">
        <v>0.87547169811320757</v>
      </c>
      <c r="F4" s="4">
        <v>195</v>
      </c>
      <c r="G4" s="5">
        <v>0.73584905660377353</v>
      </c>
      <c r="H4" s="66">
        <v>2.7243478260869565</v>
      </c>
    </row>
    <row r="5" spans="1:8" x14ac:dyDescent="0.25">
      <c r="A5" s="75"/>
      <c r="B5" s="55" t="s">
        <v>10</v>
      </c>
      <c r="C5" s="4">
        <v>281</v>
      </c>
      <c r="D5" s="4">
        <v>250</v>
      </c>
      <c r="E5" s="5">
        <v>0.88967971530249113</v>
      </c>
      <c r="F5" s="4">
        <v>211</v>
      </c>
      <c r="G5" s="5">
        <v>0.75088967971530252</v>
      </c>
      <c r="H5" s="66">
        <v>2.8246913580246913</v>
      </c>
    </row>
    <row r="6" spans="1:8" x14ac:dyDescent="0.25">
      <c r="A6" s="75"/>
      <c r="B6" s="55" t="s">
        <v>81</v>
      </c>
      <c r="C6" s="4">
        <v>215</v>
      </c>
      <c r="D6" s="4">
        <v>195</v>
      </c>
      <c r="E6" s="5">
        <v>0.90697674418604646</v>
      </c>
      <c r="F6" s="4">
        <v>179</v>
      </c>
      <c r="G6" s="5">
        <v>0.83255813953488367</v>
      </c>
      <c r="H6" s="66">
        <v>3.1999999999999997</v>
      </c>
    </row>
    <row r="7" spans="1:8" x14ac:dyDescent="0.25">
      <c r="A7" s="75" t="s">
        <v>66</v>
      </c>
      <c r="B7" s="55" t="s">
        <v>7</v>
      </c>
      <c r="C7" s="31" t="s">
        <v>43</v>
      </c>
      <c r="D7" s="31" t="s">
        <v>43</v>
      </c>
      <c r="E7" s="32" t="s">
        <v>43</v>
      </c>
      <c r="F7" s="31" t="s">
        <v>43</v>
      </c>
      <c r="G7" s="32" t="s">
        <v>43</v>
      </c>
      <c r="H7" s="67" t="s">
        <v>43</v>
      </c>
    </row>
    <row r="8" spans="1:8" x14ac:dyDescent="0.25">
      <c r="A8" s="75"/>
      <c r="B8" s="55" t="s">
        <v>8</v>
      </c>
      <c r="C8" s="31" t="s">
        <v>43</v>
      </c>
      <c r="D8" s="31" t="s">
        <v>43</v>
      </c>
      <c r="E8" s="32" t="s">
        <v>43</v>
      </c>
      <c r="F8" s="31" t="s">
        <v>43</v>
      </c>
      <c r="G8" s="32" t="s">
        <v>43</v>
      </c>
      <c r="H8" s="67" t="s">
        <v>43</v>
      </c>
    </row>
    <row r="9" spans="1:8" x14ac:dyDescent="0.25">
      <c r="A9" s="75"/>
      <c r="B9" s="55" t="s">
        <v>9</v>
      </c>
      <c r="C9" s="31" t="s">
        <v>43</v>
      </c>
      <c r="D9" s="31" t="s">
        <v>43</v>
      </c>
      <c r="E9" s="32" t="s">
        <v>43</v>
      </c>
      <c r="F9" s="31" t="s">
        <v>43</v>
      </c>
      <c r="G9" s="32" t="s">
        <v>43</v>
      </c>
      <c r="H9" s="67" t="s">
        <v>43</v>
      </c>
    </row>
    <row r="10" spans="1:8" x14ac:dyDescent="0.25">
      <c r="A10" s="75"/>
      <c r="B10" s="55" t="s">
        <v>10</v>
      </c>
      <c r="C10" s="31" t="s">
        <v>43</v>
      </c>
      <c r="D10" s="31" t="s">
        <v>43</v>
      </c>
      <c r="E10" s="32" t="s">
        <v>43</v>
      </c>
      <c r="F10" s="31" t="s">
        <v>43</v>
      </c>
      <c r="G10" s="32" t="s">
        <v>43</v>
      </c>
      <c r="H10" s="67" t="s">
        <v>43</v>
      </c>
    </row>
    <row r="11" spans="1:8" x14ac:dyDescent="0.25">
      <c r="A11" s="75"/>
      <c r="B11" s="55" t="s">
        <v>81</v>
      </c>
      <c r="C11" s="31" t="s">
        <v>43</v>
      </c>
      <c r="D11" s="31" t="s">
        <v>43</v>
      </c>
      <c r="E11" s="32" t="s">
        <v>43</v>
      </c>
      <c r="F11" s="31" t="s">
        <v>43</v>
      </c>
      <c r="G11" s="32" t="s">
        <v>43</v>
      </c>
      <c r="H11" s="67" t="s">
        <v>43</v>
      </c>
    </row>
    <row r="13" spans="1:8" ht="32.25" customHeight="1" x14ac:dyDescent="0.25">
      <c r="A13" s="79" t="s">
        <v>65</v>
      </c>
      <c r="B13" s="79"/>
      <c r="C13" s="79"/>
      <c r="D13" s="79"/>
      <c r="E13" s="79"/>
      <c r="F13" s="79"/>
      <c r="G13" s="79"/>
      <c r="H13" s="79"/>
    </row>
    <row r="14" spans="1:8" ht="30" x14ac:dyDescent="0.25">
      <c r="A14" s="56" t="s">
        <v>55</v>
      </c>
      <c r="B14" s="53" t="s">
        <v>13</v>
      </c>
      <c r="C14" s="25" t="s">
        <v>73</v>
      </c>
      <c r="D14" s="25" t="s">
        <v>74</v>
      </c>
      <c r="E14" s="25" t="s">
        <v>75</v>
      </c>
      <c r="F14" s="25" t="s">
        <v>82</v>
      </c>
      <c r="G14" s="25" t="s">
        <v>12</v>
      </c>
      <c r="H14" s="25" t="s">
        <v>76</v>
      </c>
    </row>
    <row r="15" spans="1:8" x14ac:dyDescent="0.25">
      <c r="A15" s="80" t="s">
        <v>56</v>
      </c>
      <c r="B15" s="57" t="s">
        <v>7</v>
      </c>
      <c r="C15" s="58">
        <v>25</v>
      </c>
      <c r="D15" s="58">
        <v>21</v>
      </c>
      <c r="E15" s="59">
        <v>0.84</v>
      </c>
      <c r="F15" s="58">
        <v>18</v>
      </c>
      <c r="G15" s="59">
        <v>0.72</v>
      </c>
      <c r="H15" s="60">
        <v>2.5904761904761902</v>
      </c>
    </row>
    <row r="16" spans="1:8" x14ac:dyDescent="0.25">
      <c r="A16" s="81"/>
      <c r="B16" s="57" t="s">
        <v>8</v>
      </c>
      <c r="C16" s="58">
        <v>14</v>
      </c>
      <c r="D16" s="58">
        <v>13</v>
      </c>
      <c r="E16" s="59">
        <v>0.9285714285714286</v>
      </c>
      <c r="F16" s="58">
        <v>10</v>
      </c>
      <c r="G16" s="59">
        <v>0.7142857142857143</v>
      </c>
      <c r="H16" s="60">
        <v>2.4461538461538459</v>
      </c>
    </row>
    <row r="17" spans="1:8" x14ac:dyDescent="0.25">
      <c r="A17" s="81"/>
      <c r="B17" s="57" t="s">
        <v>9</v>
      </c>
      <c r="C17" s="58">
        <v>18</v>
      </c>
      <c r="D17" s="58">
        <v>13</v>
      </c>
      <c r="E17" s="59">
        <v>0.72222222222222221</v>
      </c>
      <c r="F17" s="58">
        <v>9</v>
      </c>
      <c r="G17" s="59">
        <v>0.5</v>
      </c>
      <c r="H17" s="60">
        <v>1.9</v>
      </c>
    </row>
    <row r="18" spans="1:8" x14ac:dyDescent="0.25">
      <c r="A18" s="81"/>
      <c r="B18" s="57" t="s">
        <v>10</v>
      </c>
      <c r="C18" s="58">
        <v>23</v>
      </c>
      <c r="D18" s="58">
        <v>22</v>
      </c>
      <c r="E18" s="59">
        <v>0.95652173913043481</v>
      </c>
      <c r="F18" s="58">
        <v>17</v>
      </c>
      <c r="G18" s="59">
        <v>0.73913043478260865</v>
      </c>
      <c r="H18" s="60">
        <v>2.4954545454545451</v>
      </c>
    </row>
    <row r="19" spans="1:8" x14ac:dyDescent="0.25">
      <c r="A19" s="82"/>
      <c r="B19" s="57" t="s">
        <v>81</v>
      </c>
      <c r="C19" s="58">
        <v>6</v>
      </c>
      <c r="D19" s="58">
        <v>5</v>
      </c>
      <c r="E19" s="59">
        <v>0.83333333333333337</v>
      </c>
      <c r="F19" s="58">
        <v>5</v>
      </c>
      <c r="G19" s="59">
        <v>0.83333333333333337</v>
      </c>
      <c r="H19" s="60">
        <v>3.6799999999999997</v>
      </c>
    </row>
    <row r="20" spans="1:8" x14ac:dyDescent="0.25">
      <c r="A20" s="83" t="s">
        <v>57</v>
      </c>
      <c r="B20" s="61" t="s">
        <v>7</v>
      </c>
      <c r="C20" s="62">
        <v>1</v>
      </c>
      <c r="D20" s="62">
        <v>1</v>
      </c>
      <c r="E20" s="63">
        <v>1</v>
      </c>
      <c r="F20" s="62">
        <v>1</v>
      </c>
      <c r="G20" s="63">
        <v>1</v>
      </c>
      <c r="H20" s="64">
        <v>3</v>
      </c>
    </row>
    <row r="21" spans="1:8" x14ac:dyDescent="0.25">
      <c r="A21" s="83"/>
      <c r="B21" s="61" t="s">
        <v>8</v>
      </c>
      <c r="C21" s="62" t="s">
        <v>43</v>
      </c>
      <c r="D21" s="62" t="s">
        <v>43</v>
      </c>
      <c r="E21" s="63" t="s">
        <v>43</v>
      </c>
      <c r="F21" s="62" t="s">
        <v>43</v>
      </c>
      <c r="G21" s="63" t="s">
        <v>43</v>
      </c>
      <c r="H21" s="64" t="s">
        <v>43</v>
      </c>
    </row>
    <row r="22" spans="1:8" x14ac:dyDescent="0.25">
      <c r="A22" s="83"/>
      <c r="B22" s="61" t="s">
        <v>9</v>
      </c>
      <c r="C22" s="62">
        <v>1</v>
      </c>
      <c r="D22" s="62">
        <v>1</v>
      </c>
      <c r="E22" s="63">
        <v>1</v>
      </c>
      <c r="F22" s="62">
        <v>1</v>
      </c>
      <c r="G22" s="63">
        <v>1</v>
      </c>
      <c r="H22" s="64">
        <v>2.2999999999999998</v>
      </c>
    </row>
    <row r="23" spans="1:8" x14ac:dyDescent="0.25">
      <c r="A23" s="83"/>
      <c r="B23" s="61" t="s">
        <v>10</v>
      </c>
      <c r="C23" s="62">
        <v>1</v>
      </c>
      <c r="D23" s="62">
        <v>1</v>
      </c>
      <c r="E23" s="63">
        <v>1</v>
      </c>
      <c r="F23" s="62">
        <v>1</v>
      </c>
      <c r="G23" s="63">
        <v>1</v>
      </c>
      <c r="H23" s="64">
        <v>4</v>
      </c>
    </row>
    <row r="24" spans="1:8" x14ac:dyDescent="0.25">
      <c r="A24" s="83"/>
      <c r="B24" s="61" t="s">
        <v>81</v>
      </c>
      <c r="C24" s="62" t="s">
        <v>43</v>
      </c>
      <c r="D24" s="62" t="s">
        <v>43</v>
      </c>
      <c r="E24" s="63" t="s">
        <v>43</v>
      </c>
      <c r="F24" s="62" t="s">
        <v>43</v>
      </c>
      <c r="G24" s="63" t="s">
        <v>43</v>
      </c>
      <c r="H24" s="64" t="s">
        <v>43</v>
      </c>
    </row>
    <row r="25" spans="1:8" x14ac:dyDescent="0.25">
      <c r="A25" s="85" t="s">
        <v>25</v>
      </c>
      <c r="B25" s="57" t="s">
        <v>7</v>
      </c>
      <c r="C25" s="58">
        <v>3</v>
      </c>
      <c r="D25" s="58">
        <v>2</v>
      </c>
      <c r="E25" s="59">
        <v>0.66666666666666663</v>
      </c>
      <c r="F25" s="58">
        <v>2</v>
      </c>
      <c r="G25" s="59">
        <v>0.66666666666666663</v>
      </c>
      <c r="H25" s="60">
        <v>3</v>
      </c>
    </row>
    <row r="26" spans="1:8" x14ac:dyDescent="0.25">
      <c r="A26" s="85"/>
      <c r="B26" s="57" t="s">
        <v>8</v>
      </c>
      <c r="C26" s="58" t="s">
        <v>43</v>
      </c>
      <c r="D26" s="58" t="s">
        <v>43</v>
      </c>
      <c r="E26" s="59" t="s">
        <v>43</v>
      </c>
      <c r="F26" s="58" t="s">
        <v>43</v>
      </c>
      <c r="G26" s="59" t="s">
        <v>43</v>
      </c>
      <c r="H26" s="60" t="s">
        <v>43</v>
      </c>
    </row>
    <row r="27" spans="1:8" x14ac:dyDescent="0.25">
      <c r="A27" s="85"/>
      <c r="B27" s="57" t="s">
        <v>9</v>
      </c>
      <c r="C27" s="58">
        <v>4</v>
      </c>
      <c r="D27" s="58">
        <v>4</v>
      </c>
      <c r="E27" s="59">
        <v>1</v>
      </c>
      <c r="F27" s="58">
        <v>2</v>
      </c>
      <c r="G27" s="59">
        <v>0.5</v>
      </c>
      <c r="H27" s="60">
        <v>1.825</v>
      </c>
    </row>
    <row r="28" spans="1:8" x14ac:dyDescent="0.25">
      <c r="A28" s="85"/>
      <c r="B28" s="57" t="s">
        <v>10</v>
      </c>
      <c r="C28" s="58">
        <v>3</v>
      </c>
      <c r="D28" s="58">
        <v>1</v>
      </c>
      <c r="E28" s="59">
        <v>0.33333333333333331</v>
      </c>
      <c r="F28" s="58">
        <v>1</v>
      </c>
      <c r="G28" s="59">
        <v>0.33333333333333331</v>
      </c>
      <c r="H28" s="60">
        <v>3</v>
      </c>
    </row>
    <row r="29" spans="1:8" x14ac:dyDescent="0.25">
      <c r="A29" s="85"/>
      <c r="B29" s="57" t="s">
        <v>81</v>
      </c>
      <c r="C29" s="58">
        <v>2</v>
      </c>
      <c r="D29" s="58">
        <v>2</v>
      </c>
      <c r="E29" s="59">
        <v>1</v>
      </c>
      <c r="F29" s="58">
        <v>2</v>
      </c>
      <c r="G29" s="59">
        <v>1</v>
      </c>
      <c r="H29" s="60">
        <v>3.65</v>
      </c>
    </row>
    <row r="30" spans="1:8" x14ac:dyDescent="0.25">
      <c r="A30" s="86" t="s">
        <v>26</v>
      </c>
      <c r="B30" s="61" t="s">
        <v>7</v>
      </c>
      <c r="C30" s="62">
        <v>6</v>
      </c>
      <c r="D30" s="62">
        <v>6</v>
      </c>
      <c r="E30" s="63">
        <v>1</v>
      </c>
      <c r="F30" s="62">
        <v>6</v>
      </c>
      <c r="G30" s="63">
        <v>1</v>
      </c>
      <c r="H30" s="64">
        <v>3.5499999999999994</v>
      </c>
    </row>
    <row r="31" spans="1:8" x14ac:dyDescent="0.25">
      <c r="A31" s="86"/>
      <c r="B31" s="61" t="s">
        <v>8</v>
      </c>
      <c r="C31" s="62">
        <v>4</v>
      </c>
      <c r="D31" s="62">
        <v>3</v>
      </c>
      <c r="E31" s="63">
        <v>0.75</v>
      </c>
      <c r="F31" s="62">
        <v>1</v>
      </c>
      <c r="G31" s="63">
        <v>0.25</v>
      </c>
      <c r="H31" s="64">
        <v>1.6666666666666667</v>
      </c>
    </row>
    <row r="32" spans="1:8" x14ac:dyDescent="0.25">
      <c r="A32" s="86"/>
      <c r="B32" s="61" t="s">
        <v>9</v>
      </c>
      <c r="C32" s="62">
        <v>4</v>
      </c>
      <c r="D32" s="62">
        <v>4</v>
      </c>
      <c r="E32" s="63">
        <v>1</v>
      </c>
      <c r="F32" s="62">
        <v>4</v>
      </c>
      <c r="G32" s="63">
        <v>1</v>
      </c>
      <c r="H32" s="64">
        <v>3.75</v>
      </c>
    </row>
    <row r="33" spans="1:8" x14ac:dyDescent="0.25">
      <c r="A33" s="86"/>
      <c r="B33" s="61" t="s">
        <v>10</v>
      </c>
      <c r="C33" s="62">
        <v>5</v>
      </c>
      <c r="D33" s="62">
        <v>5</v>
      </c>
      <c r="E33" s="63">
        <v>1</v>
      </c>
      <c r="F33" s="62">
        <v>4</v>
      </c>
      <c r="G33" s="63">
        <v>0.8</v>
      </c>
      <c r="H33" s="64">
        <v>2.4249999999999998</v>
      </c>
    </row>
    <row r="34" spans="1:8" x14ac:dyDescent="0.25">
      <c r="A34" s="86"/>
      <c r="B34" s="61" t="s">
        <v>81</v>
      </c>
      <c r="C34" s="62">
        <v>1</v>
      </c>
      <c r="D34" s="62">
        <v>1</v>
      </c>
      <c r="E34" s="63">
        <v>1</v>
      </c>
      <c r="F34" s="62">
        <v>1</v>
      </c>
      <c r="G34" s="63">
        <v>1</v>
      </c>
      <c r="H34" s="64">
        <v>4</v>
      </c>
    </row>
    <row r="35" spans="1:8" x14ac:dyDescent="0.25">
      <c r="A35" s="85" t="s">
        <v>27</v>
      </c>
      <c r="B35" s="57" t="s">
        <v>7</v>
      </c>
      <c r="C35" s="58">
        <v>134</v>
      </c>
      <c r="D35" s="58">
        <v>117</v>
      </c>
      <c r="E35" s="59">
        <v>0.87313432835820892</v>
      </c>
      <c r="F35" s="58">
        <v>99</v>
      </c>
      <c r="G35" s="59">
        <v>0.73880597014925375</v>
      </c>
      <c r="H35" s="60">
        <v>2.8353448275862072</v>
      </c>
    </row>
    <row r="36" spans="1:8" x14ac:dyDescent="0.25">
      <c r="A36" s="85"/>
      <c r="B36" s="57" t="s">
        <v>8</v>
      </c>
      <c r="C36" s="58">
        <v>128</v>
      </c>
      <c r="D36" s="58">
        <v>110</v>
      </c>
      <c r="E36" s="59">
        <v>0.859375</v>
      </c>
      <c r="F36" s="58">
        <v>91</v>
      </c>
      <c r="G36" s="59">
        <v>0.7109375</v>
      </c>
      <c r="H36" s="60">
        <v>2.6722222222222225</v>
      </c>
    </row>
    <row r="37" spans="1:8" x14ac:dyDescent="0.25">
      <c r="A37" s="85"/>
      <c r="B37" s="57" t="s">
        <v>9</v>
      </c>
      <c r="C37" s="58">
        <v>107</v>
      </c>
      <c r="D37" s="58">
        <v>93</v>
      </c>
      <c r="E37" s="59">
        <v>0.86915887850467288</v>
      </c>
      <c r="F37" s="58">
        <v>79</v>
      </c>
      <c r="G37" s="59">
        <v>0.73831775700934577</v>
      </c>
      <c r="H37" s="60">
        <v>2.7032258064516128</v>
      </c>
    </row>
    <row r="38" spans="1:8" x14ac:dyDescent="0.25">
      <c r="A38" s="85"/>
      <c r="B38" s="57" t="s">
        <v>10</v>
      </c>
      <c r="C38" s="58">
        <v>103</v>
      </c>
      <c r="D38" s="58">
        <v>88</v>
      </c>
      <c r="E38" s="59">
        <v>0.85436893203883491</v>
      </c>
      <c r="F38" s="58">
        <v>70</v>
      </c>
      <c r="G38" s="59">
        <v>0.67961165048543692</v>
      </c>
      <c r="H38" s="60">
        <v>2.5047058823529409</v>
      </c>
    </row>
    <row r="39" spans="1:8" x14ac:dyDescent="0.25">
      <c r="A39" s="85"/>
      <c r="B39" s="57" t="s">
        <v>81</v>
      </c>
      <c r="C39" s="58">
        <v>89</v>
      </c>
      <c r="D39" s="58">
        <v>83</v>
      </c>
      <c r="E39" s="59">
        <v>0.93258426966292129</v>
      </c>
      <c r="F39" s="58">
        <v>75</v>
      </c>
      <c r="G39" s="59">
        <v>0.84269662921348309</v>
      </c>
      <c r="H39" s="60">
        <v>3.0867469879518068</v>
      </c>
    </row>
    <row r="40" spans="1:8" x14ac:dyDescent="0.25">
      <c r="A40" s="86" t="s">
        <v>28</v>
      </c>
      <c r="B40" s="61" t="s">
        <v>7</v>
      </c>
      <c r="C40" s="62">
        <v>3</v>
      </c>
      <c r="D40" s="62">
        <v>3</v>
      </c>
      <c r="E40" s="63">
        <v>1</v>
      </c>
      <c r="F40" s="62">
        <v>1</v>
      </c>
      <c r="G40" s="63">
        <v>0.33333333333333331</v>
      </c>
      <c r="H40" s="64">
        <v>1.3333333333333333</v>
      </c>
    </row>
    <row r="41" spans="1:8" x14ac:dyDescent="0.25">
      <c r="A41" s="86"/>
      <c r="B41" s="61" t="s">
        <v>8</v>
      </c>
      <c r="C41" s="62">
        <v>3</v>
      </c>
      <c r="D41" s="62">
        <v>3</v>
      </c>
      <c r="E41" s="63">
        <v>1</v>
      </c>
      <c r="F41" s="62">
        <v>2</v>
      </c>
      <c r="G41" s="63">
        <v>0.66666666666666663</v>
      </c>
      <c r="H41" s="64">
        <v>2</v>
      </c>
    </row>
    <row r="42" spans="1:8" x14ac:dyDescent="0.25">
      <c r="A42" s="86"/>
      <c r="B42" s="61" t="s">
        <v>9</v>
      </c>
      <c r="C42" s="62">
        <v>1</v>
      </c>
      <c r="D42" s="62">
        <v>1</v>
      </c>
      <c r="E42" s="63">
        <v>1</v>
      </c>
      <c r="F42" s="62">
        <v>0</v>
      </c>
      <c r="G42" s="63">
        <v>0</v>
      </c>
      <c r="H42" s="64">
        <v>0</v>
      </c>
    </row>
    <row r="43" spans="1:8" x14ac:dyDescent="0.25">
      <c r="A43" s="86"/>
      <c r="B43" s="61" t="s">
        <v>10</v>
      </c>
      <c r="C43" s="62">
        <v>2</v>
      </c>
      <c r="D43" s="62">
        <v>2</v>
      </c>
      <c r="E43" s="63">
        <v>1</v>
      </c>
      <c r="F43" s="62">
        <v>1</v>
      </c>
      <c r="G43" s="63">
        <v>0.5</v>
      </c>
      <c r="H43" s="64">
        <v>1.85</v>
      </c>
    </row>
    <row r="44" spans="1:8" x14ac:dyDescent="0.25">
      <c r="A44" s="86"/>
      <c r="B44" s="61" t="s">
        <v>81</v>
      </c>
      <c r="C44" s="62">
        <v>2</v>
      </c>
      <c r="D44" s="62">
        <v>1</v>
      </c>
      <c r="E44" s="63">
        <v>0.5</v>
      </c>
      <c r="F44" s="62">
        <v>1</v>
      </c>
      <c r="G44" s="63">
        <v>0.5</v>
      </c>
      <c r="H44" s="64">
        <v>4</v>
      </c>
    </row>
    <row r="45" spans="1:8" x14ac:dyDescent="0.25">
      <c r="A45" s="84" t="s">
        <v>83</v>
      </c>
      <c r="B45" s="57" t="s">
        <v>7</v>
      </c>
      <c r="C45" s="58">
        <v>169</v>
      </c>
      <c r="D45" s="58">
        <v>150</v>
      </c>
      <c r="E45" s="59">
        <v>0.8875739644970414</v>
      </c>
      <c r="F45" s="58">
        <v>144</v>
      </c>
      <c r="G45" s="59">
        <v>0.85207100591715978</v>
      </c>
      <c r="H45" s="60">
        <v>3.3033333333333332</v>
      </c>
    </row>
    <row r="46" spans="1:8" x14ac:dyDescent="0.25">
      <c r="A46" s="84"/>
      <c r="B46" s="57" t="s">
        <v>8</v>
      </c>
      <c r="C46" s="58">
        <v>146</v>
      </c>
      <c r="D46" s="58">
        <v>126</v>
      </c>
      <c r="E46" s="59">
        <v>0.86301369863013699</v>
      </c>
      <c r="F46" s="58">
        <v>115</v>
      </c>
      <c r="G46" s="59">
        <v>0.78767123287671237</v>
      </c>
      <c r="H46" s="60">
        <v>3.0404761904761908</v>
      </c>
    </row>
    <row r="47" spans="1:8" x14ac:dyDescent="0.25">
      <c r="A47" s="84"/>
      <c r="B47" s="57" t="s">
        <v>9</v>
      </c>
      <c r="C47" s="58">
        <v>100</v>
      </c>
      <c r="D47" s="58">
        <v>87</v>
      </c>
      <c r="E47" s="59">
        <v>0.87</v>
      </c>
      <c r="F47" s="58">
        <v>75</v>
      </c>
      <c r="G47" s="59">
        <v>0.75</v>
      </c>
      <c r="H47" s="60">
        <v>2.861176470588235</v>
      </c>
    </row>
    <row r="48" spans="1:8" x14ac:dyDescent="0.25">
      <c r="A48" s="84"/>
      <c r="B48" s="57" t="s">
        <v>10</v>
      </c>
      <c r="C48" s="58">
        <v>127</v>
      </c>
      <c r="D48" s="58">
        <v>116</v>
      </c>
      <c r="E48" s="59">
        <v>0.91338582677165359</v>
      </c>
      <c r="F48" s="58">
        <v>105</v>
      </c>
      <c r="G48" s="59">
        <v>0.82677165354330706</v>
      </c>
      <c r="H48" s="60">
        <v>3.163716814159292</v>
      </c>
    </row>
    <row r="49" spans="1:8" x14ac:dyDescent="0.25">
      <c r="A49" s="84"/>
      <c r="B49" s="57" t="s">
        <v>81</v>
      </c>
      <c r="C49" s="58">
        <v>86</v>
      </c>
      <c r="D49" s="58">
        <v>77</v>
      </c>
      <c r="E49" s="59">
        <v>0.89534883720930236</v>
      </c>
      <c r="F49" s="58">
        <v>70</v>
      </c>
      <c r="G49" s="59">
        <v>0.81395348837209303</v>
      </c>
      <c r="H49" s="60">
        <v>3.1828947368421052</v>
      </c>
    </row>
    <row r="50" spans="1:8" x14ac:dyDescent="0.25">
      <c r="A50" s="83" t="s">
        <v>59</v>
      </c>
      <c r="B50" s="61" t="s">
        <v>7</v>
      </c>
      <c r="C50" s="65">
        <v>24</v>
      </c>
      <c r="D50" s="62">
        <v>24</v>
      </c>
      <c r="E50" s="63">
        <v>1</v>
      </c>
      <c r="F50" s="62">
        <v>19</v>
      </c>
      <c r="G50" s="63">
        <v>0.79166666666666663</v>
      </c>
      <c r="H50" s="64">
        <v>2.8374999999999999</v>
      </c>
    </row>
    <row r="51" spans="1:8" x14ac:dyDescent="0.25">
      <c r="A51" s="83"/>
      <c r="B51" s="61" t="s">
        <v>8</v>
      </c>
      <c r="C51" s="62">
        <v>28</v>
      </c>
      <c r="D51" s="62">
        <v>24</v>
      </c>
      <c r="E51" s="63">
        <v>0.8571428571428571</v>
      </c>
      <c r="F51" s="62">
        <v>20</v>
      </c>
      <c r="G51" s="63">
        <v>0.7142857142857143</v>
      </c>
      <c r="H51" s="64">
        <v>2.6416666666666666</v>
      </c>
    </row>
    <row r="52" spans="1:8" x14ac:dyDescent="0.25">
      <c r="A52" s="83"/>
      <c r="B52" s="61" t="s">
        <v>9</v>
      </c>
      <c r="C52" s="62">
        <v>28</v>
      </c>
      <c r="D52" s="62">
        <v>27</v>
      </c>
      <c r="E52" s="63">
        <v>0.9642857142857143</v>
      </c>
      <c r="F52" s="62">
        <v>23</v>
      </c>
      <c r="G52" s="63">
        <v>0.8214285714285714</v>
      </c>
      <c r="H52" s="64">
        <v>2.8148148148148149</v>
      </c>
    </row>
    <row r="53" spans="1:8" x14ac:dyDescent="0.25">
      <c r="A53" s="83"/>
      <c r="B53" s="61" t="s">
        <v>10</v>
      </c>
      <c r="C53" s="62">
        <v>16</v>
      </c>
      <c r="D53" s="62">
        <v>14</v>
      </c>
      <c r="E53" s="63">
        <v>0.875</v>
      </c>
      <c r="F53" s="62">
        <v>11</v>
      </c>
      <c r="G53" s="63">
        <v>0.6875</v>
      </c>
      <c r="H53" s="64">
        <v>2.6214285714285714</v>
      </c>
    </row>
    <row r="54" spans="1:8" x14ac:dyDescent="0.25">
      <c r="A54" s="83"/>
      <c r="B54" s="61" t="s">
        <v>81</v>
      </c>
      <c r="C54" s="62">
        <v>28</v>
      </c>
      <c r="D54" s="62">
        <v>25</v>
      </c>
      <c r="E54" s="63">
        <v>0.8928571428571429</v>
      </c>
      <c r="F54" s="62">
        <v>24</v>
      </c>
      <c r="G54" s="63">
        <v>0.8571428571428571</v>
      </c>
      <c r="H54" s="64">
        <v>3.4</v>
      </c>
    </row>
    <row r="55" spans="1:8" x14ac:dyDescent="0.25">
      <c r="A55" s="84" t="s">
        <v>60</v>
      </c>
      <c r="B55" s="57" t="s">
        <v>7</v>
      </c>
      <c r="C55" s="58">
        <v>6</v>
      </c>
      <c r="D55" s="58">
        <v>5</v>
      </c>
      <c r="E55" s="59">
        <v>0.83333333333333337</v>
      </c>
      <c r="F55" s="58">
        <v>5</v>
      </c>
      <c r="G55" s="59">
        <v>0.83333333333333337</v>
      </c>
      <c r="H55" s="60">
        <v>3.8600000000000003</v>
      </c>
    </row>
    <row r="56" spans="1:8" x14ac:dyDescent="0.25">
      <c r="A56" s="84"/>
      <c r="B56" s="57" t="s">
        <v>8</v>
      </c>
      <c r="C56" s="58">
        <v>4</v>
      </c>
      <c r="D56" s="58">
        <v>3</v>
      </c>
      <c r="E56" s="59">
        <v>0.75</v>
      </c>
      <c r="F56" s="58">
        <v>3</v>
      </c>
      <c r="G56" s="59">
        <v>0.75</v>
      </c>
      <c r="H56" s="60">
        <v>3.6666666666666665</v>
      </c>
    </row>
    <row r="57" spans="1:8" x14ac:dyDescent="0.25">
      <c r="A57" s="84"/>
      <c r="B57" s="57" t="s">
        <v>9</v>
      </c>
      <c r="C57" s="58">
        <v>2</v>
      </c>
      <c r="D57" s="58">
        <v>2</v>
      </c>
      <c r="E57" s="59">
        <v>1</v>
      </c>
      <c r="F57" s="58">
        <v>2</v>
      </c>
      <c r="G57" s="59">
        <v>1</v>
      </c>
      <c r="H57" s="60">
        <v>3.35</v>
      </c>
    </row>
    <row r="58" spans="1:8" x14ac:dyDescent="0.25">
      <c r="A58" s="84"/>
      <c r="B58" s="57" t="s">
        <v>10</v>
      </c>
      <c r="C58" s="58">
        <v>1</v>
      </c>
      <c r="D58" s="58">
        <v>1</v>
      </c>
      <c r="E58" s="59">
        <v>1</v>
      </c>
      <c r="F58" s="58">
        <v>1</v>
      </c>
      <c r="G58" s="59">
        <v>1</v>
      </c>
      <c r="H58" s="60">
        <v>4</v>
      </c>
    </row>
    <row r="59" spans="1:8" x14ac:dyDescent="0.25">
      <c r="A59" s="84"/>
      <c r="B59" s="57" t="s">
        <v>81</v>
      </c>
      <c r="C59" s="58">
        <v>1</v>
      </c>
      <c r="D59" s="58">
        <v>1</v>
      </c>
      <c r="E59" s="59">
        <v>1</v>
      </c>
      <c r="F59" s="58">
        <v>1</v>
      </c>
      <c r="G59" s="59">
        <v>1</v>
      </c>
      <c r="H59" s="60">
        <v>4</v>
      </c>
    </row>
  </sheetData>
  <mergeCells count="12">
    <mergeCell ref="A50:A54"/>
    <mergeCell ref="A55:A59"/>
    <mergeCell ref="A25:A29"/>
    <mergeCell ref="A30:A34"/>
    <mergeCell ref="A35:A39"/>
    <mergeCell ref="A40:A44"/>
    <mergeCell ref="A45:A49"/>
    <mergeCell ref="A2:A6"/>
    <mergeCell ref="A7:A11"/>
    <mergeCell ref="A13:H13"/>
    <mergeCell ref="A15:A19"/>
    <mergeCell ref="A20:A24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16" workbookViewId="0">
      <selection activeCell="L13" sqref="L13"/>
    </sheetView>
  </sheetViews>
  <sheetFormatPr defaultRowHeight="15" x14ac:dyDescent="0.25"/>
  <cols>
    <col min="1" max="1" width="14" customWidth="1"/>
    <col min="2" max="8" width="14" style="20" customWidth="1"/>
  </cols>
  <sheetData>
    <row r="1" spans="1:8" ht="30" x14ac:dyDescent="0.25">
      <c r="A1" s="7" t="s">
        <v>19</v>
      </c>
      <c r="B1" s="3" t="s">
        <v>13</v>
      </c>
      <c r="C1" s="25" t="s">
        <v>73</v>
      </c>
      <c r="D1" s="25" t="s">
        <v>74</v>
      </c>
      <c r="E1" s="25" t="s">
        <v>75</v>
      </c>
      <c r="F1" s="25" t="s">
        <v>11</v>
      </c>
      <c r="G1" s="25" t="s">
        <v>12</v>
      </c>
      <c r="H1" s="25" t="s">
        <v>76</v>
      </c>
    </row>
    <row r="2" spans="1:8" x14ac:dyDescent="0.25">
      <c r="A2" s="87" t="s">
        <v>20</v>
      </c>
      <c r="B2" s="55" t="s">
        <v>7</v>
      </c>
      <c r="C2" s="13">
        <v>282</v>
      </c>
      <c r="D2" s="13">
        <v>255</v>
      </c>
      <c r="E2" s="28">
        <v>0.9042553191489362</v>
      </c>
      <c r="F2" s="13">
        <v>236</v>
      </c>
      <c r="G2" s="28">
        <v>0.83687943262411346</v>
      </c>
      <c r="H2" s="29">
        <v>3.1713725490196083</v>
      </c>
    </row>
    <row r="3" spans="1:8" x14ac:dyDescent="0.25">
      <c r="A3" s="87"/>
      <c r="B3" s="55" t="s">
        <v>8</v>
      </c>
      <c r="C3" s="13">
        <v>235</v>
      </c>
      <c r="D3" s="13">
        <v>203</v>
      </c>
      <c r="E3" s="28">
        <v>0.86382978723404258</v>
      </c>
      <c r="F3" s="13">
        <v>175</v>
      </c>
      <c r="G3" s="28">
        <v>0.74468085106382975</v>
      </c>
      <c r="H3" s="29">
        <v>2.8850746268656717</v>
      </c>
    </row>
    <row r="4" spans="1:8" x14ac:dyDescent="0.25">
      <c r="A4" s="87"/>
      <c r="B4" s="55" t="s">
        <v>9</v>
      </c>
      <c r="C4" s="13">
        <v>190</v>
      </c>
      <c r="D4" s="13">
        <v>166</v>
      </c>
      <c r="E4" s="28">
        <v>0.87368421052631584</v>
      </c>
      <c r="F4" s="13">
        <v>145</v>
      </c>
      <c r="G4" s="28">
        <v>0.76315789473684215</v>
      </c>
      <c r="H4" s="29">
        <v>2.8327272727272725</v>
      </c>
    </row>
    <row r="5" spans="1:8" x14ac:dyDescent="0.25">
      <c r="A5" s="87"/>
      <c r="B5" s="55" t="s">
        <v>10</v>
      </c>
      <c r="C5" s="13">
        <v>199</v>
      </c>
      <c r="D5" s="13">
        <v>179</v>
      </c>
      <c r="E5" s="28">
        <v>0.89949748743718594</v>
      </c>
      <c r="F5" s="13">
        <v>152</v>
      </c>
      <c r="G5" s="28">
        <v>0.76381909547738691</v>
      </c>
      <c r="H5" s="29">
        <v>2.8796511627906978</v>
      </c>
    </row>
    <row r="6" spans="1:8" x14ac:dyDescent="0.25">
      <c r="A6" s="87"/>
      <c r="B6" s="55" t="s">
        <v>81</v>
      </c>
      <c r="C6" s="13">
        <v>164</v>
      </c>
      <c r="D6" s="13">
        <v>149</v>
      </c>
      <c r="E6" s="28">
        <v>0.90853658536585369</v>
      </c>
      <c r="F6" s="13">
        <v>140</v>
      </c>
      <c r="G6" s="28">
        <v>0.85365853658536583</v>
      </c>
      <c r="H6" s="29">
        <v>3.2899328859060404</v>
      </c>
    </row>
    <row r="7" spans="1:8" x14ac:dyDescent="0.25">
      <c r="A7" s="87" t="s">
        <v>21</v>
      </c>
      <c r="B7" s="55" t="s">
        <v>7</v>
      </c>
      <c r="C7" s="13">
        <v>82</v>
      </c>
      <c r="D7" s="13">
        <v>69</v>
      </c>
      <c r="E7" s="28">
        <v>0.84146341463414631</v>
      </c>
      <c r="F7" s="13">
        <v>57</v>
      </c>
      <c r="G7" s="28">
        <v>0.69512195121951215</v>
      </c>
      <c r="H7" s="29">
        <v>2.7073529411764703</v>
      </c>
    </row>
    <row r="8" spans="1:8" x14ac:dyDescent="0.25">
      <c r="A8" s="87"/>
      <c r="B8" s="55" t="s">
        <v>8</v>
      </c>
      <c r="C8" s="13">
        <v>90</v>
      </c>
      <c r="D8" s="13">
        <v>77</v>
      </c>
      <c r="E8" s="28">
        <v>0.85555555555555551</v>
      </c>
      <c r="F8" s="13">
        <v>65</v>
      </c>
      <c r="G8" s="28">
        <v>0.72222222222222221</v>
      </c>
      <c r="H8" s="29">
        <v>2.6142857142857143</v>
      </c>
    </row>
    <row r="9" spans="1:8" x14ac:dyDescent="0.25">
      <c r="A9" s="87"/>
      <c r="B9" s="55" t="s">
        <v>9</v>
      </c>
      <c r="C9" s="13">
        <v>70</v>
      </c>
      <c r="D9" s="13">
        <v>61</v>
      </c>
      <c r="E9" s="28">
        <v>0.87142857142857144</v>
      </c>
      <c r="F9" s="13">
        <v>46</v>
      </c>
      <c r="G9" s="28">
        <v>0.65714285714285714</v>
      </c>
      <c r="H9" s="29">
        <v>2.4099999999999997</v>
      </c>
    </row>
    <row r="10" spans="1:8" x14ac:dyDescent="0.25">
      <c r="A10" s="87"/>
      <c r="B10" s="55" t="s">
        <v>10</v>
      </c>
      <c r="C10" s="13">
        <v>80</v>
      </c>
      <c r="D10" s="13">
        <v>69</v>
      </c>
      <c r="E10" s="28">
        <v>0.86250000000000004</v>
      </c>
      <c r="F10" s="13">
        <v>57</v>
      </c>
      <c r="G10" s="28">
        <v>0.71250000000000002</v>
      </c>
      <c r="H10" s="29">
        <v>2.6536231884057968</v>
      </c>
    </row>
    <row r="11" spans="1:8" x14ac:dyDescent="0.25">
      <c r="A11" s="87"/>
      <c r="B11" s="55" t="s">
        <v>81</v>
      </c>
      <c r="C11" s="13">
        <v>49</v>
      </c>
      <c r="D11" s="13">
        <v>44</v>
      </c>
      <c r="E11" s="28">
        <v>0.89795918367346939</v>
      </c>
      <c r="F11" s="13">
        <v>37</v>
      </c>
      <c r="G11" s="28">
        <v>0.75510204081632648</v>
      </c>
      <c r="H11" s="29">
        <v>2.8976744186046512</v>
      </c>
    </row>
    <row r="12" spans="1:8" ht="30" x14ac:dyDescent="0.25">
      <c r="A12" s="8" t="s">
        <v>55</v>
      </c>
      <c r="B12" s="3" t="s">
        <v>13</v>
      </c>
      <c r="C12" s="25" t="s">
        <v>73</v>
      </c>
      <c r="D12" s="25" t="s">
        <v>74</v>
      </c>
      <c r="E12" s="25" t="s">
        <v>75</v>
      </c>
      <c r="F12" s="25" t="s">
        <v>11</v>
      </c>
      <c r="G12" s="25" t="s">
        <v>12</v>
      </c>
      <c r="H12" s="25" t="s">
        <v>76</v>
      </c>
    </row>
    <row r="13" spans="1:8" x14ac:dyDescent="0.25">
      <c r="A13" s="88" t="s">
        <v>56</v>
      </c>
      <c r="B13" s="55" t="s">
        <v>7</v>
      </c>
      <c r="C13" s="13">
        <v>25</v>
      </c>
      <c r="D13" s="13">
        <v>21</v>
      </c>
      <c r="E13" s="28">
        <v>0.84</v>
      </c>
      <c r="F13" s="13">
        <v>18</v>
      </c>
      <c r="G13" s="28">
        <v>0.72</v>
      </c>
      <c r="H13" s="29">
        <v>2.5904761904761906</v>
      </c>
    </row>
    <row r="14" spans="1:8" x14ac:dyDescent="0.25">
      <c r="A14" s="89"/>
      <c r="B14" s="55" t="s">
        <v>8</v>
      </c>
      <c r="C14" s="13">
        <v>14</v>
      </c>
      <c r="D14" s="13">
        <v>13</v>
      </c>
      <c r="E14" s="28">
        <v>0.9285714285714286</v>
      </c>
      <c r="F14" s="13">
        <v>10</v>
      </c>
      <c r="G14" s="28">
        <v>0.7142857142857143</v>
      </c>
      <c r="H14" s="29">
        <v>2.4461538461538463</v>
      </c>
    </row>
    <row r="15" spans="1:8" x14ac:dyDescent="0.25">
      <c r="A15" s="89"/>
      <c r="B15" s="55" t="s">
        <v>9</v>
      </c>
      <c r="C15" s="13">
        <v>18</v>
      </c>
      <c r="D15" s="13">
        <v>13</v>
      </c>
      <c r="E15" s="28">
        <v>0.72222222222222221</v>
      </c>
      <c r="F15" s="13">
        <v>9</v>
      </c>
      <c r="G15" s="28">
        <v>0.5</v>
      </c>
      <c r="H15" s="29">
        <v>1.9000000000000001</v>
      </c>
    </row>
    <row r="16" spans="1:8" x14ac:dyDescent="0.25">
      <c r="A16" s="89"/>
      <c r="B16" s="55" t="s">
        <v>10</v>
      </c>
      <c r="C16" s="13">
        <v>23</v>
      </c>
      <c r="D16" s="13">
        <v>22</v>
      </c>
      <c r="E16" s="28">
        <v>0.95652173913043481</v>
      </c>
      <c r="F16" s="13">
        <v>17</v>
      </c>
      <c r="G16" s="28">
        <v>0.73913043478260865</v>
      </c>
      <c r="H16" s="29">
        <v>2.4954545454545447</v>
      </c>
    </row>
    <row r="17" spans="1:8" x14ac:dyDescent="0.25">
      <c r="A17" s="90"/>
      <c r="B17" s="55" t="s">
        <v>81</v>
      </c>
      <c r="C17" s="13">
        <v>6</v>
      </c>
      <c r="D17" s="13">
        <v>5</v>
      </c>
      <c r="E17" s="28">
        <v>0.83333333333333337</v>
      </c>
      <c r="F17" s="13">
        <v>5</v>
      </c>
      <c r="G17" s="28">
        <v>0.83333333333333337</v>
      </c>
      <c r="H17" s="29">
        <v>3.6799999999999997</v>
      </c>
    </row>
    <row r="18" spans="1:8" x14ac:dyDescent="0.25">
      <c r="A18" s="91" t="s">
        <v>57</v>
      </c>
      <c r="B18" s="55" t="s">
        <v>7</v>
      </c>
      <c r="C18" s="13">
        <v>1</v>
      </c>
      <c r="D18" s="13">
        <v>1</v>
      </c>
      <c r="E18" s="28">
        <v>1</v>
      </c>
      <c r="F18" s="13">
        <v>1</v>
      </c>
      <c r="G18" s="28">
        <v>1</v>
      </c>
      <c r="H18" s="29">
        <v>3</v>
      </c>
    </row>
    <row r="19" spans="1:8" x14ac:dyDescent="0.25">
      <c r="A19" s="91"/>
      <c r="B19" s="55" t="s">
        <v>8</v>
      </c>
      <c r="C19" s="33">
        <v>0</v>
      </c>
      <c r="D19" s="33">
        <v>0</v>
      </c>
      <c r="E19" s="28">
        <v>0</v>
      </c>
      <c r="F19" s="33">
        <v>0</v>
      </c>
      <c r="G19" s="28">
        <v>0</v>
      </c>
      <c r="H19" s="34">
        <v>0</v>
      </c>
    </row>
    <row r="20" spans="1:8" x14ac:dyDescent="0.25">
      <c r="A20" s="91"/>
      <c r="B20" s="55" t="s">
        <v>9</v>
      </c>
      <c r="C20" s="13">
        <v>1</v>
      </c>
      <c r="D20" s="13">
        <v>1</v>
      </c>
      <c r="E20" s="28">
        <v>1</v>
      </c>
      <c r="F20" s="13">
        <v>1</v>
      </c>
      <c r="G20" s="28">
        <v>1</v>
      </c>
      <c r="H20" s="29">
        <v>2.2999999999999998</v>
      </c>
    </row>
    <row r="21" spans="1:8" x14ac:dyDescent="0.25">
      <c r="A21" s="91"/>
      <c r="B21" s="55" t="s">
        <v>10</v>
      </c>
      <c r="C21" s="13">
        <v>1</v>
      </c>
      <c r="D21" s="13">
        <v>1</v>
      </c>
      <c r="E21" s="28">
        <v>1</v>
      </c>
      <c r="F21" s="13">
        <v>1</v>
      </c>
      <c r="G21" s="28">
        <v>1</v>
      </c>
      <c r="H21" s="29">
        <v>4</v>
      </c>
    </row>
    <row r="22" spans="1:8" x14ac:dyDescent="0.25">
      <c r="A22" s="91"/>
      <c r="B22" s="55" t="s">
        <v>81</v>
      </c>
      <c r="C22" s="40" t="s">
        <v>43</v>
      </c>
      <c r="D22" s="13" t="s">
        <v>43</v>
      </c>
      <c r="E22" s="28" t="s">
        <v>43</v>
      </c>
      <c r="F22" s="13" t="s">
        <v>43</v>
      </c>
      <c r="G22" s="28" t="s">
        <v>43</v>
      </c>
      <c r="H22" s="29" t="s">
        <v>43</v>
      </c>
    </row>
    <row r="23" spans="1:8" x14ac:dyDescent="0.25">
      <c r="A23" s="87" t="s">
        <v>25</v>
      </c>
      <c r="B23" s="55" t="s">
        <v>7</v>
      </c>
      <c r="C23" s="13">
        <v>3</v>
      </c>
      <c r="D23" s="13">
        <v>2</v>
      </c>
      <c r="E23" s="28">
        <v>0.66666666666666663</v>
      </c>
      <c r="F23" s="13">
        <v>2</v>
      </c>
      <c r="G23" s="28">
        <v>0.66666666666666663</v>
      </c>
      <c r="H23" s="29">
        <v>3</v>
      </c>
    </row>
    <row r="24" spans="1:8" x14ac:dyDescent="0.25">
      <c r="A24" s="87"/>
      <c r="B24" s="55" t="s">
        <v>8</v>
      </c>
      <c r="C24" s="33">
        <v>0</v>
      </c>
      <c r="D24" s="33">
        <v>0</v>
      </c>
      <c r="E24" s="28">
        <v>0</v>
      </c>
      <c r="F24" s="33">
        <v>0</v>
      </c>
      <c r="G24" s="28">
        <v>0</v>
      </c>
      <c r="H24" s="34">
        <v>0</v>
      </c>
    </row>
    <row r="25" spans="1:8" x14ac:dyDescent="0.25">
      <c r="A25" s="87"/>
      <c r="B25" s="55" t="s">
        <v>9</v>
      </c>
      <c r="C25" s="13">
        <v>4</v>
      </c>
      <c r="D25" s="13">
        <v>4</v>
      </c>
      <c r="E25" s="28">
        <v>1</v>
      </c>
      <c r="F25" s="13">
        <v>2</v>
      </c>
      <c r="G25" s="28">
        <v>0.5</v>
      </c>
      <c r="H25" s="29">
        <v>1.825</v>
      </c>
    </row>
    <row r="26" spans="1:8" x14ac:dyDescent="0.25">
      <c r="A26" s="87"/>
      <c r="B26" s="55" t="s">
        <v>10</v>
      </c>
      <c r="C26" s="13">
        <v>3</v>
      </c>
      <c r="D26" s="13">
        <v>1</v>
      </c>
      <c r="E26" s="28">
        <v>0.33333333333333331</v>
      </c>
      <c r="F26" s="13">
        <v>1</v>
      </c>
      <c r="G26" s="28">
        <v>0.33333333333333331</v>
      </c>
      <c r="H26" s="29">
        <v>3</v>
      </c>
    </row>
    <row r="27" spans="1:8" x14ac:dyDescent="0.25">
      <c r="A27" s="87"/>
      <c r="B27" s="55" t="s">
        <v>81</v>
      </c>
      <c r="C27" s="13">
        <v>2</v>
      </c>
      <c r="D27" s="13">
        <v>2</v>
      </c>
      <c r="E27" s="28">
        <v>1</v>
      </c>
      <c r="F27" s="13">
        <v>2</v>
      </c>
      <c r="G27" s="28">
        <v>1</v>
      </c>
      <c r="H27" s="29">
        <v>3.65</v>
      </c>
    </row>
    <row r="28" spans="1:8" x14ac:dyDescent="0.25">
      <c r="A28" s="87" t="s">
        <v>26</v>
      </c>
      <c r="B28" s="55" t="s">
        <v>7</v>
      </c>
      <c r="C28" s="13">
        <v>6</v>
      </c>
      <c r="D28" s="13">
        <v>6</v>
      </c>
      <c r="E28" s="28">
        <v>1</v>
      </c>
      <c r="F28" s="13">
        <v>6</v>
      </c>
      <c r="G28" s="28">
        <v>1</v>
      </c>
      <c r="H28" s="29">
        <v>3.55</v>
      </c>
    </row>
    <row r="29" spans="1:8" x14ac:dyDescent="0.25">
      <c r="A29" s="87"/>
      <c r="B29" s="55" t="s">
        <v>8</v>
      </c>
      <c r="C29" s="13">
        <v>4</v>
      </c>
      <c r="D29" s="13">
        <v>3</v>
      </c>
      <c r="E29" s="28">
        <v>0.75</v>
      </c>
      <c r="F29" s="13">
        <v>1</v>
      </c>
      <c r="G29" s="28">
        <v>0.25</v>
      </c>
      <c r="H29" s="29">
        <v>1.6666666666666667</v>
      </c>
    </row>
    <row r="30" spans="1:8" x14ac:dyDescent="0.25">
      <c r="A30" s="87"/>
      <c r="B30" s="55" t="s">
        <v>9</v>
      </c>
      <c r="C30" s="13">
        <v>4</v>
      </c>
      <c r="D30" s="13">
        <v>4</v>
      </c>
      <c r="E30" s="28">
        <v>1</v>
      </c>
      <c r="F30" s="13">
        <v>4</v>
      </c>
      <c r="G30" s="28">
        <v>1</v>
      </c>
      <c r="H30" s="29">
        <v>3.75</v>
      </c>
    </row>
    <row r="31" spans="1:8" x14ac:dyDescent="0.25">
      <c r="A31" s="87"/>
      <c r="B31" s="55" t="s">
        <v>10</v>
      </c>
      <c r="C31" s="13">
        <v>5</v>
      </c>
      <c r="D31" s="13">
        <v>5</v>
      </c>
      <c r="E31" s="28">
        <v>1</v>
      </c>
      <c r="F31" s="13">
        <v>4</v>
      </c>
      <c r="G31" s="28">
        <v>0.8</v>
      </c>
      <c r="H31" s="29">
        <v>2.4249999999999998</v>
      </c>
    </row>
    <row r="32" spans="1:8" x14ac:dyDescent="0.25">
      <c r="A32" s="87"/>
      <c r="B32" s="55" t="s">
        <v>81</v>
      </c>
      <c r="C32" s="13">
        <v>1</v>
      </c>
      <c r="D32" s="13">
        <v>1</v>
      </c>
      <c r="E32" s="28">
        <v>1</v>
      </c>
      <c r="F32" s="13">
        <v>1</v>
      </c>
      <c r="G32" s="28">
        <v>1</v>
      </c>
      <c r="H32" s="29">
        <v>4</v>
      </c>
    </row>
    <row r="33" spans="1:8" x14ac:dyDescent="0.25">
      <c r="A33" s="87" t="s">
        <v>27</v>
      </c>
      <c r="B33" s="55" t="s">
        <v>7</v>
      </c>
      <c r="C33" s="13">
        <v>134</v>
      </c>
      <c r="D33" s="13">
        <v>117</v>
      </c>
      <c r="E33" s="28">
        <v>0.87313432835820892</v>
      </c>
      <c r="F33" s="13">
        <v>99</v>
      </c>
      <c r="G33" s="28">
        <v>0.73880597014925375</v>
      </c>
      <c r="H33" s="29">
        <v>2.8353448275862063</v>
      </c>
    </row>
    <row r="34" spans="1:8" x14ac:dyDescent="0.25">
      <c r="A34" s="87"/>
      <c r="B34" s="55" t="s">
        <v>8</v>
      </c>
      <c r="C34" s="13">
        <v>128</v>
      </c>
      <c r="D34" s="13">
        <v>110</v>
      </c>
      <c r="E34" s="28">
        <v>0.859375</v>
      </c>
      <c r="F34" s="13">
        <v>91</v>
      </c>
      <c r="G34" s="28">
        <v>0.7109375</v>
      </c>
      <c r="H34" s="29">
        <v>2.6722222222222221</v>
      </c>
    </row>
    <row r="35" spans="1:8" x14ac:dyDescent="0.25">
      <c r="A35" s="87"/>
      <c r="B35" s="55" t="s">
        <v>9</v>
      </c>
      <c r="C35" s="13">
        <v>107</v>
      </c>
      <c r="D35" s="13">
        <v>93</v>
      </c>
      <c r="E35" s="28">
        <v>0.86915887850467288</v>
      </c>
      <c r="F35" s="13">
        <v>79</v>
      </c>
      <c r="G35" s="28">
        <v>0.73831775700934577</v>
      </c>
      <c r="H35" s="29">
        <v>2.7032258064516128</v>
      </c>
    </row>
    <row r="36" spans="1:8" x14ac:dyDescent="0.25">
      <c r="A36" s="87"/>
      <c r="B36" s="55" t="s">
        <v>10</v>
      </c>
      <c r="C36" s="13">
        <v>103</v>
      </c>
      <c r="D36" s="13">
        <v>88</v>
      </c>
      <c r="E36" s="28">
        <v>0.85436893203883491</v>
      </c>
      <c r="F36" s="13">
        <v>70</v>
      </c>
      <c r="G36" s="28">
        <v>0.67961165048543692</v>
      </c>
      <c r="H36" s="29">
        <v>2.5047058823529413</v>
      </c>
    </row>
    <row r="37" spans="1:8" x14ac:dyDescent="0.25">
      <c r="A37" s="87"/>
      <c r="B37" s="55" t="s">
        <v>81</v>
      </c>
      <c r="C37" s="13">
        <v>89</v>
      </c>
      <c r="D37" s="13">
        <v>83</v>
      </c>
      <c r="E37" s="28">
        <v>0.93258426966292129</v>
      </c>
      <c r="F37" s="13">
        <v>75</v>
      </c>
      <c r="G37" s="28">
        <v>0.84269662921348309</v>
      </c>
      <c r="H37" s="29">
        <v>3.0867469879518068</v>
      </c>
    </row>
    <row r="38" spans="1:8" x14ac:dyDescent="0.25">
      <c r="A38" s="87" t="s">
        <v>28</v>
      </c>
      <c r="B38" s="55" t="s">
        <v>7</v>
      </c>
      <c r="C38" s="13">
        <v>3</v>
      </c>
      <c r="D38" s="13">
        <v>3</v>
      </c>
      <c r="E38" s="28">
        <v>1</v>
      </c>
      <c r="F38" s="13">
        <v>1</v>
      </c>
      <c r="G38" s="28">
        <v>0.33333333333333331</v>
      </c>
      <c r="H38" s="29">
        <v>1.3333333333333333</v>
      </c>
    </row>
    <row r="39" spans="1:8" x14ac:dyDescent="0.25">
      <c r="A39" s="87"/>
      <c r="B39" s="55" t="s">
        <v>8</v>
      </c>
      <c r="C39" s="13">
        <v>3</v>
      </c>
      <c r="D39" s="13">
        <v>3</v>
      </c>
      <c r="E39" s="28">
        <v>1</v>
      </c>
      <c r="F39" s="13">
        <v>2</v>
      </c>
      <c r="G39" s="28">
        <v>0.66666666666666663</v>
      </c>
      <c r="H39" s="29">
        <v>2</v>
      </c>
    </row>
    <row r="40" spans="1:8" x14ac:dyDescent="0.25">
      <c r="A40" s="87"/>
      <c r="B40" s="55" t="s">
        <v>9</v>
      </c>
      <c r="C40" s="13">
        <v>1</v>
      </c>
      <c r="D40" s="13">
        <v>1</v>
      </c>
      <c r="E40" s="28">
        <v>1</v>
      </c>
      <c r="F40" s="13">
        <v>0</v>
      </c>
      <c r="G40" s="28">
        <v>0</v>
      </c>
      <c r="H40" s="29">
        <v>0</v>
      </c>
    </row>
    <row r="41" spans="1:8" x14ac:dyDescent="0.25">
      <c r="A41" s="87"/>
      <c r="B41" s="55" t="s">
        <v>10</v>
      </c>
      <c r="C41" s="13">
        <v>2</v>
      </c>
      <c r="D41" s="13">
        <v>2</v>
      </c>
      <c r="E41" s="28">
        <v>1</v>
      </c>
      <c r="F41" s="13">
        <v>1</v>
      </c>
      <c r="G41" s="28">
        <v>0.5</v>
      </c>
      <c r="H41" s="29">
        <v>1.85</v>
      </c>
    </row>
    <row r="42" spans="1:8" x14ac:dyDescent="0.25">
      <c r="A42" s="87"/>
      <c r="B42" s="55" t="s">
        <v>81</v>
      </c>
      <c r="C42" s="13">
        <v>2</v>
      </c>
      <c r="D42" s="13">
        <v>1</v>
      </c>
      <c r="E42" s="28">
        <v>0.5</v>
      </c>
      <c r="F42" s="13">
        <v>1</v>
      </c>
      <c r="G42" s="28">
        <v>0.5</v>
      </c>
      <c r="H42" s="29">
        <v>4</v>
      </c>
    </row>
    <row r="43" spans="1:8" x14ac:dyDescent="0.25">
      <c r="A43" s="91" t="s">
        <v>58</v>
      </c>
      <c r="B43" s="55" t="s">
        <v>7</v>
      </c>
      <c r="C43" s="13">
        <v>169</v>
      </c>
      <c r="D43" s="13">
        <v>150</v>
      </c>
      <c r="E43" s="28">
        <v>0.8875739644970414</v>
      </c>
      <c r="F43" s="13">
        <v>144</v>
      </c>
      <c r="G43" s="28">
        <v>0.85207100591715978</v>
      </c>
      <c r="H43" s="29">
        <v>3.3033333333333332</v>
      </c>
    </row>
    <row r="44" spans="1:8" x14ac:dyDescent="0.25">
      <c r="A44" s="91"/>
      <c r="B44" s="55" t="s">
        <v>8</v>
      </c>
      <c r="C44" s="13">
        <v>146</v>
      </c>
      <c r="D44" s="13">
        <v>126</v>
      </c>
      <c r="E44" s="28">
        <v>0.86301369863013699</v>
      </c>
      <c r="F44" s="13">
        <v>115</v>
      </c>
      <c r="G44" s="28">
        <v>0.78767123287671237</v>
      </c>
      <c r="H44" s="29">
        <v>3.0404761904761903</v>
      </c>
    </row>
    <row r="45" spans="1:8" x14ac:dyDescent="0.25">
      <c r="A45" s="91"/>
      <c r="B45" s="55" t="s">
        <v>9</v>
      </c>
      <c r="C45" s="13">
        <v>100</v>
      </c>
      <c r="D45" s="13">
        <v>87</v>
      </c>
      <c r="E45" s="28">
        <v>0.87</v>
      </c>
      <c r="F45" s="13">
        <v>75</v>
      </c>
      <c r="G45" s="28">
        <v>0.75</v>
      </c>
      <c r="H45" s="29">
        <v>2.861176470588235</v>
      </c>
    </row>
    <row r="46" spans="1:8" x14ac:dyDescent="0.25">
      <c r="A46" s="91"/>
      <c r="B46" s="55" t="s">
        <v>10</v>
      </c>
      <c r="C46" s="13">
        <v>127</v>
      </c>
      <c r="D46" s="13">
        <v>116</v>
      </c>
      <c r="E46" s="28">
        <v>0.91338582677165359</v>
      </c>
      <c r="F46" s="13">
        <v>105</v>
      </c>
      <c r="G46" s="28">
        <v>0.82677165354330706</v>
      </c>
      <c r="H46" s="29">
        <v>3.163716814159292</v>
      </c>
    </row>
    <row r="47" spans="1:8" x14ac:dyDescent="0.25">
      <c r="A47" s="91"/>
      <c r="B47" s="55" t="s">
        <v>81</v>
      </c>
      <c r="C47" s="13">
        <v>86</v>
      </c>
      <c r="D47" s="13">
        <v>77</v>
      </c>
      <c r="E47" s="28">
        <v>0.89534883720930236</v>
      </c>
      <c r="F47" s="13">
        <v>70</v>
      </c>
      <c r="G47" s="28">
        <v>0.81395348837209303</v>
      </c>
      <c r="H47" s="29">
        <v>3.1828947368421052</v>
      </c>
    </row>
    <row r="48" spans="1:8" x14ac:dyDescent="0.25">
      <c r="A48" s="91" t="s">
        <v>59</v>
      </c>
      <c r="B48" s="55" t="s">
        <v>7</v>
      </c>
      <c r="C48" s="13">
        <v>24</v>
      </c>
      <c r="D48" s="13">
        <v>24</v>
      </c>
      <c r="E48" s="28">
        <v>1</v>
      </c>
      <c r="F48" s="13">
        <v>19</v>
      </c>
      <c r="G48" s="28">
        <v>0.79166666666666663</v>
      </c>
      <c r="H48" s="29">
        <v>2.8375000000000004</v>
      </c>
    </row>
    <row r="49" spans="1:8" x14ac:dyDescent="0.25">
      <c r="A49" s="91"/>
      <c r="B49" s="55" t="s">
        <v>8</v>
      </c>
      <c r="C49" s="13">
        <v>28</v>
      </c>
      <c r="D49" s="13">
        <v>24</v>
      </c>
      <c r="E49" s="28">
        <v>0.8571428571428571</v>
      </c>
      <c r="F49" s="13">
        <v>20</v>
      </c>
      <c r="G49" s="28">
        <v>0.7142857142857143</v>
      </c>
      <c r="H49" s="29">
        <v>2.6416666666666666</v>
      </c>
    </row>
    <row r="50" spans="1:8" x14ac:dyDescent="0.25">
      <c r="A50" s="91"/>
      <c r="B50" s="55" t="s">
        <v>9</v>
      </c>
      <c r="C50" s="13">
        <v>28</v>
      </c>
      <c r="D50" s="13">
        <v>27</v>
      </c>
      <c r="E50" s="28">
        <v>0.9642857142857143</v>
      </c>
      <c r="F50" s="13">
        <v>23</v>
      </c>
      <c r="G50" s="28">
        <v>0.8214285714285714</v>
      </c>
      <c r="H50" s="29">
        <v>2.8148148148148144</v>
      </c>
    </row>
    <row r="51" spans="1:8" x14ac:dyDescent="0.25">
      <c r="A51" s="91"/>
      <c r="B51" s="55" t="s">
        <v>10</v>
      </c>
      <c r="C51" s="13">
        <v>16</v>
      </c>
      <c r="D51" s="13">
        <v>14</v>
      </c>
      <c r="E51" s="28">
        <v>0.875</v>
      </c>
      <c r="F51" s="13">
        <v>11</v>
      </c>
      <c r="G51" s="28">
        <v>0.6875</v>
      </c>
      <c r="H51" s="29">
        <v>2.6214285714285714</v>
      </c>
    </row>
    <row r="52" spans="1:8" x14ac:dyDescent="0.25">
      <c r="A52" s="91"/>
      <c r="B52" s="55" t="s">
        <v>81</v>
      </c>
      <c r="C52" s="13">
        <v>28</v>
      </c>
      <c r="D52" s="13">
        <v>25</v>
      </c>
      <c r="E52" s="28">
        <v>0.8928571428571429</v>
      </c>
      <c r="F52" s="13">
        <v>24</v>
      </c>
      <c r="G52" s="28">
        <v>0.8571428571428571</v>
      </c>
      <c r="H52" s="29">
        <v>3.4</v>
      </c>
    </row>
    <row r="53" spans="1:8" x14ac:dyDescent="0.25">
      <c r="A53" s="91" t="s">
        <v>60</v>
      </c>
      <c r="B53" s="55" t="s">
        <v>7</v>
      </c>
      <c r="C53" s="13">
        <v>6</v>
      </c>
      <c r="D53" s="13">
        <v>5</v>
      </c>
      <c r="E53" s="28">
        <v>0.83333333333333337</v>
      </c>
      <c r="F53" s="13">
        <v>5</v>
      </c>
      <c r="G53" s="28">
        <v>0.83333333333333337</v>
      </c>
      <c r="H53" s="29">
        <v>3.8600000000000003</v>
      </c>
    </row>
    <row r="54" spans="1:8" x14ac:dyDescent="0.25">
      <c r="A54" s="91"/>
      <c r="B54" s="55" t="s">
        <v>8</v>
      </c>
      <c r="C54" s="13">
        <v>4</v>
      </c>
      <c r="D54" s="13">
        <v>3</v>
      </c>
      <c r="E54" s="28">
        <v>0.75</v>
      </c>
      <c r="F54" s="13">
        <v>3</v>
      </c>
      <c r="G54" s="28">
        <v>0.75</v>
      </c>
      <c r="H54" s="29">
        <v>3.6666666666666665</v>
      </c>
    </row>
    <row r="55" spans="1:8" x14ac:dyDescent="0.25">
      <c r="A55" s="91"/>
      <c r="B55" s="55" t="s">
        <v>9</v>
      </c>
      <c r="C55" s="13">
        <v>2</v>
      </c>
      <c r="D55" s="13">
        <v>2</v>
      </c>
      <c r="E55" s="28">
        <v>1</v>
      </c>
      <c r="F55" s="13">
        <v>2</v>
      </c>
      <c r="G55" s="28">
        <v>1</v>
      </c>
      <c r="H55" s="29">
        <v>3.35</v>
      </c>
    </row>
    <row r="56" spans="1:8" x14ac:dyDescent="0.25">
      <c r="A56" s="91"/>
      <c r="B56" s="55" t="s">
        <v>10</v>
      </c>
      <c r="C56" s="13">
        <v>1</v>
      </c>
      <c r="D56" s="13">
        <v>1</v>
      </c>
      <c r="E56" s="28">
        <v>1</v>
      </c>
      <c r="F56" s="13">
        <v>1</v>
      </c>
      <c r="G56" s="28">
        <v>1</v>
      </c>
      <c r="H56" s="29">
        <v>4</v>
      </c>
    </row>
    <row r="57" spans="1:8" x14ac:dyDescent="0.25">
      <c r="A57" s="91"/>
      <c r="B57" s="55" t="s">
        <v>81</v>
      </c>
      <c r="C57" s="13">
        <v>1</v>
      </c>
      <c r="D57" s="13">
        <v>1</v>
      </c>
      <c r="E57" s="28">
        <v>1</v>
      </c>
      <c r="F57" s="13">
        <v>1</v>
      </c>
      <c r="G57" s="28">
        <v>1</v>
      </c>
      <c r="H57" s="29">
        <v>4</v>
      </c>
    </row>
  </sheetData>
  <mergeCells count="11">
    <mergeCell ref="A53:A57"/>
    <mergeCell ref="A28:A32"/>
    <mergeCell ref="A33:A37"/>
    <mergeCell ref="A38:A42"/>
    <mergeCell ref="A43:A47"/>
    <mergeCell ref="A48:A5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L13" sqref="L13"/>
    </sheetView>
  </sheetViews>
  <sheetFormatPr defaultRowHeight="15" x14ac:dyDescent="0.25"/>
  <cols>
    <col min="1" max="1" width="23.28515625" customWidth="1"/>
    <col min="2" max="6" width="9.140625" style="2"/>
  </cols>
  <sheetData>
    <row r="1" spans="1:6" x14ac:dyDescent="0.25">
      <c r="A1" s="92" t="s">
        <v>64</v>
      </c>
      <c r="B1" s="93"/>
      <c r="C1" s="93"/>
      <c r="D1" s="93"/>
      <c r="E1" s="93"/>
      <c r="F1" s="93"/>
    </row>
    <row r="2" spans="1:6" x14ac:dyDescent="0.25">
      <c r="A2" s="94" t="s">
        <v>78</v>
      </c>
      <c r="B2" s="71" t="s">
        <v>79</v>
      </c>
      <c r="C2" s="71"/>
      <c r="D2" s="71"/>
      <c r="E2" s="71"/>
      <c r="F2" s="71"/>
    </row>
    <row r="3" spans="1:6" x14ac:dyDescent="0.25">
      <c r="A3" s="94"/>
      <c r="B3" s="53" t="s">
        <v>67</v>
      </c>
      <c r="C3" s="53" t="s">
        <v>68</v>
      </c>
      <c r="D3" s="53" t="s">
        <v>69</v>
      </c>
      <c r="E3" s="53" t="s">
        <v>70</v>
      </c>
      <c r="F3" s="53" t="s">
        <v>84</v>
      </c>
    </row>
    <row r="4" spans="1:6" x14ac:dyDescent="0.25">
      <c r="A4" s="50" t="s">
        <v>71</v>
      </c>
      <c r="B4" s="6">
        <v>14</v>
      </c>
      <c r="C4" s="6">
        <v>15</v>
      </c>
      <c r="D4" s="6">
        <v>10</v>
      </c>
      <c r="E4" s="6">
        <v>1</v>
      </c>
      <c r="F4" s="6">
        <v>8</v>
      </c>
    </row>
    <row r="5" spans="1:6" x14ac:dyDescent="0.25">
      <c r="A5" s="50" t="s">
        <v>80</v>
      </c>
      <c r="B5" s="51" t="s">
        <v>43</v>
      </c>
      <c r="C5" s="51" t="s">
        <v>43</v>
      </c>
      <c r="D5" s="51" t="s">
        <v>43</v>
      </c>
      <c r="E5" s="51" t="s">
        <v>43</v>
      </c>
      <c r="F5" s="51" t="s">
        <v>43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13" sqref="L13"/>
    </sheetView>
  </sheetViews>
  <sheetFormatPr defaultRowHeight="15" x14ac:dyDescent="0.25"/>
  <cols>
    <col min="1" max="1" width="15.42578125" style="47" customWidth="1"/>
    <col min="2" max="11" width="11.7109375" style="20" customWidth="1"/>
  </cols>
  <sheetData>
    <row r="1" spans="1:11" ht="45" x14ac:dyDescent="0.25">
      <c r="A1" s="52" t="s">
        <v>13</v>
      </c>
      <c r="B1" s="25" t="s">
        <v>44</v>
      </c>
      <c r="C1" s="25" t="s">
        <v>45</v>
      </c>
      <c r="D1" s="25" t="s">
        <v>46</v>
      </c>
      <c r="E1" s="25" t="s">
        <v>47</v>
      </c>
      <c r="F1" s="25" t="s">
        <v>48</v>
      </c>
      <c r="G1" s="25" t="s">
        <v>49</v>
      </c>
      <c r="H1" s="25" t="s">
        <v>50</v>
      </c>
      <c r="I1" s="25" t="s">
        <v>51</v>
      </c>
      <c r="J1" s="25" t="s">
        <v>52</v>
      </c>
      <c r="K1" s="25" t="s">
        <v>53</v>
      </c>
    </row>
    <row r="2" spans="1:11" x14ac:dyDescent="0.25">
      <c r="A2" s="54" t="s">
        <v>7</v>
      </c>
      <c r="B2" s="24">
        <v>17</v>
      </c>
      <c r="C2" s="35">
        <v>1325.6278800000002</v>
      </c>
      <c r="D2" s="36">
        <v>342.36257231404966</v>
      </c>
      <c r="E2" s="35">
        <v>44.187596000000006</v>
      </c>
      <c r="F2" s="35">
        <v>3.8719999999999999</v>
      </c>
      <c r="G2" s="37">
        <v>3.0709999999999997</v>
      </c>
      <c r="H2" s="36">
        <v>11.412085743801654</v>
      </c>
      <c r="I2" s="24">
        <v>366</v>
      </c>
      <c r="J2" s="24">
        <v>374</v>
      </c>
      <c r="K2" s="38">
        <v>0.97860962566844922</v>
      </c>
    </row>
    <row r="3" spans="1:11" x14ac:dyDescent="0.25">
      <c r="A3" s="54" t="s">
        <v>8</v>
      </c>
      <c r="B3" s="24">
        <v>17</v>
      </c>
      <c r="C3" s="35">
        <v>1152.0991739999999</v>
      </c>
      <c r="D3" s="36">
        <v>297.54627427685949</v>
      </c>
      <c r="E3" s="35">
        <v>38.403305799999998</v>
      </c>
      <c r="F3" s="35">
        <v>3.8719999999999999</v>
      </c>
      <c r="G3" s="37">
        <v>2.8039999999999998</v>
      </c>
      <c r="H3" s="36">
        <v>9.9182091425619827</v>
      </c>
      <c r="I3" s="24">
        <v>321</v>
      </c>
      <c r="J3" s="24">
        <v>374</v>
      </c>
      <c r="K3" s="38">
        <v>0.85828877005347592</v>
      </c>
    </row>
    <row r="4" spans="1:11" x14ac:dyDescent="0.25">
      <c r="A4" s="54" t="s">
        <v>9</v>
      </c>
      <c r="B4" s="24">
        <v>13</v>
      </c>
      <c r="C4" s="37">
        <v>986.92513800000006</v>
      </c>
      <c r="D4" s="39">
        <v>302.07986838480605</v>
      </c>
      <c r="E4" s="37">
        <v>32.897504599999998</v>
      </c>
      <c r="F4" s="37">
        <v>3.2671000000000006</v>
      </c>
      <c r="G4" s="37">
        <v>2.2003000000000004</v>
      </c>
      <c r="H4" s="39">
        <v>10.069328946160201</v>
      </c>
      <c r="I4" s="24">
        <v>260</v>
      </c>
      <c r="J4" s="24">
        <v>286</v>
      </c>
      <c r="K4" s="38">
        <v>0.90909090909090906</v>
      </c>
    </row>
    <row r="5" spans="1:11" x14ac:dyDescent="0.25">
      <c r="A5" s="54" t="s">
        <v>10</v>
      </c>
      <c r="B5" s="24">
        <v>14</v>
      </c>
      <c r="C5" s="35">
        <v>1039.384998</v>
      </c>
      <c r="D5" s="36">
        <v>311.77185134081225</v>
      </c>
      <c r="E5" s="35">
        <v>34.646166600000001</v>
      </c>
      <c r="F5" s="35">
        <v>3.3338000000000005</v>
      </c>
      <c r="G5" s="37">
        <v>2.2670000000000003</v>
      </c>
      <c r="H5" s="36">
        <v>10.392395044693741</v>
      </c>
      <c r="I5" s="24">
        <v>277</v>
      </c>
      <c r="J5" s="24">
        <v>367</v>
      </c>
      <c r="K5" s="38">
        <v>0.75476839237057225</v>
      </c>
    </row>
    <row r="6" spans="1:11" x14ac:dyDescent="0.25">
      <c r="A6" s="54" t="s">
        <v>81</v>
      </c>
      <c r="B6" s="24">
        <v>11</v>
      </c>
      <c r="C6" s="35">
        <v>737.66749199999981</v>
      </c>
      <c r="D6" s="36">
        <v>291.14239728460348</v>
      </c>
      <c r="E6" s="35">
        <v>24.588916399999995</v>
      </c>
      <c r="F6" s="35">
        <v>2.5337000000000001</v>
      </c>
      <c r="G6" s="37">
        <v>1.4669000000000001</v>
      </c>
      <c r="H6" s="36">
        <v>9.7047465761534486</v>
      </c>
      <c r="I6" s="24">
        <v>209</v>
      </c>
      <c r="J6" s="24">
        <v>325</v>
      </c>
      <c r="K6" s="38">
        <v>0.6430769230769231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Hays</dc:creator>
  <cp:lastModifiedBy>Windows User</cp:lastModifiedBy>
  <cp:lastPrinted>2018-08-24T17:52:55Z</cp:lastPrinted>
  <dcterms:created xsi:type="dcterms:W3CDTF">2017-08-25T00:23:23Z</dcterms:created>
  <dcterms:modified xsi:type="dcterms:W3CDTF">2018-08-28T23:03:27Z</dcterms:modified>
</cp:coreProperties>
</file>