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8" i="1"/>
  <c r="L26" i="1"/>
  <c r="L24" i="1"/>
  <c r="L23" i="1"/>
  <c r="L22" i="1"/>
  <c r="L18" i="1"/>
  <c r="L16" i="1"/>
  <c r="L15" i="1"/>
  <c r="L7" i="1"/>
  <c r="L5" i="1"/>
  <c r="L4" i="1"/>
  <c r="K35" i="1" l="1"/>
  <c r="K34" i="1"/>
  <c r="K33" i="1"/>
  <c r="K31" i="1"/>
  <c r="K30" i="1"/>
  <c r="K28" i="1"/>
  <c r="K26" i="1"/>
  <c r="K24" i="1"/>
  <c r="K23" i="1"/>
  <c r="K22" i="1"/>
  <c r="K20" i="1"/>
  <c r="K18" i="1"/>
  <c r="K16" i="1"/>
  <c r="K15" i="1"/>
  <c r="K5" i="1"/>
  <c r="K4" i="1"/>
  <c r="K7" i="1"/>
  <c r="H35" i="1" l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G24" i="1"/>
  <c r="F24" i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H18" i="1"/>
  <c r="I18" i="1" s="1"/>
  <c r="F18" i="1"/>
  <c r="G18" i="1" s="1"/>
  <c r="E18" i="1"/>
  <c r="D18" i="1"/>
  <c r="B18" i="1"/>
  <c r="C18" i="1" s="1"/>
  <c r="G17" i="1"/>
  <c r="E17" i="1"/>
  <c r="C17" i="1"/>
  <c r="I16" i="1"/>
  <c r="G16" i="1"/>
  <c r="C16" i="1"/>
  <c r="I15" i="1"/>
  <c r="G15" i="1"/>
  <c r="E15" i="1"/>
  <c r="C15" i="1"/>
  <c r="I13" i="1"/>
  <c r="G13" i="1"/>
  <c r="E13" i="1"/>
  <c r="G11" i="1"/>
  <c r="E11" i="1"/>
  <c r="C11" i="1"/>
  <c r="H7" i="1"/>
  <c r="I7" i="1" s="1"/>
  <c r="F7" i="1"/>
  <c r="G7" i="1" s="1"/>
  <c r="E7" i="1"/>
  <c r="D7" i="1"/>
  <c r="B7" i="1"/>
  <c r="C7" i="1" s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<sst xmlns="http://schemas.openxmlformats.org/spreadsheetml/2006/main" count="752" uniqueCount="70">
  <si>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</si>
  <si>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</si>
  <si>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</si>
  <si>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</si>
  <si>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</si>
  <si>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</si>
  <si>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</si>
  <si>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</si>
  <si>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</si>
  <si>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</si>
  <si>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</si>
  <si>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</si>
  <si>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</si>
  <si>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</si>
  <si>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</si>
  <si>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</si>
  <si>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</si>
  <si>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</si>
  <si>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</si>
  <si>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</si>
  <si>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</si>
  <si>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</si>
  <si>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</si>
  <si>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</si>
  <si>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</si>
  <si>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</si>
  <si>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</si>
  <si>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</si>
  <si>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</si>
  <si>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</si>
  <si>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</si>
  <si>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</si>
  <si>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</si>
  <si>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</si>
  <si>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</si>
  <si>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</si>
  <si>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</si>
  <si>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</si>
  <si>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</si>
  <si>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</si>
  <si>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</si>
  <si>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</si>
  <si>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</si>
  <si>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</si>
  <si>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</si>
  <si>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</si>
  <si>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</si>
  <si>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</si>
  <si>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</si>
  <si>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</si>
  <si>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</si>
  <si>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</si>
  <si>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</si>
  <si>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</si>
  <si>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</si>
  <si>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</si>
  <si>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</si>
  <si>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</si>
  <si>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</si>
  <si>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Spring 2014</t>
  </si>
  <si>
    <t>Spring 2015</t>
  </si>
  <si>
    <t>Spring 2016</t>
  </si>
  <si>
    <t>Spring 2017</t>
  </si>
  <si>
    <t>Armaic-Spring
Student Characteristics</t>
  </si>
  <si>
    <t>Aramaic
Success and Retention Rates by Course</t>
  </si>
  <si>
    <t>Aramaic</t>
  </si>
  <si>
    <t>ARAM-120 : Aramaic I</t>
  </si>
  <si>
    <t>ARAM-121 : Aramaic II</t>
  </si>
  <si>
    <t>Spring 2018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</si>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</sst>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1" quotePrefix="1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N3" sqref="N3"/>
    </sheetView>
  </sheetViews>
  <sheetFormatPr defaultRowHeight="15" x14ac:dyDescent="0.25"/>
  <cols>
    <col min="1" max="1" width="30" style="23" customWidth="1"/>
    <col min="2" max="2" width="8.28515625" style="39" customWidth="1"/>
    <col min="3" max="3" width="8.28515625" style="9" customWidth="1"/>
    <col min="4" max="4" width="8.28515625" style="39" customWidth="1"/>
    <col min="5" max="5" width="8.28515625" style="9" customWidth="1"/>
    <col min="6" max="6" width="8.28515625" style="39" customWidth="1"/>
    <col min="7" max="7" width="8.28515625" style="9" customWidth="1"/>
    <col min="8" max="8" width="8.28515625" style="39" customWidth="1"/>
    <col min="9" max="9" width="8.28515625" style="9" customWidth="1"/>
    <col min="10" max="10" width="8.28515625" style="39" customWidth="1"/>
    <col min="11" max="12" width="8.28515625" style="9" customWidth="1"/>
  </cols>
  <sheetData>
    <row r="1" spans="1:12" x14ac:dyDescent="0.25">
      <c r="A1" s="50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24" t="s">
        <v>0</v>
      </c>
      <c r="B3" s="53" t="s">
        <v>59</v>
      </c>
      <c r="C3" s="54"/>
      <c r="D3" s="53" t="s">
        <v>60</v>
      </c>
      <c r="E3" s="54"/>
      <c r="F3" s="53" t="s">
        <v>61</v>
      </c>
      <c r="G3" s="54"/>
      <c r="H3" s="53" t="s">
        <v>62</v>
      </c>
      <c r="I3" s="54"/>
      <c r="J3" s="53" t="s">
        <v>68</v>
      </c>
      <c r="K3" s="54"/>
      <c r="L3" s="4" t="s">
        <v>1</v>
      </c>
    </row>
    <row r="4" spans="1:12" x14ac:dyDescent="0.25">
      <c r="A4" s="22" t="s">
        <v>2</v>
      </c>
      <c r="B4" s="35">
        <v>8</v>
      </c>
      <c r="C4" s="8">
        <f t="shared" ref="C4:C5" si="0">B4/249</f>
        <v>3.2128514056224897E-2</v>
      </c>
      <c r="D4" s="35">
        <v>18</v>
      </c>
      <c r="E4" s="8">
        <f t="shared" ref="E4:E5" si="1">D4/345</f>
        <v>5.2173913043478258E-2</v>
      </c>
      <c r="F4" s="35">
        <v>15</v>
      </c>
      <c r="G4" s="8">
        <f t="shared" ref="G4:G5" si="2">F4/437</f>
        <v>3.4324942791762014E-2</v>
      </c>
      <c r="H4" s="36">
        <v>9</v>
      </c>
      <c r="I4" s="8">
        <f t="shared" ref="I4:I5" si="3">H4/476</f>
        <v>1.8907563025210083E-2</v>
      </c>
      <c r="J4" s="36">
        <v>5</v>
      </c>
      <c r="K4" s="8">
        <f t="shared" ref="K4:K5" si="4">J4/18</f>
        <v>0.27777777777777779</v>
      </c>
      <c r="L4" s="8">
        <f>(J4-B4)/B4</f>
        <v>-0.375</v>
      </c>
    </row>
    <row r="5" spans="1:12" x14ac:dyDescent="0.25">
      <c r="A5" s="22" t="s">
        <v>3</v>
      </c>
      <c r="B5" s="35">
        <v>17</v>
      </c>
      <c r="C5" s="8">
        <f t="shared" si="0"/>
        <v>6.8273092369477914E-2</v>
      </c>
      <c r="D5" s="35">
        <v>16</v>
      </c>
      <c r="E5" s="8">
        <f t="shared" si="1"/>
        <v>4.6376811594202899E-2</v>
      </c>
      <c r="F5" s="35">
        <v>9</v>
      </c>
      <c r="G5" s="8">
        <f t="shared" si="2"/>
        <v>2.0594965675057208E-2</v>
      </c>
      <c r="H5" s="36">
        <v>19</v>
      </c>
      <c r="I5" s="8">
        <f t="shared" si="3"/>
        <v>3.9915966386554619E-2</v>
      </c>
      <c r="J5" s="36">
        <v>13</v>
      </c>
      <c r="K5" s="8">
        <f t="shared" si="4"/>
        <v>0.72222222222222221</v>
      </c>
      <c r="L5" s="8">
        <f t="shared" ref="L5:L7" si="5">(J5-B5)/B5</f>
        <v>-0.23529411764705882</v>
      </c>
    </row>
    <row r="6" spans="1:12" x14ac:dyDescent="0.25">
      <c r="A6" s="22" t="s">
        <v>4</v>
      </c>
      <c r="B6" s="35" t="s">
        <v>9</v>
      </c>
      <c r="C6" s="35" t="s">
        <v>9</v>
      </c>
      <c r="D6" s="35" t="s">
        <v>9</v>
      </c>
      <c r="E6" s="35" t="s">
        <v>9</v>
      </c>
      <c r="F6" s="35" t="s">
        <v>9</v>
      </c>
      <c r="G6" s="35" t="s">
        <v>9</v>
      </c>
      <c r="H6" s="35" t="s">
        <v>9</v>
      </c>
      <c r="I6" s="35" t="s">
        <v>9</v>
      </c>
      <c r="J6" s="35" t="s">
        <v>9</v>
      </c>
      <c r="K6" s="35" t="s">
        <v>9</v>
      </c>
      <c r="L6" s="35">
        <v>0</v>
      </c>
    </row>
    <row r="7" spans="1:12" x14ac:dyDescent="0.25">
      <c r="A7" s="28" t="s">
        <v>5</v>
      </c>
      <c r="B7" s="36">
        <f t="shared" ref="B7" si="6">SUM(B4:B6)</f>
        <v>25</v>
      </c>
      <c r="C7" s="8">
        <f>B7/25</f>
        <v>1</v>
      </c>
      <c r="D7" s="36">
        <f t="shared" ref="D7" si="7">SUM(D4:D6)</f>
        <v>34</v>
      </c>
      <c r="E7" s="8">
        <f>D7/34</f>
        <v>1</v>
      </c>
      <c r="F7" s="36">
        <f t="shared" ref="F7" si="8">SUM(F4:F6)</f>
        <v>24</v>
      </c>
      <c r="G7" s="8">
        <f>F7/24</f>
        <v>1</v>
      </c>
      <c r="H7" s="36">
        <f>SUM(H4:H6)</f>
        <v>28</v>
      </c>
      <c r="I7" s="8">
        <f>H7/28</f>
        <v>1</v>
      </c>
      <c r="J7" s="36">
        <f>SUM(J4:J6)</f>
        <v>18</v>
      </c>
      <c r="K7" s="8">
        <f>J7/18</f>
        <v>1</v>
      </c>
      <c r="L7" s="8">
        <f t="shared" si="5"/>
        <v>-0.28000000000000003</v>
      </c>
    </row>
    <row r="8" spans="1:12" ht="30" x14ac:dyDescent="0.25">
      <c r="A8" s="24" t="s">
        <v>6</v>
      </c>
      <c r="B8" s="53" t="s">
        <v>59</v>
      </c>
      <c r="C8" s="54"/>
      <c r="D8" s="53" t="s">
        <v>60</v>
      </c>
      <c r="E8" s="54"/>
      <c r="F8" s="53" t="s">
        <v>61</v>
      </c>
      <c r="G8" s="54"/>
      <c r="H8" s="53" t="s">
        <v>62</v>
      </c>
      <c r="I8" s="54"/>
      <c r="J8" s="53" t="s">
        <v>68</v>
      </c>
      <c r="K8" s="54"/>
      <c r="L8" s="4" t="s">
        <v>1</v>
      </c>
    </row>
    <row r="9" spans="1:12" x14ac:dyDescent="0.25">
      <c r="A9" s="22" t="s">
        <v>7</v>
      </c>
      <c r="B9" s="35" t="s">
        <v>9</v>
      </c>
      <c r="C9" s="6" t="s">
        <v>9</v>
      </c>
      <c r="D9" s="35" t="s">
        <v>9</v>
      </c>
      <c r="E9" s="6" t="s">
        <v>9</v>
      </c>
      <c r="F9" s="35" t="s">
        <v>9</v>
      </c>
      <c r="G9" s="6" t="s">
        <v>9</v>
      </c>
      <c r="H9" s="35" t="s">
        <v>9</v>
      </c>
      <c r="I9" s="6" t="s">
        <v>9</v>
      </c>
      <c r="J9" s="35" t="s">
        <v>9</v>
      </c>
      <c r="K9" s="6" t="s">
        <v>9</v>
      </c>
      <c r="L9" s="6">
        <v>0</v>
      </c>
    </row>
    <row r="10" spans="1:12" x14ac:dyDescent="0.25">
      <c r="A10" s="22" t="s">
        <v>8</v>
      </c>
      <c r="B10" s="35" t="s">
        <v>9</v>
      </c>
      <c r="C10" s="6" t="s">
        <v>9</v>
      </c>
      <c r="D10" s="35" t="s">
        <v>9</v>
      </c>
      <c r="E10" s="6" t="s">
        <v>9</v>
      </c>
      <c r="F10" s="35" t="s">
        <v>9</v>
      </c>
      <c r="G10" s="6" t="s">
        <v>9</v>
      </c>
      <c r="H10" s="35" t="s">
        <v>9</v>
      </c>
      <c r="I10" s="6" t="s">
        <v>9</v>
      </c>
      <c r="J10" s="35" t="s">
        <v>9</v>
      </c>
      <c r="K10" s="6" t="s">
        <v>9</v>
      </c>
      <c r="L10" s="6">
        <v>0</v>
      </c>
    </row>
    <row r="11" spans="1:12" x14ac:dyDescent="0.25">
      <c r="A11" s="22" t="s">
        <v>10</v>
      </c>
      <c r="B11" s="35">
        <v>1</v>
      </c>
      <c r="C11" s="8">
        <f>B11/25</f>
        <v>0.04</v>
      </c>
      <c r="D11" s="35">
        <v>1</v>
      </c>
      <c r="E11" s="8">
        <f>D11/34</f>
        <v>2.9411764705882353E-2</v>
      </c>
      <c r="F11" s="35">
        <v>1</v>
      </c>
      <c r="G11" s="8">
        <f>F11/24</f>
        <v>4.1666666666666664E-2</v>
      </c>
      <c r="H11" s="35" t="s">
        <v>9</v>
      </c>
      <c r="I11" s="6" t="s">
        <v>9</v>
      </c>
      <c r="J11" s="35" t="s">
        <v>9</v>
      </c>
      <c r="K11" s="6" t="s">
        <v>9</v>
      </c>
      <c r="L11" s="8">
        <v>-1</v>
      </c>
    </row>
    <row r="12" spans="1:12" x14ac:dyDescent="0.25">
      <c r="A12" s="22" t="s">
        <v>11</v>
      </c>
      <c r="B12" s="35" t="s">
        <v>9</v>
      </c>
      <c r="C12" s="6" t="s">
        <v>9</v>
      </c>
      <c r="D12" s="35" t="s">
        <v>9</v>
      </c>
      <c r="E12" s="6" t="s">
        <v>9</v>
      </c>
      <c r="F12" s="35" t="s">
        <v>9</v>
      </c>
      <c r="G12" s="6" t="s">
        <v>9</v>
      </c>
      <c r="H12" s="35" t="s">
        <v>9</v>
      </c>
      <c r="I12" s="6" t="s">
        <v>9</v>
      </c>
      <c r="J12" s="35" t="s">
        <v>9</v>
      </c>
      <c r="K12" s="6" t="s">
        <v>9</v>
      </c>
      <c r="L12" s="6">
        <v>0</v>
      </c>
    </row>
    <row r="13" spans="1:12" x14ac:dyDescent="0.25">
      <c r="A13" s="22" t="s">
        <v>12</v>
      </c>
      <c r="B13" s="35" t="s">
        <v>9</v>
      </c>
      <c r="C13" s="6" t="s">
        <v>9</v>
      </c>
      <c r="D13" s="35">
        <v>1</v>
      </c>
      <c r="E13" s="8">
        <f>D13/34</f>
        <v>2.9411764705882353E-2</v>
      </c>
      <c r="F13" s="35">
        <v>1</v>
      </c>
      <c r="G13" s="8">
        <f>F13/24</f>
        <v>4.1666666666666664E-2</v>
      </c>
      <c r="H13" s="36">
        <v>3</v>
      </c>
      <c r="I13" s="8">
        <f>H13/28</f>
        <v>0.10714285714285714</v>
      </c>
      <c r="J13" s="35" t="s">
        <v>9</v>
      </c>
      <c r="K13" s="6" t="s">
        <v>9</v>
      </c>
      <c r="L13" s="8">
        <v>0</v>
      </c>
    </row>
    <row r="14" spans="1:12" x14ac:dyDescent="0.25">
      <c r="A14" s="22" t="s">
        <v>13</v>
      </c>
      <c r="B14" s="35" t="s">
        <v>9</v>
      </c>
      <c r="C14" s="6" t="s">
        <v>9</v>
      </c>
      <c r="D14" s="35" t="s">
        <v>9</v>
      </c>
      <c r="E14" s="6" t="s">
        <v>9</v>
      </c>
      <c r="F14" s="35" t="s">
        <v>9</v>
      </c>
      <c r="G14" s="6" t="s">
        <v>9</v>
      </c>
      <c r="H14" s="35" t="s">
        <v>9</v>
      </c>
      <c r="I14" s="6" t="s">
        <v>9</v>
      </c>
      <c r="J14" s="35" t="s">
        <v>9</v>
      </c>
      <c r="K14" s="6" t="s">
        <v>9</v>
      </c>
      <c r="L14" s="6">
        <v>0</v>
      </c>
    </row>
    <row r="15" spans="1:12" x14ac:dyDescent="0.25">
      <c r="A15" s="22" t="s">
        <v>14</v>
      </c>
      <c r="B15" s="35">
        <v>21</v>
      </c>
      <c r="C15" s="8">
        <f>B15/25</f>
        <v>0.84</v>
      </c>
      <c r="D15" s="35">
        <v>29</v>
      </c>
      <c r="E15" s="8">
        <f>D15/34</f>
        <v>0.8529411764705882</v>
      </c>
      <c r="F15" s="35">
        <v>20</v>
      </c>
      <c r="G15" s="8">
        <f>F15/24</f>
        <v>0.83333333333333337</v>
      </c>
      <c r="H15" s="36">
        <v>21</v>
      </c>
      <c r="I15" s="8">
        <f>H15/28</f>
        <v>0.75</v>
      </c>
      <c r="J15" s="36">
        <v>14</v>
      </c>
      <c r="K15" s="8">
        <f t="shared" ref="K15:K16" si="9">J15/18</f>
        <v>0.77777777777777779</v>
      </c>
      <c r="L15" s="8">
        <f t="shared" ref="L15:L18" si="10">(J15-B15)/B15</f>
        <v>-0.33333333333333331</v>
      </c>
    </row>
    <row r="16" spans="1:12" x14ac:dyDescent="0.25">
      <c r="A16" s="22" t="s">
        <v>15</v>
      </c>
      <c r="B16" s="35">
        <v>2</v>
      </c>
      <c r="C16" s="8">
        <f t="shared" ref="C16:C18" si="11">B16/25</f>
        <v>0.08</v>
      </c>
      <c r="D16" s="35" t="s">
        <v>9</v>
      </c>
      <c r="E16" s="6" t="s">
        <v>9</v>
      </c>
      <c r="F16" s="35">
        <v>1</v>
      </c>
      <c r="G16" s="8">
        <f t="shared" ref="G16:G18" si="12">F16/24</f>
        <v>4.1666666666666664E-2</v>
      </c>
      <c r="H16" s="36">
        <v>4</v>
      </c>
      <c r="I16" s="8">
        <f>H16/28</f>
        <v>0.14285714285714285</v>
      </c>
      <c r="J16" s="36">
        <v>4</v>
      </c>
      <c r="K16" s="8">
        <f t="shared" si="9"/>
        <v>0.22222222222222221</v>
      </c>
      <c r="L16" s="8">
        <f t="shared" si="10"/>
        <v>1</v>
      </c>
    </row>
    <row r="17" spans="1:12" x14ac:dyDescent="0.25">
      <c r="A17" s="22" t="s">
        <v>16</v>
      </c>
      <c r="B17" s="35">
        <v>1</v>
      </c>
      <c r="C17" s="8">
        <f t="shared" si="11"/>
        <v>0.04</v>
      </c>
      <c r="D17" s="35">
        <v>3</v>
      </c>
      <c r="E17" s="8">
        <f>D17/34</f>
        <v>8.8235294117647065E-2</v>
      </c>
      <c r="F17" s="37">
        <v>1</v>
      </c>
      <c r="G17" s="8">
        <f t="shared" si="12"/>
        <v>4.1666666666666664E-2</v>
      </c>
      <c r="H17" s="35" t="s">
        <v>9</v>
      </c>
      <c r="I17" s="6" t="s">
        <v>9</v>
      </c>
      <c r="J17" s="35" t="s">
        <v>9</v>
      </c>
      <c r="K17" s="6" t="s">
        <v>9</v>
      </c>
      <c r="L17" s="8">
        <v>-1</v>
      </c>
    </row>
    <row r="18" spans="1:12" x14ac:dyDescent="0.25">
      <c r="A18" s="29" t="s">
        <v>5</v>
      </c>
      <c r="B18" s="38">
        <f t="shared" ref="B18" si="13">SUM(B9:B17)</f>
        <v>25</v>
      </c>
      <c r="C18" s="8">
        <f t="shared" si="11"/>
        <v>1</v>
      </c>
      <c r="D18" s="38">
        <f t="shared" ref="D18" si="14">SUM(D9:D17)</f>
        <v>34</v>
      </c>
      <c r="E18" s="8">
        <f>D18/34</f>
        <v>1</v>
      </c>
      <c r="F18" s="38">
        <f t="shared" ref="F18" si="15">SUM(F9:F17)</f>
        <v>24</v>
      </c>
      <c r="G18" s="8">
        <f t="shared" si="12"/>
        <v>1</v>
      </c>
      <c r="H18" s="38">
        <f t="shared" ref="H18" si="16">SUM(H9:H17)</f>
        <v>28</v>
      </c>
      <c r="I18" s="8">
        <f>H18/28</f>
        <v>1</v>
      </c>
      <c r="J18" s="38">
        <f t="shared" ref="J18" si="17">SUM(J9:J17)</f>
        <v>18</v>
      </c>
      <c r="K18" s="8">
        <f>J18/18</f>
        <v>1</v>
      </c>
      <c r="L18" s="8">
        <f t="shared" si="10"/>
        <v>-0.28000000000000003</v>
      </c>
    </row>
    <row r="19" spans="1:12" ht="30" x14ac:dyDescent="0.25">
      <c r="A19" s="24" t="s">
        <v>17</v>
      </c>
      <c r="B19" s="53" t="s">
        <v>59</v>
      </c>
      <c r="C19" s="54"/>
      <c r="D19" s="53" t="s">
        <v>60</v>
      </c>
      <c r="E19" s="54"/>
      <c r="F19" s="53" t="s">
        <v>61</v>
      </c>
      <c r="G19" s="54"/>
      <c r="H19" s="53" t="s">
        <v>62</v>
      </c>
      <c r="I19" s="54"/>
      <c r="J19" s="53" t="s">
        <v>68</v>
      </c>
      <c r="K19" s="54"/>
      <c r="L19" s="4" t="s">
        <v>1</v>
      </c>
    </row>
    <row r="20" spans="1:12" x14ac:dyDescent="0.25">
      <c r="A20" s="22" t="s">
        <v>18</v>
      </c>
      <c r="B20" s="35" t="s">
        <v>9</v>
      </c>
      <c r="C20" s="6" t="s">
        <v>9</v>
      </c>
      <c r="D20" s="35">
        <v>2</v>
      </c>
      <c r="E20" s="8">
        <f>D20/34</f>
        <v>5.8823529411764705E-2</v>
      </c>
      <c r="F20" s="35">
        <v>3</v>
      </c>
      <c r="G20" s="8">
        <f t="shared" ref="G20:G24" si="18">F20/24</f>
        <v>0.125</v>
      </c>
      <c r="H20" s="35">
        <v>1</v>
      </c>
      <c r="I20" s="8">
        <f>H20/28</f>
        <v>3.5714285714285712E-2</v>
      </c>
      <c r="J20" s="35">
        <v>1</v>
      </c>
      <c r="K20" s="8">
        <f>J20/18</f>
        <v>5.5555555555555552E-2</v>
      </c>
      <c r="L20" s="8">
        <v>1</v>
      </c>
    </row>
    <row r="21" spans="1:12" x14ac:dyDescent="0.25">
      <c r="A21" s="22" t="s">
        <v>19</v>
      </c>
      <c r="B21" s="35">
        <v>2</v>
      </c>
      <c r="C21" s="8">
        <f t="shared" ref="C21:C24" si="19">B21/25</f>
        <v>0.08</v>
      </c>
      <c r="D21" s="35">
        <v>2</v>
      </c>
      <c r="E21" s="8">
        <f t="shared" ref="E21:E24" si="20">D21/34</f>
        <v>5.8823529411764705E-2</v>
      </c>
      <c r="F21" s="35">
        <v>3</v>
      </c>
      <c r="G21" s="8">
        <f t="shared" si="18"/>
        <v>0.125</v>
      </c>
      <c r="H21" s="36">
        <v>1</v>
      </c>
      <c r="I21" s="8">
        <f t="shared" ref="I21:I24" si="21">H21/28</f>
        <v>3.5714285714285712E-2</v>
      </c>
      <c r="J21" s="35" t="s">
        <v>9</v>
      </c>
      <c r="K21" s="6" t="s">
        <v>9</v>
      </c>
      <c r="L21" s="8">
        <v>-1</v>
      </c>
    </row>
    <row r="22" spans="1:12" x14ac:dyDescent="0.25">
      <c r="A22" s="22" t="s">
        <v>20</v>
      </c>
      <c r="B22" s="35">
        <v>3</v>
      </c>
      <c r="C22" s="8">
        <f t="shared" si="19"/>
        <v>0.12</v>
      </c>
      <c r="D22" s="35">
        <v>3</v>
      </c>
      <c r="E22" s="8">
        <f t="shared" si="20"/>
        <v>8.8235294117647065E-2</v>
      </c>
      <c r="F22" s="35">
        <v>5</v>
      </c>
      <c r="G22" s="8">
        <f t="shared" si="18"/>
        <v>0.20833333333333334</v>
      </c>
      <c r="H22" s="36">
        <v>4</v>
      </c>
      <c r="I22" s="8">
        <f t="shared" si="21"/>
        <v>0.14285714285714285</v>
      </c>
      <c r="J22" s="36">
        <v>2</v>
      </c>
      <c r="K22" s="8">
        <f t="shared" ref="K22:K24" si="22">J22/18</f>
        <v>0.1111111111111111</v>
      </c>
      <c r="L22" s="8">
        <f t="shared" ref="L22:L24" si="23">(J22-B22)/B22</f>
        <v>-0.33333333333333331</v>
      </c>
    </row>
    <row r="23" spans="1:12" x14ac:dyDescent="0.25">
      <c r="A23" s="22" t="s">
        <v>21</v>
      </c>
      <c r="B23" s="35">
        <v>20</v>
      </c>
      <c r="C23" s="8">
        <f t="shared" si="19"/>
        <v>0.8</v>
      </c>
      <c r="D23" s="35">
        <v>27</v>
      </c>
      <c r="E23" s="8">
        <f t="shared" si="20"/>
        <v>0.79411764705882348</v>
      </c>
      <c r="F23" s="35">
        <v>13</v>
      </c>
      <c r="G23" s="8">
        <f t="shared" si="18"/>
        <v>0.54166666666666663</v>
      </c>
      <c r="H23" s="36">
        <v>22</v>
      </c>
      <c r="I23" s="8">
        <f t="shared" si="21"/>
        <v>0.7857142857142857</v>
      </c>
      <c r="J23" s="36">
        <v>15</v>
      </c>
      <c r="K23" s="8">
        <f t="shared" si="22"/>
        <v>0.83333333333333337</v>
      </c>
      <c r="L23" s="8">
        <f t="shared" si="23"/>
        <v>-0.25</v>
      </c>
    </row>
    <row r="24" spans="1:12" x14ac:dyDescent="0.25">
      <c r="A24" s="29" t="s">
        <v>5</v>
      </c>
      <c r="B24" s="38">
        <f t="shared" ref="B24" si="24">SUM(B20:B23)</f>
        <v>25</v>
      </c>
      <c r="C24" s="8">
        <f t="shared" si="19"/>
        <v>1</v>
      </c>
      <c r="D24" s="38">
        <f t="shared" ref="D24" si="25">SUM(D20:D23)</f>
        <v>34</v>
      </c>
      <c r="E24" s="8">
        <f t="shared" si="20"/>
        <v>1</v>
      </c>
      <c r="F24" s="38">
        <f t="shared" ref="F24" si="26">SUM(F20:F23)</f>
        <v>24</v>
      </c>
      <c r="G24" s="8">
        <f t="shared" si="18"/>
        <v>1</v>
      </c>
      <c r="H24" s="38">
        <f t="shared" ref="H24" si="27">SUM(H20:H23)</f>
        <v>28</v>
      </c>
      <c r="I24" s="8">
        <f t="shared" si="21"/>
        <v>1</v>
      </c>
      <c r="J24" s="38">
        <f t="shared" ref="J24" si="28">SUM(J20:J23)</f>
        <v>18</v>
      </c>
      <c r="K24" s="8">
        <f t="shared" si="22"/>
        <v>1</v>
      </c>
      <c r="L24" s="8">
        <f t="shared" si="23"/>
        <v>-0.28000000000000003</v>
      </c>
    </row>
    <row r="25" spans="1:12" ht="30" x14ac:dyDescent="0.25">
      <c r="A25" s="30" t="s">
        <v>22</v>
      </c>
      <c r="B25" s="53" t="s">
        <v>59</v>
      </c>
      <c r="C25" s="54"/>
      <c r="D25" s="53" t="s">
        <v>60</v>
      </c>
      <c r="E25" s="54"/>
      <c r="F25" s="53" t="s">
        <v>61</v>
      </c>
      <c r="G25" s="54"/>
      <c r="H25" s="53" t="s">
        <v>62</v>
      </c>
      <c r="I25" s="54"/>
      <c r="J25" s="53" t="s">
        <v>68</v>
      </c>
      <c r="K25" s="54"/>
      <c r="L25" s="4" t="s">
        <v>1</v>
      </c>
    </row>
    <row r="26" spans="1:12" x14ac:dyDescent="0.25">
      <c r="A26" s="22" t="s">
        <v>23</v>
      </c>
      <c r="B26" s="35">
        <v>7</v>
      </c>
      <c r="C26" s="8">
        <f t="shared" ref="C26:C31" si="29">B26/25</f>
        <v>0.28000000000000003</v>
      </c>
      <c r="D26" s="35">
        <v>9</v>
      </c>
      <c r="E26" s="8">
        <f t="shared" ref="E26:E31" si="30">D26/34</f>
        <v>0.26470588235294118</v>
      </c>
      <c r="F26" s="35">
        <v>6</v>
      </c>
      <c r="G26" s="8">
        <f t="shared" ref="G26:G31" si="31">F26/24</f>
        <v>0.25</v>
      </c>
      <c r="H26" s="36">
        <v>8</v>
      </c>
      <c r="I26" s="8">
        <f t="shared" ref="I26:I31" si="32">H26/28</f>
        <v>0.2857142857142857</v>
      </c>
      <c r="J26" s="36">
        <v>5</v>
      </c>
      <c r="K26" s="8">
        <f>J26/18</f>
        <v>0.27777777777777779</v>
      </c>
      <c r="L26" s="8">
        <f t="shared" ref="L26:L31" si="33">(J26-B26)/B26</f>
        <v>-0.2857142857142857</v>
      </c>
    </row>
    <row r="27" spans="1:12" x14ac:dyDescent="0.25">
      <c r="A27" s="22" t="s">
        <v>24</v>
      </c>
      <c r="B27" s="35">
        <v>1</v>
      </c>
      <c r="C27" s="8">
        <f t="shared" si="29"/>
        <v>0.04</v>
      </c>
      <c r="D27" s="35">
        <v>2</v>
      </c>
      <c r="E27" s="8">
        <f t="shared" si="30"/>
        <v>5.8823529411764705E-2</v>
      </c>
      <c r="F27" s="35">
        <v>5</v>
      </c>
      <c r="G27" s="8">
        <f t="shared" si="31"/>
        <v>0.20833333333333334</v>
      </c>
      <c r="H27" s="36">
        <v>1</v>
      </c>
      <c r="I27" s="8">
        <f t="shared" si="32"/>
        <v>3.5714285714285712E-2</v>
      </c>
      <c r="J27" s="35" t="s">
        <v>9</v>
      </c>
      <c r="K27" s="6" t="s">
        <v>9</v>
      </c>
      <c r="L27" s="8">
        <v>-1</v>
      </c>
    </row>
    <row r="28" spans="1:12" x14ac:dyDescent="0.25">
      <c r="A28" s="22" t="s">
        <v>25</v>
      </c>
      <c r="B28" s="35">
        <v>12</v>
      </c>
      <c r="C28" s="8">
        <f t="shared" si="29"/>
        <v>0.48</v>
      </c>
      <c r="D28" s="35">
        <v>17</v>
      </c>
      <c r="E28" s="8">
        <f t="shared" si="30"/>
        <v>0.5</v>
      </c>
      <c r="F28" s="35">
        <v>10</v>
      </c>
      <c r="G28" s="8">
        <f t="shared" si="31"/>
        <v>0.41666666666666669</v>
      </c>
      <c r="H28" s="36">
        <v>18</v>
      </c>
      <c r="I28" s="8">
        <f t="shared" si="32"/>
        <v>0.6428571428571429</v>
      </c>
      <c r="J28" s="36">
        <v>12</v>
      </c>
      <c r="K28" s="8">
        <f>J28/18</f>
        <v>0.66666666666666663</v>
      </c>
      <c r="L28" s="8">
        <f t="shared" si="33"/>
        <v>0</v>
      </c>
    </row>
    <row r="29" spans="1:12" x14ac:dyDescent="0.25">
      <c r="A29" s="22" t="s">
        <v>26</v>
      </c>
      <c r="B29" s="35">
        <v>1</v>
      </c>
      <c r="C29" s="8">
        <f t="shared" si="29"/>
        <v>0.04</v>
      </c>
      <c r="D29" s="35">
        <v>1</v>
      </c>
      <c r="E29" s="8">
        <f t="shared" si="30"/>
        <v>2.9411764705882353E-2</v>
      </c>
      <c r="F29" s="35" t="s">
        <v>9</v>
      </c>
      <c r="G29" s="6" t="s">
        <v>9</v>
      </c>
      <c r="H29" s="35" t="s">
        <v>9</v>
      </c>
      <c r="I29" s="6" t="s">
        <v>9</v>
      </c>
      <c r="J29" s="35" t="s">
        <v>9</v>
      </c>
      <c r="K29" s="6" t="s">
        <v>9</v>
      </c>
      <c r="L29" s="8">
        <v>-1</v>
      </c>
    </row>
    <row r="30" spans="1:12" x14ac:dyDescent="0.25">
      <c r="A30" s="22" t="s">
        <v>27</v>
      </c>
      <c r="B30" s="35">
        <v>4</v>
      </c>
      <c r="C30" s="8">
        <f t="shared" si="29"/>
        <v>0.16</v>
      </c>
      <c r="D30" s="35">
        <v>5</v>
      </c>
      <c r="E30" s="8">
        <f t="shared" si="30"/>
        <v>0.14705882352941177</v>
      </c>
      <c r="F30" s="35">
        <v>3</v>
      </c>
      <c r="G30" s="8">
        <f t="shared" si="31"/>
        <v>0.125</v>
      </c>
      <c r="H30" s="36">
        <v>1</v>
      </c>
      <c r="I30" s="8">
        <f t="shared" si="32"/>
        <v>3.5714285714285712E-2</v>
      </c>
      <c r="J30" s="36">
        <v>1</v>
      </c>
      <c r="K30" s="8">
        <f>J30/18</f>
        <v>5.5555555555555552E-2</v>
      </c>
      <c r="L30" s="8">
        <f t="shared" si="33"/>
        <v>-0.75</v>
      </c>
    </row>
    <row r="31" spans="1:12" x14ac:dyDescent="0.25">
      <c r="A31" s="29" t="s">
        <v>5</v>
      </c>
      <c r="B31" s="38">
        <f t="shared" ref="B31" si="34">SUM(B26:B30)</f>
        <v>25</v>
      </c>
      <c r="C31" s="8">
        <f t="shared" si="29"/>
        <v>1</v>
      </c>
      <c r="D31" s="38">
        <f t="shared" ref="D31" si="35">SUM(D26:D30)</f>
        <v>34</v>
      </c>
      <c r="E31" s="8">
        <f t="shared" si="30"/>
        <v>1</v>
      </c>
      <c r="F31" s="38">
        <f t="shared" ref="F31" si="36">SUM(F26:F30)</f>
        <v>24</v>
      </c>
      <c r="G31" s="8">
        <f t="shared" si="31"/>
        <v>1</v>
      </c>
      <c r="H31" s="38">
        <f t="shared" ref="H31" si="37">SUM(H26:H30)</f>
        <v>28</v>
      </c>
      <c r="I31" s="8">
        <f t="shared" si="32"/>
        <v>1</v>
      </c>
      <c r="J31" s="38">
        <f t="shared" ref="J31" si="38">SUM(J26:J30)</f>
        <v>18</v>
      </c>
      <c r="K31" s="8">
        <f>J31/18</f>
        <v>1</v>
      </c>
      <c r="L31" s="8">
        <f t="shared" si="33"/>
        <v>-0.28000000000000003</v>
      </c>
    </row>
    <row r="32" spans="1:12" ht="30" x14ac:dyDescent="0.25">
      <c r="A32" s="24" t="s">
        <v>28</v>
      </c>
      <c r="B32" s="53" t="s">
        <v>59</v>
      </c>
      <c r="C32" s="54"/>
      <c r="D32" s="53" t="s">
        <v>60</v>
      </c>
      <c r="E32" s="54"/>
      <c r="F32" s="53" t="s">
        <v>61</v>
      </c>
      <c r="G32" s="54"/>
      <c r="H32" s="53" t="s">
        <v>62</v>
      </c>
      <c r="I32" s="54"/>
      <c r="J32" s="53" t="s">
        <v>68</v>
      </c>
      <c r="K32" s="54"/>
      <c r="L32" s="4" t="s">
        <v>1</v>
      </c>
    </row>
    <row r="33" spans="1:12" ht="30" x14ac:dyDescent="0.25">
      <c r="A33" s="31" t="s">
        <v>58</v>
      </c>
      <c r="B33" s="35">
        <v>17</v>
      </c>
      <c r="C33" s="8">
        <f t="shared" ref="C33:C35" si="39">B33/25</f>
        <v>0.68</v>
      </c>
      <c r="D33" s="35">
        <v>23</v>
      </c>
      <c r="E33" s="8">
        <f t="shared" ref="E33:E35" si="40">D33/34</f>
        <v>0.67647058823529416</v>
      </c>
      <c r="F33" s="35">
        <v>18</v>
      </c>
      <c r="G33" s="8">
        <f t="shared" ref="G33:G35" si="41">F33/24</f>
        <v>0.75</v>
      </c>
      <c r="H33" s="36">
        <v>20</v>
      </c>
      <c r="I33" s="8">
        <f t="shared" ref="I33:I35" si="42">H33/28</f>
        <v>0.7142857142857143</v>
      </c>
      <c r="J33" s="36">
        <v>10</v>
      </c>
      <c r="K33" s="8">
        <f t="shared" ref="K33:K35" si="43">J33/18</f>
        <v>0.55555555555555558</v>
      </c>
      <c r="L33" s="8">
        <f t="shared" ref="L33:L35" si="44">(J33-B33)/B33</f>
        <v>-0.41176470588235292</v>
      </c>
    </row>
    <row r="34" spans="1:12" x14ac:dyDescent="0.25">
      <c r="A34" s="22" t="s">
        <v>29</v>
      </c>
      <c r="B34" s="35">
        <v>8</v>
      </c>
      <c r="C34" s="8">
        <f t="shared" si="39"/>
        <v>0.32</v>
      </c>
      <c r="D34" s="35">
        <v>11</v>
      </c>
      <c r="E34" s="8">
        <f t="shared" si="40"/>
        <v>0.3235294117647059</v>
      </c>
      <c r="F34" s="35">
        <v>6</v>
      </c>
      <c r="G34" s="8">
        <f t="shared" si="41"/>
        <v>0.25</v>
      </c>
      <c r="H34" s="36">
        <v>8</v>
      </c>
      <c r="I34" s="8">
        <f t="shared" si="42"/>
        <v>0.2857142857142857</v>
      </c>
      <c r="J34" s="36">
        <v>8</v>
      </c>
      <c r="K34" s="8">
        <f t="shared" si="43"/>
        <v>0.44444444444444442</v>
      </c>
      <c r="L34" s="8">
        <f t="shared" si="44"/>
        <v>0</v>
      </c>
    </row>
    <row r="35" spans="1:12" x14ac:dyDescent="0.25">
      <c r="A35" s="29" t="s">
        <v>5</v>
      </c>
      <c r="B35" s="38">
        <f t="shared" ref="B35" si="45">SUM(B33:B34)</f>
        <v>25</v>
      </c>
      <c r="C35" s="8">
        <f t="shared" si="39"/>
        <v>1</v>
      </c>
      <c r="D35" s="38">
        <f t="shared" ref="D35" si="46">SUM(D33:D34)</f>
        <v>34</v>
      </c>
      <c r="E35" s="8">
        <f t="shared" si="40"/>
        <v>1</v>
      </c>
      <c r="F35" s="38">
        <f t="shared" ref="F35" si="47">SUM(F33:F34)</f>
        <v>24</v>
      </c>
      <c r="G35" s="8">
        <f t="shared" si="41"/>
        <v>1</v>
      </c>
      <c r="H35" s="38">
        <f t="shared" ref="H35" si="48">SUM(H33:H34)</f>
        <v>28</v>
      </c>
      <c r="I35" s="8">
        <f t="shared" si="42"/>
        <v>1</v>
      </c>
      <c r="J35" s="38">
        <f t="shared" ref="J35" si="49">SUM(J33:J34)</f>
        <v>18</v>
      </c>
      <c r="K35" s="8">
        <f t="shared" si="43"/>
        <v>1</v>
      </c>
      <c r="L35" s="8">
        <f t="shared" si="44"/>
        <v>-0.28000000000000003</v>
      </c>
    </row>
    <row r="36" spans="1:12" x14ac:dyDescent="0.25">
      <c r="L36"/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="90" zoomScaleNormal="90" workbookViewId="0">
      <selection activeCell="C51" sqref="C51"/>
    </sheetView>
  </sheetViews>
  <sheetFormatPr defaultRowHeight="15" x14ac:dyDescent="0.25"/>
  <cols>
    <col min="1" max="1" width="38.140625" style="23" customWidth="1"/>
    <col min="2" max="2" width="18.5703125" style="9" customWidth="1"/>
    <col min="3" max="8" width="13.140625" style="9" customWidth="1"/>
  </cols>
  <sheetData>
    <row r="1" spans="1:8" x14ac:dyDescent="0.25">
      <c r="A1" s="50" t="s">
        <v>64</v>
      </c>
      <c r="B1" s="50"/>
      <c r="C1" s="50"/>
      <c r="D1" s="50"/>
      <c r="E1" s="50"/>
      <c r="F1" s="50"/>
      <c r="G1" s="50"/>
      <c r="H1" s="50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26" t="s">
        <v>30</v>
      </c>
      <c r="B3" s="3" t="s">
        <v>31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32</v>
      </c>
      <c r="H3" s="10" t="s">
        <v>57</v>
      </c>
    </row>
    <row r="4" spans="1:8" x14ac:dyDescent="0.25">
      <c r="A4" s="56" t="s">
        <v>65</v>
      </c>
      <c r="B4" s="2" t="s">
        <v>59</v>
      </c>
      <c r="C4" s="7">
        <v>25</v>
      </c>
      <c r="D4" s="7">
        <v>25</v>
      </c>
      <c r="E4" s="11">
        <v>1</v>
      </c>
      <c r="F4" s="7">
        <v>25</v>
      </c>
      <c r="G4" s="11">
        <v>1</v>
      </c>
      <c r="H4" s="12" t="s">
        <v>9</v>
      </c>
    </row>
    <row r="5" spans="1:8" x14ac:dyDescent="0.25">
      <c r="A5" s="57"/>
      <c r="B5" s="2" t="s">
        <v>60</v>
      </c>
      <c r="C5" s="7">
        <v>34</v>
      </c>
      <c r="D5" s="7">
        <v>34</v>
      </c>
      <c r="E5" s="11">
        <v>1</v>
      </c>
      <c r="F5" s="7">
        <v>33</v>
      </c>
      <c r="G5" s="11">
        <v>0.97058823529411764</v>
      </c>
      <c r="H5" s="12" t="s">
        <v>9</v>
      </c>
    </row>
    <row r="6" spans="1:8" x14ac:dyDescent="0.25">
      <c r="A6" s="57"/>
      <c r="B6" s="2" t="s">
        <v>61</v>
      </c>
      <c r="C6" s="7">
        <v>24</v>
      </c>
      <c r="D6" s="7">
        <v>24</v>
      </c>
      <c r="E6" s="11">
        <v>1</v>
      </c>
      <c r="F6" s="7">
        <v>24</v>
      </c>
      <c r="G6" s="11">
        <v>1</v>
      </c>
      <c r="H6" s="12" t="s">
        <v>9</v>
      </c>
    </row>
    <row r="7" spans="1:8" x14ac:dyDescent="0.25">
      <c r="A7" s="57"/>
      <c r="B7" s="2" t="s">
        <v>62</v>
      </c>
      <c r="C7" s="7">
        <v>28</v>
      </c>
      <c r="D7" s="7">
        <v>25</v>
      </c>
      <c r="E7" s="11">
        <v>0.8928571428571429</v>
      </c>
      <c r="F7" s="7">
        <v>25</v>
      </c>
      <c r="G7" s="11">
        <v>0.8928571428571429</v>
      </c>
      <c r="H7" s="12" t="s">
        <v>9</v>
      </c>
    </row>
    <row r="8" spans="1:8" x14ac:dyDescent="0.25">
      <c r="A8" s="58"/>
      <c r="B8" s="2" t="s">
        <v>68</v>
      </c>
      <c r="C8" s="7">
        <v>18</v>
      </c>
      <c r="D8" s="7">
        <v>18</v>
      </c>
      <c r="E8" s="11">
        <v>1</v>
      </c>
      <c r="F8" s="7">
        <v>17</v>
      </c>
      <c r="G8" s="11">
        <v>0.94444444444444442</v>
      </c>
      <c r="H8" s="12" t="s">
        <v>9</v>
      </c>
    </row>
    <row r="10" spans="1:8" ht="30" x14ac:dyDescent="0.25">
      <c r="A10" s="24" t="s">
        <v>33</v>
      </c>
      <c r="B10" s="3" t="s">
        <v>31</v>
      </c>
      <c r="C10" s="10" t="s">
        <v>53</v>
      </c>
      <c r="D10" s="10" t="s">
        <v>54</v>
      </c>
      <c r="E10" s="10" t="s">
        <v>55</v>
      </c>
      <c r="F10" s="10" t="s">
        <v>56</v>
      </c>
      <c r="G10" s="10" t="s">
        <v>32</v>
      </c>
      <c r="H10" s="10" t="s">
        <v>57</v>
      </c>
    </row>
    <row r="11" spans="1:8" x14ac:dyDescent="0.25">
      <c r="A11" s="59" t="s">
        <v>66</v>
      </c>
      <c r="B11" s="2" t="s">
        <v>59</v>
      </c>
      <c r="C11" s="7" t="s">
        <v>9</v>
      </c>
      <c r="D11" s="7" t="s">
        <v>9</v>
      </c>
      <c r="E11" s="11" t="s">
        <v>9</v>
      </c>
      <c r="F11" s="7" t="s">
        <v>9</v>
      </c>
      <c r="G11" s="11" t="s">
        <v>9</v>
      </c>
      <c r="H11" s="12" t="s">
        <v>9</v>
      </c>
    </row>
    <row r="12" spans="1:8" x14ac:dyDescent="0.25">
      <c r="A12" s="59"/>
      <c r="B12" s="2" t="s">
        <v>60</v>
      </c>
      <c r="C12" s="7">
        <v>34</v>
      </c>
      <c r="D12" s="7">
        <v>34</v>
      </c>
      <c r="E12" s="11">
        <v>1</v>
      </c>
      <c r="F12" s="7">
        <v>33</v>
      </c>
      <c r="G12" s="11">
        <v>0.97058823529411764</v>
      </c>
      <c r="H12" s="12">
        <v>3.5</v>
      </c>
    </row>
    <row r="13" spans="1:8" x14ac:dyDescent="0.25">
      <c r="A13" s="59"/>
      <c r="B13" s="2" t="s">
        <v>61</v>
      </c>
      <c r="C13" s="7" t="s">
        <v>9</v>
      </c>
      <c r="D13" s="7" t="s">
        <v>9</v>
      </c>
      <c r="E13" s="11" t="s">
        <v>9</v>
      </c>
      <c r="F13" s="7" t="s">
        <v>9</v>
      </c>
      <c r="G13" s="11" t="s">
        <v>9</v>
      </c>
      <c r="H13" s="12" t="s">
        <v>9</v>
      </c>
    </row>
    <row r="14" spans="1:8" x14ac:dyDescent="0.25">
      <c r="A14" s="59"/>
      <c r="B14" s="2" t="s">
        <v>62</v>
      </c>
      <c r="C14" s="7">
        <v>28</v>
      </c>
      <c r="D14" s="7">
        <v>25</v>
      </c>
      <c r="E14" s="11">
        <v>0.8928571428571429</v>
      </c>
      <c r="F14" s="7">
        <v>25</v>
      </c>
      <c r="G14" s="11">
        <v>0.8928571428571429</v>
      </c>
      <c r="H14" s="12">
        <v>3.56</v>
      </c>
    </row>
    <row r="15" spans="1:8" x14ac:dyDescent="0.25">
      <c r="A15" s="59"/>
      <c r="B15" s="2" t="s">
        <v>68</v>
      </c>
      <c r="C15" s="7" t="s">
        <v>9</v>
      </c>
      <c r="D15" s="7" t="s">
        <v>9</v>
      </c>
      <c r="E15" s="11" t="s">
        <v>9</v>
      </c>
      <c r="F15" s="7" t="s">
        <v>9</v>
      </c>
      <c r="G15" s="11" t="s">
        <v>9</v>
      </c>
      <c r="H15" s="12" t="s">
        <v>9</v>
      </c>
    </row>
    <row r="16" spans="1:8" ht="30" x14ac:dyDescent="0.25">
      <c r="A16" s="27"/>
      <c r="B16" s="3" t="s">
        <v>31</v>
      </c>
      <c r="C16" s="10" t="s">
        <v>53</v>
      </c>
      <c r="D16" s="10" t="s">
        <v>54</v>
      </c>
      <c r="E16" s="10" t="s">
        <v>55</v>
      </c>
      <c r="F16" s="10" t="s">
        <v>56</v>
      </c>
      <c r="G16" s="10" t="s">
        <v>32</v>
      </c>
      <c r="H16" s="10" t="s">
        <v>57</v>
      </c>
    </row>
    <row r="17" spans="1:8" x14ac:dyDescent="0.25">
      <c r="A17" s="59" t="s">
        <v>67</v>
      </c>
      <c r="B17" s="2" t="s">
        <v>59</v>
      </c>
      <c r="C17" s="7">
        <v>25</v>
      </c>
      <c r="D17" s="7">
        <v>25</v>
      </c>
      <c r="E17" s="11">
        <v>1</v>
      </c>
      <c r="F17" s="7">
        <v>25</v>
      </c>
      <c r="G17" s="11">
        <v>1</v>
      </c>
      <c r="H17" s="12">
        <v>3.7083333333333335</v>
      </c>
    </row>
    <row r="18" spans="1:8" x14ac:dyDescent="0.25">
      <c r="A18" s="59"/>
      <c r="B18" s="2" t="s">
        <v>60</v>
      </c>
      <c r="C18" s="7" t="s">
        <v>9</v>
      </c>
      <c r="D18" s="7" t="s">
        <v>9</v>
      </c>
      <c r="E18" s="11" t="s">
        <v>9</v>
      </c>
      <c r="F18" s="7" t="s">
        <v>9</v>
      </c>
      <c r="G18" s="11" t="s">
        <v>9</v>
      </c>
      <c r="H18" s="12" t="s">
        <v>9</v>
      </c>
    </row>
    <row r="19" spans="1:8" x14ac:dyDescent="0.25">
      <c r="A19" s="59"/>
      <c r="B19" s="2" t="s">
        <v>61</v>
      </c>
      <c r="C19" s="7">
        <v>24</v>
      </c>
      <c r="D19" s="7">
        <v>24</v>
      </c>
      <c r="E19" s="11">
        <v>1</v>
      </c>
      <c r="F19" s="7">
        <v>24</v>
      </c>
      <c r="G19" s="11">
        <v>1</v>
      </c>
      <c r="H19" s="12">
        <v>3.8333333333333335</v>
      </c>
    </row>
    <row r="20" spans="1:8" x14ac:dyDescent="0.25">
      <c r="A20" s="59"/>
      <c r="B20" s="2" t="s">
        <v>62</v>
      </c>
      <c r="C20" s="7" t="s">
        <v>9</v>
      </c>
      <c r="D20" s="7" t="s">
        <v>9</v>
      </c>
      <c r="E20" s="11" t="s">
        <v>9</v>
      </c>
      <c r="F20" s="7" t="s">
        <v>9</v>
      </c>
      <c r="G20" s="11" t="s">
        <v>9</v>
      </c>
      <c r="H20" s="12" t="s">
        <v>9</v>
      </c>
    </row>
    <row r="21" spans="1:8" x14ac:dyDescent="0.25">
      <c r="A21" s="59"/>
      <c r="B21" s="2" t="s">
        <v>68</v>
      </c>
      <c r="C21" s="7">
        <v>18</v>
      </c>
      <c r="D21" s="7">
        <v>18</v>
      </c>
      <c r="E21" s="11">
        <v>1</v>
      </c>
      <c r="F21" s="7">
        <v>17</v>
      </c>
      <c r="G21" s="11">
        <v>0.94444444444444442</v>
      </c>
      <c r="H21" s="12">
        <v>3.1111111111111112</v>
      </c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J4" sqref="J4"/>
    </sheetView>
  </sheetViews>
  <sheetFormatPr defaultRowHeight="15" x14ac:dyDescent="0.25"/>
  <cols>
    <col min="1" max="1" width="20" style="23" customWidth="1"/>
    <col min="2" max="2" width="16.7109375" style="25" customWidth="1"/>
    <col min="3" max="4" width="13.7109375" style="9" customWidth="1"/>
    <col min="5" max="5" width="13.7109375" style="33" customWidth="1"/>
    <col min="6" max="6" width="13.7109375" style="9" customWidth="1"/>
    <col min="7" max="7" width="13.7109375" style="33" customWidth="1"/>
    <col min="8" max="8" width="13.7109375" style="34" customWidth="1"/>
  </cols>
  <sheetData>
    <row r="1" spans="1:8" ht="30" x14ac:dyDescent="0.25">
      <c r="A1" s="24" t="s">
        <v>34</v>
      </c>
      <c r="B1" s="3" t="s">
        <v>31</v>
      </c>
      <c r="C1" s="10" t="s">
        <v>53</v>
      </c>
      <c r="D1" s="10" t="s">
        <v>54</v>
      </c>
      <c r="E1" s="10" t="s">
        <v>55</v>
      </c>
      <c r="F1" s="10" t="s">
        <v>56</v>
      </c>
      <c r="G1" s="10" t="s">
        <v>32</v>
      </c>
      <c r="H1" s="10" t="s">
        <v>57</v>
      </c>
    </row>
    <row r="2" spans="1:8" x14ac:dyDescent="0.25">
      <c r="A2" s="59" t="s">
        <v>35</v>
      </c>
      <c r="B2" s="41" t="s">
        <v>59</v>
      </c>
      <c r="C2" s="5">
        <v>25</v>
      </c>
      <c r="D2" s="5">
        <v>25</v>
      </c>
      <c r="E2" s="32">
        <v>1</v>
      </c>
      <c r="F2" s="5">
        <v>25</v>
      </c>
      <c r="G2" s="32">
        <v>1</v>
      </c>
      <c r="H2" s="72">
        <v>3.7083333333333335</v>
      </c>
    </row>
    <row r="3" spans="1:8" x14ac:dyDescent="0.25">
      <c r="A3" s="59"/>
      <c r="B3" s="41" t="s">
        <v>60</v>
      </c>
      <c r="C3" s="5">
        <v>34</v>
      </c>
      <c r="D3" s="5">
        <v>34</v>
      </c>
      <c r="E3" s="32">
        <v>1</v>
      </c>
      <c r="F3" s="5">
        <v>33</v>
      </c>
      <c r="G3" s="32">
        <v>0.97058823529411764</v>
      </c>
      <c r="H3" s="72">
        <v>3.5</v>
      </c>
    </row>
    <row r="4" spans="1:8" x14ac:dyDescent="0.25">
      <c r="A4" s="59"/>
      <c r="B4" s="41" t="s">
        <v>61</v>
      </c>
      <c r="C4" s="5">
        <v>24</v>
      </c>
      <c r="D4" s="5">
        <v>24</v>
      </c>
      <c r="E4" s="32">
        <v>1</v>
      </c>
      <c r="F4" s="5">
        <v>24</v>
      </c>
      <c r="G4" s="32">
        <v>1</v>
      </c>
      <c r="H4" s="72">
        <v>3.8333333333333335</v>
      </c>
    </row>
    <row r="5" spans="1:8" x14ac:dyDescent="0.25">
      <c r="A5" s="59"/>
      <c r="B5" s="41" t="s">
        <v>62</v>
      </c>
      <c r="C5" s="5">
        <v>28</v>
      </c>
      <c r="D5" s="5">
        <v>25</v>
      </c>
      <c r="E5" s="32">
        <v>0.8928571428571429</v>
      </c>
      <c r="F5" s="5">
        <v>25</v>
      </c>
      <c r="G5" s="32">
        <v>0.8928571428571429</v>
      </c>
      <c r="H5" s="72">
        <v>3.56</v>
      </c>
    </row>
    <row r="6" spans="1:8" x14ac:dyDescent="0.25">
      <c r="A6" s="59"/>
      <c r="B6" s="41" t="s">
        <v>68</v>
      </c>
      <c r="C6" s="5">
        <v>18</v>
      </c>
      <c r="D6" s="5">
        <v>18</v>
      </c>
      <c r="E6" s="32">
        <v>1</v>
      </c>
      <c r="F6" s="5">
        <v>17</v>
      </c>
      <c r="G6" s="32">
        <v>0.94444444444444442</v>
      </c>
      <c r="H6" s="72">
        <v>3.1111111111111112</v>
      </c>
    </row>
    <row r="7" spans="1:8" x14ac:dyDescent="0.25">
      <c r="A7" s="59" t="s">
        <v>36</v>
      </c>
      <c r="B7" s="41" t="s">
        <v>59</v>
      </c>
      <c r="C7" s="5" t="s">
        <v>9</v>
      </c>
      <c r="D7" s="5" t="s">
        <v>9</v>
      </c>
      <c r="E7" s="32" t="s">
        <v>9</v>
      </c>
      <c r="F7" s="5" t="s">
        <v>9</v>
      </c>
      <c r="G7" s="32" t="s">
        <v>9</v>
      </c>
      <c r="H7" s="72" t="s">
        <v>9</v>
      </c>
    </row>
    <row r="8" spans="1:8" x14ac:dyDescent="0.25">
      <c r="A8" s="59"/>
      <c r="B8" s="41" t="s">
        <v>60</v>
      </c>
      <c r="C8" s="5" t="s">
        <v>9</v>
      </c>
      <c r="D8" s="5" t="s">
        <v>9</v>
      </c>
      <c r="E8" s="32" t="s">
        <v>9</v>
      </c>
      <c r="F8" s="5" t="s">
        <v>9</v>
      </c>
      <c r="G8" s="32" t="s">
        <v>9</v>
      </c>
      <c r="H8" s="72" t="s">
        <v>9</v>
      </c>
    </row>
    <row r="9" spans="1:8" x14ac:dyDescent="0.25">
      <c r="A9" s="59"/>
      <c r="B9" s="41" t="s">
        <v>61</v>
      </c>
      <c r="C9" s="5" t="s">
        <v>9</v>
      </c>
      <c r="D9" s="5" t="s">
        <v>9</v>
      </c>
      <c r="E9" s="32" t="s">
        <v>9</v>
      </c>
      <c r="F9" s="5" t="s">
        <v>9</v>
      </c>
      <c r="G9" s="32" t="s">
        <v>9</v>
      </c>
      <c r="H9" s="72" t="s">
        <v>9</v>
      </c>
    </row>
    <row r="10" spans="1:8" x14ac:dyDescent="0.25">
      <c r="A10" s="59"/>
      <c r="B10" s="41" t="s">
        <v>62</v>
      </c>
      <c r="C10" s="5" t="s">
        <v>9</v>
      </c>
      <c r="D10" s="5" t="s">
        <v>9</v>
      </c>
      <c r="E10" s="32" t="s">
        <v>9</v>
      </c>
      <c r="F10" s="5" t="s">
        <v>9</v>
      </c>
      <c r="G10" s="32" t="s">
        <v>9</v>
      </c>
      <c r="H10" s="72" t="s">
        <v>9</v>
      </c>
    </row>
    <row r="11" spans="1:8" x14ac:dyDescent="0.25">
      <c r="A11" s="59"/>
      <c r="B11" s="41" t="s">
        <v>68</v>
      </c>
      <c r="C11" s="5" t="s">
        <v>9</v>
      </c>
      <c r="D11" s="5" t="s">
        <v>9</v>
      </c>
      <c r="E11" s="32" t="s">
        <v>9</v>
      </c>
      <c r="F11" s="5" t="s">
        <v>9</v>
      </c>
      <c r="G11" s="32" t="s">
        <v>9</v>
      </c>
      <c r="H11" s="72" t="s">
        <v>9</v>
      </c>
    </row>
    <row r="14" spans="1:8" ht="35.25" customHeight="1" x14ac:dyDescent="0.25">
      <c r="A14" s="60" t="s">
        <v>35</v>
      </c>
      <c r="B14" s="60"/>
      <c r="C14" s="60"/>
      <c r="D14" s="60"/>
      <c r="E14" s="60"/>
      <c r="F14" s="60"/>
      <c r="G14" s="60"/>
      <c r="H14" s="60"/>
    </row>
    <row r="15" spans="1:8" ht="30.75" customHeight="1" x14ac:dyDescent="0.25">
      <c r="A15" s="24" t="s">
        <v>37</v>
      </c>
      <c r="B15" s="40" t="s">
        <v>31</v>
      </c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32</v>
      </c>
      <c r="H15" s="10" t="s">
        <v>57</v>
      </c>
    </row>
    <row r="16" spans="1:8" x14ac:dyDescent="0.25">
      <c r="A16" s="61" t="s">
        <v>38</v>
      </c>
      <c r="B16" s="41" t="s">
        <v>59</v>
      </c>
      <c r="C16" s="43" t="s">
        <v>9</v>
      </c>
      <c r="D16" s="43" t="s">
        <v>9</v>
      </c>
      <c r="E16" s="46" t="s">
        <v>9</v>
      </c>
      <c r="F16" s="43" t="s">
        <v>9</v>
      </c>
      <c r="G16" s="46" t="s">
        <v>9</v>
      </c>
      <c r="H16" s="48" t="s">
        <v>9</v>
      </c>
    </row>
    <row r="17" spans="1:8" x14ac:dyDescent="0.25">
      <c r="A17" s="62"/>
      <c r="B17" s="41" t="s">
        <v>60</v>
      </c>
      <c r="C17" s="43" t="s">
        <v>9</v>
      </c>
      <c r="D17" s="43" t="s">
        <v>9</v>
      </c>
      <c r="E17" s="46" t="s">
        <v>9</v>
      </c>
      <c r="F17" s="43" t="s">
        <v>9</v>
      </c>
      <c r="G17" s="46" t="s">
        <v>9</v>
      </c>
      <c r="H17" s="48" t="s">
        <v>9</v>
      </c>
    </row>
    <row r="18" spans="1:8" x14ac:dyDescent="0.25">
      <c r="A18" s="62"/>
      <c r="B18" s="41" t="s">
        <v>61</v>
      </c>
      <c r="C18" s="43" t="s">
        <v>9</v>
      </c>
      <c r="D18" s="43" t="s">
        <v>9</v>
      </c>
      <c r="E18" s="46" t="s">
        <v>9</v>
      </c>
      <c r="F18" s="43" t="s">
        <v>9</v>
      </c>
      <c r="G18" s="46" t="s">
        <v>9</v>
      </c>
      <c r="H18" s="48" t="s">
        <v>9</v>
      </c>
    </row>
    <row r="19" spans="1:8" x14ac:dyDescent="0.25">
      <c r="A19" s="62"/>
      <c r="B19" s="41" t="s">
        <v>62</v>
      </c>
      <c r="C19" s="43" t="s">
        <v>9</v>
      </c>
      <c r="D19" s="43" t="s">
        <v>9</v>
      </c>
      <c r="E19" s="46" t="s">
        <v>9</v>
      </c>
      <c r="F19" s="43" t="s">
        <v>9</v>
      </c>
      <c r="G19" s="46" t="s">
        <v>9</v>
      </c>
      <c r="H19" s="48" t="s">
        <v>9</v>
      </c>
    </row>
    <row r="20" spans="1:8" x14ac:dyDescent="0.25">
      <c r="A20" s="63"/>
      <c r="B20" s="41" t="s">
        <v>68</v>
      </c>
      <c r="C20" s="43" t="s">
        <v>9</v>
      </c>
      <c r="D20" s="43" t="s">
        <v>9</v>
      </c>
      <c r="E20" s="46" t="s">
        <v>9</v>
      </c>
      <c r="F20" s="43" t="s">
        <v>9</v>
      </c>
      <c r="G20" s="46" t="s">
        <v>9</v>
      </c>
      <c r="H20" s="48" t="s">
        <v>9</v>
      </c>
    </row>
    <row r="21" spans="1:8" x14ac:dyDescent="0.25">
      <c r="A21" s="64" t="s">
        <v>39</v>
      </c>
      <c r="B21" s="42" t="s">
        <v>59</v>
      </c>
      <c r="C21" s="44" t="s">
        <v>9</v>
      </c>
      <c r="D21" s="44" t="s">
        <v>9</v>
      </c>
      <c r="E21" s="47" t="s">
        <v>9</v>
      </c>
      <c r="F21" s="44" t="s">
        <v>9</v>
      </c>
      <c r="G21" s="47" t="s">
        <v>9</v>
      </c>
      <c r="H21" s="49" t="s">
        <v>9</v>
      </c>
    </row>
    <row r="22" spans="1:8" x14ac:dyDescent="0.25">
      <c r="A22" s="64"/>
      <c r="B22" s="42" t="s">
        <v>60</v>
      </c>
      <c r="C22" s="44" t="s">
        <v>9</v>
      </c>
      <c r="D22" s="44" t="s">
        <v>9</v>
      </c>
      <c r="E22" s="47" t="s">
        <v>9</v>
      </c>
      <c r="F22" s="44" t="s">
        <v>9</v>
      </c>
      <c r="G22" s="47" t="s">
        <v>9</v>
      </c>
      <c r="H22" s="49" t="s">
        <v>9</v>
      </c>
    </row>
    <row r="23" spans="1:8" x14ac:dyDescent="0.25">
      <c r="A23" s="64"/>
      <c r="B23" s="42" t="s">
        <v>61</v>
      </c>
      <c r="C23" s="44" t="s">
        <v>9</v>
      </c>
      <c r="D23" s="44" t="s">
        <v>9</v>
      </c>
      <c r="E23" s="47" t="s">
        <v>9</v>
      </c>
      <c r="F23" s="44" t="s">
        <v>9</v>
      </c>
      <c r="G23" s="47" t="s">
        <v>9</v>
      </c>
      <c r="H23" s="49" t="s">
        <v>9</v>
      </c>
    </row>
    <row r="24" spans="1:8" x14ac:dyDescent="0.25">
      <c r="A24" s="64"/>
      <c r="B24" s="42" t="s">
        <v>62</v>
      </c>
      <c r="C24" s="44" t="s">
        <v>9</v>
      </c>
      <c r="D24" s="44" t="s">
        <v>9</v>
      </c>
      <c r="E24" s="47" t="s">
        <v>9</v>
      </c>
      <c r="F24" s="44" t="s">
        <v>9</v>
      </c>
      <c r="G24" s="47" t="s">
        <v>9</v>
      </c>
      <c r="H24" s="49" t="s">
        <v>9</v>
      </c>
    </row>
    <row r="25" spans="1:8" x14ac:dyDescent="0.25">
      <c r="A25" s="64"/>
      <c r="B25" s="42" t="s">
        <v>68</v>
      </c>
      <c r="C25" s="44" t="s">
        <v>9</v>
      </c>
      <c r="D25" s="44" t="s">
        <v>9</v>
      </c>
      <c r="E25" s="47" t="s">
        <v>9</v>
      </c>
      <c r="F25" s="44" t="s">
        <v>9</v>
      </c>
      <c r="G25" s="47" t="s">
        <v>9</v>
      </c>
      <c r="H25" s="49" t="s">
        <v>9</v>
      </c>
    </row>
    <row r="26" spans="1:8" x14ac:dyDescent="0.25">
      <c r="A26" s="66" t="s">
        <v>10</v>
      </c>
      <c r="B26" s="41" t="s">
        <v>59</v>
      </c>
      <c r="C26" s="43">
        <v>1</v>
      </c>
      <c r="D26" s="43">
        <v>1</v>
      </c>
      <c r="E26" s="46">
        <v>1</v>
      </c>
      <c r="F26" s="43">
        <v>1</v>
      </c>
      <c r="G26" s="46">
        <v>1</v>
      </c>
      <c r="H26" s="48">
        <v>3</v>
      </c>
    </row>
    <row r="27" spans="1:8" x14ac:dyDescent="0.25">
      <c r="A27" s="66"/>
      <c r="B27" s="41" t="s">
        <v>60</v>
      </c>
      <c r="C27" s="43">
        <v>1</v>
      </c>
      <c r="D27" s="43">
        <v>1</v>
      </c>
      <c r="E27" s="46">
        <v>1</v>
      </c>
      <c r="F27" s="43">
        <v>1</v>
      </c>
      <c r="G27" s="46">
        <v>1</v>
      </c>
      <c r="H27" s="48">
        <v>4</v>
      </c>
    </row>
    <row r="28" spans="1:8" x14ac:dyDescent="0.25">
      <c r="A28" s="66"/>
      <c r="B28" s="41" t="s">
        <v>61</v>
      </c>
      <c r="C28" s="43">
        <v>1</v>
      </c>
      <c r="D28" s="43">
        <v>1</v>
      </c>
      <c r="E28" s="46">
        <v>1</v>
      </c>
      <c r="F28" s="43">
        <v>1</v>
      </c>
      <c r="G28" s="46">
        <v>1</v>
      </c>
      <c r="H28" s="48">
        <v>4</v>
      </c>
    </row>
    <row r="29" spans="1:8" x14ac:dyDescent="0.25">
      <c r="A29" s="66"/>
      <c r="B29" s="41" t="s">
        <v>62</v>
      </c>
      <c r="C29" s="43" t="s">
        <v>9</v>
      </c>
      <c r="D29" s="43" t="s">
        <v>9</v>
      </c>
      <c r="E29" s="46" t="s">
        <v>9</v>
      </c>
      <c r="F29" s="43" t="s">
        <v>9</v>
      </c>
      <c r="G29" s="46" t="s">
        <v>9</v>
      </c>
      <c r="H29" s="48" t="s">
        <v>9</v>
      </c>
    </row>
    <row r="30" spans="1:8" x14ac:dyDescent="0.25">
      <c r="A30" s="66"/>
      <c r="B30" s="41" t="s">
        <v>68</v>
      </c>
      <c r="C30" s="43" t="s">
        <v>9</v>
      </c>
      <c r="D30" s="43" t="s">
        <v>9</v>
      </c>
      <c r="E30" s="46" t="s">
        <v>9</v>
      </c>
      <c r="F30" s="43" t="s">
        <v>9</v>
      </c>
      <c r="G30" s="46" t="s">
        <v>9</v>
      </c>
      <c r="H30" s="48" t="s">
        <v>9</v>
      </c>
    </row>
    <row r="31" spans="1:8" x14ac:dyDescent="0.25">
      <c r="A31" s="67" t="s">
        <v>11</v>
      </c>
      <c r="B31" s="42" t="s">
        <v>59</v>
      </c>
      <c r="C31" s="44" t="s">
        <v>9</v>
      </c>
      <c r="D31" s="44" t="s">
        <v>9</v>
      </c>
      <c r="E31" s="47" t="s">
        <v>9</v>
      </c>
      <c r="F31" s="44" t="s">
        <v>9</v>
      </c>
      <c r="G31" s="47" t="s">
        <v>9</v>
      </c>
      <c r="H31" s="49" t="s">
        <v>9</v>
      </c>
    </row>
    <row r="32" spans="1:8" x14ac:dyDescent="0.25">
      <c r="A32" s="67"/>
      <c r="B32" s="42" t="s">
        <v>60</v>
      </c>
      <c r="C32" s="44" t="s">
        <v>9</v>
      </c>
      <c r="D32" s="44" t="s">
        <v>9</v>
      </c>
      <c r="E32" s="47" t="s">
        <v>9</v>
      </c>
      <c r="F32" s="44" t="s">
        <v>9</v>
      </c>
      <c r="G32" s="47" t="s">
        <v>9</v>
      </c>
      <c r="H32" s="49" t="s">
        <v>9</v>
      </c>
    </row>
    <row r="33" spans="1:8" x14ac:dyDescent="0.25">
      <c r="A33" s="67"/>
      <c r="B33" s="42" t="s">
        <v>61</v>
      </c>
      <c r="C33" s="44" t="s">
        <v>9</v>
      </c>
      <c r="D33" s="44" t="s">
        <v>9</v>
      </c>
      <c r="E33" s="47" t="s">
        <v>9</v>
      </c>
      <c r="F33" s="44" t="s">
        <v>9</v>
      </c>
      <c r="G33" s="47" t="s">
        <v>9</v>
      </c>
      <c r="H33" s="49" t="s">
        <v>9</v>
      </c>
    </row>
    <row r="34" spans="1:8" x14ac:dyDescent="0.25">
      <c r="A34" s="67"/>
      <c r="B34" s="42" t="s">
        <v>62</v>
      </c>
      <c r="C34" s="44" t="s">
        <v>9</v>
      </c>
      <c r="D34" s="44" t="s">
        <v>9</v>
      </c>
      <c r="E34" s="47" t="s">
        <v>9</v>
      </c>
      <c r="F34" s="44" t="s">
        <v>9</v>
      </c>
      <c r="G34" s="47" t="s">
        <v>9</v>
      </c>
      <c r="H34" s="49" t="s">
        <v>9</v>
      </c>
    </row>
    <row r="35" spans="1:8" x14ac:dyDescent="0.25">
      <c r="A35" s="67"/>
      <c r="B35" s="42" t="s">
        <v>68</v>
      </c>
      <c r="C35" s="44" t="s">
        <v>9</v>
      </c>
      <c r="D35" s="44" t="s">
        <v>9</v>
      </c>
      <c r="E35" s="47" t="s">
        <v>9</v>
      </c>
      <c r="F35" s="44" t="s">
        <v>9</v>
      </c>
      <c r="G35" s="47" t="s">
        <v>9</v>
      </c>
      <c r="H35" s="49" t="s">
        <v>9</v>
      </c>
    </row>
    <row r="36" spans="1:8" x14ac:dyDescent="0.25">
      <c r="A36" s="66" t="s">
        <v>12</v>
      </c>
      <c r="B36" s="41" t="s">
        <v>59</v>
      </c>
      <c r="C36" s="43" t="s">
        <v>9</v>
      </c>
      <c r="D36" s="43" t="s">
        <v>9</v>
      </c>
      <c r="E36" s="46" t="s">
        <v>9</v>
      </c>
      <c r="F36" s="43" t="s">
        <v>9</v>
      </c>
      <c r="G36" s="46" t="s">
        <v>9</v>
      </c>
      <c r="H36" s="48" t="s">
        <v>9</v>
      </c>
    </row>
    <row r="37" spans="1:8" x14ac:dyDescent="0.25">
      <c r="A37" s="66"/>
      <c r="B37" s="41" t="s">
        <v>60</v>
      </c>
      <c r="C37" s="43">
        <v>1</v>
      </c>
      <c r="D37" s="43">
        <v>1</v>
      </c>
      <c r="E37" s="46">
        <v>1</v>
      </c>
      <c r="F37" s="43">
        <v>1</v>
      </c>
      <c r="G37" s="46">
        <v>1</v>
      </c>
      <c r="H37" s="48">
        <v>3</v>
      </c>
    </row>
    <row r="38" spans="1:8" x14ac:dyDescent="0.25">
      <c r="A38" s="66"/>
      <c r="B38" s="41" t="s">
        <v>61</v>
      </c>
      <c r="C38" s="43">
        <v>1</v>
      </c>
      <c r="D38" s="43">
        <v>1</v>
      </c>
      <c r="E38" s="46">
        <v>1</v>
      </c>
      <c r="F38" s="43">
        <v>1</v>
      </c>
      <c r="G38" s="46">
        <v>1</v>
      </c>
      <c r="H38" s="48">
        <v>3</v>
      </c>
    </row>
    <row r="39" spans="1:8" x14ac:dyDescent="0.25">
      <c r="A39" s="66"/>
      <c r="B39" s="41" t="s">
        <v>62</v>
      </c>
      <c r="C39" s="43">
        <v>3</v>
      </c>
      <c r="D39" s="43">
        <v>2</v>
      </c>
      <c r="E39" s="46">
        <v>0.66666666666666663</v>
      </c>
      <c r="F39" s="43">
        <v>2</v>
      </c>
      <c r="G39" s="46">
        <v>0.66666666666666663</v>
      </c>
      <c r="H39" s="48">
        <v>3.5</v>
      </c>
    </row>
    <row r="40" spans="1:8" x14ac:dyDescent="0.25">
      <c r="A40" s="66"/>
      <c r="B40" s="41" t="s">
        <v>68</v>
      </c>
      <c r="C40" s="43" t="s">
        <v>9</v>
      </c>
      <c r="D40" s="43" t="s">
        <v>9</v>
      </c>
      <c r="E40" s="46" t="s">
        <v>9</v>
      </c>
      <c r="F40" s="43" t="s">
        <v>9</v>
      </c>
      <c r="G40" s="46" t="s">
        <v>9</v>
      </c>
      <c r="H40" s="48" t="s">
        <v>9</v>
      </c>
    </row>
    <row r="41" spans="1:8" x14ac:dyDescent="0.25">
      <c r="A41" s="67" t="s">
        <v>13</v>
      </c>
      <c r="B41" s="42" t="s">
        <v>59</v>
      </c>
      <c r="C41" s="44" t="s">
        <v>9</v>
      </c>
      <c r="D41" s="44" t="s">
        <v>9</v>
      </c>
      <c r="E41" s="47" t="s">
        <v>9</v>
      </c>
      <c r="F41" s="44" t="s">
        <v>9</v>
      </c>
      <c r="G41" s="47" t="s">
        <v>9</v>
      </c>
      <c r="H41" s="49" t="s">
        <v>9</v>
      </c>
    </row>
    <row r="42" spans="1:8" x14ac:dyDescent="0.25">
      <c r="A42" s="67"/>
      <c r="B42" s="42" t="s">
        <v>60</v>
      </c>
      <c r="C42" s="44" t="s">
        <v>9</v>
      </c>
      <c r="D42" s="44" t="s">
        <v>9</v>
      </c>
      <c r="E42" s="47" t="s">
        <v>9</v>
      </c>
      <c r="F42" s="44" t="s">
        <v>9</v>
      </c>
      <c r="G42" s="47" t="s">
        <v>9</v>
      </c>
      <c r="H42" s="49" t="s">
        <v>9</v>
      </c>
    </row>
    <row r="43" spans="1:8" x14ac:dyDescent="0.25">
      <c r="A43" s="67"/>
      <c r="B43" s="42" t="s">
        <v>61</v>
      </c>
      <c r="C43" s="44" t="s">
        <v>9</v>
      </c>
      <c r="D43" s="44" t="s">
        <v>9</v>
      </c>
      <c r="E43" s="47" t="s">
        <v>9</v>
      </c>
      <c r="F43" s="44" t="s">
        <v>9</v>
      </c>
      <c r="G43" s="47" t="s">
        <v>9</v>
      </c>
      <c r="H43" s="49" t="s">
        <v>9</v>
      </c>
    </row>
    <row r="44" spans="1:8" x14ac:dyDescent="0.25">
      <c r="A44" s="67"/>
      <c r="B44" s="42" t="s">
        <v>62</v>
      </c>
      <c r="C44" s="44" t="s">
        <v>9</v>
      </c>
      <c r="D44" s="44" t="s">
        <v>9</v>
      </c>
      <c r="E44" s="47" t="s">
        <v>9</v>
      </c>
      <c r="F44" s="44" t="s">
        <v>9</v>
      </c>
      <c r="G44" s="47" t="s">
        <v>9</v>
      </c>
      <c r="H44" s="49" t="s">
        <v>9</v>
      </c>
    </row>
    <row r="45" spans="1:8" x14ac:dyDescent="0.25">
      <c r="A45" s="67"/>
      <c r="B45" s="42" t="s">
        <v>68</v>
      </c>
      <c r="C45" s="44" t="s">
        <v>9</v>
      </c>
      <c r="D45" s="44" t="s">
        <v>9</v>
      </c>
      <c r="E45" s="47" t="s">
        <v>9</v>
      </c>
      <c r="F45" s="44" t="s">
        <v>9</v>
      </c>
      <c r="G45" s="47" t="s">
        <v>9</v>
      </c>
      <c r="H45" s="49" t="s">
        <v>9</v>
      </c>
    </row>
    <row r="46" spans="1:8" x14ac:dyDescent="0.25">
      <c r="A46" s="65" t="s">
        <v>69</v>
      </c>
      <c r="B46" s="41" t="s">
        <v>59</v>
      </c>
      <c r="C46" s="43">
        <v>21</v>
      </c>
      <c r="D46" s="43">
        <v>21</v>
      </c>
      <c r="E46" s="46">
        <v>1</v>
      </c>
      <c r="F46" s="43">
        <v>21</v>
      </c>
      <c r="G46" s="46">
        <v>1</v>
      </c>
      <c r="H46" s="48">
        <v>3.75</v>
      </c>
    </row>
    <row r="47" spans="1:8" x14ac:dyDescent="0.25">
      <c r="A47" s="65"/>
      <c r="B47" s="41" t="s">
        <v>60</v>
      </c>
      <c r="C47" s="43">
        <v>29</v>
      </c>
      <c r="D47" s="43">
        <v>29</v>
      </c>
      <c r="E47" s="46">
        <v>1</v>
      </c>
      <c r="F47" s="43">
        <v>28</v>
      </c>
      <c r="G47" s="46">
        <v>0.96551724137931039</v>
      </c>
      <c r="H47" s="48">
        <v>3.4827586206896552</v>
      </c>
    </row>
    <row r="48" spans="1:8" x14ac:dyDescent="0.25">
      <c r="A48" s="65"/>
      <c r="B48" s="41" t="s">
        <v>61</v>
      </c>
      <c r="C48" s="43">
        <v>20</v>
      </c>
      <c r="D48" s="43">
        <v>20</v>
      </c>
      <c r="E48" s="46">
        <v>1</v>
      </c>
      <c r="F48" s="43">
        <v>20</v>
      </c>
      <c r="G48" s="46">
        <v>1</v>
      </c>
      <c r="H48" s="48">
        <v>3.85</v>
      </c>
    </row>
    <row r="49" spans="1:8" x14ac:dyDescent="0.25">
      <c r="A49" s="65"/>
      <c r="B49" s="41" t="s">
        <v>62</v>
      </c>
      <c r="C49" s="43">
        <v>21</v>
      </c>
      <c r="D49" s="43">
        <v>19</v>
      </c>
      <c r="E49" s="46">
        <v>0.90476190476190477</v>
      </c>
      <c r="F49" s="43">
        <v>19</v>
      </c>
      <c r="G49" s="46">
        <v>0.90476190476190477</v>
      </c>
      <c r="H49" s="48">
        <v>3.5789473684210527</v>
      </c>
    </row>
    <row r="50" spans="1:8" x14ac:dyDescent="0.25">
      <c r="A50" s="65"/>
      <c r="B50" s="41" t="s">
        <v>68</v>
      </c>
      <c r="C50" s="43">
        <v>14</v>
      </c>
      <c r="D50" s="43">
        <v>14</v>
      </c>
      <c r="E50" s="46">
        <v>1</v>
      </c>
      <c r="F50" s="43">
        <v>13</v>
      </c>
      <c r="G50" s="46">
        <v>0.9285714285714286</v>
      </c>
      <c r="H50" s="48">
        <v>3</v>
      </c>
    </row>
    <row r="51" spans="1:8" x14ac:dyDescent="0.25">
      <c r="A51" s="64" t="s">
        <v>41</v>
      </c>
      <c r="B51" s="42" t="s">
        <v>59</v>
      </c>
      <c r="C51" s="45">
        <v>2</v>
      </c>
      <c r="D51" s="44">
        <v>2</v>
      </c>
      <c r="E51" s="47">
        <v>1</v>
      </c>
      <c r="F51" s="44">
        <v>2</v>
      </c>
      <c r="G51" s="47">
        <v>1</v>
      </c>
      <c r="H51" s="49">
        <v>4</v>
      </c>
    </row>
    <row r="52" spans="1:8" x14ac:dyDescent="0.25">
      <c r="A52" s="64"/>
      <c r="B52" s="42" t="s">
        <v>60</v>
      </c>
      <c r="C52" s="44" t="s">
        <v>9</v>
      </c>
      <c r="D52" s="44" t="s">
        <v>9</v>
      </c>
      <c r="E52" s="47" t="s">
        <v>9</v>
      </c>
      <c r="F52" s="44" t="s">
        <v>9</v>
      </c>
      <c r="G52" s="47" t="s">
        <v>9</v>
      </c>
      <c r="H52" s="49" t="s">
        <v>9</v>
      </c>
    </row>
    <row r="53" spans="1:8" x14ac:dyDescent="0.25">
      <c r="A53" s="64"/>
      <c r="B53" s="42" t="s">
        <v>61</v>
      </c>
      <c r="C53" s="44">
        <v>1</v>
      </c>
      <c r="D53" s="44">
        <v>1</v>
      </c>
      <c r="E53" s="47">
        <v>1</v>
      </c>
      <c r="F53" s="44">
        <v>1</v>
      </c>
      <c r="G53" s="47">
        <v>1</v>
      </c>
      <c r="H53" s="49">
        <v>4</v>
      </c>
    </row>
    <row r="54" spans="1:8" x14ac:dyDescent="0.25">
      <c r="A54" s="64"/>
      <c r="B54" s="42" t="s">
        <v>62</v>
      </c>
      <c r="C54" s="44">
        <v>4</v>
      </c>
      <c r="D54" s="44">
        <v>4</v>
      </c>
      <c r="E54" s="47">
        <v>1</v>
      </c>
      <c r="F54" s="44">
        <v>4</v>
      </c>
      <c r="G54" s="47">
        <v>1</v>
      </c>
      <c r="H54" s="49">
        <v>3.5</v>
      </c>
    </row>
    <row r="55" spans="1:8" x14ac:dyDescent="0.25">
      <c r="A55" s="64"/>
      <c r="B55" s="42" t="s">
        <v>68</v>
      </c>
      <c r="C55" s="44">
        <v>4</v>
      </c>
      <c r="D55" s="44">
        <v>4</v>
      </c>
      <c r="E55" s="47">
        <v>1</v>
      </c>
      <c r="F55" s="44">
        <v>4</v>
      </c>
      <c r="G55" s="47">
        <v>1</v>
      </c>
      <c r="H55" s="49">
        <v>3.5</v>
      </c>
    </row>
    <row r="56" spans="1:8" x14ac:dyDescent="0.25">
      <c r="A56" s="65" t="s">
        <v>42</v>
      </c>
      <c r="B56" s="41" t="s">
        <v>59</v>
      </c>
      <c r="C56" s="43">
        <v>1</v>
      </c>
      <c r="D56" s="43">
        <v>1</v>
      </c>
      <c r="E56" s="46">
        <v>1</v>
      </c>
      <c r="F56" s="43">
        <v>1</v>
      </c>
      <c r="G56" s="46">
        <v>1</v>
      </c>
      <c r="H56" s="48">
        <v>3</v>
      </c>
    </row>
    <row r="57" spans="1:8" x14ac:dyDescent="0.25">
      <c r="A57" s="65"/>
      <c r="B57" s="41" t="s">
        <v>60</v>
      </c>
      <c r="C57" s="43">
        <v>3</v>
      </c>
      <c r="D57" s="43">
        <v>3</v>
      </c>
      <c r="E57" s="46">
        <v>1</v>
      </c>
      <c r="F57" s="43">
        <v>3</v>
      </c>
      <c r="G57" s="46">
        <v>1</v>
      </c>
      <c r="H57" s="48">
        <v>4</v>
      </c>
    </row>
    <row r="58" spans="1:8" x14ac:dyDescent="0.25">
      <c r="A58" s="65"/>
      <c r="B58" s="41" t="s">
        <v>61</v>
      </c>
      <c r="C58" s="43">
        <v>1</v>
      </c>
      <c r="D58" s="43">
        <v>1</v>
      </c>
      <c r="E58" s="46">
        <v>1</v>
      </c>
      <c r="F58" s="43">
        <v>1</v>
      </c>
      <c r="G58" s="46">
        <v>1</v>
      </c>
      <c r="H58" s="48">
        <v>4</v>
      </c>
    </row>
    <row r="59" spans="1:8" x14ac:dyDescent="0.25">
      <c r="A59" s="65"/>
      <c r="B59" s="41" t="s">
        <v>62</v>
      </c>
      <c r="C59" s="43" t="s">
        <v>9</v>
      </c>
      <c r="D59" s="43" t="s">
        <v>9</v>
      </c>
      <c r="E59" s="46" t="s">
        <v>9</v>
      </c>
      <c r="F59" s="43" t="s">
        <v>9</v>
      </c>
      <c r="G59" s="46" t="s">
        <v>9</v>
      </c>
      <c r="H59" s="48" t="s">
        <v>9</v>
      </c>
    </row>
    <row r="60" spans="1:8" x14ac:dyDescent="0.25">
      <c r="A60" s="65"/>
      <c r="B60" s="41" t="s">
        <v>68</v>
      </c>
      <c r="C60" s="43" t="s">
        <v>9</v>
      </c>
      <c r="D60" s="43" t="s">
        <v>9</v>
      </c>
      <c r="E60" s="46" t="s">
        <v>9</v>
      </c>
      <c r="F60" s="43" t="s">
        <v>9</v>
      </c>
      <c r="G60" s="46" t="s">
        <v>9</v>
      </c>
      <c r="H60" s="48" t="s">
        <v>9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14:H14"/>
    <mergeCell ref="A16:A20"/>
    <mergeCell ref="A21:A25"/>
    <mergeCell ref="A2:A6"/>
    <mergeCell ref="A7:A11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C51" sqref="C51"/>
    </sheetView>
  </sheetViews>
  <sheetFormatPr defaultRowHeight="15" x14ac:dyDescent="0.25"/>
  <cols>
    <col min="1" max="1" width="14" style="23" customWidth="1"/>
    <col min="2" max="8" width="14" style="9" customWidth="1"/>
  </cols>
  <sheetData>
    <row r="1" spans="1:8" ht="30" x14ac:dyDescent="0.25">
      <c r="A1" s="24" t="s">
        <v>0</v>
      </c>
      <c r="B1" s="1" t="s">
        <v>31</v>
      </c>
      <c r="C1" s="10" t="s">
        <v>53</v>
      </c>
      <c r="D1" s="10" t="s">
        <v>54</v>
      </c>
      <c r="E1" s="10" t="s">
        <v>55</v>
      </c>
      <c r="F1" s="10" t="s">
        <v>56</v>
      </c>
      <c r="G1" s="10" t="s">
        <v>32</v>
      </c>
      <c r="H1" s="10" t="s">
        <v>57</v>
      </c>
    </row>
    <row r="2" spans="1:8" x14ac:dyDescent="0.25">
      <c r="A2" s="59" t="s">
        <v>2</v>
      </c>
      <c r="B2" s="2" t="s">
        <v>59</v>
      </c>
      <c r="C2" s="7">
        <v>8</v>
      </c>
      <c r="D2" s="7">
        <v>8</v>
      </c>
      <c r="E2" s="11">
        <v>1</v>
      </c>
      <c r="F2" s="7">
        <v>8</v>
      </c>
      <c r="G2" s="11">
        <v>1</v>
      </c>
      <c r="H2" s="12">
        <v>3.75</v>
      </c>
    </row>
    <row r="3" spans="1:8" x14ac:dyDescent="0.25">
      <c r="A3" s="59"/>
      <c r="B3" s="2" t="s">
        <v>60</v>
      </c>
      <c r="C3" s="13">
        <v>18</v>
      </c>
      <c r="D3" s="13">
        <v>18</v>
      </c>
      <c r="E3" s="11">
        <v>1</v>
      </c>
      <c r="F3" s="13">
        <v>17</v>
      </c>
      <c r="G3" s="11">
        <v>0.94444444444444442</v>
      </c>
      <c r="H3" s="14">
        <v>3.3529411764705883</v>
      </c>
    </row>
    <row r="4" spans="1:8" x14ac:dyDescent="0.25">
      <c r="A4" s="59"/>
      <c r="B4" s="2" t="s">
        <v>61</v>
      </c>
      <c r="C4" s="7">
        <v>15</v>
      </c>
      <c r="D4" s="7">
        <v>15</v>
      </c>
      <c r="E4" s="11">
        <v>1</v>
      </c>
      <c r="F4" s="7">
        <v>15</v>
      </c>
      <c r="G4" s="11">
        <v>1</v>
      </c>
      <c r="H4" s="12">
        <v>3.8666666666666667</v>
      </c>
    </row>
    <row r="5" spans="1:8" x14ac:dyDescent="0.25">
      <c r="A5" s="59"/>
      <c r="B5" s="2" t="s">
        <v>62</v>
      </c>
      <c r="C5" s="7">
        <v>9</v>
      </c>
      <c r="D5" s="7">
        <v>8</v>
      </c>
      <c r="E5" s="11">
        <v>0.88888888888888884</v>
      </c>
      <c r="F5" s="7">
        <v>8</v>
      </c>
      <c r="G5" s="11">
        <v>0.88888888888888884</v>
      </c>
      <c r="H5" s="12">
        <v>3.625</v>
      </c>
    </row>
    <row r="6" spans="1:8" x14ac:dyDescent="0.25">
      <c r="A6" s="59"/>
      <c r="B6" s="2" t="s">
        <v>68</v>
      </c>
      <c r="C6" s="7">
        <v>5</v>
      </c>
      <c r="D6" s="7">
        <v>5</v>
      </c>
      <c r="E6" s="11">
        <v>1</v>
      </c>
      <c r="F6" s="7">
        <v>4</v>
      </c>
      <c r="G6" s="11">
        <v>0.8</v>
      </c>
      <c r="H6" s="12">
        <v>2.8</v>
      </c>
    </row>
    <row r="7" spans="1:8" x14ac:dyDescent="0.25">
      <c r="A7" s="59" t="s">
        <v>3</v>
      </c>
      <c r="B7" s="2" t="s">
        <v>59</v>
      </c>
      <c r="C7" s="7">
        <v>17</v>
      </c>
      <c r="D7" s="7">
        <v>17</v>
      </c>
      <c r="E7" s="11">
        <v>1</v>
      </c>
      <c r="F7" s="7">
        <v>17</v>
      </c>
      <c r="G7" s="11">
        <v>1</v>
      </c>
      <c r="H7" s="12">
        <v>3.6875</v>
      </c>
    </row>
    <row r="8" spans="1:8" x14ac:dyDescent="0.25">
      <c r="A8" s="59"/>
      <c r="B8" s="2" t="s">
        <v>60</v>
      </c>
      <c r="C8" s="13">
        <v>16</v>
      </c>
      <c r="D8" s="13">
        <v>16</v>
      </c>
      <c r="E8" s="11">
        <v>1</v>
      </c>
      <c r="F8" s="13">
        <v>16</v>
      </c>
      <c r="G8" s="11">
        <v>1</v>
      </c>
      <c r="H8" s="14">
        <v>3.6666666666666665</v>
      </c>
    </row>
    <row r="9" spans="1:8" x14ac:dyDescent="0.25">
      <c r="A9" s="59"/>
      <c r="B9" s="2" t="s">
        <v>61</v>
      </c>
      <c r="C9" s="7">
        <v>9</v>
      </c>
      <c r="D9" s="7">
        <v>9</v>
      </c>
      <c r="E9" s="11">
        <v>1</v>
      </c>
      <c r="F9" s="7">
        <v>9</v>
      </c>
      <c r="G9" s="11">
        <v>1</v>
      </c>
      <c r="H9" s="12">
        <v>3.7777777777777777</v>
      </c>
    </row>
    <row r="10" spans="1:8" x14ac:dyDescent="0.25">
      <c r="A10" s="59"/>
      <c r="B10" s="2" t="s">
        <v>62</v>
      </c>
      <c r="C10" s="7">
        <v>19</v>
      </c>
      <c r="D10" s="7">
        <v>17</v>
      </c>
      <c r="E10" s="11">
        <v>0.89473684210526316</v>
      </c>
      <c r="F10" s="7">
        <v>17</v>
      </c>
      <c r="G10" s="11">
        <v>0.89473684210526316</v>
      </c>
      <c r="H10" s="12">
        <v>3.5294117647058822</v>
      </c>
    </row>
    <row r="11" spans="1:8" x14ac:dyDescent="0.25">
      <c r="A11" s="59"/>
      <c r="B11" s="2" t="s">
        <v>68</v>
      </c>
      <c r="C11" s="7">
        <v>13</v>
      </c>
      <c r="D11" s="7">
        <v>13</v>
      </c>
      <c r="E11" s="11">
        <v>1</v>
      </c>
      <c r="F11" s="7">
        <v>13</v>
      </c>
      <c r="G11" s="11">
        <v>1</v>
      </c>
      <c r="H11" s="12">
        <v>3.2307692307692308</v>
      </c>
    </row>
    <row r="12" spans="1:8" ht="30" x14ac:dyDescent="0.25">
      <c r="A12" s="24" t="s">
        <v>37</v>
      </c>
      <c r="B12" s="1" t="s">
        <v>31</v>
      </c>
      <c r="C12" s="10" t="s">
        <v>53</v>
      </c>
      <c r="D12" s="10" t="s">
        <v>54</v>
      </c>
      <c r="E12" s="10" t="s">
        <v>55</v>
      </c>
      <c r="F12" s="10" t="s">
        <v>56</v>
      </c>
      <c r="G12" s="10" t="s">
        <v>32</v>
      </c>
      <c r="H12" s="10" t="s">
        <v>57</v>
      </c>
    </row>
    <row r="13" spans="1:8" x14ac:dyDescent="0.25">
      <c r="A13" s="68" t="s">
        <v>38</v>
      </c>
      <c r="B13" s="2" t="s">
        <v>59</v>
      </c>
      <c r="C13" s="13" t="s">
        <v>9</v>
      </c>
      <c r="D13" s="13" t="s">
        <v>9</v>
      </c>
      <c r="E13" s="11" t="s">
        <v>9</v>
      </c>
      <c r="F13" s="13" t="s">
        <v>9</v>
      </c>
      <c r="G13" s="11" t="s">
        <v>9</v>
      </c>
      <c r="H13" s="14" t="s">
        <v>9</v>
      </c>
    </row>
    <row r="14" spans="1:8" x14ac:dyDescent="0.25">
      <c r="A14" s="69"/>
      <c r="B14" s="2" t="s">
        <v>60</v>
      </c>
      <c r="C14" s="7" t="s">
        <v>9</v>
      </c>
      <c r="D14" s="7" t="s">
        <v>9</v>
      </c>
      <c r="E14" s="11" t="s">
        <v>9</v>
      </c>
      <c r="F14" s="7" t="s">
        <v>9</v>
      </c>
      <c r="G14" s="11" t="s">
        <v>9</v>
      </c>
      <c r="H14" s="12" t="s">
        <v>9</v>
      </c>
    </row>
    <row r="15" spans="1:8" x14ac:dyDescent="0.25">
      <c r="A15" s="69"/>
      <c r="B15" s="2" t="s">
        <v>61</v>
      </c>
      <c r="C15" s="13" t="s">
        <v>9</v>
      </c>
      <c r="D15" s="13" t="s">
        <v>9</v>
      </c>
      <c r="E15" s="11" t="s">
        <v>9</v>
      </c>
      <c r="F15" s="13" t="s">
        <v>9</v>
      </c>
      <c r="G15" s="11" t="s">
        <v>9</v>
      </c>
      <c r="H15" s="14" t="s">
        <v>9</v>
      </c>
    </row>
    <row r="16" spans="1:8" x14ac:dyDescent="0.25">
      <c r="A16" s="69"/>
      <c r="B16" s="2" t="s">
        <v>62</v>
      </c>
      <c r="C16" s="7" t="s">
        <v>9</v>
      </c>
      <c r="D16" s="7" t="s">
        <v>9</v>
      </c>
      <c r="E16" s="11" t="s">
        <v>9</v>
      </c>
      <c r="F16" s="7" t="s">
        <v>9</v>
      </c>
      <c r="G16" s="11" t="s">
        <v>9</v>
      </c>
      <c r="H16" s="12" t="s">
        <v>9</v>
      </c>
    </row>
    <row r="17" spans="1:8" x14ac:dyDescent="0.25">
      <c r="A17" s="70"/>
      <c r="B17" s="2" t="s">
        <v>68</v>
      </c>
      <c r="C17" s="7" t="s">
        <v>9</v>
      </c>
      <c r="D17" s="7" t="s">
        <v>9</v>
      </c>
      <c r="E17" s="11" t="s">
        <v>9</v>
      </c>
      <c r="F17" s="7" t="s">
        <v>9</v>
      </c>
      <c r="G17" s="11" t="s">
        <v>9</v>
      </c>
      <c r="H17" s="12" t="s">
        <v>9</v>
      </c>
    </row>
    <row r="18" spans="1:8" x14ac:dyDescent="0.25">
      <c r="A18" s="71" t="s">
        <v>39</v>
      </c>
      <c r="B18" s="2" t="s">
        <v>59</v>
      </c>
      <c r="C18" s="13" t="s">
        <v>9</v>
      </c>
      <c r="D18" s="13" t="s">
        <v>9</v>
      </c>
      <c r="E18" s="11" t="s">
        <v>9</v>
      </c>
      <c r="F18" s="13" t="s">
        <v>9</v>
      </c>
      <c r="G18" s="11" t="s">
        <v>9</v>
      </c>
      <c r="H18" s="14" t="s">
        <v>9</v>
      </c>
    </row>
    <row r="19" spans="1:8" x14ac:dyDescent="0.25">
      <c r="A19" s="71"/>
      <c r="B19" s="2" t="s">
        <v>60</v>
      </c>
      <c r="C19" s="7" t="s">
        <v>9</v>
      </c>
      <c r="D19" s="7" t="s">
        <v>9</v>
      </c>
      <c r="E19" s="11" t="s">
        <v>9</v>
      </c>
      <c r="F19" s="7" t="s">
        <v>9</v>
      </c>
      <c r="G19" s="11" t="s">
        <v>9</v>
      </c>
      <c r="H19" s="12" t="s">
        <v>9</v>
      </c>
    </row>
    <row r="20" spans="1:8" x14ac:dyDescent="0.25">
      <c r="A20" s="71"/>
      <c r="B20" s="2" t="s">
        <v>61</v>
      </c>
      <c r="C20" s="13" t="s">
        <v>9</v>
      </c>
      <c r="D20" s="13" t="s">
        <v>9</v>
      </c>
      <c r="E20" s="11" t="s">
        <v>9</v>
      </c>
      <c r="F20" s="13" t="s">
        <v>9</v>
      </c>
      <c r="G20" s="11" t="s">
        <v>9</v>
      </c>
      <c r="H20" s="14" t="s">
        <v>9</v>
      </c>
    </row>
    <row r="21" spans="1:8" x14ac:dyDescent="0.25">
      <c r="A21" s="71"/>
      <c r="B21" s="2" t="s">
        <v>62</v>
      </c>
      <c r="C21" s="7" t="s">
        <v>9</v>
      </c>
      <c r="D21" s="7" t="s">
        <v>9</v>
      </c>
      <c r="E21" s="11" t="s">
        <v>9</v>
      </c>
      <c r="F21" s="7" t="s">
        <v>9</v>
      </c>
      <c r="G21" s="11" t="s">
        <v>9</v>
      </c>
      <c r="H21" s="12" t="s">
        <v>9</v>
      </c>
    </row>
    <row r="22" spans="1:8" x14ac:dyDescent="0.25">
      <c r="A22" s="71"/>
      <c r="B22" s="2" t="s">
        <v>68</v>
      </c>
      <c r="C22" s="7" t="s">
        <v>9</v>
      </c>
      <c r="D22" s="7" t="s">
        <v>9</v>
      </c>
      <c r="E22" s="11" t="s">
        <v>9</v>
      </c>
      <c r="F22" s="7" t="s">
        <v>9</v>
      </c>
      <c r="G22" s="11" t="s">
        <v>9</v>
      </c>
      <c r="H22" s="12" t="s">
        <v>9</v>
      </c>
    </row>
    <row r="23" spans="1:8" x14ac:dyDescent="0.25">
      <c r="A23" s="59" t="s">
        <v>10</v>
      </c>
      <c r="B23" s="2" t="s">
        <v>59</v>
      </c>
      <c r="C23" s="7">
        <v>1</v>
      </c>
      <c r="D23" s="7">
        <v>1</v>
      </c>
      <c r="E23" s="11">
        <v>1</v>
      </c>
      <c r="F23" s="7">
        <v>1</v>
      </c>
      <c r="G23" s="11">
        <v>1</v>
      </c>
      <c r="H23" s="12">
        <v>3</v>
      </c>
    </row>
    <row r="24" spans="1:8" x14ac:dyDescent="0.25">
      <c r="A24" s="59"/>
      <c r="B24" s="2" t="s">
        <v>60</v>
      </c>
      <c r="C24" s="13">
        <v>1</v>
      </c>
      <c r="D24" s="13">
        <v>1</v>
      </c>
      <c r="E24" s="11">
        <v>1</v>
      </c>
      <c r="F24" s="13">
        <v>1</v>
      </c>
      <c r="G24" s="11">
        <v>1</v>
      </c>
      <c r="H24" s="14">
        <v>4</v>
      </c>
    </row>
    <row r="25" spans="1:8" x14ac:dyDescent="0.25">
      <c r="A25" s="59"/>
      <c r="B25" s="2" t="s">
        <v>61</v>
      </c>
      <c r="C25" s="7">
        <v>1</v>
      </c>
      <c r="D25" s="7">
        <v>1</v>
      </c>
      <c r="E25" s="11">
        <v>1</v>
      </c>
      <c r="F25" s="7">
        <v>1</v>
      </c>
      <c r="G25" s="11">
        <v>1</v>
      </c>
      <c r="H25" s="12">
        <v>4</v>
      </c>
    </row>
    <row r="26" spans="1:8" x14ac:dyDescent="0.25">
      <c r="A26" s="59"/>
      <c r="B26" s="2" t="s">
        <v>62</v>
      </c>
      <c r="C26" s="7" t="s">
        <v>9</v>
      </c>
      <c r="D26" s="7" t="s">
        <v>9</v>
      </c>
      <c r="E26" s="11" t="s">
        <v>9</v>
      </c>
      <c r="F26" s="7" t="s">
        <v>9</v>
      </c>
      <c r="G26" s="11" t="s">
        <v>9</v>
      </c>
      <c r="H26" s="12" t="s">
        <v>9</v>
      </c>
    </row>
    <row r="27" spans="1:8" x14ac:dyDescent="0.25">
      <c r="A27" s="59"/>
      <c r="B27" s="2" t="s">
        <v>68</v>
      </c>
      <c r="C27" s="7" t="s">
        <v>9</v>
      </c>
      <c r="D27" s="7" t="s">
        <v>9</v>
      </c>
      <c r="E27" s="11" t="s">
        <v>9</v>
      </c>
      <c r="F27" s="7" t="s">
        <v>9</v>
      </c>
      <c r="G27" s="11" t="s">
        <v>9</v>
      </c>
      <c r="H27" s="12" t="s">
        <v>9</v>
      </c>
    </row>
    <row r="28" spans="1:8" x14ac:dyDescent="0.25">
      <c r="A28" s="59" t="s">
        <v>11</v>
      </c>
      <c r="B28" s="2" t="s">
        <v>59</v>
      </c>
      <c r="C28" s="13" t="s">
        <v>9</v>
      </c>
      <c r="D28" s="13" t="s">
        <v>9</v>
      </c>
      <c r="E28" s="11" t="s">
        <v>9</v>
      </c>
      <c r="F28" s="13" t="s">
        <v>9</v>
      </c>
      <c r="G28" s="11" t="s">
        <v>9</v>
      </c>
      <c r="H28" s="14" t="s">
        <v>9</v>
      </c>
    </row>
    <row r="29" spans="1:8" x14ac:dyDescent="0.25">
      <c r="A29" s="59"/>
      <c r="B29" s="2" t="s">
        <v>60</v>
      </c>
      <c r="C29" s="7" t="s">
        <v>9</v>
      </c>
      <c r="D29" s="7" t="s">
        <v>9</v>
      </c>
      <c r="E29" s="11" t="s">
        <v>9</v>
      </c>
      <c r="F29" s="7" t="s">
        <v>9</v>
      </c>
      <c r="G29" s="11" t="s">
        <v>9</v>
      </c>
      <c r="H29" s="12" t="s">
        <v>9</v>
      </c>
    </row>
    <row r="30" spans="1:8" x14ac:dyDescent="0.25">
      <c r="A30" s="59"/>
      <c r="B30" s="2" t="s">
        <v>61</v>
      </c>
      <c r="C30" s="13" t="s">
        <v>9</v>
      </c>
      <c r="D30" s="13" t="s">
        <v>9</v>
      </c>
      <c r="E30" s="11" t="s">
        <v>9</v>
      </c>
      <c r="F30" s="13" t="s">
        <v>9</v>
      </c>
      <c r="G30" s="11" t="s">
        <v>9</v>
      </c>
      <c r="H30" s="14" t="s">
        <v>9</v>
      </c>
    </row>
    <row r="31" spans="1:8" x14ac:dyDescent="0.25">
      <c r="A31" s="59"/>
      <c r="B31" s="2" t="s">
        <v>62</v>
      </c>
      <c r="C31" s="7" t="s">
        <v>9</v>
      </c>
      <c r="D31" s="7" t="s">
        <v>9</v>
      </c>
      <c r="E31" s="11" t="s">
        <v>9</v>
      </c>
      <c r="F31" s="7" t="s">
        <v>9</v>
      </c>
      <c r="G31" s="11" t="s">
        <v>9</v>
      </c>
      <c r="H31" s="12" t="s">
        <v>9</v>
      </c>
    </row>
    <row r="32" spans="1:8" x14ac:dyDescent="0.25">
      <c r="A32" s="59"/>
      <c r="B32" s="2" t="s">
        <v>68</v>
      </c>
      <c r="C32" s="7" t="s">
        <v>9</v>
      </c>
      <c r="D32" s="7" t="s">
        <v>9</v>
      </c>
      <c r="E32" s="11" t="s">
        <v>9</v>
      </c>
      <c r="F32" s="7" t="s">
        <v>9</v>
      </c>
      <c r="G32" s="11" t="s">
        <v>9</v>
      </c>
      <c r="H32" s="12" t="s">
        <v>9</v>
      </c>
    </row>
    <row r="33" spans="1:8" x14ac:dyDescent="0.25">
      <c r="A33" s="59" t="s">
        <v>12</v>
      </c>
      <c r="B33" s="2" t="s">
        <v>59</v>
      </c>
      <c r="C33" s="7" t="s">
        <v>9</v>
      </c>
      <c r="D33" s="7" t="s">
        <v>9</v>
      </c>
      <c r="E33" s="11" t="s">
        <v>9</v>
      </c>
      <c r="F33" s="7" t="s">
        <v>9</v>
      </c>
      <c r="G33" s="11" t="s">
        <v>9</v>
      </c>
      <c r="H33" s="12" t="s">
        <v>9</v>
      </c>
    </row>
    <row r="34" spans="1:8" x14ac:dyDescent="0.25">
      <c r="A34" s="59"/>
      <c r="B34" s="2" t="s">
        <v>60</v>
      </c>
      <c r="C34" s="13">
        <v>1</v>
      </c>
      <c r="D34" s="13">
        <v>1</v>
      </c>
      <c r="E34" s="11">
        <v>1</v>
      </c>
      <c r="F34" s="13">
        <v>1</v>
      </c>
      <c r="G34" s="11">
        <v>1</v>
      </c>
      <c r="H34" s="14">
        <v>3</v>
      </c>
    </row>
    <row r="35" spans="1:8" x14ac:dyDescent="0.25">
      <c r="A35" s="59"/>
      <c r="B35" s="2" t="s">
        <v>61</v>
      </c>
      <c r="C35" s="7">
        <v>1</v>
      </c>
      <c r="D35" s="7">
        <v>1</v>
      </c>
      <c r="E35" s="11">
        <v>1</v>
      </c>
      <c r="F35" s="7">
        <v>1</v>
      </c>
      <c r="G35" s="11">
        <v>1</v>
      </c>
      <c r="H35" s="12">
        <v>3</v>
      </c>
    </row>
    <row r="36" spans="1:8" x14ac:dyDescent="0.25">
      <c r="A36" s="59"/>
      <c r="B36" s="2" t="s">
        <v>62</v>
      </c>
      <c r="C36" s="7">
        <v>3</v>
      </c>
      <c r="D36" s="7">
        <v>2</v>
      </c>
      <c r="E36" s="11">
        <v>0.66666666666666663</v>
      </c>
      <c r="F36" s="7">
        <v>2</v>
      </c>
      <c r="G36" s="11">
        <v>0.66666666666666663</v>
      </c>
      <c r="H36" s="12">
        <v>3.5</v>
      </c>
    </row>
    <row r="37" spans="1:8" x14ac:dyDescent="0.25">
      <c r="A37" s="59"/>
      <c r="B37" s="2" t="s">
        <v>68</v>
      </c>
      <c r="C37" s="7" t="s">
        <v>9</v>
      </c>
      <c r="D37" s="7" t="s">
        <v>9</v>
      </c>
      <c r="E37" s="11" t="s">
        <v>9</v>
      </c>
      <c r="F37" s="7" t="s">
        <v>9</v>
      </c>
      <c r="G37" s="11" t="s">
        <v>9</v>
      </c>
      <c r="H37" s="12" t="s">
        <v>9</v>
      </c>
    </row>
    <row r="38" spans="1:8" x14ac:dyDescent="0.25">
      <c r="A38" s="59" t="s">
        <v>13</v>
      </c>
      <c r="B38" s="2" t="s">
        <v>59</v>
      </c>
      <c r="C38" s="13" t="s">
        <v>9</v>
      </c>
      <c r="D38" s="13" t="s">
        <v>9</v>
      </c>
      <c r="E38" s="11" t="s">
        <v>9</v>
      </c>
      <c r="F38" s="13" t="s">
        <v>9</v>
      </c>
      <c r="G38" s="11" t="s">
        <v>9</v>
      </c>
      <c r="H38" s="14" t="s">
        <v>9</v>
      </c>
    </row>
    <row r="39" spans="1:8" x14ac:dyDescent="0.25">
      <c r="A39" s="59"/>
      <c r="B39" s="2" t="s">
        <v>60</v>
      </c>
      <c r="C39" s="7" t="s">
        <v>9</v>
      </c>
      <c r="D39" s="7" t="s">
        <v>9</v>
      </c>
      <c r="E39" s="11" t="s">
        <v>9</v>
      </c>
      <c r="F39" s="7" t="s">
        <v>9</v>
      </c>
      <c r="G39" s="11" t="s">
        <v>9</v>
      </c>
      <c r="H39" s="12" t="s">
        <v>9</v>
      </c>
    </row>
    <row r="40" spans="1:8" x14ac:dyDescent="0.25">
      <c r="A40" s="59"/>
      <c r="B40" s="2" t="s">
        <v>61</v>
      </c>
      <c r="C40" s="13" t="s">
        <v>9</v>
      </c>
      <c r="D40" s="13" t="s">
        <v>9</v>
      </c>
      <c r="E40" s="11" t="s">
        <v>9</v>
      </c>
      <c r="F40" s="13" t="s">
        <v>9</v>
      </c>
      <c r="G40" s="11" t="s">
        <v>9</v>
      </c>
      <c r="H40" s="14" t="s">
        <v>9</v>
      </c>
    </row>
    <row r="41" spans="1:8" x14ac:dyDescent="0.25">
      <c r="A41" s="59"/>
      <c r="B41" s="2" t="s">
        <v>62</v>
      </c>
      <c r="C41" s="7" t="s">
        <v>9</v>
      </c>
      <c r="D41" s="7" t="s">
        <v>9</v>
      </c>
      <c r="E41" s="11" t="s">
        <v>9</v>
      </c>
      <c r="F41" s="7" t="s">
        <v>9</v>
      </c>
      <c r="G41" s="11" t="s">
        <v>9</v>
      </c>
      <c r="H41" s="12" t="s">
        <v>9</v>
      </c>
    </row>
    <row r="42" spans="1:8" x14ac:dyDescent="0.25">
      <c r="A42" s="59"/>
      <c r="B42" s="2" t="s">
        <v>68</v>
      </c>
      <c r="C42" s="7" t="s">
        <v>9</v>
      </c>
      <c r="D42" s="7" t="s">
        <v>9</v>
      </c>
      <c r="E42" s="11" t="s">
        <v>9</v>
      </c>
      <c r="F42" s="7" t="s">
        <v>9</v>
      </c>
      <c r="G42" s="11" t="s">
        <v>9</v>
      </c>
      <c r="H42" s="12" t="s">
        <v>9</v>
      </c>
    </row>
    <row r="43" spans="1:8" x14ac:dyDescent="0.25">
      <c r="A43" s="71" t="s">
        <v>40</v>
      </c>
      <c r="B43" s="2" t="s">
        <v>59</v>
      </c>
      <c r="C43" s="7">
        <v>21</v>
      </c>
      <c r="D43" s="7">
        <v>21</v>
      </c>
      <c r="E43" s="11">
        <v>1</v>
      </c>
      <c r="F43" s="7">
        <v>21</v>
      </c>
      <c r="G43" s="11">
        <v>1</v>
      </c>
      <c r="H43" s="12">
        <v>3.75</v>
      </c>
    </row>
    <row r="44" spans="1:8" x14ac:dyDescent="0.25">
      <c r="A44" s="71"/>
      <c r="B44" s="2" t="s">
        <v>60</v>
      </c>
      <c r="C44" s="13">
        <v>29</v>
      </c>
      <c r="D44" s="13">
        <v>29</v>
      </c>
      <c r="E44" s="11">
        <v>1</v>
      </c>
      <c r="F44" s="13">
        <v>28</v>
      </c>
      <c r="G44" s="11">
        <v>0.96551724137931039</v>
      </c>
      <c r="H44" s="14">
        <v>3.4827586206896552</v>
      </c>
    </row>
    <row r="45" spans="1:8" x14ac:dyDescent="0.25">
      <c r="A45" s="71"/>
      <c r="B45" s="2" t="s">
        <v>61</v>
      </c>
      <c r="C45" s="7">
        <v>20</v>
      </c>
      <c r="D45" s="7">
        <v>20</v>
      </c>
      <c r="E45" s="11">
        <v>1</v>
      </c>
      <c r="F45" s="7">
        <v>20</v>
      </c>
      <c r="G45" s="11">
        <v>1</v>
      </c>
      <c r="H45" s="12">
        <v>3.85</v>
      </c>
    </row>
    <row r="46" spans="1:8" x14ac:dyDescent="0.25">
      <c r="A46" s="71"/>
      <c r="B46" s="2" t="s">
        <v>62</v>
      </c>
      <c r="C46" s="7">
        <v>21</v>
      </c>
      <c r="D46" s="7">
        <v>19</v>
      </c>
      <c r="E46" s="11">
        <v>0.90476190476190477</v>
      </c>
      <c r="F46" s="7">
        <v>19</v>
      </c>
      <c r="G46" s="11">
        <v>0.90476190476190477</v>
      </c>
      <c r="H46" s="12">
        <v>3.5789473684210527</v>
      </c>
    </row>
    <row r="47" spans="1:8" x14ac:dyDescent="0.25">
      <c r="A47" s="71"/>
      <c r="B47" s="2" t="s">
        <v>68</v>
      </c>
      <c r="C47" s="7">
        <v>14</v>
      </c>
      <c r="D47" s="7">
        <v>14</v>
      </c>
      <c r="E47" s="11">
        <v>1</v>
      </c>
      <c r="F47" s="7">
        <v>13</v>
      </c>
      <c r="G47" s="11">
        <v>0.9285714285714286</v>
      </c>
      <c r="H47" s="12">
        <v>3</v>
      </c>
    </row>
    <row r="48" spans="1:8" x14ac:dyDescent="0.25">
      <c r="A48" s="71" t="s">
        <v>41</v>
      </c>
      <c r="B48" s="2" t="s">
        <v>59</v>
      </c>
      <c r="C48" s="7">
        <v>2</v>
      </c>
      <c r="D48" s="7">
        <v>2</v>
      </c>
      <c r="E48" s="11">
        <v>1</v>
      </c>
      <c r="F48" s="7">
        <v>2</v>
      </c>
      <c r="G48" s="11">
        <v>1</v>
      </c>
      <c r="H48" s="12">
        <v>4</v>
      </c>
    </row>
    <row r="49" spans="1:8" x14ac:dyDescent="0.25">
      <c r="A49" s="71"/>
      <c r="B49" s="2" t="s">
        <v>60</v>
      </c>
      <c r="C49" s="13" t="s">
        <v>9</v>
      </c>
      <c r="D49" s="13" t="s">
        <v>9</v>
      </c>
      <c r="E49" s="11" t="s">
        <v>9</v>
      </c>
      <c r="F49" s="13" t="s">
        <v>9</v>
      </c>
      <c r="G49" s="11" t="s">
        <v>9</v>
      </c>
      <c r="H49" s="14" t="s">
        <v>9</v>
      </c>
    </row>
    <row r="50" spans="1:8" x14ac:dyDescent="0.25">
      <c r="A50" s="71"/>
      <c r="B50" s="2" t="s">
        <v>61</v>
      </c>
      <c r="C50" s="7">
        <v>1</v>
      </c>
      <c r="D50" s="7">
        <v>1</v>
      </c>
      <c r="E50" s="11">
        <v>1</v>
      </c>
      <c r="F50" s="7">
        <v>1</v>
      </c>
      <c r="G50" s="11">
        <v>1</v>
      </c>
      <c r="H50" s="12">
        <v>4</v>
      </c>
    </row>
    <row r="51" spans="1:8" x14ac:dyDescent="0.25">
      <c r="A51" s="71"/>
      <c r="B51" s="2" t="s">
        <v>62</v>
      </c>
      <c r="C51" s="7">
        <v>4</v>
      </c>
      <c r="D51" s="7">
        <v>4</v>
      </c>
      <c r="E51" s="11">
        <v>1</v>
      </c>
      <c r="F51" s="7">
        <v>4</v>
      </c>
      <c r="G51" s="11">
        <v>1</v>
      </c>
      <c r="H51" s="12">
        <v>3.5</v>
      </c>
    </row>
    <row r="52" spans="1:8" x14ac:dyDescent="0.25">
      <c r="A52" s="71"/>
      <c r="B52" s="2" t="s">
        <v>68</v>
      </c>
      <c r="C52" s="7">
        <v>4</v>
      </c>
      <c r="D52" s="7">
        <v>4</v>
      </c>
      <c r="E52" s="11">
        <v>1</v>
      </c>
      <c r="F52" s="7">
        <v>4</v>
      </c>
      <c r="G52" s="11">
        <v>1</v>
      </c>
      <c r="H52" s="12">
        <v>3.5</v>
      </c>
    </row>
    <row r="53" spans="1:8" x14ac:dyDescent="0.25">
      <c r="A53" s="71" t="s">
        <v>42</v>
      </c>
      <c r="B53" s="2" t="s">
        <v>59</v>
      </c>
      <c r="C53" s="7">
        <v>1</v>
      </c>
      <c r="D53" s="7">
        <v>1</v>
      </c>
      <c r="E53" s="11">
        <v>1</v>
      </c>
      <c r="F53" s="7">
        <v>1</v>
      </c>
      <c r="G53" s="11">
        <v>1</v>
      </c>
      <c r="H53" s="12">
        <v>3</v>
      </c>
    </row>
    <row r="54" spans="1:8" x14ac:dyDescent="0.25">
      <c r="A54" s="71"/>
      <c r="B54" s="2" t="s">
        <v>60</v>
      </c>
      <c r="C54" s="13">
        <v>3</v>
      </c>
      <c r="D54" s="13">
        <v>3</v>
      </c>
      <c r="E54" s="11">
        <v>1</v>
      </c>
      <c r="F54" s="13">
        <v>3</v>
      </c>
      <c r="G54" s="11">
        <v>1</v>
      </c>
      <c r="H54" s="14">
        <v>4</v>
      </c>
    </row>
    <row r="55" spans="1:8" x14ac:dyDescent="0.25">
      <c r="A55" s="71"/>
      <c r="B55" s="2" t="s">
        <v>61</v>
      </c>
      <c r="C55" s="7">
        <v>1</v>
      </c>
      <c r="D55" s="7">
        <v>1</v>
      </c>
      <c r="E55" s="11">
        <v>1</v>
      </c>
      <c r="F55" s="7">
        <v>1</v>
      </c>
      <c r="G55" s="11">
        <v>1</v>
      </c>
      <c r="H55" s="12">
        <v>4</v>
      </c>
    </row>
    <row r="56" spans="1:8" x14ac:dyDescent="0.25">
      <c r="A56" s="71"/>
      <c r="B56" s="2" t="s">
        <v>62</v>
      </c>
      <c r="C56" s="7" t="s">
        <v>9</v>
      </c>
      <c r="D56" s="7" t="s">
        <v>9</v>
      </c>
      <c r="E56" s="11" t="s">
        <v>9</v>
      </c>
      <c r="F56" s="7" t="s">
        <v>9</v>
      </c>
      <c r="G56" s="11" t="s">
        <v>9</v>
      </c>
      <c r="H56" s="12" t="s">
        <v>9</v>
      </c>
    </row>
    <row r="57" spans="1:8" x14ac:dyDescent="0.25">
      <c r="A57" s="71"/>
      <c r="B57" s="2" t="s">
        <v>68</v>
      </c>
      <c r="C57" s="7" t="s">
        <v>9</v>
      </c>
      <c r="D57" s="7" t="s">
        <v>9</v>
      </c>
      <c r="E57" s="11" t="s">
        <v>9</v>
      </c>
      <c r="F57" s="7" t="s">
        <v>9</v>
      </c>
      <c r="G57" s="11" t="s">
        <v>9</v>
      </c>
      <c r="H57" s="12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51" sqref="C51"/>
    </sheetView>
  </sheetViews>
  <sheetFormatPr defaultRowHeight="15" x14ac:dyDescent="0.25"/>
  <cols>
    <col min="1" max="1" width="15.42578125" style="23" customWidth="1"/>
    <col min="2" max="11" width="11.7109375" style="9" customWidth="1"/>
  </cols>
  <sheetData>
    <row r="1" spans="1:11" ht="45" x14ac:dyDescent="0.25">
      <c r="A1" s="21" t="s">
        <v>31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10" t="s">
        <v>50</v>
      </c>
      <c r="J1" s="10" t="s">
        <v>51</v>
      </c>
      <c r="K1" s="10" t="s">
        <v>52</v>
      </c>
    </row>
    <row r="2" spans="1:11" x14ac:dyDescent="0.25">
      <c r="A2" s="2" t="s">
        <v>59</v>
      </c>
      <c r="B2" s="15">
        <v>1</v>
      </c>
      <c r="C2" s="16">
        <v>119.99995200000001</v>
      </c>
      <c r="D2" s="17">
        <v>360.3602162162162</v>
      </c>
      <c r="E2" s="16">
        <v>3.9999984</v>
      </c>
      <c r="F2" s="16">
        <v>0.33300000000000002</v>
      </c>
      <c r="G2" s="18">
        <v>0.33300000000000002</v>
      </c>
      <c r="H2" s="17">
        <v>12.012007207207207</v>
      </c>
      <c r="I2" s="15">
        <v>24</v>
      </c>
      <c r="J2" s="15">
        <v>30</v>
      </c>
      <c r="K2" s="19">
        <v>0.8</v>
      </c>
    </row>
    <row r="3" spans="1:11" x14ac:dyDescent="0.25">
      <c r="A3" s="2" t="s">
        <v>60</v>
      </c>
      <c r="B3" s="15">
        <v>1</v>
      </c>
      <c r="C3" s="16">
        <v>169.999932</v>
      </c>
      <c r="D3" s="17">
        <v>510.51030630630629</v>
      </c>
      <c r="E3" s="16">
        <v>5.6666644000000002</v>
      </c>
      <c r="F3" s="16">
        <v>0.33300000000000002</v>
      </c>
      <c r="G3" s="18">
        <v>0.33300000000000002</v>
      </c>
      <c r="H3" s="17">
        <v>17.017010210210209</v>
      </c>
      <c r="I3" s="15">
        <v>34</v>
      </c>
      <c r="J3" s="15">
        <v>30</v>
      </c>
      <c r="K3" s="19">
        <v>1.1333333333333333</v>
      </c>
    </row>
    <row r="4" spans="1:11" x14ac:dyDescent="0.25">
      <c r="A4" s="2" t="s">
        <v>61</v>
      </c>
      <c r="B4" s="15">
        <v>1</v>
      </c>
      <c r="C4" s="18">
        <v>119.99995200000001</v>
      </c>
      <c r="D4" s="20">
        <v>360.03585958595863</v>
      </c>
      <c r="E4" s="18">
        <v>3.9999984</v>
      </c>
      <c r="F4" s="18">
        <v>0.33329999999999999</v>
      </c>
      <c r="G4" s="18">
        <v>0.33329999999999999</v>
      </c>
      <c r="H4" s="20">
        <v>12.001195319531954</v>
      </c>
      <c r="I4" s="15">
        <v>24</v>
      </c>
      <c r="J4" s="15">
        <v>30</v>
      </c>
      <c r="K4" s="19">
        <v>0.8</v>
      </c>
    </row>
    <row r="5" spans="1:11" x14ac:dyDescent="0.25">
      <c r="A5" s="2" t="s">
        <v>62</v>
      </c>
      <c r="B5" s="15">
        <v>1</v>
      </c>
      <c r="C5" s="16">
        <v>139.99994400000003</v>
      </c>
      <c r="D5" s="17">
        <v>420.04183618361844</v>
      </c>
      <c r="E5" s="16">
        <v>4.6666648000000004</v>
      </c>
      <c r="F5" s="16">
        <v>0.33329999999999999</v>
      </c>
      <c r="G5" s="18">
        <v>0.33329999999999999</v>
      </c>
      <c r="H5" s="17">
        <v>14.001394539453948</v>
      </c>
      <c r="I5" s="15">
        <v>28</v>
      </c>
      <c r="J5" s="15">
        <v>30</v>
      </c>
      <c r="K5" s="19">
        <v>0.93333333333333335</v>
      </c>
    </row>
    <row r="6" spans="1:11" x14ac:dyDescent="0.25">
      <c r="A6" s="2" t="s">
        <v>68</v>
      </c>
      <c r="B6" s="15">
        <v>1</v>
      </c>
      <c r="C6" s="16">
        <v>89.999964000000006</v>
      </c>
      <c r="D6" s="17">
        <v>270.02689468946897</v>
      </c>
      <c r="E6" s="16">
        <v>2.9999988000000002</v>
      </c>
      <c r="F6" s="16">
        <v>0.33329999999999999</v>
      </c>
      <c r="G6" s="18">
        <v>0.33329999999999999</v>
      </c>
      <c r="H6" s="17">
        <v>9.0008964896489658</v>
      </c>
      <c r="I6" s="15">
        <v>18</v>
      </c>
      <c r="J6" s="15">
        <v>30</v>
      </c>
      <c r="K6" s="19">
        <v>0.6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2017-09-26T23:22:45Z</cp:lastPrinted>
  <dcterms:created xsi:type="dcterms:W3CDTF">2017-09-05T23:06:10Z</dcterms:created>
  <dcterms:modified xsi:type="dcterms:W3CDTF">2018-08-30T16:50:50Z</dcterms:modified>
</cp:coreProperties>
</file>