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rogram Review\2018-19\Data\Division Reports\Arts, Humanities &amp; Social Sciences\"/>
    </mc:Choice>
  </mc:AlternateContent>
  <bookViews>
    <workbookView xWindow="0" yWindow="0" windowWidth="19200" windowHeight="12180"/>
  </bookViews>
  <sheets>
    <sheet name="Student Characteristics" sheetId="1" r:id="rId1"/>
    <sheet name="Success Rates by Course" sheetId="2" r:id="rId2"/>
    <sheet name="Success Rates by DE" sheetId="3" r:id="rId3"/>
    <sheet name="Success Rates by Demographics" sheetId="4" r:id="rId4"/>
    <sheet name="Productivity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K34" i="1"/>
  <c r="K33" i="1"/>
  <c r="K31" i="1"/>
  <c r="K30" i="1"/>
  <c r="K28" i="1"/>
  <c r="K27" i="1"/>
  <c r="K26" i="1"/>
  <c r="K24" i="1"/>
  <c r="K23" i="1"/>
  <c r="K22" i="1"/>
  <c r="K21" i="1"/>
  <c r="K20" i="1"/>
  <c r="K18" i="1"/>
  <c r="K17" i="1"/>
  <c r="K16" i="1"/>
  <c r="K15" i="1"/>
  <c r="K14" i="1"/>
  <c r="K13" i="1"/>
  <c r="K12" i="1"/>
  <c r="K11" i="1"/>
  <c r="K9" i="1"/>
  <c r="K6" i="1"/>
  <c r="K5" i="1"/>
  <c r="K4" i="1"/>
  <c r="K7" i="1"/>
  <c r="L34" i="1" l="1"/>
  <c r="L33" i="1"/>
  <c r="L30" i="1"/>
  <c r="L28" i="1"/>
  <c r="L27" i="1"/>
  <c r="L26" i="1"/>
  <c r="L23" i="1"/>
  <c r="L22" i="1"/>
  <c r="L21" i="1"/>
  <c r="L20" i="1"/>
  <c r="L17" i="1"/>
  <c r="L16" i="1"/>
  <c r="L15" i="1"/>
  <c r="L14" i="1"/>
  <c r="L13" i="1"/>
  <c r="L12" i="1"/>
  <c r="L11" i="1"/>
  <c r="L9" i="1"/>
  <c r="L6" i="1"/>
  <c r="L5" i="1"/>
  <c r="H35" i="1"/>
  <c r="I35" i="1" s="1"/>
  <c r="F35" i="1"/>
  <c r="G35" i="1" s="1"/>
  <c r="D35" i="1"/>
  <c r="E35" i="1" s="1"/>
  <c r="B35" i="1"/>
  <c r="C35" i="1" s="1"/>
  <c r="I34" i="1"/>
  <c r="G34" i="1"/>
  <c r="E34" i="1"/>
  <c r="C34" i="1"/>
  <c r="I33" i="1"/>
  <c r="G33" i="1"/>
  <c r="E33" i="1"/>
  <c r="C33" i="1"/>
  <c r="H31" i="1"/>
  <c r="I31" i="1" s="1"/>
  <c r="F31" i="1"/>
  <c r="G31" i="1" s="1"/>
  <c r="D31" i="1"/>
  <c r="E31" i="1" s="1"/>
  <c r="B31" i="1"/>
  <c r="C31" i="1" s="1"/>
  <c r="I30" i="1"/>
  <c r="G30" i="1"/>
  <c r="E30" i="1"/>
  <c r="C30" i="1"/>
  <c r="C29" i="1"/>
  <c r="I28" i="1"/>
  <c r="G28" i="1"/>
  <c r="E28" i="1"/>
  <c r="C28" i="1"/>
  <c r="I27" i="1"/>
  <c r="G27" i="1"/>
  <c r="E27" i="1"/>
  <c r="C27" i="1"/>
  <c r="I26" i="1"/>
  <c r="G26" i="1"/>
  <c r="E26" i="1"/>
  <c r="C26" i="1"/>
  <c r="H24" i="1"/>
  <c r="I24" i="1" s="1"/>
  <c r="F24" i="1"/>
  <c r="G24" i="1" s="1"/>
  <c r="D24" i="1"/>
  <c r="E24" i="1" s="1"/>
  <c r="B24" i="1"/>
  <c r="C24" i="1" s="1"/>
  <c r="I23" i="1"/>
  <c r="G23" i="1"/>
  <c r="E23" i="1"/>
  <c r="C23" i="1"/>
  <c r="I22" i="1"/>
  <c r="G22" i="1"/>
  <c r="E22" i="1"/>
  <c r="C22" i="1"/>
  <c r="I21" i="1"/>
  <c r="G21" i="1"/>
  <c r="E21" i="1"/>
  <c r="C21" i="1"/>
  <c r="I20" i="1"/>
  <c r="G20" i="1"/>
  <c r="E20" i="1"/>
  <c r="C20" i="1"/>
  <c r="H18" i="1"/>
  <c r="I18" i="1" s="1"/>
  <c r="F18" i="1"/>
  <c r="G18" i="1" s="1"/>
  <c r="D18" i="1"/>
  <c r="E18" i="1" s="1"/>
  <c r="B18" i="1"/>
  <c r="C18" i="1" s="1"/>
  <c r="I17" i="1"/>
  <c r="G17" i="1"/>
  <c r="E17" i="1"/>
  <c r="C17" i="1"/>
  <c r="I16" i="1"/>
  <c r="G16" i="1"/>
  <c r="E16" i="1"/>
  <c r="C16" i="1"/>
  <c r="I15" i="1"/>
  <c r="G15" i="1"/>
  <c r="E15" i="1"/>
  <c r="C15" i="1"/>
  <c r="I14" i="1"/>
  <c r="E14" i="1"/>
  <c r="C14" i="1"/>
  <c r="I13" i="1"/>
  <c r="G13" i="1"/>
  <c r="E13" i="1"/>
  <c r="C13" i="1"/>
  <c r="I12" i="1"/>
  <c r="G12" i="1"/>
  <c r="E12" i="1"/>
  <c r="C12" i="1"/>
  <c r="I11" i="1"/>
  <c r="G11" i="1"/>
  <c r="E11" i="1"/>
  <c r="C11" i="1"/>
  <c r="I10" i="1"/>
  <c r="G10" i="1"/>
  <c r="E10" i="1"/>
  <c r="C10" i="1"/>
  <c r="I9" i="1"/>
  <c r="G9" i="1"/>
  <c r="E9" i="1"/>
  <c r="C9" i="1"/>
  <c r="H7" i="1"/>
  <c r="I7" i="1" s="1"/>
  <c r="F7" i="1"/>
  <c r="G7" i="1" s="1"/>
  <c r="D7" i="1"/>
  <c r="E7" i="1" s="1"/>
  <c r="B7" i="1"/>
  <c r="C7" i="1" s="1"/>
  <c r="I6" i="1"/>
  <c r="G6" i="1"/>
  <c r="E6" i="1"/>
  <c r="C6" i="1"/>
  <c r="I5" i="1"/>
  <c r="G5" i="1"/>
  <c r="E5" i="1"/>
  <c r="C5" i="1"/>
  <c r="I4" i="1"/>
  <c r="G4" i="1"/>
  <c r="E4" i="1"/>
  <c r="C4" i="1"/>
  <c r="J35" i="1" l="1"/>
  <c r="L35" i="1" s="1"/>
  <c r="J31" i="1"/>
  <c r="L31" i="1" s="1"/>
  <c r="J24" i="1"/>
  <c r="L24" i="1" s="1"/>
  <c r="J18" i="1"/>
  <c r="J7" i="1"/>
  <c r="L7" i="1" s="1"/>
  <c r="L4" i="1"/>
  <c r="L18" i="1" l="1"/>
</calcChain>
</file>

<file path=xl/sharedStrings.xml><?xml version="1.0" encoding="utf-8"?>
<sst xmlns="http://schemas.openxmlformats.org/spreadsheetml/2006/main" count="554" uniqueCount="72">
  <si>
    <t>Gender</t>
  </si>
  <si>
    <t>5-Year Change</t>
  </si>
  <si>
    <t>Female</t>
  </si>
  <si>
    <t>Male</t>
  </si>
  <si>
    <t>Unknown</t>
  </si>
  <si>
    <t>Total</t>
  </si>
  <si>
    <t>Race/Ethnicity</t>
  </si>
  <si>
    <t>African-American/Non-Hispanic</t>
  </si>
  <si>
    <t>American Indian/Alaskan Native</t>
  </si>
  <si>
    <t>--</t>
  </si>
  <si>
    <t>Asian</t>
  </si>
  <si>
    <t>Filipino</t>
  </si>
  <si>
    <t>Hispanic</t>
  </si>
  <si>
    <t>Pacific Islander</t>
  </si>
  <si>
    <t>White</t>
  </si>
  <si>
    <t>Multiple Races</t>
  </si>
  <si>
    <t>Unknown/Non-Respondent</t>
  </si>
  <si>
    <t>Age</t>
  </si>
  <si>
    <t>&lt;20 years</t>
  </si>
  <si>
    <t>20-24 years</t>
  </si>
  <si>
    <t>25-39 years</t>
  </si>
  <si>
    <t>40+ years</t>
  </si>
  <si>
    <t>Educational Goal (Condensed Categories)</t>
  </si>
  <si>
    <t>Transfer with Degree</t>
  </si>
  <si>
    <t>Transfer without Degree</t>
  </si>
  <si>
    <t>Degree Only</t>
  </si>
  <si>
    <t>Certificate Only</t>
  </si>
  <si>
    <t>Other</t>
  </si>
  <si>
    <t>Full-Time/Part-Time Status</t>
  </si>
  <si>
    <t>Full-time (12 or more units)</t>
  </si>
  <si>
    <t>Program</t>
  </si>
  <si>
    <t>Term</t>
  </si>
  <si>
    <t>Success Rate</t>
  </si>
  <si>
    <t>Course</t>
  </si>
  <si>
    <t>Political Science
Success and Retention Rates by Course</t>
  </si>
  <si>
    <t>Political Science</t>
  </si>
  <si>
    <t>POSC-120 : Politics &amp; Political Analysis</t>
  </si>
  <si>
    <t>POSC-121 : Intro to U.S. Govt &amp; Politics</t>
  </si>
  <si>
    <t>POSC-124 : Comparative Govt and Politics</t>
  </si>
  <si>
    <t>On-Campus</t>
  </si>
  <si>
    <t>Online</t>
  </si>
  <si>
    <t>Ethnicity</t>
  </si>
  <si>
    <t>African-American Non-Hispanic</t>
  </si>
  <si>
    <t>American Indian/ Alaskan Native</t>
  </si>
  <si>
    <t>White                 Non-Hispanic</t>
  </si>
  <si>
    <t>Multiple Races/               Ethnicities</t>
  </si>
  <si>
    <t>Unknown/ Non-Respondent</t>
  </si>
  <si>
    <t>Primary Section Count</t>
  </si>
  <si>
    <t>WSCH</t>
  </si>
  <si>
    <t>Census WSCH/FTEF</t>
  </si>
  <si>
    <t>Census Credit FTES</t>
  </si>
  <si>
    <t>Total FTEF</t>
  </si>
  <si>
    <t>Load Cushion</t>
  </si>
  <si>
    <t>Census FTES/FTEF</t>
  </si>
  <si>
    <t>Census Enrollment</t>
  </si>
  <si>
    <t>Capacity</t>
  </si>
  <si>
    <t>Fill Rate</t>
  </si>
  <si>
    <t>Location</t>
  </si>
  <si>
    <t>Enrollment</t>
  </si>
  <si>
    <t>Retained</t>
  </si>
  <si>
    <t>Retention Rate</t>
  </si>
  <si>
    <t>Successful</t>
  </si>
  <si>
    <t>Course GPA</t>
  </si>
  <si>
    <t>Less than full-time (less than 12 units)</t>
  </si>
  <si>
    <t>Political Science-Spring
Student Characteristics</t>
  </si>
  <si>
    <t>Spring 2014</t>
  </si>
  <si>
    <t>Spring 2015</t>
  </si>
  <si>
    <t>Spring 2016</t>
  </si>
  <si>
    <t>Spring 2017</t>
  </si>
  <si>
    <t>POSC-130 : Intro International Relations</t>
  </si>
  <si>
    <t>Spring 2018</t>
  </si>
  <si>
    <t>White                    
Non-Hispanic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</si>
</sst>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/>
    <xf numFmtId="0" fontId="2" fillId="3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9" fontId="0" fillId="4" borderId="2" xfId="1" applyNumberFormat="1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9" fontId="0" fillId="4" borderId="2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3" fontId="0" fillId="0" borderId="2" xfId="0" quotePrefix="1" applyNumberFormat="1" applyBorder="1" applyAlignment="1">
      <alignment horizontal="center" vertical="center"/>
    </xf>
    <xf numFmtId="9" fontId="0" fillId="4" borderId="2" xfId="0" quotePrefix="1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/>
    </xf>
    <xf numFmtId="4" fontId="0" fillId="4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9" fontId="0" fillId="4" borderId="2" xfId="0" applyNumberFormat="1" applyFont="1" applyFill="1" applyBorder="1" applyAlignment="1">
      <alignment horizontal="center" vertical="center"/>
    </xf>
    <xf numFmtId="2" fontId="0" fillId="4" borderId="2" xfId="0" applyNumberFormat="1" applyFont="1" applyFill="1" applyBorder="1" applyAlignment="1">
      <alignment horizontal="center" vertical="center"/>
    </xf>
    <xf numFmtId="9" fontId="0" fillId="0" borderId="2" xfId="1" quotePrefix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3" fontId="0" fillId="6" borderId="2" xfId="0" applyNumberFormat="1" applyFill="1" applyBorder="1" applyAlignment="1">
      <alignment horizontal="center" vertical="center"/>
    </xf>
    <xf numFmtId="9" fontId="0" fillId="6" borderId="2" xfId="0" applyNumberFormat="1" applyFill="1" applyBorder="1" applyAlignment="1">
      <alignment horizontal="center" vertical="center"/>
    </xf>
    <xf numFmtId="2" fontId="0" fillId="6" borderId="2" xfId="0" applyNumberFormat="1" applyFill="1" applyBorder="1" applyAlignment="1">
      <alignment horizontal="center" vertical="center"/>
    </xf>
    <xf numFmtId="3" fontId="0" fillId="6" borderId="2" xfId="0" quotePrefix="1" applyNumberFormat="1" applyFill="1" applyBorder="1" applyAlignment="1">
      <alignment horizontal="center" vertical="center"/>
    </xf>
    <xf numFmtId="2" fontId="0" fillId="0" borderId="2" xfId="0" quotePrefix="1" applyNumberForma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workbookViewId="0">
      <selection activeCell="M3" sqref="M3"/>
    </sheetView>
  </sheetViews>
  <sheetFormatPr defaultRowHeight="15" x14ac:dyDescent="0.25"/>
  <cols>
    <col min="1" max="1" width="30" style="32" customWidth="1"/>
    <col min="2" max="12" width="8.28515625" style="9" customWidth="1"/>
  </cols>
  <sheetData>
    <row r="1" spans="1:12" x14ac:dyDescent="0.25">
      <c r="A1" s="53" t="s">
        <v>64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30" x14ac:dyDescent="0.25">
      <c r="A3" s="33" t="s">
        <v>0</v>
      </c>
      <c r="B3" s="51" t="s">
        <v>65</v>
      </c>
      <c r="C3" s="52"/>
      <c r="D3" s="51" t="s">
        <v>66</v>
      </c>
      <c r="E3" s="52"/>
      <c r="F3" s="51" t="s">
        <v>67</v>
      </c>
      <c r="G3" s="52"/>
      <c r="H3" s="51" t="s">
        <v>68</v>
      </c>
      <c r="I3" s="52"/>
      <c r="J3" s="51" t="s">
        <v>70</v>
      </c>
      <c r="K3" s="52"/>
      <c r="L3" s="4" t="s">
        <v>1</v>
      </c>
    </row>
    <row r="4" spans="1:12" x14ac:dyDescent="0.25">
      <c r="A4" s="31" t="s">
        <v>2</v>
      </c>
      <c r="B4" s="5">
        <v>107</v>
      </c>
      <c r="C4" s="8">
        <f t="shared" ref="C4:C6" si="0">B4/231</f>
        <v>0.46320346320346323</v>
      </c>
      <c r="D4" s="5">
        <v>87</v>
      </c>
      <c r="E4" s="8">
        <f t="shared" ref="E4:E6" si="1">D4/163</f>
        <v>0.53374233128834359</v>
      </c>
      <c r="F4" s="5">
        <v>73</v>
      </c>
      <c r="G4" s="8">
        <f t="shared" ref="G4:G6" si="2">F4/143</f>
        <v>0.51048951048951052</v>
      </c>
      <c r="H4" s="5">
        <v>95</v>
      </c>
      <c r="I4" s="8">
        <f t="shared" ref="I4:I6" si="3">H4/209</f>
        <v>0.45454545454545453</v>
      </c>
      <c r="J4" s="5">
        <v>89</v>
      </c>
      <c r="K4" s="8">
        <f t="shared" ref="K4:K6" si="4">J4/192</f>
        <v>0.46354166666666669</v>
      </c>
      <c r="L4" s="6">
        <f>(J4-B4)/B4</f>
        <v>-0.16822429906542055</v>
      </c>
    </row>
    <row r="5" spans="1:12" x14ac:dyDescent="0.25">
      <c r="A5" s="31" t="s">
        <v>3</v>
      </c>
      <c r="B5" s="5">
        <v>123</v>
      </c>
      <c r="C5" s="8">
        <f t="shared" si="0"/>
        <v>0.53246753246753242</v>
      </c>
      <c r="D5" s="5">
        <v>75</v>
      </c>
      <c r="E5" s="8">
        <f t="shared" si="1"/>
        <v>0.46012269938650308</v>
      </c>
      <c r="F5" s="5">
        <v>68</v>
      </c>
      <c r="G5" s="8">
        <f t="shared" si="2"/>
        <v>0.47552447552447552</v>
      </c>
      <c r="H5" s="5">
        <v>107</v>
      </c>
      <c r="I5" s="8">
        <f t="shared" si="3"/>
        <v>0.51196172248803828</v>
      </c>
      <c r="J5" s="5">
        <v>101</v>
      </c>
      <c r="K5" s="8">
        <f t="shared" si="4"/>
        <v>0.52604166666666663</v>
      </c>
      <c r="L5" s="6">
        <f t="shared" ref="L5:L7" si="5">(J5-B5)/B5</f>
        <v>-0.17886178861788618</v>
      </c>
    </row>
    <row r="6" spans="1:12" x14ac:dyDescent="0.25">
      <c r="A6" s="31" t="s">
        <v>4</v>
      </c>
      <c r="B6" s="5">
        <v>1</v>
      </c>
      <c r="C6" s="8">
        <f t="shared" si="0"/>
        <v>4.329004329004329E-3</v>
      </c>
      <c r="D6" s="5">
        <v>1</v>
      </c>
      <c r="E6" s="8">
        <f t="shared" si="1"/>
        <v>6.1349693251533744E-3</v>
      </c>
      <c r="F6" s="19">
        <v>2</v>
      </c>
      <c r="G6" s="8">
        <f t="shared" si="2"/>
        <v>1.3986013986013986E-2</v>
      </c>
      <c r="H6" s="5">
        <v>7</v>
      </c>
      <c r="I6" s="8">
        <f t="shared" si="3"/>
        <v>3.3492822966507178E-2</v>
      </c>
      <c r="J6" s="5">
        <v>2</v>
      </c>
      <c r="K6" s="8">
        <f t="shared" si="4"/>
        <v>1.0416666666666666E-2</v>
      </c>
      <c r="L6" s="6">
        <f t="shared" si="5"/>
        <v>1</v>
      </c>
    </row>
    <row r="7" spans="1:12" s="3" customFormat="1" x14ac:dyDescent="0.25">
      <c r="A7" s="36" t="s">
        <v>5</v>
      </c>
      <c r="B7" s="7">
        <f t="shared" ref="B7" si="6">SUM(B4:B6)</f>
        <v>231</v>
      </c>
      <c r="C7" s="8">
        <f>B7/231</f>
        <v>1</v>
      </c>
      <c r="D7" s="7">
        <f t="shared" ref="D7" si="7">SUM(D4:D6)</f>
        <v>163</v>
      </c>
      <c r="E7" s="8">
        <f>D7/163</f>
        <v>1</v>
      </c>
      <c r="F7" s="7">
        <f t="shared" ref="F7" si="8">SUM(F4:F6)</f>
        <v>143</v>
      </c>
      <c r="G7" s="8">
        <f>F7/143</f>
        <v>1</v>
      </c>
      <c r="H7" s="7">
        <f>SUM(H4:H6)</f>
        <v>209</v>
      </c>
      <c r="I7" s="8">
        <f>H7/209</f>
        <v>1</v>
      </c>
      <c r="J7" s="7">
        <f>SUM(J4:J6)</f>
        <v>192</v>
      </c>
      <c r="K7" s="8">
        <f>J7/192</f>
        <v>1</v>
      </c>
      <c r="L7" s="6">
        <f t="shared" si="5"/>
        <v>-0.16883116883116883</v>
      </c>
    </row>
    <row r="8" spans="1:12" ht="30" x14ac:dyDescent="0.25">
      <c r="A8" s="33" t="s">
        <v>6</v>
      </c>
      <c r="B8" s="51" t="s">
        <v>65</v>
      </c>
      <c r="C8" s="52"/>
      <c r="D8" s="51" t="s">
        <v>66</v>
      </c>
      <c r="E8" s="52"/>
      <c r="F8" s="51" t="s">
        <v>67</v>
      </c>
      <c r="G8" s="52"/>
      <c r="H8" s="51" t="s">
        <v>68</v>
      </c>
      <c r="I8" s="52"/>
      <c r="J8" s="51" t="s">
        <v>70</v>
      </c>
      <c r="K8" s="52"/>
      <c r="L8" s="4" t="s">
        <v>1</v>
      </c>
    </row>
    <row r="9" spans="1:12" x14ac:dyDescent="0.25">
      <c r="A9" s="31" t="s">
        <v>7</v>
      </c>
      <c r="B9" s="5">
        <v>22</v>
      </c>
      <c r="C9" s="8">
        <f>B9/231</f>
        <v>9.5238095238095233E-2</v>
      </c>
      <c r="D9" s="5">
        <v>10</v>
      </c>
      <c r="E9" s="8">
        <f>D9/163</f>
        <v>6.1349693251533742E-2</v>
      </c>
      <c r="F9" s="5">
        <v>6</v>
      </c>
      <c r="G9" s="8">
        <f>F9/143</f>
        <v>4.195804195804196E-2</v>
      </c>
      <c r="H9" s="5">
        <v>15</v>
      </c>
      <c r="I9" s="8">
        <f>H9/209</f>
        <v>7.1770334928229665E-2</v>
      </c>
      <c r="J9" s="5">
        <v>12</v>
      </c>
      <c r="K9" s="8">
        <f>J9/192</f>
        <v>6.25E-2</v>
      </c>
      <c r="L9" s="6">
        <f t="shared" ref="L9:L18" si="9">(J9-B9)/B9</f>
        <v>-0.45454545454545453</v>
      </c>
    </row>
    <row r="10" spans="1:12" x14ac:dyDescent="0.25">
      <c r="A10" s="31" t="s">
        <v>8</v>
      </c>
      <c r="B10" s="5">
        <v>2</v>
      </c>
      <c r="C10" s="8">
        <f t="shared" ref="C10:C18" si="10">B10/231</f>
        <v>8.658008658008658E-3</v>
      </c>
      <c r="D10" s="5">
        <v>1</v>
      </c>
      <c r="E10" s="8">
        <f t="shared" ref="E10:E18" si="11">D10/163</f>
        <v>6.1349693251533744E-3</v>
      </c>
      <c r="F10" s="19"/>
      <c r="G10" s="8">
        <f t="shared" ref="G10:G13" si="12">F10/143</f>
        <v>0</v>
      </c>
      <c r="H10" s="19">
        <v>1</v>
      </c>
      <c r="I10" s="8">
        <f t="shared" ref="I10:I18" si="13">H10/209</f>
        <v>4.7846889952153108E-3</v>
      </c>
      <c r="J10" s="29" t="s">
        <v>9</v>
      </c>
      <c r="K10" s="29" t="s">
        <v>9</v>
      </c>
      <c r="L10" s="29">
        <v>-1</v>
      </c>
    </row>
    <row r="11" spans="1:12" x14ac:dyDescent="0.25">
      <c r="A11" s="31" t="s">
        <v>10</v>
      </c>
      <c r="B11" s="5">
        <v>1</v>
      </c>
      <c r="C11" s="8">
        <f t="shared" si="10"/>
        <v>4.329004329004329E-3</v>
      </c>
      <c r="D11" s="5">
        <v>3</v>
      </c>
      <c r="E11" s="8">
        <f t="shared" si="11"/>
        <v>1.8404907975460124E-2</v>
      </c>
      <c r="F11" s="5">
        <v>6</v>
      </c>
      <c r="G11" s="8">
        <f t="shared" si="12"/>
        <v>4.195804195804196E-2</v>
      </c>
      <c r="H11" s="5">
        <v>7</v>
      </c>
      <c r="I11" s="8">
        <f t="shared" si="13"/>
        <v>3.3492822966507178E-2</v>
      </c>
      <c r="J11" s="5">
        <v>6</v>
      </c>
      <c r="K11" s="8">
        <f t="shared" ref="K11:K18" si="14">J11/192</f>
        <v>3.125E-2</v>
      </c>
      <c r="L11" s="6">
        <f t="shared" si="9"/>
        <v>5</v>
      </c>
    </row>
    <row r="12" spans="1:12" x14ac:dyDescent="0.25">
      <c r="A12" s="31" t="s">
        <v>11</v>
      </c>
      <c r="B12" s="5">
        <v>7</v>
      </c>
      <c r="C12" s="8">
        <f t="shared" si="10"/>
        <v>3.0303030303030304E-2</v>
      </c>
      <c r="D12" s="5">
        <v>6</v>
      </c>
      <c r="E12" s="8">
        <f t="shared" si="11"/>
        <v>3.6809815950920248E-2</v>
      </c>
      <c r="F12" s="5">
        <v>6</v>
      </c>
      <c r="G12" s="8">
        <f t="shared" si="12"/>
        <v>4.195804195804196E-2</v>
      </c>
      <c r="H12" s="5">
        <v>8</v>
      </c>
      <c r="I12" s="8">
        <f t="shared" si="13"/>
        <v>3.8277511961722487E-2</v>
      </c>
      <c r="J12" s="5">
        <v>4</v>
      </c>
      <c r="K12" s="8">
        <f t="shared" si="14"/>
        <v>2.0833333333333332E-2</v>
      </c>
      <c r="L12" s="6">
        <f t="shared" si="9"/>
        <v>-0.42857142857142855</v>
      </c>
    </row>
    <row r="13" spans="1:12" x14ac:dyDescent="0.25">
      <c r="A13" s="31" t="s">
        <v>12</v>
      </c>
      <c r="B13" s="5">
        <v>95</v>
      </c>
      <c r="C13" s="8">
        <f t="shared" si="10"/>
        <v>0.41125541125541126</v>
      </c>
      <c r="D13" s="5">
        <v>59</v>
      </c>
      <c r="E13" s="8">
        <f t="shared" si="11"/>
        <v>0.3619631901840491</v>
      </c>
      <c r="F13" s="5">
        <v>60</v>
      </c>
      <c r="G13" s="8">
        <f t="shared" si="12"/>
        <v>0.41958041958041958</v>
      </c>
      <c r="H13" s="5">
        <v>98</v>
      </c>
      <c r="I13" s="8">
        <f t="shared" si="13"/>
        <v>0.46889952153110048</v>
      </c>
      <c r="J13" s="5">
        <v>98</v>
      </c>
      <c r="K13" s="8">
        <f t="shared" si="14"/>
        <v>0.51041666666666663</v>
      </c>
      <c r="L13" s="6">
        <f t="shared" si="9"/>
        <v>3.1578947368421054E-2</v>
      </c>
    </row>
    <row r="14" spans="1:12" x14ac:dyDescent="0.25">
      <c r="A14" s="31" t="s">
        <v>13</v>
      </c>
      <c r="B14" s="5">
        <v>1</v>
      </c>
      <c r="C14" s="8">
        <f t="shared" si="10"/>
        <v>4.329004329004329E-3</v>
      </c>
      <c r="D14" s="19">
        <v>1</v>
      </c>
      <c r="E14" s="8">
        <f t="shared" si="11"/>
        <v>6.1349693251533744E-3</v>
      </c>
      <c r="F14" s="29" t="s">
        <v>9</v>
      </c>
      <c r="G14" s="29" t="s">
        <v>9</v>
      </c>
      <c r="H14" s="5">
        <v>1</v>
      </c>
      <c r="I14" s="8">
        <f t="shared" si="13"/>
        <v>4.7846889952153108E-3</v>
      </c>
      <c r="J14" s="5">
        <v>1</v>
      </c>
      <c r="K14" s="8">
        <f t="shared" si="14"/>
        <v>5.208333333333333E-3</v>
      </c>
      <c r="L14" s="29">
        <f t="shared" si="9"/>
        <v>0</v>
      </c>
    </row>
    <row r="15" spans="1:12" x14ac:dyDescent="0.25">
      <c r="A15" s="31" t="s">
        <v>14</v>
      </c>
      <c r="B15" s="5">
        <v>88</v>
      </c>
      <c r="C15" s="8">
        <f t="shared" si="10"/>
        <v>0.38095238095238093</v>
      </c>
      <c r="D15" s="5">
        <v>67</v>
      </c>
      <c r="E15" s="8">
        <f t="shared" si="11"/>
        <v>0.41104294478527609</v>
      </c>
      <c r="F15" s="5">
        <v>50</v>
      </c>
      <c r="G15" s="8">
        <f t="shared" ref="G15:G18" si="15">F15/143</f>
        <v>0.34965034965034963</v>
      </c>
      <c r="H15" s="5">
        <v>59</v>
      </c>
      <c r="I15" s="8">
        <f t="shared" si="13"/>
        <v>0.28229665071770332</v>
      </c>
      <c r="J15" s="5">
        <v>65</v>
      </c>
      <c r="K15" s="8">
        <f t="shared" si="14"/>
        <v>0.33854166666666669</v>
      </c>
      <c r="L15" s="6">
        <f t="shared" si="9"/>
        <v>-0.26136363636363635</v>
      </c>
    </row>
    <row r="16" spans="1:12" x14ac:dyDescent="0.25">
      <c r="A16" s="31" t="s">
        <v>15</v>
      </c>
      <c r="B16" s="5">
        <v>10</v>
      </c>
      <c r="C16" s="8">
        <f t="shared" si="10"/>
        <v>4.3290043290043288E-2</v>
      </c>
      <c r="D16" s="5">
        <v>11</v>
      </c>
      <c r="E16" s="8">
        <f t="shared" si="11"/>
        <v>6.7484662576687116E-2</v>
      </c>
      <c r="F16" s="5">
        <v>14</v>
      </c>
      <c r="G16" s="8">
        <f t="shared" si="15"/>
        <v>9.7902097902097904E-2</v>
      </c>
      <c r="H16" s="5">
        <v>19</v>
      </c>
      <c r="I16" s="8">
        <f t="shared" si="13"/>
        <v>9.0909090909090912E-2</v>
      </c>
      <c r="J16" s="5">
        <v>5</v>
      </c>
      <c r="K16" s="8">
        <f t="shared" si="14"/>
        <v>2.6041666666666668E-2</v>
      </c>
      <c r="L16" s="6">
        <f t="shared" si="9"/>
        <v>-0.5</v>
      </c>
    </row>
    <row r="17" spans="1:12" x14ac:dyDescent="0.25">
      <c r="A17" s="31" t="s">
        <v>16</v>
      </c>
      <c r="B17" s="5">
        <v>5</v>
      </c>
      <c r="C17" s="8">
        <f t="shared" si="10"/>
        <v>2.1645021645021644E-2</v>
      </c>
      <c r="D17" s="5">
        <v>5</v>
      </c>
      <c r="E17" s="8">
        <f t="shared" si="11"/>
        <v>3.0674846625766871E-2</v>
      </c>
      <c r="F17" s="5">
        <v>1</v>
      </c>
      <c r="G17" s="8">
        <f t="shared" si="15"/>
        <v>6.993006993006993E-3</v>
      </c>
      <c r="H17" s="5">
        <v>1</v>
      </c>
      <c r="I17" s="8">
        <f t="shared" si="13"/>
        <v>4.7846889952153108E-3</v>
      </c>
      <c r="J17" s="5">
        <v>1</v>
      </c>
      <c r="K17" s="8">
        <f t="shared" si="14"/>
        <v>5.208333333333333E-3</v>
      </c>
      <c r="L17" s="6">
        <f t="shared" si="9"/>
        <v>-0.8</v>
      </c>
    </row>
    <row r="18" spans="1:12" s="3" customFormat="1" x14ac:dyDescent="0.25">
      <c r="A18" s="36" t="s">
        <v>5</v>
      </c>
      <c r="B18" s="7">
        <f t="shared" ref="B18" si="16">SUM(B9:B17)</f>
        <v>231</v>
      </c>
      <c r="C18" s="8">
        <f t="shared" si="10"/>
        <v>1</v>
      </c>
      <c r="D18" s="7">
        <f t="shared" ref="D18" si="17">SUM(D9:D17)</f>
        <v>163</v>
      </c>
      <c r="E18" s="8">
        <f t="shared" si="11"/>
        <v>1</v>
      </c>
      <c r="F18" s="7">
        <f t="shared" ref="F18" si="18">SUM(F9:F17)</f>
        <v>143</v>
      </c>
      <c r="G18" s="8">
        <f t="shared" si="15"/>
        <v>1</v>
      </c>
      <c r="H18" s="7">
        <f t="shared" ref="H18" si="19">SUM(H9:H17)</f>
        <v>209</v>
      </c>
      <c r="I18" s="8">
        <f t="shared" si="13"/>
        <v>1</v>
      </c>
      <c r="J18" s="7">
        <f t="shared" ref="J18" si="20">SUM(J9:J17)</f>
        <v>192</v>
      </c>
      <c r="K18" s="8">
        <f t="shared" si="14"/>
        <v>1</v>
      </c>
      <c r="L18" s="6">
        <f t="shared" si="9"/>
        <v>-0.16883116883116883</v>
      </c>
    </row>
    <row r="19" spans="1:12" ht="30" x14ac:dyDescent="0.25">
      <c r="A19" s="33" t="s">
        <v>17</v>
      </c>
      <c r="B19" s="51" t="s">
        <v>65</v>
      </c>
      <c r="C19" s="52"/>
      <c r="D19" s="51" t="s">
        <v>66</v>
      </c>
      <c r="E19" s="52"/>
      <c r="F19" s="51" t="s">
        <v>67</v>
      </c>
      <c r="G19" s="52"/>
      <c r="H19" s="51" t="s">
        <v>68</v>
      </c>
      <c r="I19" s="52"/>
      <c r="J19" s="51" t="s">
        <v>70</v>
      </c>
      <c r="K19" s="52"/>
      <c r="L19" s="4" t="s">
        <v>1</v>
      </c>
    </row>
    <row r="20" spans="1:12" x14ac:dyDescent="0.25">
      <c r="A20" s="31" t="s">
        <v>18</v>
      </c>
      <c r="B20" s="5">
        <v>78</v>
      </c>
      <c r="C20" s="8">
        <f t="shared" ref="C20:C24" si="21">B20/231</f>
        <v>0.33766233766233766</v>
      </c>
      <c r="D20" s="5">
        <v>44</v>
      </c>
      <c r="E20" s="8">
        <f t="shared" ref="E20:E24" si="22">D20/163</f>
        <v>0.26993865030674846</v>
      </c>
      <c r="F20" s="5">
        <v>43</v>
      </c>
      <c r="G20" s="8">
        <f t="shared" ref="G20:G24" si="23">F20/143</f>
        <v>0.30069930069930068</v>
      </c>
      <c r="H20" s="5">
        <v>106</v>
      </c>
      <c r="I20" s="8">
        <f t="shared" ref="I20:I24" si="24">H20/209</f>
        <v>0.50717703349282295</v>
      </c>
      <c r="J20" s="5">
        <v>82</v>
      </c>
      <c r="K20" s="8">
        <f t="shared" ref="K20:K24" si="25">J20/192</f>
        <v>0.42708333333333331</v>
      </c>
      <c r="L20" s="6">
        <f t="shared" ref="L20:L24" si="26">(J20-B20)/B20</f>
        <v>5.128205128205128E-2</v>
      </c>
    </row>
    <row r="21" spans="1:12" x14ac:dyDescent="0.25">
      <c r="A21" s="31" t="s">
        <v>19</v>
      </c>
      <c r="B21" s="5">
        <v>102</v>
      </c>
      <c r="C21" s="8">
        <f t="shared" si="21"/>
        <v>0.44155844155844154</v>
      </c>
      <c r="D21" s="5">
        <v>84</v>
      </c>
      <c r="E21" s="8">
        <f t="shared" si="22"/>
        <v>0.51533742331288346</v>
      </c>
      <c r="F21" s="5">
        <v>74</v>
      </c>
      <c r="G21" s="8">
        <f t="shared" si="23"/>
        <v>0.5174825174825175</v>
      </c>
      <c r="H21" s="5">
        <v>70</v>
      </c>
      <c r="I21" s="8">
        <f t="shared" si="24"/>
        <v>0.3349282296650718</v>
      </c>
      <c r="J21" s="5">
        <v>85</v>
      </c>
      <c r="K21" s="8">
        <f t="shared" si="25"/>
        <v>0.44270833333333331</v>
      </c>
      <c r="L21" s="6">
        <f t="shared" si="26"/>
        <v>-0.16666666666666666</v>
      </c>
    </row>
    <row r="22" spans="1:12" x14ac:dyDescent="0.25">
      <c r="A22" s="31" t="s">
        <v>20</v>
      </c>
      <c r="B22" s="5">
        <v>40</v>
      </c>
      <c r="C22" s="8">
        <f t="shared" si="21"/>
        <v>0.17316017316017315</v>
      </c>
      <c r="D22" s="5">
        <v>31</v>
      </c>
      <c r="E22" s="8">
        <f t="shared" si="22"/>
        <v>0.19018404907975461</v>
      </c>
      <c r="F22" s="5">
        <v>23</v>
      </c>
      <c r="G22" s="8">
        <f t="shared" si="23"/>
        <v>0.16083916083916083</v>
      </c>
      <c r="H22" s="5">
        <v>31</v>
      </c>
      <c r="I22" s="8">
        <f t="shared" si="24"/>
        <v>0.14832535885167464</v>
      </c>
      <c r="J22" s="5">
        <v>18</v>
      </c>
      <c r="K22" s="8">
        <f t="shared" si="25"/>
        <v>9.375E-2</v>
      </c>
      <c r="L22" s="6">
        <f t="shared" si="26"/>
        <v>-0.55000000000000004</v>
      </c>
    </row>
    <row r="23" spans="1:12" x14ac:dyDescent="0.25">
      <c r="A23" s="31" t="s">
        <v>21</v>
      </c>
      <c r="B23" s="5">
        <v>11</v>
      </c>
      <c r="C23" s="8">
        <f t="shared" si="21"/>
        <v>4.7619047619047616E-2</v>
      </c>
      <c r="D23" s="5">
        <v>4</v>
      </c>
      <c r="E23" s="8">
        <f t="shared" si="22"/>
        <v>2.4539877300613498E-2</v>
      </c>
      <c r="F23" s="5">
        <v>3</v>
      </c>
      <c r="G23" s="8">
        <f t="shared" si="23"/>
        <v>2.097902097902098E-2</v>
      </c>
      <c r="H23" s="5">
        <v>2</v>
      </c>
      <c r="I23" s="8">
        <f t="shared" si="24"/>
        <v>9.5693779904306216E-3</v>
      </c>
      <c r="J23" s="5">
        <v>7</v>
      </c>
      <c r="K23" s="8">
        <f t="shared" si="25"/>
        <v>3.6458333333333336E-2</v>
      </c>
      <c r="L23" s="6">
        <f t="shared" si="26"/>
        <v>-0.36363636363636365</v>
      </c>
    </row>
    <row r="24" spans="1:12" s="3" customFormat="1" x14ac:dyDescent="0.25">
      <c r="A24" s="36" t="s">
        <v>5</v>
      </c>
      <c r="B24" s="7">
        <f t="shared" ref="B24" si="27">SUM(B20:B23)</f>
        <v>231</v>
      </c>
      <c r="C24" s="8">
        <f t="shared" si="21"/>
        <v>1</v>
      </c>
      <c r="D24" s="7">
        <f t="shared" ref="D24" si="28">SUM(D20:D23)</f>
        <v>163</v>
      </c>
      <c r="E24" s="8">
        <f t="shared" si="22"/>
        <v>1</v>
      </c>
      <c r="F24" s="7">
        <f t="shared" ref="F24" si="29">SUM(F20:F23)</f>
        <v>143</v>
      </c>
      <c r="G24" s="8">
        <f t="shared" si="23"/>
        <v>1</v>
      </c>
      <c r="H24" s="7">
        <f t="shared" ref="H24" si="30">SUM(H20:H23)</f>
        <v>209</v>
      </c>
      <c r="I24" s="8">
        <f t="shared" si="24"/>
        <v>1</v>
      </c>
      <c r="J24" s="7">
        <f t="shared" ref="J24" si="31">SUM(J20:J23)</f>
        <v>192</v>
      </c>
      <c r="K24" s="8">
        <f t="shared" si="25"/>
        <v>1</v>
      </c>
      <c r="L24" s="6">
        <f t="shared" si="26"/>
        <v>-0.16883116883116883</v>
      </c>
    </row>
    <row r="25" spans="1:12" ht="30" x14ac:dyDescent="0.25">
      <c r="A25" s="37" t="s">
        <v>22</v>
      </c>
      <c r="B25" s="51" t="s">
        <v>65</v>
      </c>
      <c r="C25" s="52"/>
      <c r="D25" s="51" t="s">
        <v>66</v>
      </c>
      <c r="E25" s="52"/>
      <c r="F25" s="51" t="s">
        <v>67</v>
      </c>
      <c r="G25" s="52"/>
      <c r="H25" s="51" t="s">
        <v>68</v>
      </c>
      <c r="I25" s="52"/>
      <c r="J25" s="51" t="s">
        <v>70</v>
      </c>
      <c r="K25" s="52"/>
      <c r="L25" s="4" t="s">
        <v>1</v>
      </c>
    </row>
    <row r="26" spans="1:12" x14ac:dyDescent="0.25">
      <c r="A26" s="31" t="s">
        <v>23</v>
      </c>
      <c r="B26" s="5">
        <v>117</v>
      </c>
      <c r="C26" s="8">
        <f t="shared" ref="C26:C31" si="32">B26/231</f>
        <v>0.50649350649350644</v>
      </c>
      <c r="D26" s="5">
        <v>102</v>
      </c>
      <c r="E26" s="8">
        <f t="shared" ref="E26:E28" si="33">D26/163</f>
        <v>0.62576687116564422</v>
      </c>
      <c r="F26" s="5">
        <v>95</v>
      </c>
      <c r="G26" s="8">
        <f t="shared" ref="G26:G28" si="34">F26/143</f>
        <v>0.66433566433566438</v>
      </c>
      <c r="H26" s="5">
        <v>110</v>
      </c>
      <c r="I26" s="8">
        <f t="shared" ref="I26:I28" si="35">H26/209</f>
        <v>0.52631578947368418</v>
      </c>
      <c r="J26" s="5">
        <v>99</v>
      </c>
      <c r="K26" s="8">
        <f t="shared" ref="K26:K28" si="36">J26/192</f>
        <v>0.515625</v>
      </c>
      <c r="L26" s="6">
        <f t="shared" ref="L26:L31" si="37">(J26-B26)/B26</f>
        <v>-0.15384615384615385</v>
      </c>
    </row>
    <row r="27" spans="1:12" x14ac:dyDescent="0.25">
      <c r="A27" s="31" t="s">
        <v>24</v>
      </c>
      <c r="B27" s="5">
        <v>55</v>
      </c>
      <c r="C27" s="8">
        <f t="shared" si="32"/>
        <v>0.23809523809523808</v>
      </c>
      <c r="D27" s="5">
        <v>35</v>
      </c>
      <c r="E27" s="8">
        <f t="shared" si="33"/>
        <v>0.21472392638036811</v>
      </c>
      <c r="F27" s="5">
        <v>22</v>
      </c>
      <c r="G27" s="8">
        <f t="shared" si="34"/>
        <v>0.15384615384615385</v>
      </c>
      <c r="H27" s="5">
        <v>36</v>
      </c>
      <c r="I27" s="8">
        <f t="shared" si="35"/>
        <v>0.17224880382775121</v>
      </c>
      <c r="J27" s="5">
        <v>40</v>
      </c>
      <c r="K27" s="8">
        <f t="shared" si="36"/>
        <v>0.20833333333333334</v>
      </c>
      <c r="L27" s="6">
        <f t="shared" si="37"/>
        <v>-0.27272727272727271</v>
      </c>
    </row>
    <row r="28" spans="1:12" x14ac:dyDescent="0.25">
      <c r="A28" s="31" t="s">
        <v>25</v>
      </c>
      <c r="B28" s="5">
        <v>16</v>
      </c>
      <c r="C28" s="8">
        <f t="shared" si="32"/>
        <v>6.9264069264069264E-2</v>
      </c>
      <c r="D28" s="5">
        <v>8</v>
      </c>
      <c r="E28" s="8">
        <f t="shared" si="33"/>
        <v>4.9079754601226995E-2</v>
      </c>
      <c r="F28" s="5">
        <v>10</v>
      </c>
      <c r="G28" s="8">
        <f t="shared" si="34"/>
        <v>6.9930069930069935E-2</v>
      </c>
      <c r="H28" s="5">
        <v>11</v>
      </c>
      <c r="I28" s="8">
        <f t="shared" si="35"/>
        <v>5.2631578947368418E-2</v>
      </c>
      <c r="J28" s="5">
        <v>11</v>
      </c>
      <c r="K28" s="8">
        <f t="shared" si="36"/>
        <v>5.7291666666666664E-2</v>
      </c>
      <c r="L28" s="6">
        <f t="shared" si="37"/>
        <v>-0.3125</v>
      </c>
    </row>
    <row r="29" spans="1:12" x14ac:dyDescent="0.25">
      <c r="A29" s="31" t="s">
        <v>26</v>
      </c>
      <c r="B29" s="5">
        <v>1</v>
      </c>
      <c r="C29" s="8">
        <f t="shared" si="32"/>
        <v>4.329004329004329E-3</v>
      </c>
      <c r="D29" s="29" t="s">
        <v>9</v>
      </c>
      <c r="E29" s="29" t="s">
        <v>9</v>
      </c>
      <c r="F29" s="29" t="s">
        <v>9</v>
      </c>
      <c r="G29" s="29" t="s">
        <v>9</v>
      </c>
      <c r="H29" s="29" t="s">
        <v>9</v>
      </c>
      <c r="I29" s="29" t="s">
        <v>9</v>
      </c>
      <c r="J29" s="29" t="s">
        <v>9</v>
      </c>
      <c r="K29" s="29" t="s">
        <v>9</v>
      </c>
      <c r="L29" s="6">
        <v>-1</v>
      </c>
    </row>
    <row r="30" spans="1:12" x14ac:dyDescent="0.25">
      <c r="A30" s="31" t="s">
        <v>27</v>
      </c>
      <c r="B30" s="5">
        <v>42</v>
      </c>
      <c r="C30" s="8">
        <f t="shared" si="32"/>
        <v>0.18181818181818182</v>
      </c>
      <c r="D30" s="5">
        <v>18</v>
      </c>
      <c r="E30" s="8">
        <f t="shared" ref="E30:E31" si="38">D30/163</f>
        <v>0.11042944785276074</v>
      </c>
      <c r="F30" s="5">
        <v>16</v>
      </c>
      <c r="G30" s="8">
        <f t="shared" ref="G30:G31" si="39">F30/143</f>
        <v>0.11188811188811189</v>
      </c>
      <c r="H30" s="5">
        <v>52</v>
      </c>
      <c r="I30" s="8">
        <f t="shared" ref="I30:I31" si="40">H30/209</f>
        <v>0.24880382775119617</v>
      </c>
      <c r="J30" s="5">
        <v>42</v>
      </c>
      <c r="K30" s="8">
        <f t="shared" ref="K30:K31" si="41">J30/192</f>
        <v>0.21875</v>
      </c>
      <c r="L30" s="6">
        <f t="shared" si="37"/>
        <v>0</v>
      </c>
    </row>
    <row r="31" spans="1:12" s="3" customFormat="1" x14ac:dyDescent="0.25">
      <c r="A31" s="36" t="s">
        <v>5</v>
      </c>
      <c r="B31" s="7">
        <f>SUM(B26:B30)</f>
        <v>231</v>
      </c>
      <c r="C31" s="8">
        <f t="shared" si="32"/>
        <v>1</v>
      </c>
      <c r="D31" s="7">
        <f>SUM(D26:D30)</f>
        <v>163</v>
      </c>
      <c r="E31" s="8">
        <f t="shared" si="38"/>
        <v>1</v>
      </c>
      <c r="F31" s="7">
        <f>SUM(F26:F30)</f>
        <v>143</v>
      </c>
      <c r="G31" s="8">
        <f t="shared" si="39"/>
        <v>1</v>
      </c>
      <c r="H31" s="7">
        <f>SUM(H26:H30)</f>
        <v>209</v>
      </c>
      <c r="I31" s="8">
        <f t="shared" si="40"/>
        <v>1</v>
      </c>
      <c r="J31" s="7">
        <f>SUM(J26:J30)</f>
        <v>192</v>
      </c>
      <c r="K31" s="8">
        <f t="shared" si="41"/>
        <v>1</v>
      </c>
      <c r="L31" s="6">
        <f t="shared" si="37"/>
        <v>-0.16883116883116883</v>
      </c>
    </row>
    <row r="32" spans="1:12" ht="30" x14ac:dyDescent="0.25">
      <c r="A32" s="33" t="s">
        <v>28</v>
      </c>
      <c r="B32" s="51" t="s">
        <v>65</v>
      </c>
      <c r="C32" s="52"/>
      <c r="D32" s="51" t="s">
        <v>66</v>
      </c>
      <c r="E32" s="52"/>
      <c r="F32" s="51" t="s">
        <v>67</v>
      </c>
      <c r="G32" s="52"/>
      <c r="H32" s="51" t="s">
        <v>68</v>
      </c>
      <c r="I32" s="52"/>
      <c r="J32" s="51" t="s">
        <v>70</v>
      </c>
      <c r="K32" s="52"/>
      <c r="L32" s="4" t="s">
        <v>1</v>
      </c>
    </row>
    <row r="33" spans="1:12" ht="30" x14ac:dyDescent="0.25">
      <c r="A33" s="38" t="s">
        <v>63</v>
      </c>
      <c r="B33" s="5">
        <v>134</v>
      </c>
      <c r="C33" s="8">
        <f t="shared" ref="C33:C35" si="42">B33/231</f>
        <v>0.58008658008658009</v>
      </c>
      <c r="D33" s="5">
        <v>89</v>
      </c>
      <c r="E33" s="8">
        <f t="shared" ref="E33:E35" si="43">D33/163</f>
        <v>0.54601226993865026</v>
      </c>
      <c r="F33" s="5">
        <v>68</v>
      </c>
      <c r="G33" s="8">
        <f t="shared" ref="G33:G35" si="44">F33/143</f>
        <v>0.47552447552447552</v>
      </c>
      <c r="H33" s="5">
        <v>129</v>
      </c>
      <c r="I33" s="8">
        <f t="shared" ref="I33:I35" si="45">H33/209</f>
        <v>0.61722488038277512</v>
      </c>
      <c r="J33" s="5">
        <v>105</v>
      </c>
      <c r="K33" s="8">
        <f t="shared" ref="K33:K35" si="46">J33/192</f>
        <v>0.546875</v>
      </c>
      <c r="L33" s="6">
        <f t="shared" ref="L33:L35" si="47">(J33-B33)/B33</f>
        <v>-0.21641791044776118</v>
      </c>
    </row>
    <row r="34" spans="1:12" x14ac:dyDescent="0.25">
      <c r="A34" s="31" t="s">
        <v>29</v>
      </c>
      <c r="B34" s="5">
        <v>97</v>
      </c>
      <c r="C34" s="8">
        <f t="shared" si="42"/>
        <v>0.41991341991341991</v>
      </c>
      <c r="D34" s="5">
        <v>74</v>
      </c>
      <c r="E34" s="8">
        <f t="shared" si="43"/>
        <v>0.45398773006134968</v>
      </c>
      <c r="F34" s="5">
        <v>75</v>
      </c>
      <c r="G34" s="8">
        <f t="shared" si="44"/>
        <v>0.52447552447552448</v>
      </c>
      <c r="H34" s="5">
        <v>80</v>
      </c>
      <c r="I34" s="8">
        <f t="shared" si="45"/>
        <v>0.38277511961722488</v>
      </c>
      <c r="J34" s="5">
        <v>87</v>
      </c>
      <c r="K34" s="8">
        <f t="shared" si="46"/>
        <v>0.453125</v>
      </c>
      <c r="L34" s="6">
        <f t="shared" si="47"/>
        <v>-0.10309278350515463</v>
      </c>
    </row>
    <row r="35" spans="1:12" s="3" customFormat="1" x14ac:dyDescent="0.25">
      <c r="A35" s="36" t="s">
        <v>5</v>
      </c>
      <c r="B35" s="7">
        <f t="shared" ref="B35" si="48">SUM(B33:B34)</f>
        <v>231</v>
      </c>
      <c r="C35" s="8">
        <f t="shared" si="42"/>
        <v>1</v>
      </c>
      <c r="D35" s="7">
        <f t="shared" ref="D35" si="49">SUM(D33:D34)</f>
        <v>163</v>
      </c>
      <c r="E35" s="8">
        <f t="shared" si="43"/>
        <v>1</v>
      </c>
      <c r="F35" s="7">
        <f t="shared" ref="F35" si="50">SUM(F33:F34)</f>
        <v>143</v>
      </c>
      <c r="G35" s="8">
        <f t="shared" si="44"/>
        <v>1</v>
      </c>
      <c r="H35" s="7">
        <f t="shared" ref="H35" si="51">SUM(H33:H34)</f>
        <v>209</v>
      </c>
      <c r="I35" s="8">
        <f t="shared" si="45"/>
        <v>1</v>
      </c>
      <c r="J35" s="7">
        <f t="shared" ref="J35" si="52">SUM(J33:J34)</f>
        <v>192</v>
      </c>
      <c r="K35" s="8">
        <f t="shared" si="46"/>
        <v>1</v>
      </c>
      <c r="L35" s="6">
        <f t="shared" si="47"/>
        <v>-0.16883116883116883</v>
      </c>
    </row>
  </sheetData>
  <mergeCells count="26">
    <mergeCell ref="A1:L2"/>
    <mergeCell ref="B3:C3"/>
    <mergeCell ref="D3:E3"/>
    <mergeCell ref="F3:G3"/>
    <mergeCell ref="H3:I3"/>
    <mergeCell ref="J3:K3"/>
    <mergeCell ref="B19:C19"/>
    <mergeCell ref="D19:E19"/>
    <mergeCell ref="F19:G19"/>
    <mergeCell ref="H19:I19"/>
    <mergeCell ref="J19:K19"/>
    <mergeCell ref="B8:C8"/>
    <mergeCell ref="D8:E8"/>
    <mergeCell ref="F8:G8"/>
    <mergeCell ref="H8:I8"/>
    <mergeCell ref="J8:K8"/>
    <mergeCell ref="B25:C25"/>
    <mergeCell ref="D25:E25"/>
    <mergeCell ref="F25:G25"/>
    <mergeCell ref="H25:I25"/>
    <mergeCell ref="J25:K25"/>
    <mergeCell ref="B32:C32"/>
    <mergeCell ref="D32:E32"/>
    <mergeCell ref="F32:G32"/>
    <mergeCell ref="H32:I32"/>
    <mergeCell ref="J32:K32"/>
  </mergeCells>
  <printOptions horizontalCentered="1"/>
  <pageMargins left="0.7" right="0.7" top="0.75" bottom="0.75" header="0.3" footer="0.3"/>
  <pageSetup scale="84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workbookViewId="0">
      <selection activeCell="M3" sqref="M3"/>
    </sheetView>
  </sheetViews>
  <sheetFormatPr defaultRowHeight="15" x14ac:dyDescent="0.25"/>
  <cols>
    <col min="1" max="1" width="38.140625" style="32" customWidth="1"/>
    <col min="2" max="2" width="18.5703125" style="9" customWidth="1"/>
    <col min="3" max="4" width="13.140625" style="9" customWidth="1"/>
    <col min="5" max="5" width="13.140625" style="17" customWidth="1"/>
    <col min="6" max="6" width="13.140625" style="9" customWidth="1"/>
    <col min="7" max="7" width="13.140625" style="17" customWidth="1"/>
    <col min="8" max="8" width="13.140625" style="18" customWidth="1"/>
  </cols>
  <sheetData>
    <row r="1" spans="1:8" x14ac:dyDescent="0.25">
      <c r="A1" s="53" t="s">
        <v>34</v>
      </c>
      <c r="B1" s="53"/>
      <c r="C1" s="53"/>
      <c r="D1" s="53"/>
      <c r="E1" s="53"/>
      <c r="F1" s="53"/>
      <c r="G1" s="53"/>
      <c r="H1" s="53"/>
    </row>
    <row r="2" spans="1:8" x14ac:dyDescent="0.25">
      <c r="A2" s="57"/>
      <c r="B2" s="57"/>
      <c r="C2" s="57"/>
      <c r="D2" s="57"/>
      <c r="E2" s="57"/>
      <c r="F2" s="57"/>
      <c r="G2" s="57"/>
      <c r="H2" s="57"/>
    </row>
    <row r="3" spans="1:8" ht="30" x14ac:dyDescent="0.25">
      <c r="A3" s="34" t="s">
        <v>30</v>
      </c>
      <c r="B3" s="1" t="s">
        <v>31</v>
      </c>
      <c r="C3" s="10" t="s">
        <v>58</v>
      </c>
      <c r="D3" s="10" t="s">
        <v>59</v>
      </c>
      <c r="E3" s="11" t="s">
        <v>60</v>
      </c>
      <c r="F3" s="10" t="s">
        <v>61</v>
      </c>
      <c r="G3" s="11" t="s">
        <v>32</v>
      </c>
      <c r="H3" s="12" t="s">
        <v>62</v>
      </c>
    </row>
    <row r="4" spans="1:8" x14ac:dyDescent="0.25">
      <c r="A4" s="58" t="s">
        <v>35</v>
      </c>
      <c r="B4" s="2" t="s">
        <v>65</v>
      </c>
      <c r="C4" s="5">
        <v>231</v>
      </c>
      <c r="D4" s="5">
        <v>196</v>
      </c>
      <c r="E4" s="13">
        <v>0.84848484848484851</v>
      </c>
      <c r="F4" s="5">
        <v>163</v>
      </c>
      <c r="G4" s="13">
        <v>0.7056277056277056</v>
      </c>
      <c r="H4" s="14" t="s">
        <v>9</v>
      </c>
    </row>
    <row r="5" spans="1:8" x14ac:dyDescent="0.25">
      <c r="A5" s="59"/>
      <c r="B5" s="2" t="s">
        <v>66</v>
      </c>
      <c r="C5" s="5">
        <v>165</v>
      </c>
      <c r="D5" s="5">
        <v>138</v>
      </c>
      <c r="E5" s="13">
        <v>0.83636363636363631</v>
      </c>
      <c r="F5" s="5">
        <v>116</v>
      </c>
      <c r="G5" s="13">
        <v>0.70303030303030301</v>
      </c>
      <c r="H5" s="16" t="s">
        <v>9</v>
      </c>
    </row>
    <row r="6" spans="1:8" x14ac:dyDescent="0.25">
      <c r="A6" s="59"/>
      <c r="B6" s="2" t="s">
        <v>67</v>
      </c>
      <c r="C6" s="5">
        <v>147</v>
      </c>
      <c r="D6" s="5">
        <v>135</v>
      </c>
      <c r="E6" s="13">
        <v>0.91836734693877553</v>
      </c>
      <c r="F6" s="5">
        <v>119</v>
      </c>
      <c r="G6" s="13">
        <v>0.80952380952380953</v>
      </c>
      <c r="H6" s="16" t="s">
        <v>9</v>
      </c>
    </row>
    <row r="7" spans="1:8" x14ac:dyDescent="0.25">
      <c r="A7" s="59"/>
      <c r="B7" s="2" t="s">
        <v>68</v>
      </c>
      <c r="C7" s="5">
        <v>219</v>
      </c>
      <c r="D7" s="5">
        <v>197</v>
      </c>
      <c r="E7" s="13">
        <v>0.8995433789954338</v>
      </c>
      <c r="F7" s="5">
        <v>181</v>
      </c>
      <c r="G7" s="13">
        <v>0.82648401826484019</v>
      </c>
      <c r="H7" s="16" t="s">
        <v>9</v>
      </c>
    </row>
    <row r="8" spans="1:8" x14ac:dyDescent="0.25">
      <c r="A8" s="60"/>
      <c r="B8" s="2" t="s">
        <v>70</v>
      </c>
      <c r="C8" s="5">
        <v>196</v>
      </c>
      <c r="D8" s="5">
        <v>182</v>
      </c>
      <c r="E8" s="13">
        <v>0.9285714285714286</v>
      </c>
      <c r="F8" s="5">
        <v>166</v>
      </c>
      <c r="G8" s="13">
        <v>0.84693877551020413</v>
      </c>
      <c r="H8" s="16" t="s">
        <v>9</v>
      </c>
    </row>
    <row r="10" spans="1:8" ht="30" x14ac:dyDescent="0.25">
      <c r="A10" s="33" t="s">
        <v>33</v>
      </c>
      <c r="B10" s="1" t="s">
        <v>31</v>
      </c>
      <c r="C10" s="10" t="s">
        <v>58</v>
      </c>
      <c r="D10" s="10" t="s">
        <v>59</v>
      </c>
      <c r="E10" s="11" t="s">
        <v>60</v>
      </c>
      <c r="F10" s="10" t="s">
        <v>61</v>
      </c>
      <c r="G10" s="11" t="s">
        <v>32</v>
      </c>
      <c r="H10" s="12" t="s">
        <v>62</v>
      </c>
    </row>
    <row r="11" spans="1:8" x14ac:dyDescent="0.25">
      <c r="A11" s="56" t="s">
        <v>36</v>
      </c>
      <c r="B11" s="2" t="s">
        <v>65</v>
      </c>
      <c r="C11" s="5">
        <v>53</v>
      </c>
      <c r="D11" s="5">
        <v>47</v>
      </c>
      <c r="E11" s="15">
        <v>0.8867924528301887</v>
      </c>
      <c r="F11" s="5">
        <v>38</v>
      </c>
      <c r="G11" s="15">
        <v>0.71698113207547165</v>
      </c>
      <c r="H11" s="16">
        <v>2.8936170212765959</v>
      </c>
    </row>
    <row r="12" spans="1:8" x14ac:dyDescent="0.25">
      <c r="A12" s="56"/>
      <c r="B12" s="2" t="s">
        <v>66</v>
      </c>
      <c r="C12" s="5">
        <v>11</v>
      </c>
      <c r="D12" s="5">
        <v>9</v>
      </c>
      <c r="E12" s="15">
        <v>0.81818181818181823</v>
      </c>
      <c r="F12" s="5">
        <v>4</v>
      </c>
      <c r="G12" s="15">
        <v>0.36363636363636365</v>
      </c>
      <c r="H12" s="16">
        <v>1.7777777777777777</v>
      </c>
    </row>
    <row r="13" spans="1:8" x14ac:dyDescent="0.25">
      <c r="A13" s="56"/>
      <c r="B13" s="2" t="s">
        <v>67</v>
      </c>
      <c r="C13" s="5">
        <v>17</v>
      </c>
      <c r="D13" s="5">
        <v>16</v>
      </c>
      <c r="E13" s="15">
        <v>0.94117647058823528</v>
      </c>
      <c r="F13" s="5">
        <v>14</v>
      </c>
      <c r="G13" s="15">
        <v>0.82352941176470584</v>
      </c>
      <c r="H13" s="16">
        <v>2.9812499999999997</v>
      </c>
    </row>
    <row r="14" spans="1:8" x14ac:dyDescent="0.25">
      <c r="A14" s="56"/>
      <c r="B14" s="2" t="s">
        <v>68</v>
      </c>
      <c r="C14" s="5">
        <v>51</v>
      </c>
      <c r="D14" s="5">
        <v>51</v>
      </c>
      <c r="E14" s="15">
        <v>1</v>
      </c>
      <c r="F14" s="5">
        <v>48</v>
      </c>
      <c r="G14" s="15">
        <v>0.94117647058823528</v>
      </c>
      <c r="H14" s="16">
        <v>3.26</v>
      </c>
    </row>
    <row r="15" spans="1:8" x14ac:dyDescent="0.25">
      <c r="A15" s="56"/>
      <c r="B15" s="2" t="s">
        <v>70</v>
      </c>
      <c r="C15" s="5">
        <v>46</v>
      </c>
      <c r="D15" s="5">
        <v>43</v>
      </c>
      <c r="E15" s="15">
        <v>0.93478260869565222</v>
      </c>
      <c r="F15" s="5">
        <v>41</v>
      </c>
      <c r="G15" s="15">
        <v>0.89130434782608692</v>
      </c>
      <c r="H15" s="16">
        <v>3.5186046511627911</v>
      </c>
    </row>
    <row r="16" spans="1:8" ht="30" x14ac:dyDescent="0.25">
      <c r="A16" s="35"/>
      <c r="B16" s="1" t="s">
        <v>31</v>
      </c>
      <c r="C16" s="10" t="s">
        <v>58</v>
      </c>
      <c r="D16" s="10" t="s">
        <v>59</v>
      </c>
      <c r="E16" s="11" t="s">
        <v>60</v>
      </c>
      <c r="F16" s="10" t="s">
        <v>61</v>
      </c>
      <c r="G16" s="11" t="s">
        <v>32</v>
      </c>
      <c r="H16" s="12" t="s">
        <v>62</v>
      </c>
    </row>
    <row r="17" spans="1:8" x14ac:dyDescent="0.25">
      <c r="A17" s="56" t="s">
        <v>37</v>
      </c>
      <c r="B17" s="2" t="s">
        <v>65</v>
      </c>
      <c r="C17" s="5">
        <v>138</v>
      </c>
      <c r="D17" s="5">
        <v>123</v>
      </c>
      <c r="E17" s="15">
        <v>0.89130434782608692</v>
      </c>
      <c r="F17" s="5">
        <v>105</v>
      </c>
      <c r="G17" s="15">
        <v>0.76086956521739135</v>
      </c>
      <c r="H17" s="16">
        <v>2.8516393442622952</v>
      </c>
    </row>
    <row r="18" spans="1:8" x14ac:dyDescent="0.25">
      <c r="A18" s="56"/>
      <c r="B18" s="2" t="s">
        <v>66</v>
      </c>
      <c r="C18" s="5">
        <v>154</v>
      </c>
      <c r="D18" s="5">
        <v>129</v>
      </c>
      <c r="E18" s="15">
        <v>0.83766233766233766</v>
      </c>
      <c r="F18" s="5">
        <v>112</v>
      </c>
      <c r="G18" s="15">
        <v>0.72727272727272729</v>
      </c>
      <c r="H18" s="16">
        <v>2.806201550387597</v>
      </c>
    </row>
    <row r="19" spans="1:8" x14ac:dyDescent="0.25">
      <c r="A19" s="56"/>
      <c r="B19" s="2" t="s">
        <v>67</v>
      </c>
      <c r="C19" s="5">
        <v>117</v>
      </c>
      <c r="D19" s="5">
        <v>106</v>
      </c>
      <c r="E19" s="15">
        <v>0.90598290598290598</v>
      </c>
      <c r="F19" s="5">
        <v>94</v>
      </c>
      <c r="G19" s="15">
        <v>0.80341880341880345</v>
      </c>
      <c r="H19" s="16">
        <v>2.7615384615384615</v>
      </c>
    </row>
    <row r="20" spans="1:8" x14ac:dyDescent="0.25">
      <c r="A20" s="56"/>
      <c r="B20" s="2" t="s">
        <v>68</v>
      </c>
      <c r="C20" s="5">
        <v>135</v>
      </c>
      <c r="D20" s="5">
        <v>114</v>
      </c>
      <c r="E20" s="15">
        <v>0.84444444444444444</v>
      </c>
      <c r="F20" s="5">
        <v>103</v>
      </c>
      <c r="G20" s="15">
        <v>0.76296296296296295</v>
      </c>
      <c r="H20" s="16">
        <v>2.7570175438596491</v>
      </c>
    </row>
    <row r="21" spans="1:8" x14ac:dyDescent="0.25">
      <c r="A21" s="56"/>
      <c r="B21" s="2" t="s">
        <v>70</v>
      </c>
      <c r="C21" s="5">
        <v>126</v>
      </c>
      <c r="D21" s="5">
        <v>116</v>
      </c>
      <c r="E21" s="15">
        <v>0.92063492063492058</v>
      </c>
      <c r="F21" s="5">
        <v>102</v>
      </c>
      <c r="G21" s="15">
        <v>0.80952380952380953</v>
      </c>
      <c r="H21" s="16">
        <v>3.0228070175438595</v>
      </c>
    </row>
    <row r="22" spans="1:8" ht="30" x14ac:dyDescent="0.25">
      <c r="A22" s="35"/>
      <c r="B22" s="1" t="s">
        <v>31</v>
      </c>
      <c r="C22" s="10" t="s">
        <v>58</v>
      </c>
      <c r="D22" s="10" t="s">
        <v>59</v>
      </c>
      <c r="E22" s="11" t="s">
        <v>60</v>
      </c>
      <c r="F22" s="10" t="s">
        <v>61</v>
      </c>
      <c r="G22" s="11" t="s">
        <v>32</v>
      </c>
      <c r="H22" s="12" t="s">
        <v>62</v>
      </c>
    </row>
    <row r="23" spans="1:8" x14ac:dyDescent="0.25">
      <c r="A23" s="56" t="s">
        <v>38</v>
      </c>
      <c r="B23" s="2" t="s">
        <v>65</v>
      </c>
      <c r="C23" s="5">
        <v>40</v>
      </c>
      <c r="D23" s="5">
        <v>26</v>
      </c>
      <c r="E23" s="15">
        <v>0.65</v>
      </c>
      <c r="F23" s="5">
        <v>20</v>
      </c>
      <c r="G23" s="15">
        <v>0.5</v>
      </c>
      <c r="H23" s="16">
        <v>2.5769230769230771</v>
      </c>
    </row>
    <row r="24" spans="1:8" x14ac:dyDescent="0.25">
      <c r="A24" s="56"/>
      <c r="B24" s="2" t="s">
        <v>66</v>
      </c>
      <c r="C24" s="5" t="s">
        <v>9</v>
      </c>
      <c r="D24" s="5" t="s">
        <v>9</v>
      </c>
      <c r="E24" s="15" t="s">
        <v>9</v>
      </c>
      <c r="F24" s="5" t="s">
        <v>9</v>
      </c>
      <c r="G24" s="15" t="s">
        <v>9</v>
      </c>
      <c r="H24" s="16" t="s">
        <v>9</v>
      </c>
    </row>
    <row r="25" spans="1:8" x14ac:dyDescent="0.25">
      <c r="A25" s="56"/>
      <c r="B25" s="2" t="s">
        <v>67</v>
      </c>
      <c r="C25" s="2">
        <v>13</v>
      </c>
      <c r="D25" s="2">
        <v>13</v>
      </c>
      <c r="E25" s="15">
        <v>1</v>
      </c>
      <c r="F25" s="2">
        <v>11</v>
      </c>
      <c r="G25" s="15">
        <v>0.84615384615384615</v>
      </c>
      <c r="H25" s="16">
        <v>3.1846153846153844</v>
      </c>
    </row>
    <row r="26" spans="1:8" x14ac:dyDescent="0.25">
      <c r="A26" s="56"/>
      <c r="B26" s="2" t="s">
        <v>68</v>
      </c>
      <c r="C26" s="5" t="s">
        <v>9</v>
      </c>
      <c r="D26" s="5" t="s">
        <v>9</v>
      </c>
      <c r="E26" s="15" t="s">
        <v>9</v>
      </c>
      <c r="F26" s="5" t="s">
        <v>9</v>
      </c>
      <c r="G26" s="15" t="s">
        <v>9</v>
      </c>
      <c r="H26" s="16" t="s">
        <v>9</v>
      </c>
    </row>
    <row r="27" spans="1:8" x14ac:dyDescent="0.25">
      <c r="A27" s="56"/>
      <c r="B27" s="2" t="s">
        <v>70</v>
      </c>
      <c r="C27" s="5" t="s">
        <v>9</v>
      </c>
      <c r="D27" s="5" t="s">
        <v>9</v>
      </c>
      <c r="E27" s="15" t="s">
        <v>9</v>
      </c>
      <c r="F27" s="5" t="s">
        <v>9</v>
      </c>
      <c r="G27" s="15" t="s">
        <v>9</v>
      </c>
      <c r="H27" s="16" t="s">
        <v>9</v>
      </c>
    </row>
    <row r="28" spans="1:8" ht="30" x14ac:dyDescent="0.25">
      <c r="A28" s="35"/>
      <c r="B28" s="39" t="s">
        <v>31</v>
      </c>
      <c r="C28" s="10" t="s">
        <v>58</v>
      </c>
      <c r="D28" s="10" t="s">
        <v>59</v>
      </c>
      <c r="E28" s="11" t="s">
        <v>60</v>
      </c>
      <c r="F28" s="10" t="s">
        <v>61</v>
      </c>
      <c r="G28" s="11" t="s">
        <v>32</v>
      </c>
      <c r="H28" s="12" t="s">
        <v>62</v>
      </c>
    </row>
    <row r="29" spans="1:8" x14ac:dyDescent="0.25">
      <c r="A29" s="56" t="s">
        <v>69</v>
      </c>
      <c r="B29" s="2" t="s">
        <v>65</v>
      </c>
      <c r="C29" s="5" t="s">
        <v>9</v>
      </c>
      <c r="D29" s="5" t="s">
        <v>9</v>
      </c>
      <c r="E29" s="15" t="s">
        <v>9</v>
      </c>
      <c r="F29" s="5" t="s">
        <v>9</v>
      </c>
      <c r="G29" s="15" t="s">
        <v>9</v>
      </c>
      <c r="H29" s="16" t="s">
        <v>9</v>
      </c>
    </row>
    <row r="30" spans="1:8" x14ac:dyDescent="0.25">
      <c r="A30" s="56"/>
      <c r="B30" s="2" t="s">
        <v>66</v>
      </c>
      <c r="C30" s="5" t="s">
        <v>9</v>
      </c>
      <c r="D30" s="5" t="s">
        <v>9</v>
      </c>
      <c r="E30" s="15" t="s">
        <v>9</v>
      </c>
      <c r="F30" s="5" t="s">
        <v>9</v>
      </c>
      <c r="G30" s="15" t="s">
        <v>9</v>
      </c>
      <c r="H30" s="16" t="s">
        <v>9</v>
      </c>
    </row>
    <row r="31" spans="1:8" x14ac:dyDescent="0.25">
      <c r="A31" s="56"/>
      <c r="B31" s="2" t="s">
        <v>67</v>
      </c>
      <c r="C31" s="2" t="s">
        <v>9</v>
      </c>
      <c r="D31" s="2" t="s">
        <v>9</v>
      </c>
      <c r="E31" s="15" t="s">
        <v>9</v>
      </c>
      <c r="F31" s="2" t="s">
        <v>9</v>
      </c>
      <c r="G31" s="15" t="s">
        <v>9</v>
      </c>
      <c r="H31" s="16" t="s">
        <v>9</v>
      </c>
    </row>
    <row r="32" spans="1:8" x14ac:dyDescent="0.25">
      <c r="A32" s="56"/>
      <c r="B32" s="2" t="s">
        <v>68</v>
      </c>
      <c r="C32" s="5">
        <v>33</v>
      </c>
      <c r="D32" s="5">
        <v>32</v>
      </c>
      <c r="E32" s="15">
        <v>0.96969696969696972</v>
      </c>
      <c r="F32" s="5">
        <v>30</v>
      </c>
      <c r="G32" s="15">
        <v>0.90909090909090906</v>
      </c>
      <c r="H32" s="16">
        <v>3.1580645161290319</v>
      </c>
    </row>
    <row r="33" spans="1:8" x14ac:dyDescent="0.25">
      <c r="A33" s="56"/>
      <c r="B33" s="2" t="s">
        <v>70</v>
      </c>
      <c r="C33" s="5">
        <v>24</v>
      </c>
      <c r="D33" s="5">
        <v>23</v>
      </c>
      <c r="E33" s="15">
        <v>0.95833333333333337</v>
      </c>
      <c r="F33" s="5">
        <v>23</v>
      </c>
      <c r="G33" s="15">
        <v>0.95833333333333337</v>
      </c>
      <c r="H33" s="16">
        <v>3.6086956521739126</v>
      </c>
    </row>
  </sheetData>
  <mergeCells count="6">
    <mergeCell ref="A29:A33"/>
    <mergeCell ref="A1:H2"/>
    <mergeCell ref="A4:A8"/>
    <mergeCell ref="A11:A15"/>
    <mergeCell ref="A17:A21"/>
    <mergeCell ref="A23:A27"/>
  </mergeCells>
  <printOptions horizontalCentered="1"/>
  <pageMargins left="0.7" right="0.7" top="0.75" bottom="0.75" header="0.3" footer="0.3"/>
  <pageSetup scale="90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selection activeCell="M3" sqref="M3"/>
    </sheetView>
  </sheetViews>
  <sheetFormatPr defaultRowHeight="15" x14ac:dyDescent="0.25"/>
  <cols>
    <col min="1" max="1" width="20" style="32" customWidth="1"/>
    <col min="2" max="2" width="16.7109375" style="9" customWidth="1"/>
    <col min="3" max="4" width="13.7109375" style="9" customWidth="1"/>
    <col min="5" max="5" width="13.7109375" style="17" customWidth="1"/>
    <col min="6" max="6" width="13.7109375" style="9" customWidth="1"/>
    <col min="7" max="7" width="13.7109375" style="17" customWidth="1"/>
    <col min="8" max="8" width="13.7109375" style="18" customWidth="1"/>
    <col min="9" max="9" width="16.7109375" customWidth="1"/>
    <col min="10" max="15" width="13.7109375" customWidth="1"/>
  </cols>
  <sheetData>
    <row r="1" spans="1:15" ht="30" x14ac:dyDescent="0.25">
      <c r="A1" s="33" t="s">
        <v>57</v>
      </c>
      <c r="B1" s="1" t="s">
        <v>31</v>
      </c>
      <c r="C1" s="10" t="s">
        <v>58</v>
      </c>
      <c r="D1" s="10" t="s">
        <v>59</v>
      </c>
      <c r="E1" s="11" t="s">
        <v>60</v>
      </c>
      <c r="F1" s="10" t="s">
        <v>61</v>
      </c>
      <c r="G1" s="11" t="s">
        <v>32</v>
      </c>
      <c r="H1" s="12" t="s">
        <v>62</v>
      </c>
    </row>
    <row r="2" spans="1:15" x14ac:dyDescent="0.25">
      <c r="A2" s="56" t="s">
        <v>39</v>
      </c>
      <c r="B2" s="2" t="s">
        <v>65</v>
      </c>
      <c r="C2" s="5">
        <v>154</v>
      </c>
      <c r="D2" s="5">
        <v>141</v>
      </c>
      <c r="E2" s="15">
        <v>0.91558441558441561</v>
      </c>
      <c r="F2" s="5">
        <v>120</v>
      </c>
      <c r="G2" s="15">
        <v>0.77922077922077926</v>
      </c>
      <c r="H2" s="22">
        <v>2.8707142857142856</v>
      </c>
    </row>
    <row r="3" spans="1:15" x14ac:dyDescent="0.25">
      <c r="A3" s="56"/>
      <c r="B3" s="2" t="s">
        <v>66</v>
      </c>
      <c r="C3" s="5">
        <v>122</v>
      </c>
      <c r="D3" s="5">
        <v>107</v>
      </c>
      <c r="E3" s="15">
        <v>0.87704918032786883</v>
      </c>
      <c r="F3" s="5">
        <v>91</v>
      </c>
      <c r="G3" s="15">
        <v>0.74590163934426235</v>
      </c>
      <c r="H3" s="22">
        <v>2.7289719626168218</v>
      </c>
    </row>
    <row r="4" spans="1:15" x14ac:dyDescent="0.25">
      <c r="A4" s="56"/>
      <c r="B4" s="2" t="s">
        <v>67</v>
      </c>
      <c r="C4" s="5">
        <v>109</v>
      </c>
      <c r="D4" s="5">
        <v>101</v>
      </c>
      <c r="E4" s="15">
        <v>0.92660550458715596</v>
      </c>
      <c r="F4" s="5">
        <v>94</v>
      </c>
      <c r="G4" s="15">
        <v>0.86238532110091748</v>
      </c>
      <c r="H4" s="22">
        <v>2.9429999999999996</v>
      </c>
    </row>
    <row r="5" spans="1:15" x14ac:dyDescent="0.25">
      <c r="A5" s="56"/>
      <c r="B5" s="2" t="s">
        <v>68</v>
      </c>
      <c r="C5" s="5">
        <v>177</v>
      </c>
      <c r="D5" s="5">
        <v>170</v>
      </c>
      <c r="E5" s="15">
        <v>0.96045197740112997</v>
      </c>
      <c r="F5" s="5">
        <v>158</v>
      </c>
      <c r="G5" s="15">
        <v>0.89265536723163841</v>
      </c>
      <c r="H5" s="22">
        <v>3.0071428571428571</v>
      </c>
    </row>
    <row r="6" spans="1:15" x14ac:dyDescent="0.25">
      <c r="A6" s="56"/>
      <c r="B6" s="2" t="s">
        <v>70</v>
      </c>
      <c r="C6" s="5">
        <v>157</v>
      </c>
      <c r="D6" s="5">
        <v>151</v>
      </c>
      <c r="E6" s="15">
        <v>0.96178343949044587</v>
      </c>
      <c r="F6" s="5">
        <v>140</v>
      </c>
      <c r="G6" s="15">
        <v>0.89171974522292996</v>
      </c>
      <c r="H6" s="22">
        <v>3.3147651006711407</v>
      </c>
    </row>
    <row r="7" spans="1:15" x14ac:dyDescent="0.25">
      <c r="A7" s="56" t="s">
        <v>40</v>
      </c>
      <c r="B7" s="2" t="s">
        <v>65</v>
      </c>
      <c r="C7" s="19">
        <v>77</v>
      </c>
      <c r="D7" s="19">
        <v>55</v>
      </c>
      <c r="E7" s="20">
        <v>0.7142857142857143</v>
      </c>
      <c r="F7" s="19">
        <v>43</v>
      </c>
      <c r="G7" s="20">
        <v>0.55844155844155841</v>
      </c>
      <c r="H7" s="50">
        <v>2.709090909090909</v>
      </c>
    </row>
    <row r="8" spans="1:15" x14ac:dyDescent="0.25">
      <c r="A8" s="56"/>
      <c r="B8" s="2" t="s">
        <v>66</v>
      </c>
      <c r="C8" s="19">
        <v>43</v>
      </c>
      <c r="D8" s="19">
        <v>31</v>
      </c>
      <c r="E8" s="20">
        <v>0.72093023255813948</v>
      </c>
      <c r="F8" s="19">
        <v>25</v>
      </c>
      <c r="G8" s="20">
        <v>0.58139534883720934</v>
      </c>
      <c r="H8" s="50">
        <v>2.774193548387097</v>
      </c>
    </row>
    <row r="9" spans="1:15" x14ac:dyDescent="0.25">
      <c r="A9" s="56"/>
      <c r="B9" s="2" t="s">
        <v>67</v>
      </c>
      <c r="C9" s="19">
        <v>38</v>
      </c>
      <c r="D9" s="19">
        <v>34</v>
      </c>
      <c r="E9" s="20">
        <v>0.89473684210526316</v>
      </c>
      <c r="F9" s="19">
        <v>25</v>
      </c>
      <c r="G9" s="20">
        <v>0.65789473684210531</v>
      </c>
      <c r="H9" s="50">
        <v>2.4848484848484849</v>
      </c>
    </row>
    <row r="10" spans="1:15" x14ac:dyDescent="0.25">
      <c r="A10" s="56"/>
      <c r="B10" s="2" t="s">
        <v>68</v>
      </c>
      <c r="C10" s="19">
        <v>42</v>
      </c>
      <c r="D10" s="19">
        <v>27</v>
      </c>
      <c r="E10" s="20">
        <v>0.6428571428571429</v>
      </c>
      <c r="F10" s="19">
        <v>23</v>
      </c>
      <c r="G10" s="20">
        <v>0.54761904761904767</v>
      </c>
      <c r="H10" s="50">
        <v>2.5925925925925926</v>
      </c>
    </row>
    <row r="11" spans="1:15" x14ac:dyDescent="0.25">
      <c r="A11" s="56"/>
      <c r="B11" s="2" t="s">
        <v>70</v>
      </c>
      <c r="C11" s="19">
        <v>39</v>
      </c>
      <c r="D11" s="19">
        <v>31</v>
      </c>
      <c r="E11" s="20">
        <v>0.79487179487179482</v>
      </c>
      <c r="F11" s="19">
        <v>26</v>
      </c>
      <c r="G11" s="20">
        <v>0.66666666666666663</v>
      </c>
      <c r="H11" s="50">
        <v>2.7419354838709675</v>
      </c>
    </row>
    <row r="14" spans="1:15" ht="36.75" customHeight="1" x14ac:dyDescent="0.25">
      <c r="A14" s="61" t="s">
        <v>39</v>
      </c>
      <c r="B14" s="61"/>
      <c r="C14" s="61"/>
      <c r="D14" s="61"/>
      <c r="E14" s="61"/>
      <c r="F14" s="61"/>
      <c r="G14" s="61"/>
      <c r="H14" s="61"/>
      <c r="I14" s="61" t="s">
        <v>40</v>
      </c>
      <c r="J14" s="61"/>
      <c r="K14" s="61"/>
      <c r="L14" s="61"/>
      <c r="M14" s="61"/>
      <c r="N14" s="61"/>
      <c r="O14" s="61"/>
    </row>
    <row r="15" spans="1:15" ht="30" x14ac:dyDescent="0.25">
      <c r="A15" s="33" t="s">
        <v>41</v>
      </c>
      <c r="B15" s="40" t="s">
        <v>31</v>
      </c>
      <c r="C15" s="10" t="s">
        <v>58</v>
      </c>
      <c r="D15" s="10" t="s">
        <v>59</v>
      </c>
      <c r="E15" s="10" t="s">
        <v>60</v>
      </c>
      <c r="F15" s="10" t="s">
        <v>61</v>
      </c>
      <c r="G15" s="10" t="s">
        <v>32</v>
      </c>
      <c r="H15" s="10" t="s">
        <v>62</v>
      </c>
      <c r="I15" s="40" t="s">
        <v>31</v>
      </c>
      <c r="J15" s="10" t="s">
        <v>58</v>
      </c>
      <c r="K15" s="10" t="s">
        <v>59</v>
      </c>
      <c r="L15" s="10" t="s">
        <v>60</v>
      </c>
      <c r="M15" s="10" t="s">
        <v>61</v>
      </c>
      <c r="N15" s="10" t="s">
        <v>32</v>
      </c>
      <c r="O15" s="10" t="s">
        <v>62</v>
      </c>
    </row>
    <row r="16" spans="1:15" x14ac:dyDescent="0.25">
      <c r="A16" s="62" t="s">
        <v>42</v>
      </c>
      <c r="B16" s="41" t="s">
        <v>65</v>
      </c>
      <c r="C16" s="42">
        <v>13</v>
      </c>
      <c r="D16" s="42">
        <v>10</v>
      </c>
      <c r="E16" s="43">
        <v>0.76923076923076927</v>
      </c>
      <c r="F16" s="42">
        <v>9</v>
      </c>
      <c r="G16" s="43">
        <v>0.69230769230769229</v>
      </c>
      <c r="H16" s="44">
        <v>3.16</v>
      </c>
      <c r="I16" s="41" t="s">
        <v>65</v>
      </c>
      <c r="J16" s="42">
        <v>9</v>
      </c>
      <c r="K16" s="42">
        <v>7</v>
      </c>
      <c r="L16" s="43">
        <v>0.77777777777777779</v>
      </c>
      <c r="M16" s="42">
        <v>3</v>
      </c>
      <c r="N16" s="43">
        <v>0.33333333333333331</v>
      </c>
      <c r="O16" s="44">
        <v>1.2857142857142858</v>
      </c>
    </row>
    <row r="17" spans="1:15" x14ac:dyDescent="0.25">
      <c r="A17" s="63"/>
      <c r="B17" s="41" t="s">
        <v>66</v>
      </c>
      <c r="C17" s="42">
        <v>3</v>
      </c>
      <c r="D17" s="42">
        <v>2</v>
      </c>
      <c r="E17" s="43">
        <v>0.66666666666666663</v>
      </c>
      <c r="F17" s="42">
        <v>2</v>
      </c>
      <c r="G17" s="43">
        <v>0.66666666666666663</v>
      </c>
      <c r="H17" s="44">
        <v>2</v>
      </c>
      <c r="I17" s="41" t="s">
        <v>66</v>
      </c>
      <c r="J17" s="42">
        <v>7</v>
      </c>
      <c r="K17" s="42">
        <v>5</v>
      </c>
      <c r="L17" s="43">
        <v>0.7142857142857143</v>
      </c>
      <c r="M17" s="42">
        <v>3</v>
      </c>
      <c r="N17" s="43">
        <v>0.42857142857142855</v>
      </c>
      <c r="O17" s="44">
        <v>1.6</v>
      </c>
    </row>
    <row r="18" spans="1:15" x14ac:dyDescent="0.25">
      <c r="A18" s="63"/>
      <c r="B18" s="41" t="s">
        <v>67</v>
      </c>
      <c r="C18" s="42">
        <v>3</v>
      </c>
      <c r="D18" s="42">
        <v>3</v>
      </c>
      <c r="E18" s="43">
        <v>1</v>
      </c>
      <c r="F18" s="42">
        <v>3</v>
      </c>
      <c r="G18" s="43">
        <v>1</v>
      </c>
      <c r="H18" s="44">
        <v>3.5666666666666664</v>
      </c>
      <c r="I18" s="41" t="s">
        <v>67</v>
      </c>
      <c r="J18" s="42">
        <v>3</v>
      </c>
      <c r="K18" s="42">
        <v>3</v>
      </c>
      <c r="L18" s="43">
        <v>1</v>
      </c>
      <c r="M18" s="42">
        <v>2</v>
      </c>
      <c r="N18" s="43">
        <v>0.66666666666666663</v>
      </c>
      <c r="O18" s="44">
        <v>2.3333333333333335</v>
      </c>
    </row>
    <row r="19" spans="1:15" x14ac:dyDescent="0.25">
      <c r="A19" s="63"/>
      <c r="B19" s="41" t="s">
        <v>68</v>
      </c>
      <c r="C19" s="42">
        <v>14</v>
      </c>
      <c r="D19" s="42">
        <v>14</v>
      </c>
      <c r="E19" s="43">
        <v>1</v>
      </c>
      <c r="F19" s="42">
        <v>13</v>
      </c>
      <c r="G19" s="43">
        <v>0.9285714285714286</v>
      </c>
      <c r="H19" s="44">
        <v>2.8857142857142857</v>
      </c>
      <c r="I19" s="41" t="s">
        <v>68</v>
      </c>
      <c r="J19" s="42">
        <v>2</v>
      </c>
      <c r="K19" s="42">
        <v>2</v>
      </c>
      <c r="L19" s="43">
        <v>1</v>
      </c>
      <c r="M19" s="42">
        <v>2</v>
      </c>
      <c r="N19" s="43">
        <v>1</v>
      </c>
      <c r="O19" s="44">
        <v>2.5</v>
      </c>
    </row>
    <row r="20" spans="1:15" x14ac:dyDescent="0.25">
      <c r="A20" s="64"/>
      <c r="B20" s="41" t="s">
        <v>70</v>
      </c>
      <c r="C20" s="42">
        <v>11</v>
      </c>
      <c r="D20" s="42">
        <v>10</v>
      </c>
      <c r="E20" s="43">
        <v>0.90909090909090906</v>
      </c>
      <c r="F20" s="42">
        <v>9</v>
      </c>
      <c r="G20" s="43">
        <v>0.81818181818181823</v>
      </c>
      <c r="H20" s="44">
        <v>3.3</v>
      </c>
      <c r="I20" s="41" t="s">
        <v>70</v>
      </c>
      <c r="J20" s="42">
        <v>1</v>
      </c>
      <c r="K20" s="42">
        <v>1</v>
      </c>
      <c r="L20" s="43">
        <v>1</v>
      </c>
      <c r="M20" s="42">
        <v>1</v>
      </c>
      <c r="N20" s="43">
        <v>1</v>
      </c>
      <c r="O20" s="44">
        <v>4</v>
      </c>
    </row>
    <row r="21" spans="1:15" x14ac:dyDescent="0.25">
      <c r="A21" s="66" t="s">
        <v>43</v>
      </c>
      <c r="B21" s="45" t="s">
        <v>65</v>
      </c>
      <c r="C21" s="46">
        <v>1</v>
      </c>
      <c r="D21" s="46">
        <v>1</v>
      </c>
      <c r="E21" s="47">
        <v>1</v>
      </c>
      <c r="F21" s="46">
        <v>1</v>
      </c>
      <c r="G21" s="47">
        <v>1</v>
      </c>
      <c r="H21" s="48">
        <v>3</v>
      </c>
      <c r="I21" s="45" t="s">
        <v>65</v>
      </c>
      <c r="J21" s="46">
        <v>1</v>
      </c>
      <c r="K21" s="46">
        <v>1</v>
      </c>
      <c r="L21" s="47">
        <v>1</v>
      </c>
      <c r="M21" s="46">
        <v>1</v>
      </c>
      <c r="N21" s="47">
        <v>1</v>
      </c>
      <c r="O21" s="48">
        <v>4</v>
      </c>
    </row>
    <row r="22" spans="1:15" x14ac:dyDescent="0.25">
      <c r="A22" s="66"/>
      <c r="B22" s="45" t="s">
        <v>66</v>
      </c>
      <c r="C22" s="46" t="s">
        <v>9</v>
      </c>
      <c r="D22" s="46" t="s">
        <v>9</v>
      </c>
      <c r="E22" s="47" t="s">
        <v>9</v>
      </c>
      <c r="F22" s="46" t="s">
        <v>9</v>
      </c>
      <c r="G22" s="47" t="s">
        <v>9</v>
      </c>
      <c r="H22" s="48" t="s">
        <v>9</v>
      </c>
      <c r="I22" s="45" t="s">
        <v>66</v>
      </c>
      <c r="J22" s="46">
        <v>1</v>
      </c>
      <c r="K22" s="46">
        <v>0</v>
      </c>
      <c r="L22" s="47">
        <v>0</v>
      </c>
      <c r="M22" s="46">
        <v>0</v>
      </c>
      <c r="N22" s="47">
        <v>0</v>
      </c>
      <c r="O22" s="48"/>
    </row>
    <row r="23" spans="1:15" x14ac:dyDescent="0.25">
      <c r="A23" s="66"/>
      <c r="B23" s="45" t="s">
        <v>67</v>
      </c>
      <c r="C23" s="46" t="s">
        <v>9</v>
      </c>
      <c r="D23" s="46" t="s">
        <v>9</v>
      </c>
      <c r="E23" s="47" t="s">
        <v>9</v>
      </c>
      <c r="F23" s="46" t="s">
        <v>9</v>
      </c>
      <c r="G23" s="47" t="s">
        <v>9</v>
      </c>
      <c r="H23" s="48" t="s">
        <v>9</v>
      </c>
      <c r="I23" s="45" t="s">
        <v>67</v>
      </c>
      <c r="J23" s="46" t="s">
        <v>9</v>
      </c>
      <c r="K23" s="46" t="s">
        <v>9</v>
      </c>
      <c r="L23" s="47" t="s">
        <v>9</v>
      </c>
      <c r="M23" s="46" t="s">
        <v>9</v>
      </c>
      <c r="N23" s="47" t="s">
        <v>9</v>
      </c>
      <c r="O23" s="48" t="s">
        <v>9</v>
      </c>
    </row>
    <row r="24" spans="1:15" x14ac:dyDescent="0.25">
      <c r="A24" s="66"/>
      <c r="B24" s="45" t="s">
        <v>68</v>
      </c>
      <c r="C24" s="46">
        <v>1</v>
      </c>
      <c r="D24" s="46">
        <v>1</v>
      </c>
      <c r="E24" s="47">
        <v>1</v>
      </c>
      <c r="F24" s="46">
        <v>1</v>
      </c>
      <c r="G24" s="47">
        <v>1</v>
      </c>
      <c r="H24" s="48">
        <v>3.2999999999999994</v>
      </c>
      <c r="I24" s="45" t="s">
        <v>68</v>
      </c>
      <c r="J24" s="46" t="s">
        <v>9</v>
      </c>
      <c r="K24" s="46" t="s">
        <v>9</v>
      </c>
      <c r="L24" s="47" t="s">
        <v>9</v>
      </c>
      <c r="M24" s="46" t="s">
        <v>9</v>
      </c>
      <c r="N24" s="47" t="s">
        <v>9</v>
      </c>
      <c r="O24" s="48" t="s">
        <v>9</v>
      </c>
    </row>
    <row r="25" spans="1:15" x14ac:dyDescent="0.25">
      <c r="A25" s="66"/>
      <c r="B25" s="45" t="s">
        <v>70</v>
      </c>
      <c r="C25" s="46" t="s">
        <v>9</v>
      </c>
      <c r="D25" s="46" t="s">
        <v>9</v>
      </c>
      <c r="E25" s="47" t="s">
        <v>9</v>
      </c>
      <c r="F25" s="46" t="s">
        <v>9</v>
      </c>
      <c r="G25" s="47" t="s">
        <v>9</v>
      </c>
      <c r="H25" s="48" t="s">
        <v>9</v>
      </c>
      <c r="I25" s="45" t="s">
        <v>70</v>
      </c>
      <c r="J25" s="46" t="s">
        <v>9</v>
      </c>
      <c r="K25" s="46" t="s">
        <v>9</v>
      </c>
      <c r="L25" s="47" t="s">
        <v>9</v>
      </c>
      <c r="M25" s="46" t="s">
        <v>9</v>
      </c>
      <c r="N25" s="47" t="s">
        <v>9</v>
      </c>
      <c r="O25" s="48" t="s">
        <v>9</v>
      </c>
    </row>
    <row r="26" spans="1:15" x14ac:dyDescent="0.25">
      <c r="A26" s="67" t="s">
        <v>10</v>
      </c>
      <c r="B26" s="41" t="s">
        <v>65</v>
      </c>
      <c r="C26" s="42" t="s">
        <v>9</v>
      </c>
      <c r="D26" s="42" t="s">
        <v>9</v>
      </c>
      <c r="E26" s="43" t="s">
        <v>9</v>
      </c>
      <c r="F26" s="42" t="s">
        <v>9</v>
      </c>
      <c r="G26" s="43" t="s">
        <v>9</v>
      </c>
      <c r="H26" s="44" t="s">
        <v>9</v>
      </c>
      <c r="I26" s="41" t="s">
        <v>65</v>
      </c>
      <c r="J26" s="42">
        <v>1</v>
      </c>
      <c r="K26" s="42">
        <v>0</v>
      </c>
      <c r="L26" s="43">
        <v>0</v>
      </c>
      <c r="M26" s="42">
        <v>0</v>
      </c>
      <c r="N26" s="43">
        <v>0</v>
      </c>
      <c r="O26" s="44"/>
    </row>
    <row r="27" spans="1:15" x14ac:dyDescent="0.25">
      <c r="A27" s="67"/>
      <c r="B27" s="41" t="s">
        <v>66</v>
      </c>
      <c r="C27" s="42">
        <v>4</v>
      </c>
      <c r="D27" s="42">
        <v>4</v>
      </c>
      <c r="E27" s="43">
        <v>1</v>
      </c>
      <c r="F27" s="42">
        <v>4</v>
      </c>
      <c r="G27" s="43">
        <v>1</v>
      </c>
      <c r="H27" s="44">
        <v>3.75</v>
      </c>
      <c r="I27" s="41" t="s">
        <v>66</v>
      </c>
      <c r="J27" s="42" t="s">
        <v>9</v>
      </c>
      <c r="K27" s="42" t="s">
        <v>9</v>
      </c>
      <c r="L27" s="43" t="s">
        <v>9</v>
      </c>
      <c r="M27" s="42" t="s">
        <v>9</v>
      </c>
      <c r="N27" s="43" t="s">
        <v>9</v>
      </c>
      <c r="O27" s="44" t="s">
        <v>9</v>
      </c>
    </row>
    <row r="28" spans="1:15" x14ac:dyDescent="0.25">
      <c r="A28" s="67"/>
      <c r="B28" s="41" t="s">
        <v>67</v>
      </c>
      <c r="C28" s="42">
        <v>4</v>
      </c>
      <c r="D28" s="42">
        <v>4</v>
      </c>
      <c r="E28" s="43">
        <v>1</v>
      </c>
      <c r="F28" s="42">
        <v>3</v>
      </c>
      <c r="G28" s="43">
        <v>0.75</v>
      </c>
      <c r="H28" s="44">
        <v>2.6</v>
      </c>
      <c r="I28" s="41" t="s">
        <v>67</v>
      </c>
      <c r="J28" s="42">
        <v>2</v>
      </c>
      <c r="K28" s="42">
        <v>2</v>
      </c>
      <c r="L28" s="43">
        <v>1</v>
      </c>
      <c r="M28" s="42">
        <v>2</v>
      </c>
      <c r="N28" s="43">
        <v>1</v>
      </c>
      <c r="O28" s="44">
        <v>3.5</v>
      </c>
    </row>
    <row r="29" spans="1:15" x14ac:dyDescent="0.25">
      <c r="A29" s="67"/>
      <c r="B29" s="41" t="s">
        <v>68</v>
      </c>
      <c r="C29" s="42">
        <v>6</v>
      </c>
      <c r="D29" s="42">
        <v>6</v>
      </c>
      <c r="E29" s="43">
        <v>1</v>
      </c>
      <c r="F29" s="42">
        <v>6</v>
      </c>
      <c r="G29" s="43">
        <v>1</v>
      </c>
      <c r="H29" s="44">
        <v>3.2833333333333332</v>
      </c>
      <c r="I29" s="41" t="s">
        <v>68</v>
      </c>
      <c r="J29" s="42">
        <v>1</v>
      </c>
      <c r="K29" s="42">
        <v>1</v>
      </c>
      <c r="L29" s="43">
        <v>1</v>
      </c>
      <c r="M29" s="42">
        <v>1</v>
      </c>
      <c r="N29" s="43">
        <v>1</v>
      </c>
      <c r="O29" s="44">
        <v>3</v>
      </c>
    </row>
    <row r="30" spans="1:15" x14ac:dyDescent="0.25">
      <c r="A30" s="67"/>
      <c r="B30" s="41" t="s">
        <v>70</v>
      </c>
      <c r="C30" s="42">
        <v>5</v>
      </c>
      <c r="D30" s="42">
        <v>5</v>
      </c>
      <c r="E30" s="43">
        <v>1</v>
      </c>
      <c r="F30" s="42">
        <v>5</v>
      </c>
      <c r="G30" s="43">
        <v>1</v>
      </c>
      <c r="H30" s="44">
        <v>3.6666666666666665</v>
      </c>
      <c r="I30" s="41" t="s">
        <v>70</v>
      </c>
      <c r="J30" s="42">
        <v>3</v>
      </c>
      <c r="K30" s="42">
        <v>2</v>
      </c>
      <c r="L30" s="43">
        <v>0.66666666666666663</v>
      </c>
      <c r="M30" s="42">
        <v>2</v>
      </c>
      <c r="N30" s="43">
        <v>0.66666666666666663</v>
      </c>
      <c r="O30" s="44">
        <v>3.5</v>
      </c>
    </row>
    <row r="31" spans="1:15" x14ac:dyDescent="0.25">
      <c r="A31" s="68" t="s">
        <v>11</v>
      </c>
      <c r="B31" s="45" t="s">
        <v>65</v>
      </c>
      <c r="C31" s="46">
        <v>6</v>
      </c>
      <c r="D31" s="46">
        <v>6</v>
      </c>
      <c r="E31" s="47">
        <v>1</v>
      </c>
      <c r="F31" s="46">
        <v>5</v>
      </c>
      <c r="G31" s="47">
        <v>0.83333333333333337</v>
      </c>
      <c r="H31" s="48">
        <v>3.1666666666666665</v>
      </c>
      <c r="I31" s="45" t="s">
        <v>65</v>
      </c>
      <c r="J31" s="46">
        <v>1</v>
      </c>
      <c r="K31" s="46">
        <v>1</v>
      </c>
      <c r="L31" s="47">
        <v>1</v>
      </c>
      <c r="M31" s="46">
        <v>0</v>
      </c>
      <c r="N31" s="47">
        <v>0</v>
      </c>
      <c r="O31" s="48">
        <v>0</v>
      </c>
    </row>
    <row r="32" spans="1:15" x14ac:dyDescent="0.25">
      <c r="A32" s="68"/>
      <c r="B32" s="45" t="s">
        <v>66</v>
      </c>
      <c r="C32" s="46">
        <v>5</v>
      </c>
      <c r="D32" s="46">
        <v>5</v>
      </c>
      <c r="E32" s="47">
        <v>1</v>
      </c>
      <c r="F32" s="46">
        <v>5</v>
      </c>
      <c r="G32" s="47">
        <v>1</v>
      </c>
      <c r="H32" s="48">
        <v>3.06</v>
      </c>
      <c r="I32" s="45" t="s">
        <v>66</v>
      </c>
      <c r="J32" s="46">
        <v>1</v>
      </c>
      <c r="K32" s="46">
        <v>1</v>
      </c>
      <c r="L32" s="47">
        <v>1</v>
      </c>
      <c r="M32" s="46">
        <v>0</v>
      </c>
      <c r="N32" s="47">
        <v>0</v>
      </c>
      <c r="O32" s="48">
        <v>0</v>
      </c>
    </row>
    <row r="33" spans="1:15" x14ac:dyDescent="0.25">
      <c r="A33" s="68"/>
      <c r="B33" s="45" t="s">
        <v>67</v>
      </c>
      <c r="C33" s="46">
        <v>5</v>
      </c>
      <c r="D33" s="46">
        <v>5</v>
      </c>
      <c r="E33" s="47">
        <v>1</v>
      </c>
      <c r="F33" s="46">
        <v>5</v>
      </c>
      <c r="G33" s="47">
        <v>1</v>
      </c>
      <c r="H33" s="48">
        <v>2.9200000000000004</v>
      </c>
      <c r="I33" s="45" t="s">
        <v>67</v>
      </c>
      <c r="J33" s="46">
        <v>1</v>
      </c>
      <c r="K33" s="46">
        <v>1</v>
      </c>
      <c r="L33" s="47">
        <v>1</v>
      </c>
      <c r="M33" s="46">
        <v>1</v>
      </c>
      <c r="N33" s="47">
        <v>1</v>
      </c>
      <c r="O33" s="48">
        <v>3</v>
      </c>
    </row>
    <row r="34" spans="1:15" x14ac:dyDescent="0.25">
      <c r="A34" s="68"/>
      <c r="B34" s="45" t="s">
        <v>68</v>
      </c>
      <c r="C34" s="46">
        <v>6</v>
      </c>
      <c r="D34" s="46">
        <v>6</v>
      </c>
      <c r="E34" s="47">
        <v>1</v>
      </c>
      <c r="F34" s="46">
        <v>6</v>
      </c>
      <c r="G34" s="47">
        <v>1</v>
      </c>
      <c r="H34" s="48">
        <v>3.0333333333333332</v>
      </c>
      <c r="I34" s="45" t="s">
        <v>68</v>
      </c>
      <c r="J34" s="46">
        <v>2</v>
      </c>
      <c r="K34" s="46">
        <v>2</v>
      </c>
      <c r="L34" s="47">
        <v>1</v>
      </c>
      <c r="M34" s="46">
        <v>2</v>
      </c>
      <c r="N34" s="47">
        <v>1</v>
      </c>
      <c r="O34" s="48">
        <v>3.5</v>
      </c>
    </row>
    <row r="35" spans="1:15" x14ac:dyDescent="0.25">
      <c r="A35" s="68"/>
      <c r="B35" s="45" t="s">
        <v>70</v>
      </c>
      <c r="C35" s="46">
        <v>3</v>
      </c>
      <c r="D35" s="46">
        <v>2</v>
      </c>
      <c r="E35" s="47">
        <v>0.66666666666666663</v>
      </c>
      <c r="F35" s="46">
        <v>1</v>
      </c>
      <c r="G35" s="47">
        <v>0.33333333333333331</v>
      </c>
      <c r="H35" s="48">
        <v>2.15</v>
      </c>
      <c r="I35" s="45" t="s">
        <v>70</v>
      </c>
      <c r="J35" s="46">
        <v>1</v>
      </c>
      <c r="K35" s="46">
        <v>1</v>
      </c>
      <c r="L35" s="47">
        <v>1</v>
      </c>
      <c r="M35" s="46">
        <v>0</v>
      </c>
      <c r="N35" s="47">
        <v>0</v>
      </c>
      <c r="O35" s="48">
        <v>0</v>
      </c>
    </row>
    <row r="36" spans="1:15" x14ac:dyDescent="0.25">
      <c r="A36" s="67" t="s">
        <v>12</v>
      </c>
      <c r="B36" s="41" t="s">
        <v>65</v>
      </c>
      <c r="C36" s="42">
        <v>62</v>
      </c>
      <c r="D36" s="42">
        <v>57</v>
      </c>
      <c r="E36" s="43">
        <v>0.91935483870967738</v>
      </c>
      <c r="F36" s="42">
        <v>51</v>
      </c>
      <c r="G36" s="43">
        <v>0.82258064516129037</v>
      </c>
      <c r="H36" s="44">
        <v>2.8250000000000006</v>
      </c>
      <c r="I36" s="41" t="s">
        <v>65</v>
      </c>
      <c r="J36" s="42">
        <v>33</v>
      </c>
      <c r="K36" s="42">
        <v>24</v>
      </c>
      <c r="L36" s="43">
        <v>0.72727272727272729</v>
      </c>
      <c r="M36" s="42">
        <v>20</v>
      </c>
      <c r="N36" s="43">
        <v>0.60606060606060608</v>
      </c>
      <c r="O36" s="44">
        <v>2.8333333333333335</v>
      </c>
    </row>
    <row r="37" spans="1:15" x14ac:dyDescent="0.25">
      <c r="A37" s="67"/>
      <c r="B37" s="41" t="s">
        <v>66</v>
      </c>
      <c r="C37" s="42">
        <v>47</v>
      </c>
      <c r="D37" s="42">
        <v>40</v>
      </c>
      <c r="E37" s="43">
        <v>0.85106382978723405</v>
      </c>
      <c r="F37" s="42">
        <v>31</v>
      </c>
      <c r="G37" s="43">
        <v>0.65957446808510634</v>
      </c>
      <c r="H37" s="44">
        <v>2.2425000000000002</v>
      </c>
      <c r="I37" s="41" t="s">
        <v>66</v>
      </c>
      <c r="J37" s="42">
        <v>12</v>
      </c>
      <c r="K37" s="42">
        <v>8</v>
      </c>
      <c r="L37" s="43">
        <v>0.66666666666666663</v>
      </c>
      <c r="M37" s="42">
        <v>6</v>
      </c>
      <c r="N37" s="43">
        <v>0.5</v>
      </c>
      <c r="O37" s="44">
        <v>2.875</v>
      </c>
    </row>
    <row r="38" spans="1:15" x14ac:dyDescent="0.25">
      <c r="A38" s="67"/>
      <c r="B38" s="41" t="s">
        <v>67</v>
      </c>
      <c r="C38" s="42">
        <v>50</v>
      </c>
      <c r="D38" s="42">
        <v>46</v>
      </c>
      <c r="E38" s="43">
        <v>0.92</v>
      </c>
      <c r="F38" s="42">
        <v>43</v>
      </c>
      <c r="G38" s="43">
        <v>0.86</v>
      </c>
      <c r="H38" s="44">
        <v>3.0511111111111111</v>
      </c>
      <c r="I38" s="41" t="s">
        <v>67</v>
      </c>
      <c r="J38" s="42">
        <v>14</v>
      </c>
      <c r="K38" s="42">
        <v>10</v>
      </c>
      <c r="L38" s="43">
        <v>0.7142857142857143</v>
      </c>
      <c r="M38" s="42">
        <v>8</v>
      </c>
      <c r="N38" s="43">
        <v>0.5714285714285714</v>
      </c>
      <c r="O38" s="44">
        <v>2.8888888888888888</v>
      </c>
    </row>
    <row r="39" spans="1:15" x14ac:dyDescent="0.25">
      <c r="A39" s="67"/>
      <c r="B39" s="41" t="s">
        <v>68</v>
      </c>
      <c r="C39" s="42">
        <v>85</v>
      </c>
      <c r="D39" s="42">
        <v>79</v>
      </c>
      <c r="E39" s="43">
        <v>0.92941176470588238</v>
      </c>
      <c r="F39" s="42">
        <v>74</v>
      </c>
      <c r="G39" s="43">
        <v>0.87058823529411766</v>
      </c>
      <c r="H39" s="44">
        <v>3.0164556962025313</v>
      </c>
      <c r="I39" s="41" t="s">
        <v>68</v>
      </c>
      <c r="J39" s="42">
        <v>16</v>
      </c>
      <c r="K39" s="42">
        <v>10</v>
      </c>
      <c r="L39" s="43">
        <v>0.625</v>
      </c>
      <c r="M39" s="42">
        <v>6</v>
      </c>
      <c r="N39" s="43">
        <v>0.375</v>
      </c>
      <c r="O39" s="44">
        <v>1.9</v>
      </c>
    </row>
    <row r="40" spans="1:15" x14ac:dyDescent="0.25">
      <c r="A40" s="67"/>
      <c r="B40" s="41" t="s">
        <v>70</v>
      </c>
      <c r="C40" s="42">
        <v>81</v>
      </c>
      <c r="D40" s="42">
        <v>79</v>
      </c>
      <c r="E40" s="43">
        <v>0.97530864197530864</v>
      </c>
      <c r="F40" s="42">
        <v>76</v>
      </c>
      <c r="G40" s="43">
        <v>0.93827160493827155</v>
      </c>
      <c r="H40" s="44">
        <v>3.4721518987341775</v>
      </c>
      <c r="I40" s="41" t="s">
        <v>70</v>
      </c>
      <c r="J40" s="42">
        <v>18</v>
      </c>
      <c r="K40" s="42">
        <v>13</v>
      </c>
      <c r="L40" s="43">
        <v>0.72222222222222221</v>
      </c>
      <c r="M40" s="42">
        <v>10</v>
      </c>
      <c r="N40" s="43">
        <v>0.55555555555555558</v>
      </c>
      <c r="O40" s="44">
        <v>2.3076923076923075</v>
      </c>
    </row>
    <row r="41" spans="1:15" x14ac:dyDescent="0.25">
      <c r="A41" s="68" t="s">
        <v>13</v>
      </c>
      <c r="B41" s="45" t="s">
        <v>65</v>
      </c>
      <c r="C41" s="46">
        <v>1</v>
      </c>
      <c r="D41" s="46">
        <v>1</v>
      </c>
      <c r="E41" s="47">
        <v>1</v>
      </c>
      <c r="F41" s="46">
        <v>0</v>
      </c>
      <c r="G41" s="47">
        <v>0</v>
      </c>
      <c r="H41" s="48">
        <v>0</v>
      </c>
      <c r="I41" s="45" t="s">
        <v>65</v>
      </c>
      <c r="J41" s="46" t="s">
        <v>9</v>
      </c>
      <c r="K41" s="46" t="s">
        <v>9</v>
      </c>
      <c r="L41" s="47" t="s">
        <v>9</v>
      </c>
      <c r="M41" s="46" t="s">
        <v>9</v>
      </c>
      <c r="N41" s="47" t="s">
        <v>9</v>
      </c>
      <c r="O41" s="48" t="s">
        <v>9</v>
      </c>
    </row>
    <row r="42" spans="1:15" x14ac:dyDescent="0.25">
      <c r="A42" s="68"/>
      <c r="B42" s="45" t="s">
        <v>66</v>
      </c>
      <c r="C42" s="46">
        <v>1</v>
      </c>
      <c r="D42" s="46">
        <v>1</v>
      </c>
      <c r="E42" s="47">
        <v>1</v>
      </c>
      <c r="F42" s="46">
        <v>1</v>
      </c>
      <c r="G42" s="47">
        <v>1</v>
      </c>
      <c r="H42" s="48">
        <v>4</v>
      </c>
      <c r="I42" s="45" t="s">
        <v>66</v>
      </c>
      <c r="J42" s="46" t="s">
        <v>9</v>
      </c>
      <c r="K42" s="46" t="s">
        <v>9</v>
      </c>
      <c r="L42" s="47" t="s">
        <v>9</v>
      </c>
      <c r="M42" s="46" t="s">
        <v>9</v>
      </c>
      <c r="N42" s="47" t="s">
        <v>9</v>
      </c>
      <c r="O42" s="48" t="s">
        <v>9</v>
      </c>
    </row>
    <row r="43" spans="1:15" x14ac:dyDescent="0.25">
      <c r="A43" s="68"/>
      <c r="B43" s="45" t="s">
        <v>67</v>
      </c>
      <c r="C43" s="46" t="s">
        <v>9</v>
      </c>
      <c r="D43" s="46" t="s">
        <v>9</v>
      </c>
      <c r="E43" s="47" t="s">
        <v>9</v>
      </c>
      <c r="F43" s="46" t="s">
        <v>9</v>
      </c>
      <c r="G43" s="47" t="s">
        <v>9</v>
      </c>
      <c r="H43" s="48" t="s">
        <v>9</v>
      </c>
      <c r="I43" s="45" t="s">
        <v>67</v>
      </c>
      <c r="J43" s="46" t="s">
        <v>9</v>
      </c>
      <c r="K43" s="46" t="s">
        <v>9</v>
      </c>
      <c r="L43" s="47" t="s">
        <v>9</v>
      </c>
      <c r="M43" s="46" t="s">
        <v>9</v>
      </c>
      <c r="N43" s="47" t="s">
        <v>9</v>
      </c>
      <c r="O43" s="48" t="s">
        <v>9</v>
      </c>
    </row>
    <row r="44" spans="1:15" x14ac:dyDescent="0.25">
      <c r="A44" s="68"/>
      <c r="B44" s="45" t="s">
        <v>68</v>
      </c>
      <c r="C44" s="46">
        <v>1</v>
      </c>
      <c r="D44" s="46">
        <v>1</v>
      </c>
      <c r="E44" s="47">
        <v>1</v>
      </c>
      <c r="F44" s="46">
        <v>1</v>
      </c>
      <c r="G44" s="47">
        <v>1</v>
      </c>
      <c r="H44" s="48">
        <v>4</v>
      </c>
      <c r="I44" s="45" t="s">
        <v>68</v>
      </c>
      <c r="J44" s="46" t="s">
        <v>9</v>
      </c>
      <c r="K44" s="46" t="s">
        <v>9</v>
      </c>
      <c r="L44" s="47" t="s">
        <v>9</v>
      </c>
      <c r="M44" s="46" t="s">
        <v>9</v>
      </c>
      <c r="N44" s="47" t="s">
        <v>9</v>
      </c>
      <c r="O44" s="48" t="s">
        <v>9</v>
      </c>
    </row>
    <row r="45" spans="1:15" x14ac:dyDescent="0.25">
      <c r="A45" s="68"/>
      <c r="B45" s="45" t="s">
        <v>70</v>
      </c>
      <c r="C45" s="46">
        <v>1</v>
      </c>
      <c r="D45" s="46">
        <v>1</v>
      </c>
      <c r="E45" s="47">
        <v>1</v>
      </c>
      <c r="F45" s="46">
        <v>0</v>
      </c>
      <c r="G45" s="47">
        <v>0</v>
      </c>
      <c r="H45" s="48">
        <v>0</v>
      </c>
      <c r="I45" s="45" t="s">
        <v>70</v>
      </c>
      <c r="J45" s="46" t="s">
        <v>9</v>
      </c>
      <c r="K45" s="46" t="s">
        <v>9</v>
      </c>
      <c r="L45" s="47" t="s">
        <v>9</v>
      </c>
      <c r="M45" s="46" t="s">
        <v>9</v>
      </c>
      <c r="N45" s="47" t="s">
        <v>9</v>
      </c>
      <c r="O45" s="48" t="s">
        <v>9</v>
      </c>
    </row>
    <row r="46" spans="1:15" x14ac:dyDescent="0.25">
      <c r="A46" s="65" t="s">
        <v>71</v>
      </c>
      <c r="B46" s="41" t="s">
        <v>65</v>
      </c>
      <c r="C46" s="42">
        <v>60</v>
      </c>
      <c r="D46" s="42">
        <v>57</v>
      </c>
      <c r="E46" s="43">
        <v>0.95</v>
      </c>
      <c r="F46" s="42">
        <v>49</v>
      </c>
      <c r="G46" s="43">
        <v>0.81666666666666665</v>
      </c>
      <c r="H46" s="44">
        <v>3.0175438596491229</v>
      </c>
      <c r="I46" s="41" t="s">
        <v>65</v>
      </c>
      <c r="J46" s="42">
        <v>28</v>
      </c>
      <c r="K46" s="42">
        <v>20</v>
      </c>
      <c r="L46" s="43">
        <v>0.7142857142857143</v>
      </c>
      <c r="M46" s="42">
        <v>17</v>
      </c>
      <c r="N46" s="43">
        <v>0.6071428571428571</v>
      </c>
      <c r="O46" s="44">
        <v>3</v>
      </c>
    </row>
    <row r="47" spans="1:15" x14ac:dyDescent="0.25">
      <c r="A47" s="65"/>
      <c r="B47" s="41" t="s">
        <v>66</v>
      </c>
      <c r="C47" s="42">
        <v>52</v>
      </c>
      <c r="D47" s="42">
        <v>46</v>
      </c>
      <c r="E47" s="43">
        <v>0.88461538461538458</v>
      </c>
      <c r="F47" s="42">
        <v>40</v>
      </c>
      <c r="G47" s="43">
        <v>0.76923076923076927</v>
      </c>
      <c r="H47" s="44">
        <v>3.0500000000000003</v>
      </c>
      <c r="I47" s="41" t="s">
        <v>66</v>
      </c>
      <c r="J47" s="42">
        <v>16</v>
      </c>
      <c r="K47" s="42">
        <v>13</v>
      </c>
      <c r="L47" s="43">
        <v>0.8125</v>
      </c>
      <c r="M47" s="42">
        <v>13</v>
      </c>
      <c r="N47" s="43">
        <v>0.8125</v>
      </c>
      <c r="O47" s="44">
        <v>3.6153846153846154</v>
      </c>
    </row>
    <row r="48" spans="1:15" x14ac:dyDescent="0.25">
      <c r="A48" s="65"/>
      <c r="B48" s="41" t="s">
        <v>67</v>
      </c>
      <c r="C48" s="42">
        <v>39</v>
      </c>
      <c r="D48" s="42">
        <v>37</v>
      </c>
      <c r="E48" s="43">
        <v>0.94871794871794868</v>
      </c>
      <c r="F48" s="42">
        <v>34</v>
      </c>
      <c r="G48" s="43">
        <v>0.87179487179487181</v>
      </c>
      <c r="H48" s="44">
        <v>2.8459459459459455</v>
      </c>
      <c r="I48" s="41" t="s">
        <v>67</v>
      </c>
      <c r="J48" s="42">
        <v>11</v>
      </c>
      <c r="K48" s="42">
        <v>11</v>
      </c>
      <c r="L48" s="43">
        <v>1</v>
      </c>
      <c r="M48" s="42">
        <v>9</v>
      </c>
      <c r="N48" s="43">
        <v>0.81818181818181823</v>
      </c>
      <c r="O48" s="44">
        <v>2.3636363636363638</v>
      </c>
    </row>
    <row r="49" spans="1:15" x14ac:dyDescent="0.25">
      <c r="A49" s="65"/>
      <c r="B49" s="41" t="s">
        <v>68</v>
      </c>
      <c r="C49" s="42">
        <v>47</v>
      </c>
      <c r="D49" s="42">
        <v>47</v>
      </c>
      <c r="E49" s="43">
        <v>1</v>
      </c>
      <c r="F49" s="42">
        <v>41</v>
      </c>
      <c r="G49" s="43">
        <v>0.87234042553191493</v>
      </c>
      <c r="H49" s="44">
        <v>2.9297872340425526</v>
      </c>
      <c r="I49" s="41" t="s">
        <v>68</v>
      </c>
      <c r="J49" s="42">
        <v>16</v>
      </c>
      <c r="K49" s="42">
        <v>10</v>
      </c>
      <c r="L49" s="43">
        <v>0.625</v>
      </c>
      <c r="M49" s="42">
        <v>10</v>
      </c>
      <c r="N49" s="43">
        <v>0.625</v>
      </c>
      <c r="O49" s="44">
        <v>3.1</v>
      </c>
    </row>
    <row r="50" spans="1:15" x14ac:dyDescent="0.25">
      <c r="A50" s="65"/>
      <c r="B50" s="41" t="s">
        <v>70</v>
      </c>
      <c r="C50" s="42">
        <v>50</v>
      </c>
      <c r="D50" s="42">
        <v>49</v>
      </c>
      <c r="E50" s="43">
        <v>0.98</v>
      </c>
      <c r="F50" s="42">
        <v>45</v>
      </c>
      <c r="G50" s="43">
        <v>0.9</v>
      </c>
      <c r="H50" s="44">
        <v>3.2102040816326531</v>
      </c>
      <c r="I50" s="41" t="s">
        <v>70</v>
      </c>
      <c r="J50" s="42">
        <v>16</v>
      </c>
      <c r="K50" s="42">
        <v>14</v>
      </c>
      <c r="L50" s="43">
        <v>0.875</v>
      </c>
      <c r="M50" s="42">
        <v>13</v>
      </c>
      <c r="N50" s="43">
        <v>0.8125</v>
      </c>
      <c r="O50" s="44">
        <v>3.1428571428571428</v>
      </c>
    </row>
    <row r="51" spans="1:15" x14ac:dyDescent="0.25">
      <c r="A51" s="66" t="s">
        <v>45</v>
      </c>
      <c r="B51" s="45" t="s">
        <v>65</v>
      </c>
      <c r="C51" s="49">
        <v>7</v>
      </c>
      <c r="D51" s="46">
        <v>6</v>
      </c>
      <c r="E51" s="47">
        <v>0.8571428571428571</v>
      </c>
      <c r="F51" s="46">
        <v>3</v>
      </c>
      <c r="G51" s="47">
        <v>0.42857142857142855</v>
      </c>
      <c r="H51" s="48">
        <v>1.9000000000000001</v>
      </c>
      <c r="I51" s="45" t="s">
        <v>65</v>
      </c>
      <c r="J51" s="49">
        <v>3</v>
      </c>
      <c r="K51" s="46">
        <v>1</v>
      </c>
      <c r="L51" s="47">
        <v>0.33333333333333331</v>
      </c>
      <c r="M51" s="46">
        <v>1</v>
      </c>
      <c r="N51" s="47">
        <v>0.33333333333333331</v>
      </c>
      <c r="O51" s="48">
        <v>4</v>
      </c>
    </row>
    <row r="52" spans="1:15" x14ac:dyDescent="0.25">
      <c r="A52" s="66"/>
      <c r="B52" s="45" t="s">
        <v>66</v>
      </c>
      <c r="C52" s="46">
        <v>5</v>
      </c>
      <c r="D52" s="46">
        <v>5</v>
      </c>
      <c r="E52" s="47">
        <v>1</v>
      </c>
      <c r="F52" s="46">
        <v>4</v>
      </c>
      <c r="G52" s="47">
        <v>0.8</v>
      </c>
      <c r="H52" s="48">
        <v>2.54</v>
      </c>
      <c r="I52" s="45" t="s">
        <v>66</v>
      </c>
      <c r="J52" s="46">
        <v>6</v>
      </c>
      <c r="K52" s="46">
        <v>4</v>
      </c>
      <c r="L52" s="47">
        <v>0.66666666666666663</v>
      </c>
      <c r="M52" s="46">
        <v>3</v>
      </c>
      <c r="N52" s="47">
        <v>0.5</v>
      </c>
      <c r="O52" s="48">
        <v>2</v>
      </c>
    </row>
    <row r="53" spans="1:15" x14ac:dyDescent="0.25">
      <c r="A53" s="66"/>
      <c r="B53" s="45" t="s">
        <v>67</v>
      </c>
      <c r="C53" s="46">
        <v>7</v>
      </c>
      <c r="D53" s="46">
        <v>5</v>
      </c>
      <c r="E53" s="47">
        <v>0.7142857142857143</v>
      </c>
      <c r="F53" s="46">
        <v>5</v>
      </c>
      <c r="G53" s="47">
        <v>0.7142857142857143</v>
      </c>
      <c r="H53" s="48">
        <v>2.8</v>
      </c>
      <c r="I53" s="45" t="s">
        <v>67</v>
      </c>
      <c r="J53" s="46">
        <v>7</v>
      </c>
      <c r="K53" s="46">
        <v>7</v>
      </c>
      <c r="L53" s="47">
        <v>1</v>
      </c>
      <c r="M53" s="46">
        <v>3</v>
      </c>
      <c r="N53" s="47">
        <v>0.42857142857142855</v>
      </c>
      <c r="O53" s="48">
        <v>1.8571428571428572</v>
      </c>
    </row>
    <row r="54" spans="1:15" x14ac:dyDescent="0.25">
      <c r="A54" s="66"/>
      <c r="B54" s="45" t="s">
        <v>68</v>
      </c>
      <c r="C54" s="46">
        <v>17</v>
      </c>
      <c r="D54" s="46">
        <v>16</v>
      </c>
      <c r="E54" s="47">
        <v>0.94117647058823528</v>
      </c>
      <c r="F54" s="46">
        <v>16</v>
      </c>
      <c r="G54" s="47">
        <v>0.94117647058823528</v>
      </c>
      <c r="H54" s="48">
        <v>3.1142857142857143</v>
      </c>
      <c r="I54" s="45" t="s">
        <v>68</v>
      </c>
      <c r="J54" s="46">
        <v>4</v>
      </c>
      <c r="K54" s="46">
        <v>2</v>
      </c>
      <c r="L54" s="47">
        <v>0.5</v>
      </c>
      <c r="M54" s="46">
        <v>2</v>
      </c>
      <c r="N54" s="47">
        <v>0.5</v>
      </c>
      <c r="O54" s="48">
        <v>2.5</v>
      </c>
    </row>
    <row r="55" spans="1:15" x14ac:dyDescent="0.25">
      <c r="A55" s="66"/>
      <c r="B55" s="45" t="s">
        <v>70</v>
      </c>
      <c r="C55" s="46">
        <v>5</v>
      </c>
      <c r="D55" s="46">
        <v>4</v>
      </c>
      <c r="E55" s="47">
        <v>0.8</v>
      </c>
      <c r="F55" s="46">
        <v>3</v>
      </c>
      <c r="G55" s="47">
        <v>0.6</v>
      </c>
      <c r="H55" s="48">
        <v>2.5</v>
      </c>
      <c r="I55" s="45" t="s">
        <v>70</v>
      </c>
      <c r="J55" s="46" t="s">
        <v>9</v>
      </c>
      <c r="K55" s="46" t="s">
        <v>9</v>
      </c>
      <c r="L55" s="47" t="s">
        <v>9</v>
      </c>
      <c r="M55" s="46" t="s">
        <v>9</v>
      </c>
      <c r="N55" s="47" t="s">
        <v>9</v>
      </c>
      <c r="O55" s="48" t="s">
        <v>9</v>
      </c>
    </row>
    <row r="56" spans="1:15" x14ac:dyDescent="0.25">
      <c r="A56" s="65" t="s">
        <v>46</v>
      </c>
      <c r="B56" s="41" t="s">
        <v>65</v>
      </c>
      <c r="C56" s="42">
        <v>4</v>
      </c>
      <c r="D56" s="42">
        <v>3</v>
      </c>
      <c r="E56" s="43">
        <v>0.75</v>
      </c>
      <c r="F56" s="42">
        <v>2</v>
      </c>
      <c r="G56" s="43">
        <v>0.5</v>
      </c>
      <c r="H56" s="44">
        <v>2.2333333333333334</v>
      </c>
      <c r="I56" s="41" t="s">
        <v>65</v>
      </c>
      <c r="J56" s="42">
        <v>1</v>
      </c>
      <c r="K56" s="42">
        <v>1</v>
      </c>
      <c r="L56" s="43">
        <v>1</v>
      </c>
      <c r="M56" s="42">
        <v>1</v>
      </c>
      <c r="N56" s="43">
        <v>1</v>
      </c>
      <c r="O56" s="44">
        <v>4</v>
      </c>
    </row>
    <row r="57" spans="1:15" x14ac:dyDescent="0.25">
      <c r="A57" s="65"/>
      <c r="B57" s="41" t="s">
        <v>66</v>
      </c>
      <c r="C57" s="42">
        <v>5</v>
      </c>
      <c r="D57" s="42">
        <v>4</v>
      </c>
      <c r="E57" s="43">
        <v>0.8</v>
      </c>
      <c r="F57" s="42">
        <v>4</v>
      </c>
      <c r="G57" s="43">
        <v>0.8</v>
      </c>
      <c r="H57" s="44">
        <v>2.75</v>
      </c>
      <c r="I57" s="41" t="s">
        <v>66</v>
      </c>
      <c r="J57" s="42" t="s">
        <v>9</v>
      </c>
      <c r="K57" s="42" t="s">
        <v>9</v>
      </c>
      <c r="L57" s="43" t="s">
        <v>9</v>
      </c>
      <c r="M57" s="42" t="s">
        <v>9</v>
      </c>
      <c r="N57" s="43" t="s">
        <v>9</v>
      </c>
      <c r="O57" s="44" t="s">
        <v>9</v>
      </c>
    </row>
    <row r="58" spans="1:15" x14ac:dyDescent="0.25">
      <c r="A58" s="65"/>
      <c r="B58" s="41" t="s">
        <v>67</v>
      </c>
      <c r="C58" s="42">
        <v>1</v>
      </c>
      <c r="D58" s="42">
        <v>1</v>
      </c>
      <c r="E58" s="43">
        <v>1</v>
      </c>
      <c r="F58" s="42">
        <v>1</v>
      </c>
      <c r="G58" s="43">
        <v>1</v>
      </c>
      <c r="H58" s="44">
        <v>2</v>
      </c>
      <c r="I58" s="41" t="s">
        <v>67</v>
      </c>
      <c r="J58" s="42" t="s">
        <v>9</v>
      </c>
      <c r="K58" s="42" t="s">
        <v>9</v>
      </c>
      <c r="L58" s="43" t="s">
        <v>9</v>
      </c>
      <c r="M58" s="42" t="s">
        <v>9</v>
      </c>
      <c r="N58" s="43" t="s">
        <v>9</v>
      </c>
      <c r="O58" s="44" t="s">
        <v>9</v>
      </c>
    </row>
    <row r="59" spans="1:15" x14ac:dyDescent="0.25">
      <c r="A59" s="65"/>
      <c r="B59" s="41" t="s">
        <v>68</v>
      </c>
      <c r="C59" s="42" t="s">
        <v>9</v>
      </c>
      <c r="D59" s="42" t="s">
        <v>9</v>
      </c>
      <c r="E59" s="43" t="s">
        <v>9</v>
      </c>
      <c r="F59" s="42" t="s">
        <v>9</v>
      </c>
      <c r="G59" s="43" t="s">
        <v>9</v>
      </c>
      <c r="H59" s="44" t="s">
        <v>9</v>
      </c>
      <c r="I59" s="41" t="s">
        <v>68</v>
      </c>
      <c r="J59" s="42">
        <v>1</v>
      </c>
      <c r="K59" s="42">
        <v>0</v>
      </c>
      <c r="L59" s="43">
        <v>0</v>
      </c>
      <c r="M59" s="42">
        <v>0</v>
      </c>
      <c r="N59" s="43">
        <v>0</v>
      </c>
      <c r="O59" s="44"/>
    </row>
    <row r="60" spans="1:15" x14ac:dyDescent="0.25">
      <c r="A60" s="65"/>
      <c r="B60" s="41" t="s">
        <v>70</v>
      </c>
      <c r="C60" s="42">
        <v>1</v>
      </c>
      <c r="D60" s="42">
        <v>1</v>
      </c>
      <c r="E60" s="43">
        <v>1</v>
      </c>
      <c r="F60" s="42">
        <v>1</v>
      </c>
      <c r="G60" s="43">
        <v>1</v>
      </c>
      <c r="H60" s="44">
        <v>4</v>
      </c>
      <c r="I60" s="41" t="s">
        <v>70</v>
      </c>
      <c r="J60" s="42" t="s">
        <v>9</v>
      </c>
      <c r="K60" s="42" t="s">
        <v>9</v>
      </c>
      <c r="L60" s="43" t="s">
        <v>9</v>
      </c>
      <c r="M60" s="42" t="s">
        <v>9</v>
      </c>
      <c r="N60" s="43" t="s">
        <v>9</v>
      </c>
      <c r="O60" s="44" t="s">
        <v>9</v>
      </c>
    </row>
  </sheetData>
  <mergeCells count="13">
    <mergeCell ref="A46:A50"/>
    <mergeCell ref="A51:A55"/>
    <mergeCell ref="A56:A60"/>
    <mergeCell ref="A21:A25"/>
    <mergeCell ref="A26:A30"/>
    <mergeCell ref="A31:A35"/>
    <mergeCell ref="A36:A40"/>
    <mergeCell ref="A41:A45"/>
    <mergeCell ref="A2:A6"/>
    <mergeCell ref="A7:A11"/>
    <mergeCell ref="A14:H14"/>
    <mergeCell ref="I14:O14"/>
    <mergeCell ref="A16:A20"/>
  </mergeCells>
  <printOptions horizontalCentered="1"/>
  <pageMargins left="0.7" right="0.7" top="0.75" bottom="0.75" header="0.3" footer="0.3"/>
  <pageSetup scale="54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workbookViewId="0">
      <selection activeCell="M3" sqref="M3"/>
    </sheetView>
  </sheetViews>
  <sheetFormatPr defaultRowHeight="15" x14ac:dyDescent="0.25"/>
  <cols>
    <col min="1" max="1" width="14" style="32" customWidth="1"/>
    <col min="2" max="8" width="14" style="9" customWidth="1"/>
  </cols>
  <sheetData>
    <row r="1" spans="1:8" ht="30" x14ac:dyDescent="0.25">
      <c r="A1" s="33" t="s">
        <v>0</v>
      </c>
      <c r="B1" s="1" t="s">
        <v>31</v>
      </c>
      <c r="C1" s="10" t="s">
        <v>58</v>
      </c>
      <c r="D1" s="10" t="s">
        <v>59</v>
      </c>
      <c r="E1" s="11" t="s">
        <v>60</v>
      </c>
      <c r="F1" s="10" t="s">
        <v>61</v>
      </c>
      <c r="G1" s="11" t="s">
        <v>32</v>
      </c>
      <c r="H1" s="12" t="s">
        <v>62</v>
      </c>
    </row>
    <row r="2" spans="1:8" x14ac:dyDescent="0.25">
      <c r="A2" s="56" t="s">
        <v>2</v>
      </c>
      <c r="B2" s="2" t="s">
        <v>65</v>
      </c>
      <c r="C2" s="5">
        <v>107</v>
      </c>
      <c r="D2" s="5">
        <v>88</v>
      </c>
      <c r="E2" s="15">
        <v>0.82242990654205606</v>
      </c>
      <c r="F2" s="5">
        <v>80</v>
      </c>
      <c r="G2" s="15">
        <v>0.74766355140186913</v>
      </c>
      <c r="H2" s="16">
        <v>3.0306818181818183</v>
      </c>
    </row>
    <row r="3" spans="1:8" x14ac:dyDescent="0.25">
      <c r="A3" s="56"/>
      <c r="B3" s="2" t="s">
        <v>66</v>
      </c>
      <c r="C3" s="5">
        <v>88</v>
      </c>
      <c r="D3" s="5">
        <v>74</v>
      </c>
      <c r="E3" s="15">
        <v>0.84090909090909094</v>
      </c>
      <c r="F3" s="5">
        <v>58</v>
      </c>
      <c r="G3" s="15">
        <v>0.65909090909090906</v>
      </c>
      <c r="H3" s="16">
        <v>2.6310810810810814</v>
      </c>
    </row>
    <row r="4" spans="1:8" x14ac:dyDescent="0.25">
      <c r="A4" s="56"/>
      <c r="B4" s="2" t="s">
        <v>67</v>
      </c>
      <c r="C4" s="5">
        <v>75</v>
      </c>
      <c r="D4" s="5">
        <v>68</v>
      </c>
      <c r="E4" s="15">
        <v>0.90666666666666662</v>
      </c>
      <c r="F4" s="5">
        <v>60</v>
      </c>
      <c r="G4" s="15">
        <v>0.8</v>
      </c>
      <c r="H4" s="16">
        <v>2.7492537313432837</v>
      </c>
    </row>
    <row r="5" spans="1:8" x14ac:dyDescent="0.25">
      <c r="A5" s="56"/>
      <c r="B5" s="2" t="s">
        <v>68</v>
      </c>
      <c r="C5" s="5">
        <v>99</v>
      </c>
      <c r="D5" s="5">
        <v>87</v>
      </c>
      <c r="E5" s="15">
        <v>0.87878787878787878</v>
      </c>
      <c r="F5" s="5">
        <v>82</v>
      </c>
      <c r="G5" s="15">
        <v>0.82828282828282829</v>
      </c>
      <c r="H5" s="16">
        <v>2.9885057471264367</v>
      </c>
    </row>
    <row r="6" spans="1:8" x14ac:dyDescent="0.25">
      <c r="A6" s="56"/>
      <c r="B6" s="2" t="s">
        <v>70</v>
      </c>
      <c r="C6" s="5">
        <v>91</v>
      </c>
      <c r="D6" s="5">
        <v>86</v>
      </c>
      <c r="E6" s="15">
        <v>0.94505494505494503</v>
      </c>
      <c r="F6" s="5">
        <v>78</v>
      </c>
      <c r="G6" s="15">
        <v>0.8571428571428571</v>
      </c>
      <c r="H6" s="16">
        <v>3.2059523809523816</v>
      </c>
    </row>
    <row r="7" spans="1:8" x14ac:dyDescent="0.25">
      <c r="A7" s="56" t="s">
        <v>3</v>
      </c>
      <c r="B7" s="2" t="s">
        <v>65</v>
      </c>
      <c r="C7" s="5">
        <v>123</v>
      </c>
      <c r="D7" s="5">
        <v>107</v>
      </c>
      <c r="E7" s="15">
        <v>0.86991869918699183</v>
      </c>
      <c r="F7" s="5">
        <v>82</v>
      </c>
      <c r="G7" s="15">
        <v>0.66666666666666663</v>
      </c>
      <c r="H7" s="16">
        <v>2.6433962264150943</v>
      </c>
    </row>
    <row r="8" spans="1:8" x14ac:dyDescent="0.25">
      <c r="A8" s="56"/>
      <c r="B8" s="2" t="s">
        <v>66</v>
      </c>
      <c r="C8" s="5">
        <v>76</v>
      </c>
      <c r="D8" s="5">
        <v>63</v>
      </c>
      <c r="E8" s="15">
        <v>0.82894736842105265</v>
      </c>
      <c r="F8" s="5">
        <v>57</v>
      </c>
      <c r="G8" s="15">
        <v>0.75</v>
      </c>
      <c r="H8" s="16">
        <v>2.8666666666666663</v>
      </c>
    </row>
    <row r="9" spans="1:8" x14ac:dyDescent="0.25">
      <c r="A9" s="56"/>
      <c r="B9" s="2" t="s">
        <v>67</v>
      </c>
      <c r="C9" s="5">
        <v>70</v>
      </c>
      <c r="D9" s="5">
        <v>65</v>
      </c>
      <c r="E9" s="15">
        <v>0.9285714285714286</v>
      </c>
      <c r="F9" s="5">
        <v>57</v>
      </c>
      <c r="G9" s="15">
        <v>0.81428571428571428</v>
      </c>
      <c r="H9" s="16">
        <v>2.8921874999999999</v>
      </c>
    </row>
    <row r="10" spans="1:8" x14ac:dyDescent="0.25">
      <c r="A10" s="56"/>
      <c r="B10" s="2" t="s">
        <v>68</v>
      </c>
      <c r="C10" s="5">
        <v>113</v>
      </c>
      <c r="D10" s="5">
        <v>103</v>
      </c>
      <c r="E10" s="15">
        <v>0.91150442477876104</v>
      </c>
      <c r="F10" s="5">
        <v>92</v>
      </c>
      <c r="G10" s="15">
        <v>0.81415929203539827</v>
      </c>
      <c r="H10" s="16">
        <v>2.9019801980198023</v>
      </c>
    </row>
    <row r="11" spans="1:8" x14ac:dyDescent="0.25">
      <c r="A11" s="56"/>
      <c r="B11" s="2" t="s">
        <v>70</v>
      </c>
      <c r="C11" s="5">
        <v>103</v>
      </c>
      <c r="D11" s="5">
        <v>94</v>
      </c>
      <c r="E11" s="15">
        <v>0.91262135922330101</v>
      </c>
      <c r="F11" s="5">
        <v>86</v>
      </c>
      <c r="G11" s="15">
        <v>0.83495145631067957</v>
      </c>
      <c r="H11" s="16">
        <v>3.2372340425531916</v>
      </c>
    </row>
    <row r="12" spans="1:8" ht="30" x14ac:dyDescent="0.25">
      <c r="A12" s="33" t="s">
        <v>41</v>
      </c>
      <c r="B12" s="1" t="s">
        <v>31</v>
      </c>
      <c r="C12" s="10" t="s">
        <v>58</v>
      </c>
      <c r="D12" s="10" t="s">
        <v>59</v>
      </c>
      <c r="E12" s="11" t="s">
        <v>60</v>
      </c>
      <c r="F12" s="10" t="s">
        <v>61</v>
      </c>
      <c r="G12" s="11" t="s">
        <v>32</v>
      </c>
      <c r="H12" s="12" t="s">
        <v>62</v>
      </c>
    </row>
    <row r="13" spans="1:8" x14ac:dyDescent="0.25">
      <c r="A13" s="70" t="s">
        <v>42</v>
      </c>
      <c r="B13" s="2" t="s">
        <v>65</v>
      </c>
      <c r="C13" s="5">
        <v>22</v>
      </c>
      <c r="D13" s="5">
        <v>17</v>
      </c>
      <c r="E13" s="15">
        <v>0.77272727272727271</v>
      </c>
      <c r="F13" s="5">
        <v>12</v>
      </c>
      <c r="G13" s="15">
        <v>0.54545454545454541</v>
      </c>
      <c r="H13" s="16">
        <v>2.3882352941176475</v>
      </c>
    </row>
    <row r="14" spans="1:8" x14ac:dyDescent="0.25">
      <c r="A14" s="71"/>
      <c r="B14" s="2" t="s">
        <v>66</v>
      </c>
      <c r="C14" s="5">
        <v>10</v>
      </c>
      <c r="D14" s="5">
        <v>7</v>
      </c>
      <c r="E14" s="15">
        <v>0.7</v>
      </c>
      <c r="F14" s="5">
        <v>5</v>
      </c>
      <c r="G14" s="15">
        <v>0.5</v>
      </c>
      <c r="H14" s="16">
        <v>1.7142857142857142</v>
      </c>
    </row>
    <row r="15" spans="1:8" x14ac:dyDescent="0.25">
      <c r="A15" s="71"/>
      <c r="B15" s="2" t="s">
        <v>67</v>
      </c>
      <c r="C15" s="5">
        <v>6</v>
      </c>
      <c r="D15" s="5">
        <v>6</v>
      </c>
      <c r="E15" s="15">
        <v>1</v>
      </c>
      <c r="F15" s="5">
        <v>5</v>
      </c>
      <c r="G15" s="15">
        <v>0.83333333333333337</v>
      </c>
      <c r="H15" s="16">
        <v>2.95</v>
      </c>
    </row>
    <row r="16" spans="1:8" x14ac:dyDescent="0.25">
      <c r="A16" s="71"/>
      <c r="B16" s="2" t="s">
        <v>68</v>
      </c>
      <c r="C16" s="5">
        <v>16</v>
      </c>
      <c r="D16" s="5">
        <v>16</v>
      </c>
      <c r="E16" s="15">
        <v>1</v>
      </c>
      <c r="F16" s="5">
        <v>15</v>
      </c>
      <c r="G16" s="15">
        <v>0.9375</v>
      </c>
      <c r="H16" s="16">
        <v>2.8374999999999999</v>
      </c>
    </row>
    <row r="17" spans="1:8" x14ac:dyDescent="0.25">
      <c r="A17" s="72"/>
      <c r="B17" s="2" t="s">
        <v>70</v>
      </c>
      <c r="C17" s="5">
        <v>12</v>
      </c>
      <c r="D17" s="5">
        <v>11</v>
      </c>
      <c r="E17" s="15">
        <v>0.91666666666666663</v>
      </c>
      <c r="F17" s="5">
        <v>10</v>
      </c>
      <c r="G17" s="15">
        <v>0.83333333333333337</v>
      </c>
      <c r="H17" s="16">
        <v>3.3636363636363638</v>
      </c>
    </row>
    <row r="18" spans="1:8" x14ac:dyDescent="0.25">
      <c r="A18" s="69" t="s">
        <v>43</v>
      </c>
      <c r="B18" s="2" t="s">
        <v>65</v>
      </c>
      <c r="C18" s="5">
        <v>2</v>
      </c>
      <c r="D18" s="5">
        <v>2</v>
      </c>
      <c r="E18" s="15">
        <v>1</v>
      </c>
      <c r="F18" s="5">
        <v>2</v>
      </c>
      <c r="G18" s="15">
        <v>1</v>
      </c>
      <c r="H18" s="16">
        <v>3.5</v>
      </c>
    </row>
    <row r="19" spans="1:8" x14ac:dyDescent="0.25">
      <c r="A19" s="69"/>
      <c r="B19" s="2" t="s">
        <v>66</v>
      </c>
      <c r="C19" s="21">
        <v>1</v>
      </c>
      <c r="D19" s="21">
        <v>0</v>
      </c>
      <c r="E19" s="15">
        <v>0</v>
      </c>
      <c r="F19" s="21">
        <v>0</v>
      </c>
      <c r="G19" s="15">
        <v>0</v>
      </c>
      <c r="H19" s="16" t="s">
        <v>9</v>
      </c>
    </row>
    <row r="20" spans="1:8" x14ac:dyDescent="0.25">
      <c r="A20" s="69"/>
      <c r="B20" s="2" t="s">
        <v>67</v>
      </c>
      <c r="C20" s="5" t="s">
        <v>9</v>
      </c>
      <c r="D20" s="5" t="s">
        <v>9</v>
      </c>
      <c r="E20" s="15" t="s">
        <v>9</v>
      </c>
      <c r="F20" s="5" t="s">
        <v>9</v>
      </c>
      <c r="G20" s="15" t="s">
        <v>9</v>
      </c>
      <c r="H20" s="16" t="s">
        <v>9</v>
      </c>
    </row>
    <row r="21" spans="1:8" x14ac:dyDescent="0.25">
      <c r="A21" s="69"/>
      <c r="B21" s="2" t="s">
        <v>68</v>
      </c>
      <c r="C21" s="5">
        <v>1</v>
      </c>
      <c r="D21" s="5">
        <v>1</v>
      </c>
      <c r="E21" s="15">
        <v>1</v>
      </c>
      <c r="F21" s="5">
        <v>1</v>
      </c>
      <c r="G21" s="15">
        <v>1</v>
      </c>
      <c r="H21" s="16">
        <v>3.2999999999999994</v>
      </c>
    </row>
    <row r="22" spans="1:8" x14ac:dyDescent="0.25">
      <c r="A22" s="69"/>
      <c r="B22" s="2" t="s">
        <v>70</v>
      </c>
      <c r="C22" s="5" t="s">
        <v>9</v>
      </c>
      <c r="D22" s="5" t="s">
        <v>9</v>
      </c>
      <c r="E22" s="15" t="s">
        <v>9</v>
      </c>
      <c r="F22" s="5" t="s">
        <v>9</v>
      </c>
      <c r="G22" s="15" t="s">
        <v>9</v>
      </c>
      <c r="H22" s="16" t="s">
        <v>9</v>
      </c>
    </row>
    <row r="23" spans="1:8" x14ac:dyDescent="0.25">
      <c r="A23" s="56" t="s">
        <v>10</v>
      </c>
      <c r="B23" s="2" t="s">
        <v>65</v>
      </c>
      <c r="C23" s="5">
        <v>1</v>
      </c>
      <c r="D23" s="5">
        <v>0</v>
      </c>
      <c r="E23" s="15">
        <v>0</v>
      </c>
      <c r="F23" s="5">
        <v>0</v>
      </c>
      <c r="G23" s="15">
        <v>0</v>
      </c>
      <c r="H23" s="16" t="s">
        <v>9</v>
      </c>
    </row>
    <row r="24" spans="1:8" x14ac:dyDescent="0.25">
      <c r="A24" s="56"/>
      <c r="B24" s="2" t="s">
        <v>66</v>
      </c>
      <c r="C24" s="21">
        <v>4</v>
      </c>
      <c r="D24" s="21">
        <v>4</v>
      </c>
      <c r="E24" s="15">
        <v>1</v>
      </c>
      <c r="F24" s="21">
        <v>4</v>
      </c>
      <c r="G24" s="15">
        <v>1</v>
      </c>
      <c r="H24" s="22">
        <v>3.75</v>
      </c>
    </row>
    <row r="25" spans="1:8" x14ac:dyDescent="0.25">
      <c r="A25" s="56"/>
      <c r="B25" s="2" t="s">
        <v>67</v>
      </c>
      <c r="C25" s="5">
        <v>6</v>
      </c>
      <c r="D25" s="5">
        <v>6</v>
      </c>
      <c r="E25" s="15">
        <v>1</v>
      </c>
      <c r="F25" s="5">
        <v>5</v>
      </c>
      <c r="G25" s="15">
        <v>0.83333333333333337</v>
      </c>
      <c r="H25" s="16">
        <v>2.9000000000000004</v>
      </c>
    </row>
    <row r="26" spans="1:8" x14ac:dyDescent="0.25">
      <c r="A26" s="56"/>
      <c r="B26" s="2" t="s">
        <v>68</v>
      </c>
      <c r="C26" s="5">
        <v>7</v>
      </c>
      <c r="D26" s="5">
        <v>7</v>
      </c>
      <c r="E26" s="15">
        <v>1</v>
      </c>
      <c r="F26" s="5">
        <v>7</v>
      </c>
      <c r="G26" s="15">
        <v>1</v>
      </c>
      <c r="H26" s="16">
        <v>3.2428571428571429</v>
      </c>
    </row>
    <row r="27" spans="1:8" x14ac:dyDescent="0.25">
      <c r="A27" s="56"/>
      <c r="B27" s="2" t="s">
        <v>70</v>
      </c>
      <c r="C27" s="5">
        <v>8</v>
      </c>
      <c r="D27" s="5">
        <v>7</v>
      </c>
      <c r="E27" s="15">
        <v>0.875</v>
      </c>
      <c r="F27" s="5">
        <v>7</v>
      </c>
      <c r="G27" s="15">
        <v>0.875</v>
      </c>
      <c r="H27" s="16">
        <v>3.6</v>
      </c>
    </row>
    <row r="28" spans="1:8" x14ac:dyDescent="0.25">
      <c r="A28" s="56" t="s">
        <v>11</v>
      </c>
      <c r="B28" s="2" t="s">
        <v>65</v>
      </c>
      <c r="C28" s="5">
        <v>7</v>
      </c>
      <c r="D28" s="5">
        <v>7</v>
      </c>
      <c r="E28" s="15">
        <v>1</v>
      </c>
      <c r="F28" s="5">
        <v>5</v>
      </c>
      <c r="G28" s="15">
        <v>0.7142857142857143</v>
      </c>
      <c r="H28" s="16">
        <v>2.7142857142857144</v>
      </c>
    </row>
    <row r="29" spans="1:8" x14ac:dyDescent="0.25">
      <c r="A29" s="56"/>
      <c r="B29" s="2" t="s">
        <v>66</v>
      </c>
      <c r="C29" s="5">
        <v>6</v>
      </c>
      <c r="D29" s="5">
        <v>6</v>
      </c>
      <c r="E29" s="15">
        <v>1</v>
      </c>
      <c r="F29" s="5">
        <v>5</v>
      </c>
      <c r="G29" s="15">
        <v>0.83333333333333337</v>
      </c>
      <c r="H29" s="16">
        <v>2.5499999999999998</v>
      </c>
    </row>
    <row r="30" spans="1:8" x14ac:dyDescent="0.25">
      <c r="A30" s="56"/>
      <c r="B30" s="2" t="s">
        <v>67</v>
      </c>
      <c r="C30" s="5">
        <v>6</v>
      </c>
      <c r="D30" s="5">
        <v>6</v>
      </c>
      <c r="E30" s="15">
        <v>1</v>
      </c>
      <c r="F30" s="5">
        <v>6</v>
      </c>
      <c r="G30" s="15">
        <v>1</v>
      </c>
      <c r="H30" s="16">
        <v>2.9333333333333331</v>
      </c>
    </row>
    <row r="31" spans="1:8" x14ac:dyDescent="0.25">
      <c r="A31" s="56"/>
      <c r="B31" s="2" t="s">
        <v>68</v>
      </c>
      <c r="C31" s="5">
        <v>8</v>
      </c>
      <c r="D31" s="5">
        <v>8</v>
      </c>
      <c r="E31" s="15">
        <v>1</v>
      </c>
      <c r="F31" s="5">
        <v>8</v>
      </c>
      <c r="G31" s="15">
        <v>1</v>
      </c>
      <c r="H31" s="16">
        <v>3.15</v>
      </c>
    </row>
    <row r="32" spans="1:8" x14ac:dyDescent="0.25">
      <c r="A32" s="56"/>
      <c r="B32" s="2" t="s">
        <v>70</v>
      </c>
      <c r="C32" s="5">
        <v>4</v>
      </c>
      <c r="D32" s="5">
        <v>3</v>
      </c>
      <c r="E32" s="15">
        <v>0.75</v>
      </c>
      <c r="F32" s="5">
        <v>1</v>
      </c>
      <c r="G32" s="15">
        <v>0.25</v>
      </c>
      <c r="H32" s="16">
        <v>1.4333333333333331</v>
      </c>
    </row>
    <row r="33" spans="1:8" x14ac:dyDescent="0.25">
      <c r="A33" s="56" t="s">
        <v>12</v>
      </c>
      <c r="B33" s="2" t="s">
        <v>65</v>
      </c>
      <c r="C33" s="5">
        <v>95</v>
      </c>
      <c r="D33" s="5">
        <v>81</v>
      </c>
      <c r="E33" s="15">
        <v>0.85263157894736841</v>
      </c>
      <c r="F33" s="5">
        <v>71</v>
      </c>
      <c r="G33" s="15">
        <v>0.74736842105263157</v>
      </c>
      <c r="H33" s="16">
        <v>2.8275000000000001</v>
      </c>
    </row>
    <row r="34" spans="1:8" x14ac:dyDescent="0.25">
      <c r="A34" s="56"/>
      <c r="B34" s="2" t="s">
        <v>66</v>
      </c>
      <c r="C34" s="5">
        <v>59</v>
      </c>
      <c r="D34" s="5">
        <v>48</v>
      </c>
      <c r="E34" s="15">
        <v>0.81355932203389836</v>
      </c>
      <c r="F34" s="5">
        <v>37</v>
      </c>
      <c r="G34" s="15">
        <v>0.6271186440677966</v>
      </c>
      <c r="H34" s="16">
        <v>2.3479166666666669</v>
      </c>
    </row>
    <row r="35" spans="1:8" x14ac:dyDescent="0.25">
      <c r="A35" s="56"/>
      <c r="B35" s="2" t="s">
        <v>67</v>
      </c>
      <c r="C35" s="5">
        <v>64</v>
      </c>
      <c r="D35" s="5">
        <v>56</v>
      </c>
      <c r="E35" s="15">
        <v>0.875</v>
      </c>
      <c r="F35" s="5">
        <v>51</v>
      </c>
      <c r="G35" s="15">
        <v>0.796875</v>
      </c>
      <c r="H35" s="16">
        <v>3.0240740740740741</v>
      </c>
    </row>
    <row r="36" spans="1:8" x14ac:dyDescent="0.25">
      <c r="A36" s="56"/>
      <c r="B36" s="2" t="s">
        <v>68</v>
      </c>
      <c r="C36" s="5">
        <v>101</v>
      </c>
      <c r="D36" s="5">
        <v>89</v>
      </c>
      <c r="E36" s="15">
        <v>0.88118811881188119</v>
      </c>
      <c r="F36" s="5">
        <v>80</v>
      </c>
      <c r="G36" s="15">
        <v>0.79207920792079212</v>
      </c>
      <c r="H36" s="16">
        <v>2.8910112359550562</v>
      </c>
    </row>
    <row r="37" spans="1:8" x14ac:dyDescent="0.25">
      <c r="A37" s="56"/>
      <c r="B37" s="2" t="s">
        <v>70</v>
      </c>
      <c r="C37" s="5">
        <v>99</v>
      </c>
      <c r="D37" s="5">
        <v>92</v>
      </c>
      <c r="E37" s="15">
        <v>0.92929292929292928</v>
      </c>
      <c r="F37" s="5">
        <v>86</v>
      </c>
      <c r="G37" s="15">
        <v>0.86868686868686873</v>
      </c>
      <c r="H37" s="16">
        <v>3.3076086956521742</v>
      </c>
    </row>
    <row r="38" spans="1:8" x14ac:dyDescent="0.25">
      <c r="A38" s="56" t="s">
        <v>13</v>
      </c>
      <c r="B38" s="2" t="s">
        <v>65</v>
      </c>
      <c r="C38" s="5">
        <v>1</v>
      </c>
      <c r="D38" s="5">
        <v>1</v>
      </c>
      <c r="E38" s="15">
        <v>1</v>
      </c>
      <c r="F38" s="5">
        <v>0</v>
      </c>
      <c r="G38" s="15">
        <v>0</v>
      </c>
      <c r="H38" s="16">
        <v>0</v>
      </c>
    </row>
    <row r="39" spans="1:8" x14ac:dyDescent="0.25">
      <c r="A39" s="56"/>
      <c r="B39" s="2" t="s">
        <v>66</v>
      </c>
      <c r="C39" s="5">
        <v>1</v>
      </c>
      <c r="D39" s="5">
        <v>1</v>
      </c>
      <c r="E39" s="15">
        <v>1</v>
      </c>
      <c r="F39" s="5">
        <v>1</v>
      </c>
      <c r="G39" s="15">
        <v>1</v>
      </c>
      <c r="H39" s="16">
        <v>4</v>
      </c>
    </row>
    <row r="40" spans="1:8" x14ac:dyDescent="0.25">
      <c r="A40" s="56"/>
      <c r="B40" s="2" t="s">
        <v>67</v>
      </c>
      <c r="C40" s="5" t="s">
        <v>9</v>
      </c>
      <c r="D40" s="5" t="s">
        <v>9</v>
      </c>
      <c r="E40" s="15" t="s">
        <v>9</v>
      </c>
      <c r="F40" s="5" t="s">
        <v>9</v>
      </c>
      <c r="G40" s="15" t="s">
        <v>9</v>
      </c>
      <c r="H40" s="16" t="s">
        <v>9</v>
      </c>
    </row>
    <row r="41" spans="1:8" x14ac:dyDescent="0.25">
      <c r="A41" s="56"/>
      <c r="B41" s="2" t="s">
        <v>68</v>
      </c>
      <c r="C41" s="5">
        <v>1</v>
      </c>
      <c r="D41" s="5">
        <v>1</v>
      </c>
      <c r="E41" s="15">
        <v>1</v>
      </c>
      <c r="F41" s="5">
        <v>1</v>
      </c>
      <c r="G41" s="15">
        <v>1</v>
      </c>
      <c r="H41" s="16">
        <v>4</v>
      </c>
    </row>
    <row r="42" spans="1:8" x14ac:dyDescent="0.25">
      <c r="A42" s="56"/>
      <c r="B42" s="2" t="s">
        <v>70</v>
      </c>
      <c r="C42" s="5">
        <v>1</v>
      </c>
      <c r="D42" s="5">
        <v>1</v>
      </c>
      <c r="E42" s="15">
        <v>1</v>
      </c>
      <c r="F42" s="5">
        <v>0</v>
      </c>
      <c r="G42" s="15">
        <v>0</v>
      </c>
      <c r="H42" s="16">
        <v>0</v>
      </c>
    </row>
    <row r="43" spans="1:8" x14ac:dyDescent="0.25">
      <c r="A43" s="69" t="s">
        <v>44</v>
      </c>
      <c r="B43" s="2" t="s">
        <v>65</v>
      </c>
      <c r="C43" s="5">
        <v>88</v>
      </c>
      <c r="D43" s="5">
        <v>77</v>
      </c>
      <c r="E43" s="15">
        <v>0.875</v>
      </c>
      <c r="F43" s="5">
        <v>66</v>
      </c>
      <c r="G43" s="15">
        <v>0.75</v>
      </c>
      <c r="H43" s="16">
        <v>3.0129870129870131</v>
      </c>
    </row>
    <row r="44" spans="1:8" x14ac:dyDescent="0.25">
      <c r="A44" s="69"/>
      <c r="B44" s="2" t="s">
        <v>66</v>
      </c>
      <c r="C44" s="5">
        <v>68</v>
      </c>
      <c r="D44" s="5">
        <v>59</v>
      </c>
      <c r="E44" s="15">
        <v>0.86764705882352944</v>
      </c>
      <c r="F44" s="5">
        <v>53</v>
      </c>
      <c r="G44" s="15">
        <v>0.77941176470588236</v>
      </c>
      <c r="H44" s="16">
        <v>3.1745762711864405</v>
      </c>
    </row>
    <row r="45" spans="1:8" x14ac:dyDescent="0.25">
      <c r="A45" s="69"/>
      <c r="B45" s="2" t="s">
        <v>67</v>
      </c>
      <c r="C45" s="5">
        <v>50</v>
      </c>
      <c r="D45" s="5">
        <v>48</v>
      </c>
      <c r="E45" s="15">
        <v>0.96</v>
      </c>
      <c r="F45" s="5">
        <v>43</v>
      </c>
      <c r="G45" s="15">
        <v>0.86</v>
      </c>
      <c r="H45" s="16">
        <v>2.7354166666666666</v>
      </c>
    </row>
    <row r="46" spans="1:8" x14ac:dyDescent="0.25">
      <c r="A46" s="69"/>
      <c r="B46" s="2" t="s">
        <v>68</v>
      </c>
      <c r="C46" s="5">
        <v>63</v>
      </c>
      <c r="D46" s="5">
        <v>57</v>
      </c>
      <c r="E46" s="15">
        <v>0.90476190476190477</v>
      </c>
      <c r="F46" s="5">
        <v>51</v>
      </c>
      <c r="G46" s="15">
        <v>0.80952380952380953</v>
      </c>
      <c r="H46" s="16">
        <v>2.9596491228070176</v>
      </c>
    </row>
    <row r="47" spans="1:8" x14ac:dyDescent="0.25">
      <c r="A47" s="69"/>
      <c r="B47" s="2" t="s">
        <v>70</v>
      </c>
      <c r="C47" s="5">
        <v>66</v>
      </c>
      <c r="D47" s="5">
        <v>63</v>
      </c>
      <c r="E47" s="15">
        <v>0.95454545454545459</v>
      </c>
      <c r="F47" s="5">
        <v>58</v>
      </c>
      <c r="G47" s="15">
        <v>0.87878787878787878</v>
      </c>
      <c r="H47" s="16">
        <v>3.195238095238095</v>
      </c>
    </row>
    <row r="48" spans="1:8" x14ac:dyDescent="0.25">
      <c r="A48" s="69" t="s">
        <v>45</v>
      </c>
      <c r="B48" s="2" t="s">
        <v>65</v>
      </c>
      <c r="C48" s="5">
        <v>10</v>
      </c>
      <c r="D48" s="5">
        <v>7</v>
      </c>
      <c r="E48" s="15">
        <v>0.7</v>
      </c>
      <c r="F48" s="5">
        <v>4</v>
      </c>
      <c r="G48" s="15">
        <v>0.4</v>
      </c>
      <c r="H48" s="16">
        <v>2.2000000000000002</v>
      </c>
    </row>
    <row r="49" spans="1:8" x14ac:dyDescent="0.25">
      <c r="A49" s="69"/>
      <c r="B49" s="2" t="s">
        <v>66</v>
      </c>
      <c r="C49" s="5">
        <v>11</v>
      </c>
      <c r="D49" s="5">
        <v>9</v>
      </c>
      <c r="E49" s="15">
        <v>0.81818181818181823</v>
      </c>
      <c r="F49" s="5">
        <v>7</v>
      </c>
      <c r="G49" s="15">
        <v>0.63636363636363635</v>
      </c>
      <c r="H49" s="16">
        <v>2.3000000000000003</v>
      </c>
    </row>
    <row r="50" spans="1:8" x14ac:dyDescent="0.25">
      <c r="A50" s="69"/>
      <c r="B50" s="2" t="s">
        <v>67</v>
      </c>
      <c r="C50" s="5">
        <v>14</v>
      </c>
      <c r="D50" s="5">
        <v>12</v>
      </c>
      <c r="E50" s="15">
        <v>0.8571428571428571</v>
      </c>
      <c r="F50" s="5">
        <v>8</v>
      </c>
      <c r="G50" s="15">
        <v>0.5714285714285714</v>
      </c>
      <c r="H50" s="16">
        <v>2.25</v>
      </c>
    </row>
    <row r="51" spans="1:8" x14ac:dyDescent="0.25">
      <c r="A51" s="69"/>
      <c r="B51" s="2" t="s">
        <v>68</v>
      </c>
      <c r="C51" s="5">
        <v>21</v>
      </c>
      <c r="D51" s="5">
        <v>18</v>
      </c>
      <c r="E51" s="15">
        <v>0.8571428571428571</v>
      </c>
      <c r="F51" s="5">
        <v>18</v>
      </c>
      <c r="G51" s="15">
        <v>0.8571428571428571</v>
      </c>
      <c r="H51" s="16">
        <v>3.0375000000000001</v>
      </c>
    </row>
    <row r="52" spans="1:8" x14ac:dyDescent="0.25">
      <c r="A52" s="69"/>
      <c r="B52" s="2" t="s">
        <v>70</v>
      </c>
      <c r="C52" s="5">
        <v>5</v>
      </c>
      <c r="D52" s="5">
        <v>4</v>
      </c>
      <c r="E52" s="15">
        <v>0.8</v>
      </c>
      <c r="F52" s="5">
        <v>3</v>
      </c>
      <c r="G52" s="15">
        <v>0.6</v>
      </c>
      <c r="H52" s="16">
        <v>2.5</v>
      </c>
    </row>
    <row r="53" spans="1:8" x14ac:dyDescent="0.25">
      <c r="A53" s="69" t="s">
        <v>46</v>
      </c>
      <c r="B53" s="2" t="s">
        <v>65</v>
      </c>
      <c r="C53" s="5">
        <v>5</v>
      </c>
      <c r="D53" s="5">
        <v>4</v>
      </c>
      <c r="E53" s="15">
        <v>0.8</v>
      </c>
      <c r="F53" s="5">
        <v>3</v>
      </c>
      <c r="G53" s="15">
        <v>0.6</v>
      </c>
      <c r="H53" s="16">
        <v>2.6749999999999998</v>
      </c>
    </row>
    <row r="54" spans="1:8" x14ac:dyDescent="0.25">
      <c r="A54" s="69"/>
      <c r="B54" s="2" t="s">
        <v>66</v>
      </c>
      <c r="C54" s="5">
        <v>5</v>
      </c>
      <c r="D54" s="5">
        <v>4</v>
      </c>
      <c r="E54" s="15">
        <v>0.8</v>
      </c>
      <c r="F54" s="5">
        <v>4</v>
      </c>
      <c r="G54" s="15">
        <v>0.8</v>
      </c>
      <c r="H54" s="16">
        <v>2.75</v>
      </c>
    </row>
    <row r="55" spans="1:8" x14ac:dyDescent="0.25">
      <c r="A55" s="69"/>
      <c r="B55" s="2" t="s">
        <v>67</v>
      </c>
      <c r="C55" s="5">
        <v>1</v>
      </c>
      <c r="D55" s="5">
        <v>1</v>
      </c>
      <c r="E55" s="15">
        <v>1</v>
      </c>
      <c r="F55" s="5">
        <v>1</v>
      </c>
      <c r="G55" s="15">
        <v>1</v>
      </c>
      <c r="H55" s="16">
        <v>2</v>
      </c>
    </row>
    <row r="56" spans="1:8" x14ac:dyDescent="0.25">
      <c r="A56" s="69"/>
      <c r="B56" s="2" t="s">
        <v>68</v>
      </c>
      <c r="C56" s="5">
        <v>1</v>
      </c>
      <c r="D56" s="5">
        <v>0</v>
      </c>
      <c r="E56" s="15">
        <v>0</v>
      </c>
      <c r="F56" s="5">
        <v>0</v>
      </c>
      <c r="G56" s="15">
        <v>0</v>
      </c>
      <c r="H56" s="5" t="s">
        <v>9</v>
      </c>
    </row>
    <row r="57" spans="1:8" x14ac:dyDescent="0.25">
      <c r="A57" s="69"/>
      <c r="B57" s="2" t="s">
        <v>70</v>
      </c>
      <c r="C57" s="5">
        <v>1</v>
      </c>
      <c r="D57" s="5">
        <v>1</v>
      </c>
      <c r="E57" s="15">
        <v>1</v>
      </c>
      <c r="F57" s="5">
        <v>1</v>
      </c>
      <c r="G57" s="15">
        <v>1</v>
      </c>
      <c r="H57" s="16">
        <v>4</v>
      </c>
    </row>
  </sheetData>
  <mergeCells count="11">
    <mergeCell ref="A28:A32"/>
    <mergeCell ref="A2:A6"/>
    <mergeCell ref="A7:A11"/>
    <mergeCell ref="A13:A17"/>
    <mergeCell ref="A18:A22"/>
    <mergeCell ref="A23:A27"/>
    <mergeCell ref="A33:A37"/>
    <mergeCell ref="A38:A42"/>
    <mergeCell ref="A43:A47"/>
    <mergeCell ref="A48:A52"/>
    <mergeCell ref="A53:A57"/>
  </mergeCells>
  <printOptions horizontalCentered="1"/>
  <pageMargins left="0.7" right="0.7" top="0.75" bottom="0.75" header="0.3" footer="0.3"/>
  <pageSetup scale="59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>
      <selection activeCell="M3" sqref="M3"/>
    </sheetView>
  </sheetViews>
  <sheetFormatPr defaultRowHeight="15" x14ac:dyDescent="0.25"/>
  <cols>
    <col min="1" max="1" width="15.42578125" style="32" customWidth="1"/>
    <col min="2" max="11" width="11.7109375" style="9" customWidth="1"/>
  </cols>
  <sheetData>
    <row r="1" spans="1:11" ht="45" x14ac:dyDescent="0.25">
      <c r="A1" s="30" t="s">
        <v>31</v>
      </c>
      <c r="B1" s="10" t="s">
        <v>47</v>
      </c>
      <c r="C1" s="10" t="s">
        <v>48</v>
      </c>
      <c r="D1" s="10" t="s">
        <v>49</v>
      </c>
      <c r="E1" s="10" t="s">
        <v>50</v>
      </c>
      <c r="F1" s="10" t="s">
        <v>51</v>
      </c>
      <c r="G1" s="10" t="s">
        <v>52</v>
      </c>
      <c r="H1" s="10" t="s">
        <v>53</v>
      </c>
      <c r="I1" s="10" t="s">
        <v>54</v>
      </c>
      <c r="J1" s="10" t="s">
        <v>55</v>
      </c>
      <c r="K1" s="10" t="s">
        <v>56</v>
      </c>
    </row>
    <row r="2" spans="1:11" x14ac:dyDescent="0.25">
      <c r="A2" s="41" t="s">
        <v>65</v>
      </c>
      <c r="B2" s="23">
        <v>7</v>
      </c>
      <c r="C2" s="24">
        <v>647.82816000000003</v>
      </c>
      <c r="D2" s="25">
        <v>462.73439999999999</v>
      </c>
      <c r="E2" s="24">
        <v>21.594272</v>
      </c>
      <c r="F2" s="24">
        <v>1.4000000000000001</v>
      </c>
      <c r="G2" s="26">
        <v>0.40000000000000013</v>
      </c>
      <c r="H2" s="25">
        <v>15.424479999999999</v>
      </c>
      <c r="I2" s="23">
        <v>226</v>
      </c>
      <c r="J2" s="23">
        <v>289</v>
      </c>
      <c r="K2" s="27">
        <v>0.7820069204152249</v>
      </c>
    </row>
    <row r="3" spans="1:11" x14ac:dyDescent="0.25">
      <c r="A3" s="41" t="s">
        <v>66</v>
      </c>
      <c r="B3" s="23">
        <v>5</v>
      </c>
      <c r="C3" s="24">
        <v>469.70805000000001</v>
      </c>
      <c r="D3" s="25">
        <v>469.70805000000001</v>
      </c>
      <c r="E3" s="24">
        <v>15.656935000000001</v>
      </c>
      <c r="F3" s="24">
        <v>1</v>
      </c>
      <c r="G3" s="26">
        <v>1</v>
      </c>
      <c r="H3" s="25">
        <v>15.656935000000001</v>
      </c>
      <c r="I3" s="23">
        <v>156</v>
      </c>
      <c r="J3" s="23">
        <v>215</v>
      </c>
      <c r="K3" s="27">
        <v>0.72558139534883725</v>
      </c>
    </row>
    <row r="4" spans="1:11" x14ac:dyDescent="0.25">
      <c r="A4" s="41" t="s">
        <v>67</v>
      </c>
      <c r="B4" s="23">
        <v>5</v>
      </c>
      <c r="C4" s="26">
        <v>442.55961000000002</v>
      </c>
      <c r="D4" s="28">
        <v>442.55961000000002</v>
      </c>
      <c r="E4" s="26">
        <v>14.751987</v>
      </c>
      <c r="F4" s="26">
        <v>1</v>
      </c>
      <c r="G4" s="26">
        <v>1</v>
      </c>
      <c r="H4" s="28">
        <v>14.751987</v>
      </c>
      <c r="I4" s="23">
        <v>147</v>
      </c>
      <c r="J4" s="23">
        <v>226</v>
      </c>
      <c r="K4" s="27">
        <v>0.65044247787610621</v>
      </c>
    </row>
    <row r="5" spans="1:11" x14ac:dyDescent="0.25">
      <c r="A5" s="41" t="s">
        <v>68</v>
      </c>
      <c r="B5" s="23">
        <v>7</v>
      </c>
      <c r="C5" s="24">
        <v>641.9129999999999</v>
      </c>
      <c r="D5" s="25">
        <v>458.50928571428562</v>
      </c>
      <c r="E5" s="24">
        <v>21.397099999999998</v>
      </c>
      <c r="F5" s="24">
        <v>1.4000000000000001</v>
      </c>
      <c r="G5" s="26">
        <v>1.4000000000000001</v>
      </c>
      <c r="H5" s="25">
        <v>15.283642857142855</v>
      </c>
      <c r="I5" s="23">
        <v>215</v>
      </c>
      <c r="J5" s="23">
        <v>333</v>
      </c>
      <c r="K5" s="27">
        <v>0.64564564564564564</v>
      </c>
    </row>
    <row r="6" spans="1:11" x14ac:dyDescent="0.25">
      <c r="A6" s="41" t="s">
        <v>70</v>
      </c>
      <c r="B6" s="23">
        <v>7</v>
      </c>
      <c r="C6" s="24">
        <v>525.53033999999991</v>
      </c>
      <c r="D6" s="25">
        <v>375.37881428571427</v>
      </c>
      <c r="E6" s="24">
        <v>17.517678</v>
      </c>
      <c r="F6" s="24">
        <v>1.4</v>
      </c>
      <c r="G6" s="26">
        <v>1.4</v>
      </c>
      <c r="H6" s="25">
        <v>12.512627142857143</v>
      </c>
      <c r="I6" s="23">
        <v>188</v>
      </c>
      <c r="J6" s="23">
        <v>306</v>
      </c>
      <c r="K6" s="27">
        <v>0.6143790849673203</v>
      </c>
    </row>
  </sheetData>
  <printOptions horizontalCentered="1"/>
  <pageMargins left="0.7" right="0.7" top="0.75" bottom="0.75" header="0.3" footer="0.3"/>
  <pageSetup scale="92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Student Characteristics</vt:lpstr>
      <vt:lpstr>Success Rates by Course</vt:lpstr>
      <vt:lpstr>Success Rates by DE</vt:lpstr>
      <vt:lpstr>Success Rates by Demographics</vt:lpstr>
      <vt:lpstr>Productivity</vt:lpstr>
    </vt:vector>
  </TitlesOfParts>
  <Company>GCCCD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tns</dc:creator>
  <cp:lastModifiedBy>Windows User</cp:lastModifiedBy>
  <cp:lastPrinted>2017-09-26T18:42:36Z</cp:lastPrinted>
  <dcterms:created xsi:type="dcterms:W3CDTF">2017-08-31T19:28:31Z</dcterms:created>
  <dcterms:modified xsi:type="dcterms:W3CDTF">2018-08-30T18:15:01Z</dcterms:modified>
</cp:coreProperties>
</file>