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K30" i="1"/>
  <c r="K29" i="1"/>
  <c r="K28" i="1"/>
  <c r="K27" i="1"/>
  <c r="K26" i="1"/>
  <c r="K23" i="1"/>
  <c r="K22" i="1"/>
  <c r="K21" i="1"/>
  <c r="K20" i="1"/>
  <c r="K17" i="1"/>
  <c r="K16" i="1"/>
  <c r="K15" i="1"/>
  <c r="K14" i="1"/>
  <c r="K13" i="1"/>
  <c r="K12" i="1"/>
  <c r="K11" i="1"/>
  <c r="K9" i="1"/>
  <c r="K7" i="1"/>
  <c r="K6" i="1"/>
  <c r="K4" i="1"/>
  <c r="K5" i="1"/>
  <c r="H35" i="1"/>
  <c r="I35" i="1" s="1"/>
  <c r="F35" i="1"/>
  <c r="G35" i="1" s="1"/>
  <c r="D35" i="1"/>
  <c r="E35" i="1" s="1"/>
  <c r="B35" i="1"/>
  <c r="C35" i="1" s="1"/>
  <c r="I34" i="1"/>
  <c r="G34" i="1"/>
  <c r="E34" i="1"/>
  <c r="C34" i="1"/>
  <c r="I33" i="1"/>
  <c r="G33" i="1"/>
  <c r="E33" i="1"/>
  <c r="C33" i="1"/>
  <c r="L29" i="1"/>
  <c r="H31" i="1"/>
  <c r="I31" i="1" s="1"/>
  <c r="F31" i="1"/>
  <c r="G31" i="1" s="1"/>
  <c r="D31" i="1"/>
  <c r="E31" i="1" s="1"/>
  <c r="B31" i="1"/>
  <c r="C31" i="1" s="1"/>
  <c r="I30" i="1"/>
  <c r="G30" i="1"/>
  <c r="E30" i="1"/>
  <c r="C30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D18" i="1"/>
  <c r="E18" i="1" s="1"/>
  <c r="B18" i="1"/>
  <c r="C18" i="1" s="1"/>
  <c r="I17" i="1"/>
  <c r="G17" i="1"/>
  <c r="E17" i="1"/>
  <c r="C17" i="1"/>
  <c r="I16" i="1"/>
  <c r="G16" i="1"/>
  <c r="E16" i="1"/>
  <c r="C16" i="1"/>
  <c r="I15" i="1"/>
  <c r="G15" i="1"/>
  <c r="E15" i="1"/>
  <c r="C15" i="1"/>
  <c r="I14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E10" i="1"/>
  <c r="C10" i="1"/>
  <c r="I9" i="1"/>
  <c r="G9" i="1"/>
  <c r="E9" i="1"/>
  <c r="C9" i="1"/>
  <c r="H7" i="1"/>
  <c r="I7" i="1" s="1"/>
  <c r="F7" i="1"/>
  <c r="G7" i="1" s="1"/>
  <c r="D7" i="1"/>
  <c r="E7" i="1" s="1"/>
  <c r="B7" i="1"/>
  <c r="C7" i="1" s="1"/>
  <c r="I6" i="1"/>
  <c r="E6" i="1"/>
  <c r="C6" i="1"/>
  <c r="I5" i="1"/>
  <c r="G5" i="1"/>
  <c r="E5" i="1"/>
  <c r="C5" i="1"/>
  <c r="I4" i="1"/>
  <c r="G4" i="1"/>
  <c r="E4" i="1"/>
  <c r="C4" i="1"/>
  <c r="J35" i="1" l="1"/>
  <c r="K35" i="1" s="1"/>
  <c r="L34" i="1"/>
  <c r="L33" i="1"/>
  <c r="J31" i="1"/>
  <c r="K31" i="1" s="1"/>
  <c r="L30" i="1"/>
  <c r="L28" i="1"/>
  <c r="L27" i="1"/>
  <c r="L26" i="1"/>
  <c r="J24" i="1"/>
  <c r="K24" i="1" s="1"/>
  <c r="L23" i="1"/>
  <c r="L22" i="1"/>
  <c r="L21" i="1"/>
  <c r="L20" i="1"/>
  <c r="J18" i="1"/>
  <c r="K18" i="1" s="1"/>
  <c r="L17" i="1"/>
  <c r="L16" i="1"/>
  <c r="L15" i="1"/>
  <c r="L14" i="1"/>
  <c r="L13" i="1"/>
  <c r="L12" i="1"/>
  <c r="L11" i="1"/>
  <c r="L9" i="1"/>
  <c r="J7" i="1"/>
  <c r="L6" i="1"/>
  <c r="L5" i="1"/>
  <c r="L4" i="1"/>
  <c r="L18" i="1" l="1"/>
  <c r="L35" i="1"/>
  <c r="L31" i="1"/>
  <c r="L24" i="1"/>
  <c r="L7" i="1"/>
</calcChain>
</file>

<file path=xl/sharedStrings.xml><?xml version="1.0" encoding="utf-8"?>
<sst xmlns="http://schemas.openxmlformats.org/spreadsheetml/2006/main" count="618" uniqueCount="80">
  <si>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</si>
  <si>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</si>
  <si>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</si>
  <si>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</si>
  <si>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</si>
  <si>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</si>
  <si>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</si>
  <si>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</si>
  <si>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</si>
  <si>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</si>
  <si>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</si>
  <si>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</si>
  <si>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</si>
  <si>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</si>
  <si>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</si>
  <si>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</si>
  <si>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</si>
  <si>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</si>
  <si>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</si>
  <si>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</si>
  <si>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</si>
  <si>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</si>
  <si>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</si>
  <si>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</si>
  <si>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</si>
  <si>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</si>
  <si>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</si>
  <si>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</si>
  <si>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</si>
  <si>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</si>
  <si>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</si>
  <si>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</si>
  <si>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</si>
  <si>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</si>
  <si>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Political Science
Student Characteristics</t>
  </si>
  <si>
    <t>Program</t>
  </si>
  <si>
    <t>Term</t>
  </si>
  <si>
    <t>Success Rate</t>
  </si>
  <si>
    <t>Course</t>
  </si>
  <si>
    <t>Political Science
Success and Retention Rates by Course</t>
  </si>
  <si>
    <t>Political Science</t>
  </si>
  <si>
    <t>POSC-120 : Politics &amp; Political Analysis</t>
  </si>
  <si>
    <t>POSC-121 : Intro to U.S. Govt &amp; Politics</t>
  </si>
  <si>
    <t>POSC-124 : Comparative Govt and Politics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</si>
  <si>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</si>
  <si>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</si>
  <si>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</si>
  <si>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</si>
  <si>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</si>
  <si>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</si>
  <si>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</si>
  <si>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</si>
  <si>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</si>
  <si>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</si>
  <si>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</si>
  <si>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</si>
  <si>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</si>
  <si>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</si>
  <si>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</si>
  <si>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</si>
  <si>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</si>
  <si>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</si>
  <si>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</si>
  <si>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</si>
  <si>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</si>
  <si>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</si>
  <si>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</si>
  <si>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</si>
  <si>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</si>
  <si>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</si>
  <si>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</si>
  <si>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</si>
  <si>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</si>
  <si>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</si>
  <si>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</si>
  <si>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</si>
  <si>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</si>
  <si>
    <t>Fall 2017</t>
  </si>
  <si>
    <t>White                    
Non-Hispanic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</si>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</sst>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/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2" fontId="0" fillId="0" borderId="2" xfId="0" quotePrefix="1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M7" sqref="M7"/>
    </sheetView>
  </sheetViews>
  <sheetFormatPr defaultRowHeight="15" x14ac:dyDescent="0.25"/>
  <cols>
    <col min="1" max="1" width="30" style="32" customWidth="1"/>
    <col min="2" max="12" width="8.28515625" style="10" customWidth="1"/>
  </cols>
  <sheetData>
    <row r="1" spans="1:12" x14ac:dyDescent="0.25">
      <c r="A1" s="57" t="s">
        <v>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30" x14ac:dyDescent="0.25">
      <c r="A3" s="35" t="s">
        <v>0</v>
      </c>
      <c r="B3" s="54" t="s">
        <v>1</v>
      </c>
      <c r="C3" s="55"/>
      <c r="D3" s="54" t="s">
        <v>2</v>
      </c>
      <c r="E3" s="55"/>
      <c r="F3" s="54" t="s">
        <v>3</v>
      </c>
      <c r="G3" s="55"/>
      <c r="H3" s="54" t="s">
        <v>4</v>
      </c>
      <c r="I3" s="55"/>
      <c r="J3" s="56" t="s">
        <v>77</v>
      </c>
      <c r="K3" s="56"/>
      <c r="L3" s="5" t="s">
        <v>5</v>
      </c>
    </row>
    <row r="4" spans="1:12" x14ac:dyDescent="0.25">
      <c r="A4" s="31" t="s">
        <v>6</v>
      </c>
      <c r="B4" s="6">
        <v>109</v>
      </c>
      <c r="C4" s="7">
        <f t="shared" ref="C4:C6" si="0">B4/255</f>
        <v>0.42745098039215684</v>
      </c>
      <c r="D4" s="6">
        <v>94</v>
      </c>
      <c r="E4" s="7">
        <f t="shared" ref="E4:E6" si="1">D4/214</f>
        <v>0.43925233644859812</v>
      </c>
      <c r="F4" s="6">
        <v>64</v>
      </c>
      <c r="G4" s="7">
        <f t="shared" ref="G4:G5" si="2">F4/121</f>
        <v>0.52892561983471076</v>
      </c>
      <c r="H4" s="6">
        <v>44</v>
      </c>
      <c r="I4" s="7">
        <f t="shared" ref="I4:I6" si="3">H4/138</f>
        <v>0.3188405797101449</v>
      </c>
      <c r="J4" s="6">
        <v>95</v>
      </c>
      <c r="K4" s="7">
        <f t="shared" ref="K4" si="4">J4/185</f>
        <v>0.51351351351351349</v>
      </c>
      <c r="L4" s="7">
        <f>(J4-B4)/B4</f>
        <v>-0.12844036697247707</v>
      </c>
    </row>
    <row r="5" spans="1:12" x14ac:dyDescent="0.25">
      <c r="A5" s="31" t="s">
        <v>7</v>
      </c>
      <c r="B5" s="6">
        <v>145</v>
      </c>
      <c r="C5" s="7">
        <f t="shared" si="0"/>
        <v>0.56862745098039214</v>
      </c>
      <c r="D5" s="6">
        <v>118</v>
      </c>
      <c r="E5" s="7">
        <f t="shared" si="1"/>
        <v>0.55140186915887845</v>
      </c>
      <c r="F5" s="6">
        <v>57</v>
      </c>
      <c r="G5" s="7">
        <f t="shared" si="2"/>
        <v>0.47107438016528924</v>
      </c>
      <c r="H5" s="6">
        <v>89</v>
      </c>
      <c r="I5" s="7">
        <f t="shared" si="3"/>
        <v>0.64492753623188404</v>
      </c>
      <c r="J5" s="6">
        <v>86</v>
      </c>
      <c r="K5" s="7">
        <f>J5/185</f>
        <v>0.46486486486486489</v>
      </c>
      <c r="L5" s="7">
        <f t="shared" ref="L5:L7" si="5">(J5-B5)/B5</f>
        <v>-0.40689655172413791</v>
      </c>
    </row>
    <row r="6" spans="1:12" x14ac:dyDescent="0.25">
      <c r="A6" s="31" t="s">
        <v>8</v>
      </c>
      <c r="B6" s="6">
        <v>1</v>
      </c>
      <c r="C6" s="7">
        <f t="shared" si="0"/>
        <v>3.9215686274509803E-3</v>
      </c>
      <c r="D6" s="6">
        <v>2</v>
      </c>
      <c r="E6" s="7">
        <f t="shared" si="1"/>
        <v>9.3457943925233638E-3</v>
      </c>
      <c r="F6" s="19" t="s">
        <v>13</v>
      </c>
      <c r="G6" s="29" t="s">
        <v>13</v>
      </c>
      <c r="H6" s="6">
        <v>5</v>
      </c>
      <c r="I6" s="7">
        <f t="shared" si="3"/>
        <v>3.6231884057971016E-2</v>
      </c>
      <c r="J6" s="6">
        <v>4</v>
      </c>
      <c r="K6" s="7">
        <f t="shared" ref="K6:K35" si="6">J6/185</f>
        <v>2.1621621621621623E-2</v>
      </c>
      <c r="L6" s="7">
        <f t="shared" si="5"/>
        <v>3</v>
      </c>
    </row>
    <row r="7" spans="1:12" s="4" customFormat="1" x14ac:dyDescent="0.25">
      <c r="A7" s="38" t="s">
        <v>9</v>
      </c>
      <c r="B7" s="8">
        <f t="shared" ref="B7" si="7">SUM(B4:B6)</f>
        <v>255</v>
      </c>
      <c r="C7" s="9">
        <f>B7/255</f>
        <v>1</v>
      </c>
      <c r="D7" s="8">
        <f t="shared" ref="D7" si="8">SUM(D4:D6)</f>
        <v>214</v>
      </c>
      <c r="E7" s="9">
        <f>D7/214</f>
        <v>1</v>
      </c>
      <c r="F7" s="8">
        <f t="shared" ref="F7" si="9">SUM(F4:F6)</f>
        <v>121</v>
      </c>
      <c r="G7" s="9">
        <f>F7/121</f>
        <v>1</v>
      </c>
      <c r="H7" s="8">
        <f>SUM(H4:H6)</f>
        <v>138</v>
      </c>
      <c r="I7" s="9">
        <f>H7/138</f>
        <v>1</v>
      </c>
      <c r="J7" s="8">
        <f>SUM(J4:J6)</f>
        <v>185</v>
      </c>
      <c r="K7" s="9">
        <f t="shared" si="6"/>
        <v>1</v>
      </c>
      <c r="L7" s="9">
        <f t="shared" si="5"/>
        <v>-0.27450980392156865</v>
      </c>
    </row>
    <row r="8" spans="1:12" ht="30" x14ac:dyDescent="0.25">
      <c r="A8" s="35" t="s">
        <v>10</v>
      </c>
      <c r="B8" s="54" t="s">
        <v>1</v>
      </c>
      <c r="C8" s="55"/>
      <c r="D8" s="54" t="s">
        <v>2</v>
      </c>
      <c r="E8" s="55"/>
      <c r="F8" s="54" t="s">
        <v>3</v>
      </c>
      <c r="G8" s="55"/>
      <c r="H8" s="54" t="s">
        <v>4</v>
      </c>
      <c r="I8" s="55"/>
      <c r="J8" s="56" t="s">
        <v>77</v>
      </c>
      <c r="K8" s="56"/>
      <c r="L8" s="5" t="s">
        <v>5</v>
      </c>
    </row>
    <row r="9" spans="1:12" x14ac:dyDescent="0.25">
      <c r="A9" s="31" t="s">
        <v>11</v>
      </c>
      <c r="B9" s="6">
        <v>27</v>
      </c>
      <c r="C9" s="7">
        <f>B9/255</f>
        <v>0.10588235294117647</v>
      </c>
      <c r="D9" s="6">
        <v>10</v>
      </c>
      <c r="E9" s="7">
        <f>D9/214</f>
        <v>4.6728971962616821E-2</v>
      </c>
      <c r="F9" s="6">
        <v>5</v>
      </c>
      <c r="G9" s="7">
        <f>F9/121</f>
        <v>4.1322314049586778E-2</v>
      </c>
      <c r="H9" s="6">
        <v>9</v>
      </c>
      <c r="I9" s="7">
        <f>H9/138</f>
        <v>6.5217391304347824E-2</v>
      </c>
      <c r="J9" s="6">
        <v>23</v>
      </c>
      <c r="K9" s="7">
        <f t="shared" si="6"/>
        <v>0.12432432432432433</v>
      </c>
      <c r="L9" s="7">
        <f t="shared" ref="L9:L18" si="10">(J9-B9)/B9</f>
        <v>-0.14814814814814814</v>
      </c>
    </row>
    <row r="10" spans="1:12" x14ac:dyDescent="0.25">
      <c r="A10" s="31" t="s">
        <v>12</v>
      </c>
      <c r="B10" s="6">
        <v>2</v>
      </c>
      <c r="C10" s="7">
        <f t="shared" ref="C10:C18" si="11">B10/255</f>
        <v>7.8431372549019607E-3</v>
      </c>
      <c r="D10" s="6">
        <v>2</v>
      </c>
      <c r="E10" s="7">
        <f t="shared" ref="E10:E13" si="12">D10/214</f>
        <v>9.3457943925233638E-3</v>
      </c>
      <c r="F10" s="19" t="s">
        <v>13</v>
      </c>
      <c r="G10" s="29" t="s">
        <v>13</v>
      </c>
      <c r="H10" s="19" t="s">
        <v>13</v>
      </c>
      <c r="I10" s="29" t="s">
        <v>13</v>
      </c>
      <c r="J10" s="19" t="s">
        <v>13</v>
      </c>
      <c r="K10" s="29" t="s">
        <v>13</v>
      </c>
      <c r="L10" s="7">
        <v>-1</v>
      </c>
    </row>
    <row r="11" spans="1:12" x14ac:dyDescent="0.25">
      <c r="A11" s="31" t="s">
        <v>14</v>
      </c>
      <c r="B11" s="6">
        <v>4</v>
      </c>
      <c r="C11" s="7">
        <f t="shared" si="11"/>
        <v>1.5686274509803921E-2</v>
      </c>
      <c r="D11" s="6">
        <v>5</v>
      </c>
      <c r="E11" s="7">
        <f t="shared" si="12"/>
        <v>2.336448598130841E-2</v>
      </c>
      <c r="F11" s="6">
        <v>3</v>
      </c>
      <c r="G11" s="7">
        <f t="shared" ref="G11:G13" si="13">F11/121</f>
        <v>2.4793388429752067E-2</v>
      </c>
      <c r="H11" s="6">
        <v>4</v>
      </c>
      <c r="I11" s="7">
        <f t="shared" ref="I11:I18" si="14">H11/138</f>
        <v>2.8985507246376812E-2</v>
      </c>
      <c r="J11" s="6">
        <v>1</v>
      </c>
      <c r="K11" s="7">
        <f t="shared" si="6"/>
        <v>5.4054054054054057E-3</v>
      </c>
      <c r="L11" s="7">
        <f t="shared" si="10"/>
        <v>-0.75</v>
      </c>
    </row>
    <row r="12" spans="1:12" x14ac:dyDescent="0.25">
      <c r="A12" s="31" t="s">
        <v>15</v>
      </c>
      <c r="B12" s="6">
        <v>5</v>
      </c>
      <c r="C12" s="7">
        <f t="shared" si="11"/>
        <v>1.9607843137254902E-2</v>
      </c>
      <c r="D12" s="6">
        <v>5</v>
      </c>
      <c r="E12" s="7">
        <f t="shared" si="12"/>
        <v>2.336448598130841E-2</v>
      </c>
      <c r="F12" s="6">
        <v>1</v>
      </c>
      <c r="G12" s="7">
        <f t="shared" si="13"/>
        <v>8.2644628099173556E-3</v>
      </c>
      <c r="H12" s="6">
        <v>2</v>
      </c>
      <c r="I12" s="7">
        <f t="shared" si="14"/>
        <v>1.4492753623188406E-2</v>
      </c>
      <c r="J12" s="6">
        <v>5</v>
      </c>
      <c r="K12" s="7">
        <f t="shared" si="6"/>
        <v>2.7027027027027029E-2</v>
      </c>
      <c r="L12" s="7">
        <f t="shared" si="10"/>
        <v>0</v>
      </c>
    </row>
    <row r="13" spans="1:12" x14ac:dyDescent="0.25">
      <c r="A13" s="31" t="s">
        <v>16</v>
      </c>
      <c r="B13" s="6">
        <v>100</v>
      </c>
      <c r="C13" s="7">
        <f t="shared" si="11"/>
        <v>0.39215686274509803</v>
      </c>
      <c r="D13" s="6">
        <v>82</v>
      </c>
      <c r="E13" s="7">
        <f t="shared" si="12"/>
        <v>0.38317757009345793</v>
      </c>
      <c r="F13" s="6">
        <v>56</v>
      </c>
      <c r="G13" s="7">
        <f t="shared" si="13"/>
        <v>0.46280991735537191</v>
      </c>
      <c r="H13" s="6">
        <v>71</v>
      </c>
      <c r="I13" s="7">
        <f t="shared" si="14"/>
        <v>0.51449275362318836</v>
      </c>
      <c r="J13" s="6">
        <v>90</v>
      </c>
      <c r="K13" s="7">
        <f t="shared" si="6"/>
        <v>0.48648648648648651</v>
      </c>
      <c r="L13" s="7">
        <f t="shared" si="10"/>
        <v>-0.1</v>
      </c>
    </row>
    <row r="14" spans="1:12" x14ac:dyDescent="0.25">
      <c r="A14" s="31" t="s">
        <v>17</v>
      </c>
      <c r="B14" s="6">
        <v>1</v>
      </c>
      <c r="C14" s="7">
        <f t="shared" si="11"/>
        <v>3.9215686274509803E-3</v>
      </c>
      <c r="D14" s="19" t="s">
        <v>13</v>
      </c>
      <c r="E14" s="29" t="s">
        <v>13</v>
      </c>
      <c r="F14" s="19" t="s">
        <v>13</v>
      </c>
      <c r="G14" s="29" t="s">
        <v>13</v>
      </c>
      <c r="H14" s="6">
        <v>1</v>
      </c>
      <c r="I14" s="7">
        <f t="shared" si="14"/>
        <v>7.246376811594203E-3</v>
      </c>
      <c r="J14" s="6">
        <v>1</v>
      </c>
      <c r="K14" s="7">
        <f t="shared" si="6"/>
        <v>5.4054054054054057E-3</v>
      </c>
      <c r="L14" s="7">
        <f t="shared" si="10"/>
        <v>0</v>
      </c>
    </row>
    <row r="15" spans="1:12" x14ac:dyDescent="0.25">
      <c r="A15" s="31" t="s">
        <v>18</v>
      </c>
      <c r="B15" s="6">
        <v>89</v>
      </c>
      <c r="C15" s="7">
        <f t="shared" si="11"/>
        <v>0.34901960784313724</v>
      </c>
      <c r="D15" s="6">
        <v>84</v>
      </c>
      <c r="E15" s="7">
        <f t="shared" ref="E15:E18" si="15">D15/214</f>
        <v>0.3925233644859813</v>
      </c>
      <c r="F15" s="6">
        <v>45</v>
      </c>
      <c r="G15" s="7">
        <f t="shared" ref="G15:G18" si="16">F15/121</f>
        <v>0.37190082644628097</v>
      </c>
      <c r="H15" s="6">
        <v>37</v>
      </c>
      <c r="I15" s="7">
        <f t="shared" si="14"/>
        <v>0.26811594202898553</v>
      </c>
      <c r="J15" s="6">
        <v>54</v>
      </c>
      <c r="K15" s="7">
        <f t="shared" si="6"/>
        <v>0.29189189189189191</v>
      </c>
      <c r="L15" s="7">
        <f t="shared" si="10"/>
        <v>-0.39325842696629215</v>
      </c>
    </row>
    <row r="16" spans="1:12" x14ac:dyDescent="0.25">
      <c r="A16" s="31" t="s">
        <v>19</v>
      </c>
      <c r="B16" s="6">
        <v>23</v>
      </c>
      <c r="C16" s="7">
        <f t="shared" si="11"/>
        <v>9.0196078431372548E-2</v>
      </c>
      <c r="D16" s="6">
        <v>21</v>
      </c>
      <c r="E16" s="7">
        <f t="shared" si="15"/>
        <v>9.8130841121495324E-2</v>
      </c>
      <c r="F16" s="6">
        <v>10</v>
      </c>
      <c r="G16" s="7">
        <f t="shared" si="16"/>
        <v>8.2644628099173556E-2</v>
      </c>
      <c r="H16" s="6">
        <v>13</v>
      </c>
      <c r="I16" s="7">
        <f t="shared" si="14"/>
        <v>9.420289855072464E-2</v>
      </c>
      <c r="J16" s="6">
        <v>9</v>
      </c>
      <c r="K16" s="7">
        <f t="shared" si="6"/>
        <v>4.8648648648648651E-2</v>
      </c>
      <c r="L16" s="7">
        <f t="shared" si="10"/>
        <v>-0.60869565217391308</v>
      </c>
    </row>
    <row r="17" spans="1:12" x14ac:dyDescent="0.25">
      <c r="A17" s="31" t="s">
        <v>20</v>
      </c>
      <c r="B17" s="6">
        <v>4</v>
      </c>
      <c r="C17" s="7">
        <f t="shared" si="11"/>
        <v>1.5686274509803921E-2</v>
      </c>
      <c r="D17" s="6">
        <v>5</v>
      </c>
      <c r="E17" s="7">
        <f t="shared" si="15"/>
        <v>2.336448598130841E-2</v>
      </c>
      <c r="F17" s="6">
        <v>1</v>
      </c>
      <c r="G17" s="7">
        <f t="shared" si="16"/>
        <v>8.2644628099173556E-3</v>
      </c>
      <c r="H17" s="6">
        <v>1</v>
      </c>
      <c r="I17" s="7">
        <f t="shared" si="14"/>
        <v>7.246376811594203E-3</v>
      </c>
      <c r="J17" s="6">
        <v>2</v>
      </c>
      <c r="K17" s="7">
        <f t="shared" si="6"/>
        <v>1.0810810810810811E-2</v>
      </c>
      <c r="L17" s="7">
        <f t="shared" si="10"/>
        <v>-0.5</v>
      </c>
    </row>
    <row r="18" spans="1:12" s="4" customFormat="1" x14ac:dyDescent="0.25">
      <c r="A18" s="38" t="s">
        <v>9</v>
      </c>
      <c r="B18" s="8">
        <f t="shared" ref="B18" si="17">SUM(B9:B17)</f>
        <v>255</v>
      </c>
      <c r="C18" s="9">
        <f t="shared" si="11"/>
        <v>1</v>
      </c>
      <c r="D18" s="8">
        <f t="shared" ref="D18" si="18">SUM(D9:D17)</f>
        <v>214</v>
      </c>
      <c r="E18" s="9">
        <f t="shared" si="15"/>
        <v>1</v>
      </c>
      <c r="F18" s="8">
        <f t="shared" ref="F18" si="19">SUM(F9:F17)</f>
        <v>121</v>
      </c>
      <c r="G18" s="9">
        <f t="shared" si="16"/>
        <v>1</v>
      </c>
      <c r="H18" s="8">
        <f t="shared" ref="H18" si="20">SUM(H9:H17)</f>
        <v>138</v>
      </c>
      <c r="I18" s="9">
        <f t="shared" si="14"/>
        <v>1</v>
      </c>
      <c r="J18" s="8">
        <f t="shared" ref="J18" si="21">SUM(J9:J17)</f>
        <v>185</v>
      </c>
      <c r="K18" s="9">
        <f t="shared" si="6"/>
        <v>1</v>
      </c>
      <c r="L18" s="9">
        <f t="shared" si="10"/>
        <v>-0.27450980392156865</v>
      </c>
    </row>
    <row r="19" spans="1:12" ht="30" x14ac:dyDescent="0.25">
      <c r="A19" s="35" t="s">
        <v>21</v>
      </c>
      <c r="B19" s="54" t="s">
        <v>1</v>
      </c>
      <c r="C19" s="55"/>
      <c r="D19" s="54" t="s">
        <v>2</v>
      </c>
      <c r="E19" s="55"/>
      <c r="F19" s="54" t="s">
        <v>3</v>
      </c>
      <c r="G19" s="55"/>
      <c r="H19" s="54" t="s">
        <v>4</v>
      </c>
      <c r="I19" s="55"/>
      <c r="J19" s="56" t="s">
        <v>77</v>
      </c>
      <c r="K19" s="56"/>
      <c r="L19" s="5" t="s">
        <v>5</v>
      </c>
    </row>
    <row r="20" spans="1:12" x14ac:dyDescent="0.25">
      <c r="A20" s="31" t="s">
        <v>22</v>
      </c>
      <c r="B20" s="6">
        <v>96</v>
      </c>
      <c r="C20" s="7">
        <f t="shared" ref="C20:C24" si="22">B20/255</f>
        <v>0.37647058823529411</v>
      </c>
      <c r="D20" s="6">
        <v>82</v>
      </c>
      <c r="E20" s="7">
        <f t="shared" ref="E20:E24" si="23">D20/214</f>
        <v>0.38317757009345793</v>
      </c>
      <c r="F20" s="6">
        <v>50</v>
      </c>
      <c r="G20" s="7">
        <f t="shared" ref="G20:G24" si="24">F20/121</f>
        <v>0.41322314049586778</v>
      </c>
      <c r="H20" s="6">
        <v>71</v>
      </c>
      <c r="I20" s="7">
        <f t="shared" ref="I20:I24" si="25">H20/138</f>
        <v>0.51449275362318836</v>
      </c>
      <c r="J20" s="6">
        <v>96</v>
      </c>
      <c r="K20" s="7">
        <f t="shared" si="6"/>
        <v>0.51891891891891895</v>
      </c>
      <c r="L20" s="7">
        <f t="shared" ref="L20:L24" si="26">(J20-B20)/B20</f>
        <v>0</v>
      </c>
    </row>
    <row r="21" spans="1:12" x14ac:dyDescent="0.25">
      <c r="A21" s="31" t="s">
        <v>23</v>
      </c>
      <c r="B21" s="6">
        <v>105</v>
      </c>
      <c r="C21" s="7">
        <f t="shared" si="22"/>
        <v>0.41176470588235292</v>
      </c>
      <c r="D21" s="6">
        <v>94</v>
      </c>
      <c r="E21" s="7">
        <f t="shared" si="23"/>
        <v>0.43925233644859812</v>
      </c>
      <c r="F21" s="6">
        <v>50</v>
      </c>
      <c r="G21" s="7">
        <f t="shared" si="24"/>
        <v>0.41322314049586778</v>
      </c>
      <c r="H21" s="6">
        <v>45</v>
      </c>
      <c r="I21" s="7">
        <f t="shared" si="25"/>
        <v>0.32608695652173914</v>
      </c>
      <c r="J21" s="6">
        <v>63</v>
      </c>
      <c r="K21" s="7">
        <f t="shared" si="6"/>
        <v>0.34054054054054056</v>
      </c>
      <c r="L21" s="7">
        <f t="shared" si="26"/>
        <v>-0.4</v>
      </c>
    </row>
    <row r="22" spans="1:12" x14ac:dyDescent="0.25">
      <c r="A22" s="31" t="s">
        <v>24</v>
      </c>
      <c r="B22" s="6">
        <v>48</v>
      </c>
      <c r="C22" s="7">
        <f t="shared" si="22"/>
        <v>0.18823529411764706</v>
      </c>
      <c r="D22" s="6">
        <v>34</v>
      </c>
      <c r="E22" s="7">
        <f t="shared" si="23"/>
        <v>0.15887850467289719</v>
      </c>
      <c r="F22" s="6">
        <v>18</v>
      </c>
      <c r="G22" s="7">
        <f t="shared" si="24"/>
        <v>0.1487603305785124</v>
      </c>
      <c r="H22" s="6">
        <v>21</v>
      </c>
      <c r="I22" s="7">
        <f t="shared" si="25"/>
        <v>0.15217391304347827</v>
      </c>
      <c r="J22" s="6">
        <v>20</v>
      </c>
      <c r="K22" s="7">
        <f t="shared" si="6"/>
        <v>0.10810810810810811</v>
      </c>
      <c r="L22" s="7">
        <f t="shared" si="26"/>
        <v>-0.58333333333333337</v>
      </c>
    </row>
    <row r="23" spans="1:12" x14ac:dyDescent="0.25">
      <c r="A23" s="31" t="s">
        <v>25</v>
      </c>
      <c r="B23" s="6">
        <v>6</v>
      </c>
      <c r="C23" s="7">
        <f t="shared" si="22"/>
        <v>2.3529411764705882E-2</v>
      </c>
      <c r="D23" s="6">
        <v>4</v>
      </c>
      <c r="E23" s="7">
        <f t="shared" si="23"/>
        <v>1.8691588785046728E-2</v>
      </c>
      <c r="F23" s="6">
        <v>3</v>
      </c>
      <c r="G23" s="7">
        <f t="shared" si="24"/>
        <v>2.4793388429752067E-2</v>
      </c>
      <c r="H23" s="6">
        <v>1</v>
      </c>
      <c r="I23" s="7">
        <f t="shared" si="25"/>
        <v>7.246376811594203E-3</v>
      </c>
      <c r="J23" s="6">
        <v>6</v>
      </c>
      <c r="K23" s="7">
        <f t="shared" si="6"/>
        <v>3.2432432432432434E-2</v>
      </c>
      <c r="L23" s="7">
        <f t="shared" si="26"/>
        <v>0</v>
      </c>
    </row>
    <row r="24" spans="1:12" s="4" customFormat="1" x14ac:dyDescent="0.25">
      <c r="A24" s="38" t="s">
        <v>9</v>
      </c>
      <c r="B24" s="8">
        <f t="shared" ref="B24" si="27">SUM(B20:B23)</f>
        <v>255</v>
      </c>
      <c r="C24" s="9">
        <f t="shared" si="22"/>
        <v>1</v>
      </c>
      <c r="D24" s="8">
        <f t="shared" ref="D24" si="28">SUM(D20:D23)</f>
        <v>214</v>
      </c>
      <c r="E24" s="9">
        <f t="shared" si="23"/>
        <v>1</v>
      </c>
      <c r="F24" s="8">
        <f t="shared" ref="F24" si="29">SUM(F20:F23)</f>
        <v>121</v>
      </c>
      <c r="G24" s="9">
        <f t="shared" si="24"/>
        <v>1</v>
      </c>
      <c r="H24" s="8">
        <f t="shared" ref="H24" si="30">SUM(H20:H23)</f>
        <v>138</v>
      </c>
      <c r="I24" s="9">
        <f t="shared" si="25"/>
        <v>1</v>
      </c>
      <c r="J24" s="8">
        <f t="shared" ref="J24" si="31">SUM(J20:J23)</f>
        <v>185</v>
      </c>
      <c r="K24" s="9">
        <f t="shared" si="6"/>
        <v>1</v>
      </c>
      <c r="L24" s="9">
        <f t="shared" si="26"/>
        <v>-0.27450980392156865</v>
      </c>
    </row>
    <row r="25" spans="1:12" ht="30" x14ac:dyDescent="0.25">
      <c r="A25" s="39" t="s">
        <v>26</v>
      </c>
      <c r="B25" s="54" t="s">
        <v>1</v>
      </c>
      <c r="C25" s="55"/>
      <c r="D25" s="54" t="s">
        <v>2</v>
      </c>
      <c r="E25" s="55"/>
      <c r="F25" s="54" t="s">
        <v>3</v>
      </c>
      <c r="G25" s="55"/>
      <c r="H25" s="54" t="s">
        <v>4</v>
      </c>
      <c r="I25" s="55"/>
      <c r="J25" s="56" t="s">
        <v>77</v>
      </c>
      <c r="K25" s="56"/>
      <c r="L25" s="5" t="s">
        <v>5</v>
      </c>
    </row>
    <row r="26" spans="1:12" x14ac:dyDescent="0.25">
      <c r="A26" s="31" t="s">
        <v>27</v>
      </c>
      <c r="B26" s="6">
        <v>140</v>
      </c>
      <c r="C26" s="7">
        <f t="shared" ref="C26:C31" si="32">B26/255</f>
        <v>0.5490196078431373</v>
      </c>
      <c r="D26" s="6">
        <v>115</v>
      </c>
      <c r="E26" s="7">
        <f t="shared" ref="E26:E31" si="33">D26/214</f>
        <v>0.53738317757009346</v>
      </c>
      <c r="F26" s="6">
        <v>64</v>
      </c>
      <c r="G26" s="7">
        <f t="shared" ref="G26:G28" si="34">F26/121</f>
        <v>0.52892561983471076</v>
      </c>
      <c r="H26" s="6">
        <v>71</v>
      </c>
      <c r="I26" s="7">
        <f t="shared" ref="I26:I28" si="35">H26/138</f>
        <v>0.51449275362318836</v>
      </c>
      <c r="J26" s="6">
        <v>101</v>
      </c>
      <c r="K26" s="7">
        <f t="shared" si="6"/>
        <v>0.54594594594594592</v>
      </c>
      <c r="L26" s="7">
        <f t="shared" ref="L26:L31" si="36">(J26-B26)/B26</f>
        <v>-0.27857142857142858</v>
      </c>
    </row>
    <row r="27" spans="1:12" x14ac:dyDescent="0.25">
      <c r="A27" s="31" t="s">
        <v>28</v>
      </c>
      <c r="B27" s="6">
        <v>49</v>
      </c>
      <c r="C27" s="7">
        <f t="shared" si="32"/>
        <v>0.19215686274509805</v>
      </c>
      <c r="D27" s="6">
        <v>44</v>
      </c>
      <c r="E27" s="7">
        <f t="shared" si="33"/>
        <v>0.20560747663551401</v>
      </c>
      <c r="F27" s="6">
        <v>30</v>
      </c>
      <c r="G27" s="7">
        <f t="shared" si="34"/>
        <v>0.24793388429752067</v>
      </c>
      <c r="H27" s="6">
        <v>31</v>
      </c>
      <c r="I27" s="7">
        <f t="shared" si="35"/>
        <v>0.22463768115942029</v>
      </c>
      <c r="J27" s="6">
        <v>32</v>
      </c>
      <c r="K27" s="7">
        <f t="shared" si="6"/>
        <v>0.17297297297297298</v>
      </c>
      <c r="L27" s="7">
        <f t="shared" si="36"/>
        <v>-0.34693877551020408</v>
      </c>
    </row>
    <row r="28" spans="1:12" x14ac:dyDescent="0.25">
      <c r="A28" s="31" t="s">
        <v>29</v>
      </c>
      <c r="B28" s="6">
        <v>17</v>
      </c>
      <c r="C28" s="7">
        <f t="shared" si="32"/>
        <v>6.6666666666666666E-2</v>
      </c>
      <c r="D28" s="6">
        <v>15</v>
      </c>
      <c r="E28" s="7">
        <f t="shared" si="33"/>
        <v>7.0093457943925228E-2</v>
      </c>
      <c r="F28" s="6">
        <v>5</v>
      </c>
      <c r="G28" s="7">
        <f t="shared" si="34"/>
        <v>4.1322314049586778E-2</v>
      </c>
      <c r="H28" s="6">
        <v>6</v>
      </c>
      <c r="I28" s="7">
        <f t="shared" si="35"/>
        <v>4.3478260869565216E-2</v>
      </c>
      <c r="J28" s="6">
        <v>8</v>
      </c>
      <c r="K28" s="7">
        <f t="shared" si="6"/>
        <v>4.3243243243243246E-2</v>
      </c>
      <c r="L28" s="7">
        <f t="shared" si="36"/>
        <v>-0.52941176470588236</v>
      </c>
    </row>
    <row r="29" spans="1:12" x14ac:dyDescent="0.25">
      <c r="A29" s="31" t="s">
        <v>30</v>
      </c>
      <c r="B29" s="6">
        <v>1</v>
      </c>
      <c r="C29" s="7">
        <f t="shared" si="32"/>
        <v>3.9215686274509803E-3</v>
      </c>
      <c r="D29" s="6">
        <v>2</v>
      </c>
      <c r="E29" s="7">
        <f t="shared" si="33"/>
        <v>9.3457943925233638E-3</v>
      </c>
      <c r="F29" s="19" t="s">
        <v>13</v>
      </c>
      <c r="G29" s="29" t="s">
        <v>13</v>
      </c>
      <c r="H29" s="19" t="s">
        <v>13</v>
      </c>
      <c r="I29" s="29" t="s">
        <v>13</v>
      </c>
      <c r="J29" s="19">
        <v>1</v>
      </c>
      <c r="K29" s="29">
        <f t="shared" si="6"/>
        <v>5.4054054054054057E-3</v>
      </c>
      <c r="L29" s="7">
        <f t="shared" si="36"/>
        <v>0</v>
      </c>
    </row>
    <row r="30" spans="1:12" x14ac:dyDescent="0.25">
      <c r="A30" s="31" t="s">
        <v>31</v>
      </c>
      <c r="B30" s="6">
        <v>48</v>
      </c>
      <c r="C30" s="7">
        <f t="shared" si="32"/>
        <v>0.18823529411764706</v>
      </c>
      <c r="D30" s="6">
        <v>38</v>
      </c>
      <c r="E30" s="7">
        <f t="shared" si="33"/>
        <v>0.17757009345794392</v>
      </c>
      <c r="F30" s="6">
        <v>22</v>
      </c>
      <c r="G30" s="7">
        <f t="shared" ref="G30:G31" si="37">F30/121</f>
        <v>0.18181818181818182</v>
      </c>
      <c r="H30" s="6">
        <v>30</v>
      </c>
      <c r="I30" s="7">
        <f t="shared" ref="I30:I31" si="38">H30/138</f>
        <v>0.21739130434782608</v>
      </c>
      <c r="J30" s="6">
        <v>43</v>
      </c>
      <c r="K30" s="7">
        <f t="shared" si="6"/>
        <v>0.23243243243243245</v>
      </c>
      <c r="L30" s="7">
        <f t="shared" si="36"/>
        <v>-0.10416666666666667</v>
      </c>
    </row>
    <row r="31" spans="1:12" s="4" customFormat="1" x14ac:dyDescent="0.25">
      <c r="A31" s="38" t="s">
        <v>9</v>
      </c>
      <c r="B31" s="8">
        <f t="shared" ref="B31" si="39">SUM(B26:B30)</f>
        <v>255</v>
      </c>
      <c r="C31" s="9">
        <f t="shared" si="32"/>
        <v>1</v>
      </c>
      <c r="D31" s="8">
        <f t="shared" ref="D31" si="40">SUM(D26:D30)</f>
        <v>214</v>
      </c>
      <c r="E31" s="9">
        <f t="shared" si="33"/>
        <v>1</v>
      </c>
      <c r="F31" s="8">
        <f t="shared" ref="F31" si="41">SUM(F26:F30)</f>
        <v>121</v>
      </c>
      <c r="G31" s="9">
        <f t="shared" si="37"/>
        <v>1</v>
      </c>
      <c r="H31" s="8">
        <f t="shared" ref="H31" si="42">SUM(H26:H30)</f>
        <v>138</v>
      </c>
      <c r="I31" s="9">
        <f t="shared" si="38"/>
        <v>1</v>
      </c>
      <c r="J31" s="8">
        <f t="shared" ref="J31" si="43">SUM(J26:J30)</f>
        <v>185</v>
      </c>
      <c r="K31" s="9">
        <f t="shared" si="6"/>
        <v>1</v>
      </c>
      <c r="L31" s="9">
        <f t="shared" si="36"/>
        <v>-0.27450980392156865</v>
      </c>
    </row>
    <row r="32" spans="1:12" ht="30" x14ac:dyDescent="0.25">
      <c r="A32" s="35" t="s">
        <v>32</v>
      </c>
      <c r="B32" s="54" t="s">
        <v>1</v>
      </c>
      <c r="C32" s="55"/>
      <c r="D32" s="54" t="s">
        <v>2</v>
      </c>
      <c r="E32" s="55"/>
      <c r="F32" s="54" t="s">
        <v>3</v>
      </c>
      <c r="G32" s="55"/>
      <c r="H32" s="54" t="s">
        <v>4</v>
      </c>
      <c r="I32" s="55"/>
      <c r="J32" s="56" t="s">
        <v>77</v>
      </c>
      <c r="K32" s="56"/>
      <c r="L32" s="5" t="s">
        <v>5</v>
      </c>
    </row>
    <row r="33" spans="1:12" ht="30" x14ac:dyDescent="0.25">
      <c r="A33" s="40" t="s">
        <v>76</v>
      </c>
      <c r="B33" s="6">
        <v>159</v>
      </c>
      <c r="C33" s="7">
        <f t="shared" ref="C33:C35" si="44">B33/255</f>
        <v>0.62352941176470589</v>
      </c>
      <c r="D33" s="6">
        <v>135</v>
      </c>
      <c r="E33" s="7">
        <f t="shared" ref="E33:E35" si="45">D33/214</f>
        <v>0.63084112149532712</v>
      </c>
      <c r="F33" s="6">
        <v>67</v>
      </c>
      <c r="G33" s="7">
        <f t="shared" ref="G33:G35" si="46">F33/121</f>
        <v>0.55371900826446285</v>
      </c>
      <c r="H33" s="6">
        <v>94</v>
      </c>
      <c r="I33" s="7">
        <f t="shared" ref="I33:I35" si="47">H33/138</f>
        <v>0.6811594202898551</v>
      </c>
      <c r="J33" s="6">
        <v>121</v>
      </c>
      <c r="K33" s="7">
        <f t="shared" si="6"/>
        <v>0.65405405405405403</v>
      </c>
      <c r="L33" s="7">
        <f t="shared" ref="L33:L35" si="48">(J33-B33)/B33</f>
        <v>-0.2389937106918239</v>
      </c>
    </row>
    <row r="34" spans="1:12" x14ac:dyDescent="0.25">
      <c r="A34" s="31" t="s">
        <v>33</v>
      </c>
      <c r="B34" s="6">
        <v>96</v>
      </c>
      <c r="C34" s="7">
        <f t="shared" si="44"/>
        <v>0.37647058823529411</v>
      </c>
      <c r="D34" s="6">
        <v>79</v>
      </c>
      <c r="E34" s="7">
        <f t="shared" si="45"/>
        <v>0.36915887850467288</v>
      </c>
      <c r="F34" s="6">
        <v>54</v>
      </c>
      <c r="G34" s="7">
        <f t="shared" si="46"/>
        <v>0.4462809917355372</v>
      </c>
      <c r="H34" s="6">
        <v>44</v>
      </c>
      <c r="I34" s="7">
        <f t="shared" si="47"/>
        <v>0.3188405797101449</v>
      </c>
      <c r="J34" s="6">
        <v>64</v>
      </c>
      <c r="K34" s="7">
        <f t="shared" si="6"/>
        <v>0.34594594594594597</v>
      </c>
      <c r="L34" s="7">
        <f t="shared" si="48"/>
        <v>-0.33333333333333331</v>
      </c>
    </row>
    <row r="35" spans="1:12" s="4" customFormat="1" x14ac:dyDescent="0.25">
      <c r="A35" s="38" t="s">
        <v>9</v>
      </c>
      <c r="B35" s="8">
        <f t="shared" ref="B35" si="49">SUM(B33:B34)</f>
        <v>255</v>
      </c>
      <c r="C35" s="9">
        <f t="shared" si="44"/>
        <v>1</v>
      </c>
      <c r="D35" s="8">
        <f t="shared" ref="D35" si="50">SUM(D33:D34)</f>
        <v>214</v>
      </c>
      <c r="E35" s="9">
        <f t="shared" si="45"/>
        <v>1</v>
      </c>
      <c r="F35" s="8">
        <f t="shared" ref="F35" si="51">SUM(F33:F34)</f>
        <v>121</v>
      </c>
      <c r="G35" s="9">
        <f t="shared" si="46"/>
        <v>1</v>
      </c>
      <c r="H35" s="8">
        <f t="shared" ref="H35" si="52">SUM(H33:H34)</f>
        <v>138</v>
      </c>
      <c r="I35" s="9">
        <f t="shared" si="47"/>
        <v>1</v>
      </c>
      <c r="J35" s="8">
        <f t="shared" ref="J35" si="53">SUM(J33:J34)</f>
        <v>185</v>
      </c>
      <c r="K35" s="9">
        <f t="shared" si="6"/>
        <v>1</v>
      </c>
      <c r="L35" s="9">
        <f t="shared" si="48"/>
        <v>-0.27450980392156865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selection activeCell="M3" sqref="M3"/>
    </sheetView>
  </sheetViews>
  <sheetFormatPr defaultRowHeight="15" x14ac:dyDescent="0.25"/>
  <cols>
    <col min="1" max="1" width="38.140625" style="32" customWidth="1"/>
    <col min="2" max="2" width="18.5703125" style="10" customWidth="1"/>
    <col min="3" max="4" width="13.140625" style="10" customWidth="1"/>
    <col min="5" max="5" width="13.140625" style="17" customWidth="1"/>
    <col min="6" max="6" width="13.140625" style="10" customWidth="1"/>
    <col min="7" max="7" width="13.140625" style="17" customWidth="1"/>
    <col min="8" max="8" width="13.140625" style="18" customWidth="1"/>
  </cols>
  <sheetData>
    <row r="1" spans="1:8" x14ac:dyDescent="0.25">
      <c r="A1" s="57" t="s">
        <v>39</v>
      </c>
      <c r="B1" s="57"/>
      <c r="C1" s="57"/>
      <c r="D1" s="57"/>
      <c r="E1" s="57"/>
      <c r="F1" s="57"/>
      <c r="G1" s="57"/>
      <c r="H1" s="57"/>
    </row>
    <row r="2" spans="1:8" x14ac:dyDescent="0.25">
      <c r="A2" s="60"/>
      <c r="B2" s="60"/>
      <c r="C2" s="60"/>
      <c r="D2" s="60"/>
      <c r="E2" s="60"/>
      <c r="F2" s="60"/>
      <c r="G2" s="60"/>
      <c r="H2" s="60"/>
    </row>
    <row r="3" spans="1:8" ht="30" x14ac:dyDescent="0.25">
      <c r="A3" s="36" t="s">
        <v>35</v>
      </c>
      <c r="B3" s="2" t="s">
        <v>36</v>
      </c>
      <c r="C3" s="11" t="s">
        <v>68</v>
      </c>
      <c r="D3" s="11" t="s">
        <v>69</v>
      </c>
      <c r="E3" s="12" t="s">
        <v>70</v>
      </c>
      <c r="F3" s="11" t="s">
        <v>71</v>
      </c>
      <c r="G3" s="12" t="s">
        <v>37</v>
      </c>
      <c r="H3" s="13" t="s">
        <v>72</v>
      </c>
    </row>
    <row r="4" spans="1:8" x14ac:dyDescent="0.25">
      <c r="A4" s="61" t="s">
        <v>40</v>
      </c>
      <c r="B4" s="3" t="s">
        <v>1</v>
      </c>
      <c r="C4" s="6">
        <v>269</v>
      </c>
      <c r="D4" s="6">
        <v>236</v>
      </c>
      <c r="E4" s="14">
        <v>0.87732342007434949</v>
      </c>
      <c r="F4" s="6">
        <v>200</v>
      </c>
      <c r="G4" s="14">
        <v>0.74349442379182151</v>
      </c>
      <c r="H4" s="16" t="s">
        <v>13</v>
      </c>
    </row>
    <row r="5" spans="1:8" x14ac:dyDescent="0.25">
      <c r="A5" s="62"/>
      <c r="B5" s="3" t="s">
        <v>2</v>
      </c>
      <c r="C5" s="6">
        <v>219</v>
      </c>
      <c r="D5" s="6">
        <v>173</v>
      </c>
      <c r="E5" s="14">
        <v>0.78995433789954339</v>
      </c>
      <c r="F5" s="6">
        <v>128</v>
      </c>
      <c r="G5" s="14">
        <v>0.58447488584474883</v>
      </c>
      <c r="H5" s="16" t="s">
        <v>13</v>
      </c>
    </row>
    <row r="6" spans="1:8" x14ac:dyDescent="0.25">
      <c r="A6" s="62"/>
      <c r="B6" s="3" t="s">
        <v>3</v>
      </c>
      <c r="C6" s="6">
        <v>124</v>
      </c>
      <c r="D6" s="6">
        <v>109</v>
      </c>
      <c r="E6" s="14">
        <v>0.87903225806451613</v>
      </c>
      <c r="F6" s="6">
        <v>94</v>
      </c>
      <c r="G6" s="14">
        <v>0.75806451612903225</v>
      </c>
      <c r="H6" s="16" t="s">
        <v>13</v>
      </c>
    </row>
    <row r="7" spans="1:8" x14ac:dyDescent="0.25">
      <c r="A7" s="62"/>
      <c r="B7" s="3" t="s">
        <v>4</v>
      </c>
      <c r="C7" s="6">
        <v>121</v>
      </c>
      <c r="D7" s="6">
        <v>103</v>
      </c>
      <c r="E7" s="14">
        <v>0.85123966942148765</v>
      </c>
      <c r="F7" s="6">
        <v>87</v>
      </c>
      <c r="G7" s="14">
        <v>0.71900826446280997</v>
      </c>
      <c r="H7" s="16" t="s">
        <v>13</v>
      </c>
    </row>
    <row r="8" spans="1:8" x14ac:dyDescent="0.25">
      <c r="A8" s="63"/>
      <c r="B8" s="3" t="s">
        <v>77</v>
      </c>
      <c r="C8" s="6">
        <v>188</v>
      </c>
      <c r="D8" s="6">
        <v>175</v>
      </c>
      <c r="E8" s="14">
        <v>0.93085106382978722</v>
      </c>
      <c r="F8" s="6">
        <v>162</v>
      </c>
      <c r="G8" s="14">
        <v>0.86170212765957444</v>
      </c>
      <c r="H8" s="16" t="s">
        <v>13</v>
      </c>
    </row>
    <row r="10" spans="1:8" ht="30" x14ac:dyDescent="0.25">
      <c r="A10" s="35" t="s">
        <v>38</v>
      </c>
      <c r="B10" s="2" t="s">
        <v>36</v>
      </c>
      <c r="C10" s="11" t="s">
        <v>68</v>
      </c>
      <c r="D10" s="11" t="s">
        <v>69</v>
      </c>
      <c r="E10" s="12" t="s">
        <v>70</v>
      </c>
      <c r="F10" s="11" t="s">
        <v>71</v>
      </c>
      <c r="G10" s="12" t="s">
        <v>37</v>
      </c>
      <c r="H10" s="13" t="s">
        <v>72</v>
      </c>
    </row>
    <row r="11" spans="1:8" x14ac:dyDescent="0.25">
      <c r="A11" s="64" t="s">
        <v>41</v>
      </c>
      <c r="B11" s="3" t="s">
        <v>1</v>
      </c>
      <c r="C11" s="6">
        <v>84</v>
      </c>
      <c r="D11" s="6">
        <v>79</v>
      </c>
      <c r="E11" s="15">
        <v>0.94047619047619047</v>
      </c>
      <c r="F11" s="6">
        <v>66</v>
      </c>
      <c r="G11" s="15">
        <v>0.7857142857142857</v>
      </c>
      <c r="H11" s="16">
        <v>2.9113924050632911</v>
      </c>
    </row>
    <row r="12" spans="1:8" x14ac:dyDescent="0.25">
      <c r="A12" s="64"/>
      <c r="B12" s="3" t="s">
        <v>2</v>
      </c>
      <c r="C12" s="6">
        <v>58</v>
      </c>
      <c r="D12" s="6">
        <v>44</v>
      </c>
      <c r="E12" s="15">
        <v>0.75862068965517238</v>
      </c>
      <c r="F12" s="6">
        <v>29</v>
      </c>
      <c r="G12" s="15">
        <v>0.5</v>
      </c>
      <c r="H12" s="16">
        <v>2</v>
      </c>
    </row>
    <row r="13" spans="1:8" x14ac:dyDescent="0.25">
      <c r="A13" s="64"/>
      <c r="B13" s="3" t="s">
        <v>3</v>
      </c>
      <c r="C13" s="6">
        <v>22</v>
      </c>
      <c r="D13" s="6">
        <v>18</v>
      </c>
      <c r="E13" s="15">
        <v>0.81818181818181823</v>
      </c>
      <c r="F13" s="6">
        <v>10</v>
      </c>
      <c r="G13" s="15">
        <v>0.45454545454545453</v>
      </c>
      <c r="H13" s="16">
        <v>1.4444444444444444</v>
      </c>
    </row>
    <row r="14" spans="1:8" x14ac:dyDescent="0.25">
      <c r="A14" s="64"/>
      <c r="B14" s="3" t="s">
        <v>4</v>
      </c>
      <c r="C14" s="6">
        <v>17</v>
      </c>
      <c r="D14" s="6">
        <v>14</v>
      </c>
      <c r="E14" s="15">
        <v>0.82352941176470584</v>
      </c>
      <c r="F14" s="6">
        <v>12</v>
      </c>
      <c r="G14" s="15">
        <v>0.70588235294117652</v>
      </c>
      <c r="H14" s="16">
        <v>3.1142857142857143</v>
      </c>
    </row>
    <row r="15" spans="1:8" x14ac:dyDescent="0.25">
      <c r="A15" s="64"/>
      <c r="B15" s="3" t="s">
        <v>77</v>
      </c>
      <c r="C15" s="6">
        <v>17</v>
      </c>
      <c r="D15" s="6">
        <v>17</v>
      </c>
      <c r="E15" s="15">
        <v>1</v>
      </c>
      <c r="F15" s="6">
        <v>14</v>
      </c>
      <c r="G15" s="15">
        <v>0.82352941176470584</v>
      </c>
      <c r="H15" s="16">
        <v>2.7058823529411766</v>
      </c>
    </row>
    <row r="16" spans="1:8" ht="30" x14ac:dyDescent="0.25">
      <c r="A16" s="37"/>
      <c r="B16" s="2" t="s">
        <v>36</v>
      </c>
      <c r="C16" s="11" t="s">
        <v>68</v>
      </c>
      <c r="D16" s="11" t="s">
        <v>69</v>
      </c>
      <c r="E16" s="12" t="s">
        <v>70</v>
      </c>
      <c r="F16" s="11" t="s">
        <v>71</v>
      </c>
      <c r="G16" s="12" t="s">
        <v>37</v>
      </c>
      <c r="H16" s="13" t="s">
        <v>72</v>
      </c>
    </row>
    <row r="17" spans="1:8" x14ac:dyDescent="0.25">
      <c r="A17" s="64" t="s">
        <v>42</v>
      </c>
      <c r="B17" s="3" t="s">
        <v>1</v>
      </c>
      <c r="C17" s="6">
        <v>148</v>
      </c>
      <c r="D17" s="6">
        <v>121</v>
      </c>
      <c r="E17" s="15">
        <v>0.81756756756756754</v>
      </c>
      <c r="F17" s="6">
        <v>103</v>
      </c>
      <c r="G17" s="15">
        <v>0.69594594594594594</v>
      </c>
      <c r="H17" s="16">
        <v>2.6099173553719011</v>
      </c>
    </row>
    <row r="18" spans="1:8" x14ac:dyDescent="0.25">
      <c r="A18" s="64"/>
      <c r="B18" s="3" t="s">
        <v>2</v>
      </c>
      <c r="C18" s="6">
        <v>142</v>
      </c>
      <c r="D18" s="6">
        <v>118</v>
      </c>
      <c r="E18" s="15">
        <v>0.83098591549295775</v>
      </c>
      <c r="F18" s="6">
        <v>88</v>
      </c>
      <c r="G18" s="15">
        <v>0.61971830985915488</v>
      </c>
      <c r="H18" s="16">
        <v>2.4457627118644067</v>
      </c>
    </row>
    <row r="19" spans="1:8" x14ac:dyDescent="0.25">
      <c r="A19" s="64"/>
      <c r="B19" s="3" t="s">
        <v>3</v>
      </c>
      <c r="C19" s="6">
        <v>102</v>
      </c>
      <c r="D19" s="6">
        <v>91</v>
      </c>
      <c r="E19" s="15">
        <v>0.89215686274509809</v>
      </c>
      <c r="F19" s="6">
        <v>84</v>
      </c>
      <c r="G19" s="15">
        <v>0.82352941176470584</v>
      </c>
      <c r="H19" s="16">
        <v>3.0593406593406591</v>
      </c>
    </row>
    <row r="20" spans="1:8" x14ac:dyDescent="0.25">
      <c r="A20" s="64"/>
      <c r="B20" s="3" t="s">
        <v>4</v>
      </c>
      <c r="C20" s="6">
        <v>104</v>
      </c>
      <c r="D20" s="6">
        <v>89</v>
      </c>
      <c r="E20" s="15">
        <v>0.85576923076923073</v>
      </c>
      <c r="F20" s="6">
        <v>75</v>
      </c>
      <c r="G20" s="15">
        <v>0.72115384615384615</v>
      </c>
      <c r="H20" s="16">
        <v>2.7157303370786514</v>
      </c>
    </row>
    <row r="21" spans="1:8" x14ac:dyDescent="0.25">
      <c r="A21" s="64"/>
      <c r="B21" s="3" t="s">
        <v>77</v>
      </c>
      <c r="C21" s="6">
        <v>146</v>
      </c>
      <c r="D21" s="6">
        <v>133</v>
      </c>
      <c r="E21" s="15">
        <v>0.91095890410958902</v>
      </c>
      <c r="F21" s="6">
        <v>123</v>
      </c>
      <c r="G21" s="15">
        <v>0.84246575342465757</v>
      </c>
      <c r="H21" s="16">
        <v>3.2774436090225567</v>
      </c>
    </row>
    <row r="22" spans="1:8" ht="30" x14ac:dyDescent="0.25">
      <c r="A22" s="37"/>
      <c r="B22" s="2" t="s">
        <v>36</v>
      </c>
      <c r="C22" s="11" t="s">
        <v>68</v>
      </c>
      <c r="D22" s="11" t="s">
        <v>69</v>
      </c>
      <c r="E22" s="12" t="s">
        <v>70</v>
      </c>
      <c r="F22" s="11" t="s">
        <v>71</v>
      </c>
      <c r="G22" s="12" t="s">
        <v>37</v>
      </c>
      <c r="H22" s="13" t="s">
        <v>72</v>
      </c>
    </row>
    <row r="23" spans="1:8" x14ac:dyDescent="0.25">
      <c r="A23" s="64" t="s">
        <v>43</v>
      </c>
      <c r="B23" s="3" t="s">
        <v>1</v>
      </c>
      <c r="C23" s="6">
        <v>37</v>
      </c>
      <c r="D23" s="6">
        <v>36</v>
      </c>
      <c r="E23" s="15">
        <v>0.97297297297297303</v>
      </c>
      <c r="F23" s="6">
        <v>31</v>
      </c>
      <c r="G23" s="15">
        <v>0.83783783783783783</v>
      </c>
      <c r="H23" s="16">
        <v>2.5555555555555554</v>
      </c>
    </row>
    <row r="24" spans="1:8" x14ac:dyDescent="0.25">
      <c r="A24" s="64"/>
      <c r="B24" s="3" t="s">
        <v>2</v>
      </c>
      <c r="C24" s="6">
        <v>19</v>
      </c>
      <c r="D24" s="6">
        <v>11</v>
      </c>
      <c r="E24" s="15">
        <v>0.57894736842105265</v>
      </c>
      <c r="F24" s="6">
        <v>11</v>
      </c>
      <c r="G24" s="15">
        <v>0.57894736842105265</v>
      </c>
      <c r="H24" s="16">
        <v>3.1545454545454543</v>
      </c>
    </row>
    <row r="25" spans="1:8" x14ac:dyDescent="0.25">
      <c r="A25" s="64"/>
      <c r="B25" s="3" t="s">
        <v>3</v>
      </c>
      <c r="C25" s="3" t="s">
        <v>13</v>
      </c>
      <c r="D25" s="3" t="s">
        <v>13</v>
      </c>
      <c r="E25" s="15" t="s">
        <v>13</v>
      </c>
      <c r="F25" s="3" t="s">
        <v>13</v>
      </c>
      <c r="G25" s="15" t="s">
        <v>13</v>
      </c>
      <c r="H25" s="16" t="s">
        <v>13</v>
      </c>
    </row>
    <row r="26" spans="1:8" x14ac:dyDescent="0.25">
      <c r="A26" s="64"/>
      <c r="B26" s="3" t="s">
        <v>4</v>
      </c>
      <c r="C26" s="6" t="s">
        <v>13</v>
      </c>
      <c r="D26" s="6" t="s">
        <v>13</v>
      </c>
      <c r="E26" s="15" t="s">
        <v>13</v>
      </c>
      <c r="F26" s="6" t="s">
        <v>13</v>
      </c>
      <c r="G26" s="15" t="s">
        <v>13</v>
      </c>
      <c r="H26" s="16" t="s">
        <v>13</v>
      </c>
    </row>
    <row r="27" spans="1:8" x14ac:dyDescent="0.25">
      <c r="A27" s="64"/>
      <c r="B27" s="3" t="s">
        <v>77</v>
      </c>
      <c r="C27" s="6">
        <v>25</v>
      </c>
      <c r="D27" s="6">
        <v>25</v>
      </c>
      <c r="E27" s="15">
        <v>1</v>
      </c>
      <c r="F27" s="6">
        <v>25</v>
      </c>
      <c r="G27" s="15">
        <v>1</v>
      </c>
      <c r="H27" s="16">
        <v>3.6200000000000006</v>
      </c>
    </row>
  </sheetData>
  <mergeCells count="5"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workbookViewId="0">
      <selection activeCell="M3" sqref="M3"/>
    </sheetView>
  </sheetViews>
  <sheetFormatPr defaultRowHeight="15" x14ac:dyDescent="0.25"/>
  <cols>
    <col min="1" max="1" width="20" style="32" customWidth="1"/>
    <col min="2" max="2" width="16.7109375" style="10" customWidth="1"/>
    <col min="3" max="4" width="13.7109375" style="10" customWidth="1"/>
    <col min="5" max="5" width="13.7109375" style="17" customWidth="1"/>
    <col min="6" max="6" width="13.7109375" style="10" customWidth="1"/>
    <col min="7" max="7" width="13.7109375" style="17" customWidth="1"/>
    <col min="8" max="8" width="13.7109375" style="18" customWidth="1"/>
    <col min="9" max="9" width="16.7109375" customWidth="1"/>
    <col min="10" max="15" width="13.7109375" customWidth="1"/>
  </cols>
  <sheetData>
    <row r="1" spans="1:15" ht="30" x14ac:dyDescent="0.25">
      <c r="A1" s="35" t="s">
        <v>67</v>
      </c>
      <c r="B1" s="2" t="s">
        <v>36</v>
      </c>
      <c r="C1" s="11" t="s">
        <v>68</v>
      </c>
      <c r="D1" s="11" t="s">
        <v>69</v>
      </c>
      <c r="E1" s="12" t="s">
        <v>70</v>
      </c>
      <c r="F1" s="11" t="s">
        <v>71</v>
      </c>
      <c r="G1" s="12" t="s">
        <v>37</v>
      </c>
      <c r="H1" s="13" t="s">
        <v>72</v>
      </c>
    </row>
    <row r="2" spans="1:15" x14ac:dyDescent="0.25">
      <c r="A2" s="64" t="s">
        <v>44</v>
      </c>
      <c r="B2" s="3" t="s">
        <v>1</v>
      </c>
      <c r="C2" s="6">
        <v>229</v>
      </c>
      <c r="D2" s="6">
        <v>211</v>
      </c>
      <c r="E2" s="15">
        <v>0.92139737991266379</v>
      </c>
      <c r="F2" s="6">
        <v>179</v>
      </c>
      <c r="G2" s="15">
        <v>0.78165938864628826</v>
      </c>
      <c r="H2" s="22">
        <v>2.6815165876777249</v>
      </c>
    </row>
    <row r="3" spans="1:15" x14ac:dyDescent="0.25">
      <c r="A3" s="64"/>
      <c r="B3" s="3" t="s">
        <v>2</v>
      </c>
      <c r="C3" s="6">
        <v>178</v>
      </c>
      <c r="D3" s="6">
        <v>141</v>
      </c>
      <c r="E3" s="15">
        <v>0.7921348314606742</v>
      </c>
      <c r="F3" s="6">
        <v>101</v>
      </c>
      <c r="G3" s="15">
        <v>0.56741573033707871</v>
      </c>
      <c r="H3" s="22">
        <v>2.2645390070921989</v>
      </c>
    </row>
    <row r="4" spans="1:15" x14ac:dyDescent="0.25">
      <c r="A4" s="64"/>
      <c r="B4" s="3" t="s">
        <v>3</v>
      </c>
      <c r="C4" s="6">
        <v>84</v>
      </c>
      <c r="D4" s="6">
        <v>77</v>
      </c>
      <c r="E4" s="15">
        <v>0.91666666666666663</v>
      </c>
      <c r="F4" s="6">
        <v>64</v>
      </c>
      <c r="G4" s="15">
        <v>0.76190476190476186</v>
      </c>
      <c r="H4" s="22">
        <v>2.6935064935064936</v>
      </c>
    </row>
    <row r="5" spans="1:15" x14ac:dyDescent="0.25">
      <c r="A5" s="64"/>
      <c r="B5" s="3" t="s">
        <v>4</v>
      </c>
      <c r="C5" s="6">
        <v>90</v>
      </c>
      <c r="D5" s="6">
        <v>84</v>
      </c>
      <c r="E5" s="15">
        <v>0.93333333333333335</v>
      </c>
      <c r="F5" s="6">
        <v>77</v>
      </c>
      <c r="G5" s="15">
        <v>0.85555555555555551</v>
      </c>
      <c r="H5" s="22">
        <v>3.0035714285714286</v>
      </c>
    </row>
    <row r="6" spans="1:15" x14ac:dyDescent="0.25">
      <c r="A6" s="64"/>
      <c r="B6" s="3" t="s">
        <v>77</v>
      </c>
      <c r="C6" s="6">
        <v>149</v>
      </c>
      <c r="D6" s="6">
        <v>147</v>
      </c>
      <c r="E6" s="15">
        <v>0.98657718120805371</v>
      </c>
      <c r="F6" s="6">
        <v>138</v>
      </c>
      <c r="G6" s="15">
        <v>0.9261744966442953</v>
      </c>
      <c r="H6" s="22">
        <v>3.3632653061224489</v>
      </c>
    </row>
    <row r="7" spans="1:15" x14ac:dyDescent="0.25">
      <c r="A7" s="64" t="s">
        <v>45</v>
      </c>
      <c r="B7" s="3" t="s">
        <v>1</v>
      </c>
      <c r="C7" s="19">
        <v>40</v>
      </c>
      <c r="D7" s="19">
        <v>25</v>
      </c>
      <c r="E7" s="20">
        <v>0.625</v>
      </c>
      <c r="F7" s="19">
        <v>21</v>
      </c>
      <c r="G7" s="20">
        <v>0.52500000000000002</v>
      </c>
      <c r="H7" s="53">
        <v>2.88</v>
      </c>
    </row>
    <row r="8" spans="1:15" x14ac:dyDescent="0.25">
      <c r="A8" s="64"/>
      <c r="B8" s="3" t="s">
        <v>2</v>
      </c>
      <c r="C8" s="19">
        <v>41</v>
      </c>
      <c r="D8" s="19">
        <v>32</v>
      </c>
      <c r="E8" s="20">
        <v>0.78048780487804881</v>
      </c>
      <c r="F8" s="19">
        <v>27</v>
      </c>
      <c r="G8" s="20">
        <v>0.65853658536585369</v>
      </c>
      <c r="H8" s="53">
        <v>2.875</v>
      </c>
    </row>
    <row r="9" spans="1:15" x14ac:dyDescent="0.25">
      <c r="A9" s="64"/>
      <c r="B9" s="3" t="s">
        <v>3</v>
      </c>
      <c r="C9" s="19">
        <v>40</v>
      </c>
      <c r="D9" s="19">
        <v>32</v>
      </c>
      <c r="E9" s="20">
        <v>0.8</v>
      </c>
      <c r="F9" s="19">
        <v>30</v>
      </c>
      <c r="G9" s="20">
        <v>0.75</v>
      </c>
      <c r="H9" s="53">
        <v>3.03125</v>
      </c>
    </row>
    <row r="10" spans="1:15" x14ac:dyDescent="0.25">
      <c r="A10" s="64"/>
      <c r="B10" s="3" t="s">
        <v>4</v>
      </c>
      <c r="C10" s="19">
        <v>31</v>
      </c>
      <c r="D10" s="19">
        <v>19</v>
      </c>
      <c r="E10" s="20">
        <v>0.61290322580645162</v>
      </c>
      <c r="F10" s="19">
        <v>10</v>
      </c>
      <c r="G10" s="20">
        <v>0.32258064516129031</v>
      </c>
      <c r="H10" s="53">
        <v>1.736842105263158</v>
      </c>
    </row>
    <row r="11" spans="1:15" x14ac:dyDescent="0.25">
      <c r="A11" s="64"/>
      <c r="B11" s="3" t="s">
        <v>77</v>
      </c>
      <c r="C11" s="19">
        <v>39</v>
      </c>
      <c r="D11" s="19">
        <v>28</v>
      </c>
      <c r="E11" s="20">
        <v>0.71794871794871795</v>
      </c>
      <c r="F11" s="19">
        <v>24</v>
      </c>
      <c r="G11" s="20">
        <v>0.61538461538461542</v>
      </c>
      <c r="H11" s="53">
        <v>2.7857142857142856</v>
      </c>
    </row>
    <row r="14" spans="1:15" ht="39" customHeight="1" x14ac:dyDescent="0.25">
      <c r="A14" s="69" t="s">
        <v>44</v>
      </c>
      <c r="B14" s="69"/>
      <c r="C14" s="69"/>
      <c r="D14" s="69"/>
      <c r="E14" s="69"/>
      <c r="F14" s="69"/>
      <c r="G14" s="69"/>
      <c r="H14" s="69"/>
      <c r="I14" s="69" t="s">
        <v>45</v>
      </c>
      <c r="J14" s="69"/>
      <c r="K14" s="69"/>
      <c r="L14" s="69"/>
      <c r="M14" s="69"/>
      <c r="N14" s="69"/>
      <c r="O14" s="69"/>
    </row>
    <row r="15" spans="1:15" ht="30" x14ac:dyDescent="0.25">
      <c r="A15" s="43" t="s">
        <v>46</v>
      </c>
      <c r="B15" s="41" t="s">
        <v>36</v>
      </c>
      <c r="C15" s="11" t="s">
        <v>68</v>
      </c>
      <c r="D15" s="11" t="s">
        <v>69</v>
      </c>
      <c r="E15" s="11" t="s">
        <v>70</v>
      </c>
      <c r="F15" s="11" t="s">
        <v>71</v>
      </c>
      <c r="G15" s="11" t="s">
        <v>37</v>
      </c>
      <c r="H15" s="11" t="s">
        <v>72</v>
      </c>
      <c r="I15" s="41" t="s">
        <v>36</v>
      </c>
      <c r="J15" s="11" t="s">
        <v>68</v>
      </c>
      <c r="K15" s="11" t="s">
        <v>69</v>
      </c>
      <c r="L15" s="11" t="s">
        <v>70</v>
      </c>
      <c r="M15" s="11" t="s">
        <v>71</v>
      </c>
      <c r="N15" s="11" t="s">
        <v>37</v>
      </c>
      <c r="O15" s="11" t="s">
        <v>72</v>
      </c>
    </row>
    <row r="16" spans="1:15" x14ac:dyDescent="0.25">
      <c r="A16" s="70" t="s">
        <v>47</v>
      </c>
      <c r="B16" s="44" t="s">
        <v>1</v>
      </c>
      <c r="C16" s="45">
        <v>24</v>
      </c>
      <c r="D16" s="45">
        <v>22</v>
      </c>
      <c r="E16" s="46">
        <v>0.91666666666666663</v>
      </c>
      <c r="F16" s="45">
        <v>18</v>
      </c>
      <c r="G16" s="46">
        <v>0.75</v>
      </c>
      <c r="H16" s="47">
        <v>2.5318181818181817</v>
      </c>
      <c r="I16" s="44" t="s">
        <v>1</v>
      </c>
      <c r="J16" s="45">
        <v>4</v>
      </c>
      <c r="K16" s="45">
        <v>4</v>
      </c>
      <c r="L16" s="46">
        <v>1</v>
      </c>
      <c r="M16" s="45">
        <v>3</v>
      </c>
      <c r="N16" s="46">
        <v>0.75</v>
      </c>
      <c r="O16" s="47">
        <v>2</v>
      </c>
    </row>
    <row r="17" spans="1:15" x14ac:dyDescent="0.25">
      <c r="A17" s="71"/>
      <c r="B17" s="44" t="s">
        <v>2</v>
      </c>
      <c r="C17" s="45">
        <v>7</v>
      </c>
      <c r="D17" s="45">
        <v>5</v>
      </c>
      <c r="E17" s="46">
        <v>0.7142857142857143</v>
      </c>
      <c r="F17" s="45">
        <v>5</v>
      </c>
      <c r="G17" s="46">
        <v>0.7142857142857143</v>
      </c>
      <c r="H17" s="47">
        <v>3.18</v>
      </c>
      <c r="I17" s="44" t="s">
        <v>2</v>
      </c>
      <c r="J17" s="45">
        <v>3</v>
      </c>
      <c r="K17" s="45">
        <v>2</v>
      </c>
      <c r="L17" s="46">
        <v>0.66666666666666663</v>
      </c>
      <c r="M17" s="45">
        <v>1</v>
      </c>
      <c r="N17" s="46">
        <v>0.33333333333333331</v>
      </c>
      <c r="O17" s="47">
        <v>1</v>
      </c>
    </row>
    <row r="18" spans="1:15" x14ac:dyDescent="0.25">
      <c r="A18" s="71"/>
      <c r="B18" s="44" t="s">
        <v>3</v>
      </c>
      <c r="C18" s="45">
        <v>3</v>
      </c>
      <c r="D18" s="45">
        <v>3</v>
      </c>
      <c r="E18" s="46">
        <v>1</v>
      </c>
      <c r="F18" s="45">
        <v>3</v>
      </c>
      <c r="G18" s="46">
        <v>1</v>
      </c>
      <c r="H18" s="47">
        <v>2.6666666666666665</v>
      </c>
      <c r="I18" s="44" t="s">
        <v>3</v>
      </c>
      <c r="J18" s="45">
        <v>2</v>
      </c>
      <c r="K18" s="45">
        <v>1</v>
      </c>
      <c r="L18" s="46">
        <v>0.5</v>
      </c>
      <c r="M18" s="45">
        <v>1</v>
      </c>
      <c r="N18" s="46">
        <v>0.5</v>
      </c>
      <c r="O18" s="47">
        <v>3</v>
      </c>
    </row>
    <row r="19" spans="1:15" x14ac:dyDescent="0.25">
      <c r="A19" s="71"/>
      <c r="B19" s="44" t="s">
        <v>4</v>
      </c>
      <c r="C19" s="45">
        <v>8</v>
      </c>
      <c r="D19" s="45">
        <v>8</v>
      </c>
      <c r="E19" s="46">
        <v>1</v>
      </c>
      <c r="F19" s="45">
        <v>7</v>
      </c>
      <c r="G19" s="46">
        <v>0.875</v>
      </c>
      <c r="H19" s="47">
        <v>3.0375000000000001</v>
      </c>
      <c r="I19" s="44" t="s">
        <v>4</v>
      </c>
      <c r="J19" s="45">
        <v>1</v>
      </c>
      <c r="K19" s="45">
        <v>1</v>
      </c>
      <c r="L19" s="46">
        <v>1</v>
      </c>
      <c r="M19" s="45">
        <v>0</v>
      </c>
      <c r="N19" s="46">
        <v>0</v>
      </c>
      <c r="O19" s="47">
        <v>1</v>
      </c>
    </row>
    <row r="20" spans="1:15" x14ac:dyDescent="0.25">
      <c r="A20" s="72"/>
      <c r="B20" s="44" t="s">
        <v>77</v>
      </c>
      <c r="C20" s="45" t="s">
        <v>13</v>
      </c>
      <c r="D20" s="45" t="s">
        <v>13</v>
      </c>
      <c r="E20" s="46" t="s">
        <v>13</v>
      </c>
      <c r="F20" s="45" t="s">
        <v>13</v>
      </c>
      <c r="G20" s="46" t="s">
        <v>13</v>
      </c>
      <c r="H20" s="47" t="s">
        <v>13</v>
      </c>
      <c r="I20" s="44" t="s">
        <v>77</v>
      </c>
      <c r="J20" s="45">
        <v>5</v>
      </c>
      <c r="K20" s="45">
        <v>3</v>
      </c>
      <c r="L20" s="46">
        <v>0.6</v>
      </c>
      <c r="M20" s="45">
        <v>3</v>
      </c>
      <c r="N20" s="46">
        <v>0.6</v>
      </c>
      <c r="O20" s="47">
        <v>2.3333333333333335</v>
      </c>
    </row>
    <row r="21" spans="1:15" x14ac:dyDescent="0.25">
      <c r="A21" s="66" t="s">
        <v>48</v>
      </c>
      <c r="B21" s="48" t="s">
        <v>1</v>
      </c>
      <c r="C21" s="49">
        <v>2</v>
      </c>
      <c r="D21" s="49">
        <v>2</v>
      </c>
      <c r="E21" s="50">
        <v>1</v>
      </c>
      <c r="F21" s="49">
        <v>1</v>
      </c>
      <c r="G21" s="50">
        <v>0.5</v>
      </c>
      <c r="H21" s="51">
        <v>2.5</v>
      </c>
      <c r="I21" s="48" t="s">
        <v>1</v>
      </c>
      <c r="J21" s="49" t="s">
        <v>13</v>
      </c>
      <c r="K21" s="49" t="s">
        <v>13</v>
      </c>
      <c r="L21" s="50" t="s">
        <v>13</v>
      </c>
      <c r="M21" s="49" t="s">
        <v>13</v>
      </c>
      <c r="N21" s="50" t="s">
        <v>13</v>
      </c>
      <c r="O21" s="51" t="s">
        <v>13</v>
      </c>
    </row>
    <row r="22" spans="1:15" x14ac:dyDescent="0.25">
      <c r="A22" s="66"/>
      <c r="B22" s="48" t="s">
        <v>2</v>
      </c>
      <c r="C22" s="49">
        <v>1</v>
      </c>
      <c r="D22" s="49">
        <v>1</v>
      </c>
      <c r="E22" s="50">
        <v>1</v>
      </c>
      <c r="F22" s="49">
        <v>0</v>
      </c>
      <c r="G22" s="50">
        <v>0</v>
      </c>
      <c r="H22" s="51">
        <v>0</v>
      </c>
      <c r="I22" s="48" t="s">
        <v>2</v>
      </c>
      <c r="J22" s="49">
        <v>1</v>
      </c>
      <c r="K22" s="49">
        <v>1</v>
      </c>
      <c r="L22" s="50">
        <v>1</v>
      </c>
      <c r="M22" s="49">
        <v>1</v>
      </c>
      <c r="N22" s="50">
        <v>1</v>
      </c>
      <c r="O22" s="51">
        <v>4</v>
      </c>
    </row>
    <row r="23" spans="1:15" x14ac:dyDescent="0.25">
      <c r="A23" s="66"/>
      <c r="B23" s="48" t="s">
        <v>3</v>
      </c>
      <c r="C23" s="49" t="s">
        <v>13</v>
      </c>
      <c r="D23" s="49" t="s">
        <v>13</v>
      </c>
      <c r="E23" s="50" t="s">
        <v>13</v>
      </c>
      <c r="F23" s="49" t="s">
        <v>13</v>
      </c>
      <c r="G23" s="50" t="s">
        <v>13</v>
      </c>
      <c r="H23" s="51" t="s">
        <v>13</v>
      </c>
      <c r="I23" s="48" t="s">
        <v>3</v>
      </c>
      <c r="J23" s="49" t="s">
        <v>13</v>
      </c>
      <c r="K23" s="49" t="s">
        <v>13</v>
      </c>
      <c r="L23" s="50" t="s">
        <v>13</v>
      </c>
      <c r="M23" s="49" t="s">
        <v>13</v>
      </c>
      <c r="N23" s="50" t="s">
        <v>13</v>
      </c>
      <c r="O23" s="51" t="s">
        <v>13</v>
      </c>
    </row>
    <row r="24" spans="1:15" x14ac:dyDescent="0.25">
      <c r="A24" s="66"/>
      <c r="B24" s="48" t="s">
        <v>4</v>
      </c>
      <c r="C24" s="49" t="s">
        <v>13</v>
      </c>
      <c r="D24" s="49" t="s">
        <v>13</v>
      </c>
      <c r="E24" s="50" t="s">
        <v>13</v>
      </c>
      <c r="F24" s="49" t="s">
        <v>13</v>
      </c>
      <c r="G24" s="50" t="s">
        <v>13</v>
      </c>
      <c r="H24" s="51" t="s">
        <v>13</v>
      </c>
      <c r="I24" s="48" t="s">
        <v>4</v>
      </c>
      <c r="J24" s="49" t="s">
        <v>13</v>
      </c>
      <c r="K24" s="49" t="s">
        <v>13</v>
      </c>
      <c r="L24" s="50" t="s">
        <v>13</v>
      </c>
      <c r="M24" s="49" t="s">
        <v>13</v>
      </c>
      <c r="N24" s="50" t="s">
        <v>13</v>
      </c>
      <c r="O24" s="51" t="s">
        <v>13</v>
      </c>
    </row>
    <row r="25" spans="1:15" x14ac:dyDescent="0.25">
      <c r="A25" s="66"/>
      <c r="B25" s="48" t="s">
        <v>77</v>
      </c>
      <c r="C25" s="49" t="s">
        <v>13</v>
      </c>
      <c r="D25" s="49" t="s">
        <v>13</v>
      </c>
      <c r="E25" s="50" t="s">
        <v>13</v>
      </c>
      <c r="F25" s="49" t="s">
        <v>13</v>
      </c>
      <c r="G25" s="50" t="s">
        <v>13</v>
      </c>
      <c r="H25" s="51" t="s">
        <v>13</v>
      </c>
      <c r="I25" s="48" t="s">
        <v>77</v>
      </c>
      <c r="J25" s="49" t="s">
        <v>13</v>
      </c>
      <c r="K25" s="49" t="s">
        <v>13</v>
      </c>
      <c r="L25" s="50" t="s">
        <v>13</v>
      </c>
      <c r="M25" s="49" t="s">
        <v>13</v>
      </c>
      <c r="N25" s="50" t="s">
        <v>13</v>
      </c>
      <c r="O25" s="51" t="s">
        <v>13</v>
      </c>
    </row>
    <row r="26" spans="1:15" x14ac:dyDescent="0.25">
      <c r="A26" s="67" t="s">
        <v>14</v>
      </c>
      <c r="B26" s="44" t="s">
        <v>1</v>
      </c>
      <c r="C26" s="45">
        <v>4</v>
      </c>
      <c r="D26" s="45">
        <v>4</v>
      </c>
      <c r="E26" s="46">
        <v>1</v>
      </c>
      <c r="F26" s="45">
        <v>3</v>
      </c>
      <c r="G26" s="46">
        <v>0.75</v>
      </c>
      <c r="H26" s="47">
        <v>2.25</v>
      </c>
      <c r="I26" s="44" t="s">
        <v>1</v>
      </c>
      <c r="J26" s="45" t="s">
        <v>13</v>
      </c>
      <c r="K26" s="45" t="s">
        <v>13</v>
      </c>
      <c r="L26" s="46" t="s">
        <v>13</v>
      </c>
      <c r="M26" s="45" t="s">
        <v>13</v>
      </c>
      <c r="N26" s="46" t="s">
        <v>13</v>
      </c>
      <c r="O26" s="47" t="s">
        <v>13</v>
      </c>
    </row>
    <row r="27" spans="1:15" x14ac:dyDescent="0.25">
      <c r="A27" s="67"/>
      <c r="B27" s="44" t="s">
        <v>2</v>
      </c>
      <c r="C27" s="45">
        <v>3</v>
      </c>
      <c r="D27" s="45">
        <v>2</v>
      </c>
      <c r="E27" s="46">
        <v>0.66666666666666663</v>
      </c>
      <c r="F27" s="45">
        <v>1</v>
      </c>
      <c r="G27" s="46">
        <v>0.33333333333333331</v>
      </c>
      <c r="H27" s="47">
        <v>1.1499999999999999</v>
      </c>
      <c r="I27" s="44" t="s">
        <v>2</v>
      </c>
      <c r="J27" s="45">
        <v>2</v>
      </c>
      <c r="K27" s="45">
        <v>2</v>
      </c>
      <c r="L27" s="46">
        <v>1</v>
      </c>
      <c r="M27" s="45">
        <v>2</v>
      </c>
      <c r="N27" s="46">
        <v>1</v>
      </c>
      <c r="O27" s="47">
        <v>3.5</v>
      </c>
    </row>
    <row r="28" spans="1:15" x14ac:dyDescent="0.25">
      <c r="A28" s="67"/>
      <c r="B28" s="44" t="s">
        <v>3</v>
      </c>
      <c r="C28" s="45">
        <v>1</v>
      </c>
      <c r="D28" s="45">
        <v>1</v>
      </c>
      <c r="E28" s="46">
        <v>1</v>
      </c>
      <c r="F28" s="45">
        <v>1</v>
      </c>
      <c r="G28" s="46">
        <v>1</v>
      </c>
      <c r="H28" s="47">
        <v>3</v>
      </c>
      <c r="I28" s="44" t="s">
        <v>3</v>
      </c>
      <c r="J28" s="45">
        <v>2</v>
      </c>
      <c r="K28" s="45">
        <v>2</v>
      </c>
      <c r="L28" s="46">
        <v>1</v>
      </c>
      <c r="M28" s="45">
        <v>2</v>
      </c>
      <c r="N28" s="46">
        <v>1</v>
      </c>
      <c r="O28" s="47">
        <v>3.5</v>
      </c>
    </row>
    <row r="29" spans="1:15" x14ac:dyDescent="0.25">
      <c r="A29" s="67"/>
      <c r="B29" s="44" t="s">
        <v>4</v>
      </c>
      <c r="C29" s="45">
        <v>4</v>
      </c>
      <c r="D29" s="45">
        <v>4</v>
      </c>
      <c r="E29" s="46">
        <v>1</v>
      </c>
      <c r="F29" s="45">
        <v>4</v>
      </c>
      <c r="G29" s="46">
        <v>1</v>
      </c>
      <c r="H29" s="47">
        <v>3.1749999999999994</v>
      </c>
      <c r="I29" s="44" t="s">
        <v>4</v>
      </c>
      <c r="J29" s="45" t="s">
        <v>13</v>
      </c>
      <c r="K29" s="45" t="s">
        <v>13</v>
      </c>
      <c r="L29" s="46" t="s">
        <v>13</v>
      </c>
      <c r="M29" s="45" t="s">
        <v>13</v>
      </c>
      <c r="N29" s="46" t="s">
        <v>13</v>
      </c>
      <c r="O29" s="47" t="s">
        <v>13</v>
      </c>
    </row>
    <row r="30" spans="1:15" x14ac:dyDescent="0.25">
      <c r="A30" s="67"/>
      <c r="B30" s="44" t="s">
        <v>77</v>
      </c>
      <c r="C30" s="45" t="s">
        <v>13</v>
      </c>
      <c r="D30" s="45" t="s">
        <v>13</v>
      </c>
      <c r="E30" s="46" t="s">
        <v>13</v>
      </c>
      <c r="F30" s="45" t="s">
        <v>13</v>
      </c>
      <c r="G30" s="46" t="s">
        <v>13</v>
      </c>
      <c r="H30" s="47" t="s">
        <v>13</v>
      </c>
      <c r="I30" s="44" t="s">
        <v>77</v>
      </c>
      <c r="J30" s="45" t="s">
        <v>13</v>
      </c>
      <c r="K30" s="45" t="s">
        <v>13</v>
      </c>
      <c r="L30" s="46" t="s">
        <v>13</v>
      </c>
      <c r="M30" s="45" t="s">
        <v>13</v>
      </c>
      <c r="N30" s="46" t="s">
        <v>13</v>
      </c>
      <c r="O30" s="47" t="s">
        <v>13</v>
      </c>
    </row>
    <row r="31" spans="1:15" x14ac:dyDescent="0.25">
      <c r="A31" s="68" t="s">
        <v>15</v>
      </c>
      <c r="B31" s="48" t="s">
        <v>1</v>
      </c>
      <c r="C31" s="49">
        <v>4</v>
      </c>
      <c r="D31" s="49">
        <v>4</v>
      </c>
      <c r="E31" s="50">
        <v>1</v>
      </c>
      <c r="F31" s="49">
        <v>4</v>
      </c>
      <c r="G31" s="50">
        <v>1</v>
      </c>
      <c r="H31" s="51">
        <v>3.25</v>
      </c>
      <c r="I31" s="48" t="s">
        <v>1</v>
      </c>
      <c r="J31" s="49">
        <v>1</v>
      </c>
      <c r="K31" s="49">
        <v>0</v>
      </c>
      <c r="L31" s="50">
        <v>0</v>
      </c>
      <c r="M31" s="49">
        <v>0</v>
      </c>
      <c r="N31" s="50">
        <v>0</v>
      </c>
      <c r="O31" s="51"/>
    </row>
    <row r="32" spans="1:15" x14ac:dyDescent="0.25">
      <c r="A32" s="68"/>
      <c r="B32" s="48" t="s">
        <v>2</v>
      </c>
      <c r="C32" s="49">
        <v>4</v>
      </c>
      <c r="D32" s="49">
        <v>3</v>
      </c>
      <c r="E32" s="50">
        <v>0.75</v>
      </c>
      <c r="F32" s="49">
        <v>3</v>
      </c>
      <c r="G32" s="50">
        <v>0.75</v>
      </c>
      <c r="H32" s="51">
        <v>3</v>
      </c>
      <c r="I32" s="48" t="s">
        <v>2</v>
      </c>
      <c r="J32" s="49">
        <v>1</v>
      </c>
      <c r="K32" s="49">
        <v>0</v>
      </c>
      <c r="L32" s="50">
        <v>0</v>
      </c>
      <c r="M32" s="49">
        <v>0</v>
      </c>
      <c r="N32" s="50">
        <v>0</v>
      </c>
      <c r="O32" s="51"/>
    </row>
    <row r="33" spans="1:15" x14ac:dyDescent="0.25">
      <c r="A33" s="68"/>
      <c r="B33" s="48" t="s">
        <v>3</v>
      </c>
      <c r="C33" s="49" t="s">
        <v>13</v>
      </c>
      <c r="D33" s="49" t="s">
        <v>13</v>
      </c>
      <c r="E33" s="50" t="s">
        <v>13</v>
      </c>
      <c r="F33" s="49" t="s">
        <v>13</v>
      </c>
      <c r="G33" s="50" t="s">
        <v>13</v>
      </c>
      <c r="H33" s="51" t="s">
        <v>13</v>
      </c>
      <c r="I33" s="48" t="s">
        <v>3</v>
      </c>
      <c r="J33" s="49">
        <v>1</v>
      </c>
      <c r="K33" s="49">
        <v>1</v>
      </c>
      <c r="L33" s="50">
        <v>1</v>
      </c>
      <c r="M33" s="49">
        <v>1</v>
      </c>
      <c r="N33" s="50">
        <v>1</v>
      </c>
      <c r="O33" s="51">
        <v>3</v>
      </c>
    </row>
    <row r="34" spans="1:15" x14ac:dyDescent="0.25">
      <c r="A34" s="68"/>
      <c r="B34" s="48" t="s">
        <v>4</v>
      </c>
      <c r="C34" s="49">
        <v>2</v>
      </c>
      <c r="D34" s="49">
        <v>2</v>
      </c>
      <c r="E34" s="50">
        <v>1</v>
      </c>
      <c r="F34" s="49">
        <v>2</v>
      </c>
      <c r="G34" s="50">
        <v>1</v>
      </c>
      <c r="H34" s="51">
        <v>3.5</v>
      </c>
      <c r="I34" s="48" t="s">
        <v>4</v>
      </c>
      <c r="J34" s="49" t="s">
        <v>13</v>
      </c>
      <c r="K34" s="49" t="s">
        <v>13</v>
      </c>
      <c r="L34" s="50" t="s">
        <v>13</v>
      </c>
      <c r="M34" s="49" t="s">
        <v>13</v>
      </c>
      <c r="N34" s="50" t="s">
        <v>13</v>
      </c>
      <c r="O34" s="51" t="s">
        <v>13</v>
      </c>
    </row>
    <row r="35" spans="1:15" x14ac:dyDescent="0.25">
      <c r="A35" s="68"/>
      <c r="B35" s="48" t="s">
        <v>77</v>
      </c>
      <c r="C35" s="49" t="s">
        <v>13</v>
      </c>
      <c r="D35" s="49" t="s">
        <v>13</v>
      </c>
      <c r="E35" s="50" t="s">
        <v>13</v>
      </c>
      <c r="F35" s="49" t="s">
        <v>13</v>
      </c>
      <c r="G35" s="50" t="s">
        <v>13</v>
      </c>
      <c r="H35" s="51" t="s">
        <v>13</v>
      </c>
      <c r="I35" s="48" t="s">
        <v>77</v>
      </c>
      <c r="J35" s="49">
        <v>2</v>
      </c>
      <c r="K35" s="49">
        <v>2</v>
      </c>
      <c r="L35" s="50">
        <v>1</v>
      </c>
      <c r="M35" s="49">
        <v>1</v>
      </c>
      <c r="N35" s="50">
        <v>0.5</v>
      </c>
      <c r="O35" s="51">
        <v>2</v>
      </c>
    </row>
    <row r="36" spans="1:15" x14ac:dyDescent="0.25">
      <c r="A36" s="67" t="s">
        <v>16</v>
      </c>
      <c r="B36" s="44" t="s">
        <v>1</v>
      </c>
      <c r="C36" s="45">
        <v>88</v>
      </c>
      <c r="D36" s="45">
        <v>83</v>
      </c>
      <c r="E36" s="46">
        <v>0.94318181818181823</v>
      </c>
      <c r="F36" s="45">
        <v>68</v>
      </c>
      <c r="G36" s="46">
        <v>0.77272727272727271</v>
      </c>
      <c r="H36" s="47">
        <v>2.4783132530120482</v>
      </c>
      <c r="I36" s="44" t="s">
        <v>1</v>
      </c>
      <c r="J36" s="45">
        <v>15</v>
      </c>
      <c r="K36" s="45">
        <v>8</v>
      </c>
      <c r="L36" s="46">
        <v>0.53333333333333333</v>
      </c>
      <c r="M36" s="45">
        <v>8</v>
      </c>
      <c r="N36" s="46">
        <v>0.53333333333333333</v>
      </c>
      <c r="O36" s="47">
        <v>3.25</v>
      </c>
    </row>
    <row r="37" spans="1:15" x14ac:dyDescent="0.25">
      <c r="A37" s="67"/>
      <c r="B37" s="44" t="s">
        <v>2</v>
      </c>
      <c r="C37" s="45">
        <v>75</v>
      </c>
      <c r="D37" s="45">
        <v>61</v>
      </c>
      <c r="E37" s="46">
        <v>0.81333333333333335</v>
      </c>
      <c r="F37" s="45">
        <v>46</v>
      </c>
      <c r="G37" s="46">
        <v>0.61333333333333329</v>
      </c>
      <c r="H37" s="47">
        <v>2.3721311475409834</v>
      </c>
      <c r="I37" s="44" t="s">
        <v>2</v>
      </c>
      <c r="J37" s="45">
        <v>10</v>
      </c>
      <c r="K37" s="45">
        <v>8</v>
      </c>
      <c r="L37" s="46">
        <v>0.8</v>
      </c>
      <c r="M37" s="45">
        <v>6</v>
      </c>
      <c r="N37" s="46">
        <v>0.6</v>
      </c>
      <c r="O37" s="47">
        <v>2.875</v>
      </c>
    </row>
    <row r="38" spans="1:15" x14ac:dyDescent="0.25">
      <c r="A38" s="67"/>
      <c r="B38" s="44" t="s">
        <v>3</v>
      </c>
      <c r="C38" s="45">
        <v>44</v>
      </c>
      <c r="D38" s="45">
        <v>39</v>
      </c>
      <c r="E38" s="46">
        <v>0.88636363636363635</v>
      </c>
      <c r="F38" s="45">
        <v>30</v>
      </c>
      <c r="G38" s="46">
        <v>0.68181818181818177</v>
      </c>
      <c r="H38" s="47">
        <v>2.5564102564102558</v>
      </c>
      <c r="I38" s="44" t="s">
        <v>3</v>
      </c>
      <c r="J38" s="45">
        <v>14</v>
      </c>
      <c r="K38" s="45">
        <v>9</v>
      </c>
      <c r="L38" s="46">
        <v>0.6428571428571429</v>
      </c>
      <c r="M38" s="45">
        <v>8</v>
      </c>
      <c r="N38" s="46">
        <v>0.5714285714285714</v>
      </c>
      <c r="O38" s="47">
        <v>2.6666666666666665</v>
      </c>
    </row>
    <row r="39" spans="1:15" x14ac:dyDescent="0.25">
      <c r="A39" s="67"/>
      <c r="B39" s="44" t="s">
        <v>4</v>
      </c>
      <c r="C39" s="45">
        <v>53</v>
      </c>
      <c r="D39" s="45">
        <v>49</v>
      </c>
      <c r="E39" s="46">
        <v>0.92452830188679247</v>
      </c>
      <c r="F39" s="45">
        <v>45</v>
      </c>
      <c r="G39" s="46">
        <v>0.84905660377358494</v>
      </c>
      <c r="H39" s="47">
        <v>2.7816326530612248</v>
      </c>
      <c r="I39" s="44" t="s">
        <v>4</v>
      </c>
      <c r="J39" s="45">
        <v>20</v>
      </c>
      <c r="K39" s="45">
        <v>11</v>
      </c>
      <c r="L39" s="46">
        <v>0.55000000000000004</v>
      </c>
      <c r="M39" s="45">
        <v>5</v>
      </c>
      <c r="N39" s="46">
        <v>0.25</v>
      </c>
      <c r="O39" s="47">
        <v>1.6363636363636365</v>
      </c>
    </row>
    <row r="40" spans="1:15" x14ac:dyDescent="0.25">
      <c r="A40" s="67"/>
      <c r="B40" s="44" t="s">
        <v>77</v>
      </c>
      <c r="C40" s="45" t="s">
        <v>13</v>
      </c>
      <c r="D40" s="45" t="s">
        <v>13</v>
      </c>
      <c r="E40" s="46" t="s">
        <v>13</v>
      </c>
      <c r="F40" s="45" t="s">
        <v>13</v>
      </c>
      <c r="G40" s="46" t="s">
        <v>13</v>
      </c>
      <c r="H40" s="47" t="s">
        <v>13</v>
      </c>
      <c r="I40" s="44" t="s">
        <v>77</v>
      </c>
      <c r="J40" s="45">
        <v>14</v>
      </c>
      <c r="K40" s="45">
        <v>8</v>
      </c>
      <c r="L40" s="46">
        <v>0.5714285714285714</v>
      </c>
      <c r="M40" s="45">
        <v>7</v>
      </c>
      <c r="N40" s="46">
        <v>0.5</v>
      </c>
      <c r="O40" s="47">
        <v>2.625</v>
      </c>
    </row>
    <row r="41" spans="1:15" x14ac:dyDescent="0.25">
      <c r="A41" s="68" t="s">
        <v>17</v>
      </c>
      <c r="B41" s="48" t="s">
        <v>1</v>
      </c>
      <c r="C41" s="49">
        <v>1</v>
      </c>
      <c r="D41" s="49">
        <v>0</v>
      </c>
      <c r="E41" s="50">
        <v>0</v>
      </c>
      <c r="F41" s="49">
        <v>0</v>
      </c>
      <c r="G41" s="50">
        <v>0</v>
      </c>
      <c r="H41" s="51"/>
      <c r="I41" s="48" t="s">
        <v>1</v>
      </c>
      <c r="J41" s="49" t="s">
        <v>13</v>
      </c>
      <c r="K41" s="49" t="s">
        <v>13</v>
      </c>
      <c r="L41" s="50" t="s">
        <v>13</v>
      </c>
      <c r="M41" s="49" t="s">
        <v>13</v>
      </c>
      <c r="N41" s="50" t="s">
        <v>13</v>
      </c>
      <c r="O41" s="51" t="s">
        <v>13</v>
      </c>
    </row>
    <row r="42" spans="1:15" x14ac:dyDescent="0.25">
      <c r="A42" s="68"/>
      <c r="B42" s="48" t="s">
        <v>2</v>
      </c>
      <c r="C42" s="49" t="s">
        <v>13</v>
      </c>
      <c r="D42" s="49" t="s">
        <v>13</v>
      </c>
      <c r="E42" s="50" t="s">
        <v>13</v>
      </c>
      <c r="F42" s="49" t="s">
        <v>13</v>
      </c>
      <c r="G42" s="50" t="s">
        <v>13</v>
      </c>
      <c r="H42" s="51" t="s">
        <v>13</v>
      </c>
      <c r="I42" s="48" t="s">
        <v>2</v>
      </c>
      <c r="J42" s="49" t="s">
        <v>13</v>
      </c>
      <c r="K42" s="49" t="s">
        <v>13</v>
      </c>
      <c r="L42" s="50" t="s">
        <v>13</v>
      </c>
      <c r="M42" s="49" t="s">
        <v>13</v>
      </c>
      <c r="N42" s="50" t="s">
        <v>13</v>
      </c>
      <c r="O42" s="51" t="s">
        <v>13</v>
      </c>
    </row>
    <row r="43" spans="1:15" x14ac:dyDescent="0.25">
      <c r="A43" s="68"/>
      <c r="B43" s="48" t="s">
        <v>3</v>
      </c>
      <c r="C43" s="49" t="s">
        <v>13</v>
      </c>
      <c r="D43" s="49" t="s">
        <v>13</v>
      </c>
      <c r="E43" s="50" t="s">
        <v>13</v>
      </c>
      <c r="F43" s="49" t="s">
        <v>13</v>
      </c>
      <c r="G43" s="50" t="s">
        <v>13</v>
      </c>
      <c r="H43" s="51" t="s">
        <v>13</v>
      </c>
      <c r="I43" s="48" t="s">
        <v>3</v>
      </c>
      <c r="J43" s="49" t="s">
        <v>13</v>
      </c>
      <c r="K43" s="49" t="s">
        <v>13</v>
      </c>
      <c r="L43" s="50" t="s">
        <v>13</v>
      </c>
      <c r="M43" s="49" t="s">
        <v>13</v>
      </c>
      <c r="N43" s="50" t="s">
        <v>13</v>
      </c>
      <c r="O43" s="51" t="s">
        <v>13</v>
      </c>
    </row>
    <row r="44" spans="1:15" x14ac:dyDescent="0.25">
      <c r="A44" s="68"/>
      <c r="B44" s="48" t="s">
        <v>4</v>
      </c>
      <c r="C44" s="49">
        <v>1</v>
      </c>
      <c r="D44" s="49">
        <v>1</v>
      </c>
      <c r="E44" s="50">
        <v>1</v>
      </c>
      <c r="F44" s="49">
        <v>0</v>
      </c>
      <c r="G44" s="50">
        <v>0</v>
      </c>
      <c r="H44" s="51">
        <v>0</v>
      </c>
      <c r="I44" s="48" t="s">
        <v>4</v>
      </c>
      <c r="J44" s="49" t="s">
        <v>13</v>
      </c>
      <c r="K44" s="49" t="s">
        <v>13</v>
      </c>
      <c r="L44" s="50" t="s">
        <v>13</v>
      </c>
      <c r="M44" s="49" t="s">
        <v>13</v>
      </c>
      <c r="N44" s="50" t="s">
        <v>13</v>
      </c>
      <c r="O44" s="51" t="s">
        <v>13</v>
      </c>
    </row>
    <row r="45" spans="1:15" x14ac:dyDescent="0.25">
      <c r="A45" s="68"/>
      <c r="B45" s="48" t="s">
        <v>77</v>
      </c>
      <c r="C45" s="49" t="s">
        <v>13</v>
      </c>
      <c r="D45" s="49" t="s">
        <v>13</v>
      </c>
      <c r="E45" s="50" t="s">
        <v>13</v>
      </c>
      <c r="F45" s="49" t="s">
        <v>13</v>
      </c>
      <c r="G45" s="50" t="s">
        <v>13</v>
      </c>
      <c r="H45" s="51" t="s">
        <v>13</v>
      </c>
      <c r="I45" s="48" t="s">
        <v>77</v>
      </c>
      <c r="J45" s="49" t="s">
        <v>13</v>
      </c>
      <c r="K45" s="49" t="s">
        <v>13</v>
      </c>
      <c r="L45" s="50" t="s">
        <v>13</v>
      </c>
      <c r="M45" s="49" t="s">
        <v>13</v>
      </c>
      <c r="N45" s="50" t="s">
        <v>13</v>
      </c>
      <c r="O45" s="51" t="s">
        <v>13</v>
      </c>
    </row>
    <row r="46" spans="1:15" x14ac:dyDescent="0.25">
      <c r="A46" s="65" t="s">
        <v>78</v>
      </c>
      <c r="B46" s="44" t="s">
        <v>1</v>
      </c>
      <c r="C46" s="45">
        <v>80</v>
      </c>
      <c r="D46" s="45">
        <v>73</v>
      </c>
      <c r="E46" s="46">
        <v>0.91249999999999998</v>
      </c>
      <c r="F46" s="45">
        <v>63</v>
      </c>
      <c r="G46" s="46">
        <v>0.78749999999999998</v>
      </c>
      <c r="H46" s="47">
        <v>2.8136986301369857</v>
      </c>
      <c r="I46" s="44" t="s">
        <v>1</v>
      </c>
      <c r="J46" s="45">
        <v>15</v>
      </c>
      <c r="K46" s="45">
        <v>10</v>
      </c>
      <c r="L46" s="46">
        <v>0.66666666666666663</v>
      </c>
      <c r="M46" s="45">
        <v>8</v>
      </c>
      <c r="N46" s="46">
        <v>0.53333333333333333</v>
      </c>
      <c r="O46" s="47">
        <v>3</v>
      </c>
    </row>
    <row r="47" spans="1:15" x14ac:dyDescent="0.25">
      <c r="A47" s="65"/>
      <c r="B47" s="44" t="s">
        <v>2</v>
      </c>
      <c r="C47" s="45">
        <v>65</v>
      </c>
      <c r="D47" s="45">
        <v>49</v>
      </c>
      <c r="E47" s="46">
        <v>0.75384615384615383</v>
      </c>
      <c r="F47" s="45">
        <v>34</v>
      </c>
      <c r="G47" s="46">
        <v>0.52307692307692311</v>
      </c>
      <c r="H47" s="47">
        <v>2.1775510204081634</v>
      </c>
      <c r="I47" s="44" t="s">
        <v>2</v>
      </c>
      <c r="J47" s="45">
        <v>20</v>
      </c>
      <c r="K47" s="45">
        <v>16</v>
      </c>
      <c r="L47" s="46">
        <v>0.8</v>
      </c>
      <c r="M47" s="45">
        <v>14</v>
      </c>
      <c r="N47" s="46">
        <v>0.7</v>
      </c>
      <c r="O47" s="47">
        <v>2.875</v>
      </c>
    </row>
    <row r="48" spans="1:15" x14ac:dyDescent="0.25">
      <c r="A48" s="65"/>
      <c r="B48" s="44" t="s">
        <v>3</v>
      </c>
      <c r="C48" s="45">
        <v>28</v>
      </c>
      <c r="D48" s="45">
        <v>28</v>
      </c>
      <c r="E48" s="46">
        <v>1</v>
      </c>
      <c r="F48" s="45">
        <v>25</v>
      </c>
      <c r="G48" s="46">
        <v>0.8928571428571429</v>
      </c>
      <c r="H48" s="47">
        <v>2.9285714285714288</v>
      </c>
      <c r="I48" s="44" t="s">
        <v>3</v>
      </c>
      <c r="J48" s="45">
        <v>18</v>
      </c>
      <c r="K48" s="45">
        <v>16</v>
      </c>
      <c r="L48" s="46">
        <v>0.88888888888888884</v>
      </c>
      <c r="M48" s="45">
        <v>16</v>
      </c>
      <c r="N48" s="46">
        <v>0.88888888888888884</v>
      </c>
      <c r="O48" s="47">
        <v>3.375</v>
      </c>
    </row>
    <row r="49" spans="1:15" x14ac:dyDescent="0.25">
      <c r="A49" s="65"/>
      <c r="B49" s="44" t="s">
        <v>4</v>
      </c>
      <c r="C49" s="45">
        <v>30</v>
      </c>
      <c r="D49" s="45">
        <v>29</v>
      </c>
      <c r="E49" s="46">
        <v>0.96666666666666667</v>
      </c>
      <c r="F49" s="45">
        <v>29</v>
      </c>
      <c r="G49" s="46">
        <v>0.96666666666666667</v>
      </c>
      <c r="H49" s="47">
        <v>3.5517241379310338</v>
      </c>
      <c r="I49" s="44" t="s">
        <v>4</v>
      </c>
      <c r="J49" s="45">
        <v>7</v>
      </c>
      <c r="K49" s="45">
        <v>5</v>
      </c>
      <c r="L49" s="46">
        <v>0.7142857142857143</v>
      </c>
      <c r="M49" s="45">
        <v>5</v>
      </c>
      <c r="N49" s="46">
        <v>0.7142857142857143</v>
      </c>
      <c r="O49" s="47">
        <v>2.8</v>
      </c>
    </row>
    <row r="50" spans="1:15" x14ac:dyDescent="0.25">
      <c r="A50" s="65"/>
      <c r="B50" s="44" t="s">
        <v>77</v>
      </c>
      <c r="C50" s="45" t="s">
        <v>13</v>
      </c>
      <c r="D50" s="45" t="s">
        <v>13</v>
      </c>
      <c r="E50" s="46" t="s">
        <v>13</v>
      </c>
      <c r="F50" s="45" t="s">
        <v>13</v>
      </c>
      <c r="G50" s="46" t="s">
        <v>13</v>
      </c>
      <c r="H50" s="47" t="s">
        <v>13</v>
      </c>
      <c r="I50" s="44" t="s">
        <v>77</v>
      </c>
      <c r="J50" s="45">
        <v>15</v>
      </c>
      <c r="K50" s="45">
        <v>13</v>
      </c>
      <c r="L50" s="46">
        <v>0.8666666666666667</v>
      </c>
      <c r="M50" s="45">
        <v>12</v>
      </c>
      <c r="N50" s="46">
        <v>0.8</v>
      </c>
      <c r="O50" s="47">
        <v>3.3076923076923075</v>
      </c>
    </row>
    <row r="51" spans="1:15" x14ac:dyDescent="0.25">
      <c r="A51" s="66" t="s">
        <v>50</v>
      </c>
      <c r="B51" s="48" t="s">
        <v>1</v>
      </c>
      <c r="C51" s="52">
        <v>21</v>
      </c>
      <c r="D51" s="49">
        <v>20</v>
      </c>
      <c r="E51" s="50">
        <v>0.95238095238095233</v>
      </c>
      <c r="F51" s="49">
        <v>19</v>
      </c>
      <c r="G51" s="50">
        <v>0.90476190476190477</v>
      </c>
      <c r="H51" s="51">
        <v>3</v>
      </c>
      <c r="I51" s="48" t="s">
        <v>1</v>
      </c>
      <c r="J51" s="52">
        <v>5</v>
      </c>
      <c r="K51" s="49">
        <v>3</v>
      </c>
      <c r="L51" s="50">
        <v>0.6</v>
      </c>
      <c r="M51" s="49">
        <v>2</v>
      </c>
      <c r="N51" s="50">
        <v>0.4</v>
      </c>
      <c r="O51" s="51">
        <v>2.6666666666666665</v>
      </c>
    </row>
    <row r="52" spans="1:15" x14ac:dyDescent="0.25">
      <c r="A52" s="66"/>
      <c r="B52" s="48" t="s">
        <v>2</v>
      </c>
      <c r="C52" s="49">
        <v>19</v>
      </c>
      <c r="D52" s="49">
        <v>16</v>
      </c>
      <c r="E52" s="50">
        <v>0.84210526315789469</v>
      </c>
      <c r="F52" s="49">
        <v>9</v>
      </c>
      <c r="G52" s="50">
        <v>0.47368421052631576</v>
      </c>
      <c r="H52" s="51">
        <v>1.91875</v>
      </c>
      <c r="I52" s="48" t="s">
        <v>2</v>
      </c>
      <c r="J52" s="49">
        <v>3</v>
      </c>
      <c r="K52" s="49">
        <v>2</v>
      </c>
      <c r="L52" s="50">
        <v>0.66666666666666663</v>
      </c>
      <c r="M52" s="49">
        <v>2</v>
      </c>
      <c r="N52" s="50">
        <v>0.66666666666666663</v>
      </c>
      <c r="O52" s="51">
        <v>3</v>
      </c>
    </row>
    <row r="53" spans="1:15" x14ac:dyDescent="0.25">
      <c r="A53" s="66"/>
      <c r="B53" s="48" t="s">
        <v>3</v>
      </c>
      <c r="C53" s="49">
        <v>7</v>
      </c>
      <c r="D53" s="49">
        <v>5</v>
      </c>
      <c r="E53" s="50">
        <v>0.7142857142857143</v>
      </c>
      <c r="F53" s="49">
        <v>4</v>
      </c>
      <c r="G53" s="50">
        <v>0.5714285714285714</v>
      </c>
      <c r="H53" s="51">
        <v>2.4</v>
      </c>
      <c r="I53" s="48" t="s">
        <v>3</v>
      </c>
      <c r="J53" s="49">
        <v>3</v>
      </c>
      <c r="K53" s="49">
        <v>3</v>
      </c>
      <c r="L53" s="50">
        <v>1</v>
      </c>
      <c r="M53" s="49">
        <v>2</v>
      </c>
      <c r="N53" s="50">
        <v>0.66666666666666663</v>
      </c>
      <c r="O53" s="51">
        <v>2</v>
      </c>
    </row>
    <row r="54" spans="1:15" x14ac:dyDescent="0.25">
      <c r="A54" s="66"/>
      <c r="B54" s="48" t="s">
        <v>4</v>
      </c>
      <c r="C54" s="49">
        <v>11</v>
      </c>
      <c r="D54" s="49">
        <v>10</v>
      </c>
      <c r="E54" s="50">
        <v>0.90909090909090906</v>
      </c>
      <c r="F54" s="49">
        <v>9</v>
      </c>
      <c r="G54" s="50">
        <v>0.81818181818181823</v>
      </c>
      <c r="H54" s="51">
        <v>3.11</v>
      </c>
      <c r="I54" s="48" t="s">
        <v>4</v>
      </c>
      <c r="J54" s="49">
        <v>3</v>
      </c>
      <c r="K54" s="49">
        <v>2</v>
      </c>
      <c r="L54" s="50">
        <v>0.66666666666666663</v>
      </c>
      <c r="M54" s="49">
        <v>0</v>
      </c>
      <c r="N54" s="50">
        <v>0</v>
      </c>
      <c r="O54" s="51">
        <v>0</v>
      </c>
    </row>
    <row r="55" spans="1:15" x14ac:dyDescent="0.25">
      <c r="A55" s="66"/>
      <c r="B55" s="48" t="s">
        <v>77</v>
      </c>
      <c r="C55" s="49" t="s">
        <v>13</v>
      </c>
      <c r="D55" s="49" t="s">
        <v>13</v>
      </c>
      <c r="E55" s="50" t="s">
        <v>13</v>
      </c>
      <c r="F55" s="49" t="s">
        <v>13</v>
      </c>
      <c r="G55" s="50" t="s">
        <v>13</v>
      </c>
      <c r="H55" s="51" t="s">
        <v>13</v>
      </c>
      <c r="I55" s="48" t="s">
        <v>77</v>
      </c>
      <c r="J55" s="49">
        <v>2</v>
      </c>
      <c r="K55" s="49">
        <v>2</v>
      </c>
      <c r="L55" s="50">
        <v>1</v>
      </c>
      <c r="M55" s="49">
        <v>1</v>
      </c>
      <c r="N55" s="50">
        <v>0.5</v>
      </c>
      <c r="O55" s="51">
        <v>1.5</v>
      </c>
    </row>
    <row r="56" spans="1:15" x14ac:dyDescent="0.25">
      <c r="A56" s="65" t="s">
        <v>51</v>
      </c>
      <c r="B56" s="44" t="s">
        <v>1</v>
      </c>
      <c r="C56" s="45">
        <v>5</v>
      </c>
      <c r="D56" s="45">
        <v>3</v>
      </c>
      <c r="E56" s="46">
        <v>0.6</v>
      </c>
      <c r="F56" s="45">
        <v>3</v>
      </c>
      <c r="G56" s="46">
        <v>0.6</v>
      </c>
      <c r="H56" s="47">
        <v>4</v>
      </c>
      <c r="I56" s="44" t="s">
        <v>1</v>
      </c>
      <c r="J56" s="45" t="s">
        <v>13</v>
      </c>
      <c r="K56" s="45" t="s">
        <v>13</v>
      </c>
      <c r="L56" s="46" t="s">
        <v>13</v>
      </c>
      <c r="M56" s="45" t="s">
        <v>13</v>
      </c>
      <c r="N56" s="46" t="s">
        <v>13</v>
      </c>
      <c r="O56" s="47" t="s">
        <v>13</v>
      </c>
    </row>
    <row r="57" spans="1:15" x14ac:dyDescent="0.25">
      <c r="A57" s="65"/>
      <c r="B57" s="44" t="s">
        <v>2</v>
      </c>
      <c r="C57" s="45">
        <v>4</v>
      </c>
      <c r="D57" s="45">
        <v>4</v>
      </c>
      <c r="E57" s="46">
        <v>1</v>
      </c>
      <c r="F57" s="45">
        <v>3</v>
      </c>
      <c r="G57" s="46">
        <v>0.75</v>
      </c>
      <c r="H57" s="47">
        <v>2.5</v>
      </c>
      <c r="I57" s="44" t="s">
        <v>2</v>
      </c>
      <c r="J57" s="45">
        <v>1</v>
      </c>
      <c r="K57" s="45">
        <v>1</v>
      </c>
      <c r="L57" s="46">
        <v>1</v>
      </c>
      <c r="M57" s="45">
        <v>1</v>
      </c>
      <c r="N57" s="46">
        <v>1</v>
      </c>
      <c r="O57" s="47">
        <v>4</v>
      </c>
    </row>
    <row r="58" spans="1:15" x14ac:dyDescent="0.25">
      <c r="A58" s="65"/>
      <c r="B58" s="44" t="s">
        <v>3</v>
      </c>
      <c r="C58" s="45">
        <v>1</v>
      </c>
      <c r="D58" s="45">
        <v>1</v>
      </c>
      <c r="E58" s="46">
        <v>1</v>
      </c>
      <c r="F58" s="45">
        <v>1</v>
      </c>
      <c r="G58" s="46">
        <v>1</v>
      </c>
      <c r="H58" s="47">
        <v>3.7000000000000006</v>
      </c>
      <c r="I58" s="44" t="s">
        <v>3</v>
      </c>
      <c r="J58" s="45" t="s">
        <v>13</v>
      </c>
      <c r="K58" s="45" t="s">
        <v>13</v>
      </c>
      <c r="L58" s="46" t="s">
        <v>13</v>
      </c>
      <c r="M58" s="45" t="s">
        <v>13</v>
      </c>
      <c r="N58" s="46" t="s">
        <v>13</v>
      </c>
      <c r="O58" s="47" t="s">
        <v>13</v>
      </c>
    </row>
    <row r="59" spans="1:15" x14ac:dyDescent="0.25">
      <c r="A59" s="65"/>
      <c r="B59" s="44" t="s">
        <v>4</v>
      </c>
      <c r="C59" s="45">
        <v>1</v>
      </c>
      <c r="D59" s="45">
        <v>1</v>
      </c>
      <c r="E59" s="46">
        <v>1</v>
      </c>
      <c r="F59" s="45">
        <v>1</v>
      </c>
      <c r="G59" s="46">
        <v>1</v>
      </c>
      <c r="H59" s="47">
        <v>2.7000000000000006</v>
      </c>
      <c r="I59" s="44" t="s">
        <v>4</v>
      </c>
      <c r="J59" s="45" t="s">
        <v>13</v>
      </c>
      <c r="K59" s="45" t="s">
        <v>13</v>
      </c>
      <c r="L59" s="46" t="s">
        <v>13</v>
      </c>
      <c r="M59" s="45" t="s">
        <v>13</v>
      </c>
      <c r="N59" s="46" t="s">
        <v>13</v>
      </c>
      <c r="O59" s="47" t="s">
        <v>13</v>
      </c>
    </row>
    <row r="60" spans="1:15" x14ac:dyDescent="0.25">
      <c r="A60" s="65"/>
      <c r="B60" s="44" t="s">
        <v>77</v>
      </c>
      <c r="C60" s="45" t="s">
        <v>13</v>
      </c>
      <c r="D60" s="45" t="s">
        <v>13</v>
      </c>
      <c r="E60" s="46" t="s">
        <v>13</v>
      </c>
      <c r="F60" s="45" t="s">
        <v>13</v>
      </c>
      <c r="G60" s="46" t="s">
        <v>13</v>
      </c>
      <c r="H60" s="47" t="s">
        <v>13</v>
      </c>
      <c r="I60" s="44" t="s">
        <v>77</v>
      </c>
      <c r="J60" s="45">
        <v>1</v>
      </c>
      <c r="K60" s="45">
        <v>0</v>
      </c>
      <c r="L60" s="46">
        <v>0</v>
      </c>
      <c r="M60" s="45">
        <v>0</v>
      </c>
      <c r="N60" s="46">
        <v>0</v>
      </c>
      <c r="O60" s="47"/>
    </row>
  </sheetData>
  <mergeCells count="13">
    <mergeCell ref="A2:A6"/>
    <mergeCell ref="A7:A11"/>
    <mergeCell ref="A14:H14"/>
    <mergeCell ref="I14:O14"/>
    <mergeCell ref="A16:A20"/>
    <mergeCell ref="A46:A50"/>
    <mergeCell ref="A51:A55"/>
    <mergeCell ref="A56:A60"/>
    <mergeCell ref="A21:A25"/>
    <mergeCell ref="A26:A30"/>
    <mergeCell ref="A31:A35"/>
    <mergeCell ref="A36:A40"/>
    <mergeCell ref="A41:A45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M3" sqref="M3"/>
    </sheetView>
  </sheetViews>
  <sheetFormatPr defaultRowHeight="15" x14ac:dyDescent="0.25"/>
  <cols>
    <col min="1" max="1" width="14" style="32" customWidth="1"/>
    <col min="2" max="8" width="14" style="10" customWidth="1"/>
  </cols>
  <sheetData>
    <row r="1" spans="1:8" ht="30" x14ac:dyDescent="0.25">
      <c r="A1" s="35" t="s">
        <v>0</v>
      </c>
      <c r="B1" s="2" t="s">
        <v>36</v>
      </c>
      <c r="C1" s="11" t="s">
        <v>68</v>
      </c>
      <c r="D1" s="11" t="s">
        <v>69</v>
      </c>
      <c r="E1" s="12" t="s">
        <v>70</v>
      </c>
      <c r="F1" s="11" t="s">
        <v>71</v>
      </c>
      <c r="G1" s="12" t="s">
        <v>37</v>
      </c>
      <c r="H1" s="13" t="s">
        <v>72</v>
      </c>
    </row>
    <row r="2" spans="1:8" x14ac:dyDescent="0.25">
      <c r="A2" s="64" t="s">
        <v>6</v>
      </c>
      <c r="B2" s="3" t="s">
        <v>1</v>
      </c>
      <c r="C2" s="6">
        <v>112</v>
      </c>
      <c r="D2" s="6">
        <v>96</v>
      </c>
      <c r="E2" s="15">
        <v>0.8571428571428571</v>
      </c>
      <c r="F2" s="6">
        <v>84</v>
      </c>
      <c r="G2" s="15">
        <v>0.75</v>
      </c>
      <c r="H2" s="16">
        <v>2.9177083333333331</v>
      </c>
    </row>
    <row r="3" spans="1:8" x14ac:dyDescent="0.25">
      <c r="A3" s="64"/>
      <c r="B3" s="3" t="s">
        <v>2</v>
      </c>
      <c r="C3" s="6">
        <v>96</v>
      </c>
      <c r="D3" s="6">
        <v>70</v>
      </c>
      <c r="E3" s="15">
        <v>0.72916666666666663</v>
      </c>
      <c r="F3" s="6">
        <v>53</v>
      </c>
      <c r="G3" s="15">
        <v>0.55208333333333337</v>
      </c>
      <c r="H3" s="16">
        <v>2.5042857142857144</v>
      </c>
    </row>
    <row r="4" spans="1:8" x14ac:dyDescent="0.25">
      <c r="A4" s="64"/>
      <c r="B4" s="3" t="s">
        <v>3</v>
      </c>
      <c r="C4" s="6">
        <v>65</v>
      </c>
      <c r="D4" s="6">
        <v>61</v>
      </c>
      <c r="E4" s="15">
        <v>0.93846153846153846</v>
      </c>
      <c r="F4" s="6">
        <v>51</v>
      </c>
      <c r="G4" s="15">
        <v>0.7846153846153846</v>
      </c>
      <c r="H4" s="16">
        <v>2.7393442622950821</v>
      </c>
    </row>
    <row r="5" spans="1:8" x14ac:dyDescent="0.25">
      <c r="A5" s="64"/>
      <c r="B5" s="3" t="s">
        <v>4</v>
      </c>
      <c r="C5" s="6">
        <v>37</v>
      </c>
      <c r="D5" s="6">
        <v>29</v>
      </c>
      <c r="E5" s="15">
        <v>0.78378378378378377</v>
      </c>
      <c r="F5" s="6">
        <v>22</v>
      </c>
      <c r="G5" s="15">
        <v>0.59459459459459463</v>
      </c>
      <c r="H5" s="16">
        <v>2.4482758620689653</v>
      </c>
    </row>
    <row r="6" spans="1:8" x14ac:dyDescent="0.25">
      <c r="A6" s="64"/>
      <c r="B6" s="3" t="s">
        <v>77</v>
      </c>
      <c r="C6" s="6">
        <v>97</v>
      </c>
      <c r="D6" s="6">
        <v>91</v>
      </c>
      <c r="E6" s="15">
        <v>0.93814432989690721</v>
      </c>
      <c r="F6" s="6">
        <v>83</v>
      </c>
      <c r="G6" s="15">
        <v>0.85567010309278346</v>
      </c>
      <c r="H6" s="16">
        <v>3.2835164835164838</v>
      </c>
    </row>
    <row r="7" spans="1:8" x14ac:dyDescent="0.25">
      <c r="A7" s="64" t="s">
        <v>7</v>
      </c>
      <c r="B7" s="3" t="s">
        <v>1</v>
      </c>
      <c r="C7" s="6">
        <v>156</v>
      </c>
      <c r="D7" s="6">
        <v>139</v>
      </c>
      <c r="E7" s="15">
        <v>0.89102564102564108</v>
      </c>
      <c r="F7" s="6">
        <v>115</v>
      </c>
      <c r="G7" s="15">
        <v>0.73717948717948723</v>
      </c>
      <c r="H7" s="16">
        <v>2.5517985611510792</v>
      </c>
    </row>
    <row r="8" spans="1:8" x14ac:dyDescent="0.25">
      <c r="A8" s="64"/>
      <c r="B8" s="3" t="s">
        <v>2</v>
      </c>
      <c r="C8" s="6">
        <v>121</v>
      </c>
      <c r="D8" s="6">
        <v>101</v>
      </c>
      <c r="E8" s="15">
        <v>0.83471074380165289</v>
      </c>
      <c r="F8" s="6">
        <v>73</v>
      </c>
      <c r="G8" s="15">
        <v>0.60330578512396693</v>
      </c>
      <c r="H8" s="16">
        <v>2.2742574257425741</v>
      </c>
    </row>
    <row r="9" spans="1:8" x14ac:dyDescent="0.25">
      <c r="A9" s="64"/>
      <c r="B9" s="3" t="s">
        <v>3</v>
      </c>
      <c r="C9" s="6">
        <v>59</v>
      </c>
      <c r="D9" s="6">
        <v>48</v>
      </c>
      <c r="E9" s="15">
        <v>0.81355932203389836</v>
      </c>
      <c r="F9" s="6">
        <v>43</v>
      </c>
      <c r="G9" s="15">
        <v>0.72881355932203384</v>
      </c>
      <c r="H9" s="16">
        <v>2.8604166666666671</v>
      </c>
    </row>
    <row r="10" spans="1:8" x14ac:dyDescent="0.25">
      <c r="A10" s="64"/>
      <c r="B10" s="3" t="s">
        <v>4</v>
      </c>
      <c r="C10" s="6">
        <v>80</v>
      </c>
      <c r="D10" s="6">
        <v>71</v>
      </c>
      <c r="E10" s="15">
        <v>0.88749999999999996</v>
      </c>
      <c r="F10" s="6">
        <v>62</v>
      </c>
      <c r="G10" s="15">
        <v>0.77500000000000002</v>
      </c>
      <c r="H10" s="16">
        <v>2.8774647887323943</v>
      </c>
    </row>
    <row r="11" spans="1:8" x14ac:dyDescent="0.25">
      <c r="A11" s="64"/>
      <c r="B11" s="3" t="s">
        <v>77</v>
      </c>
      <c r="C11" s="6">
        <v>87</v>
      </c>
      <c r="D11" s="6">
        <v>80</v>
      </c>
      <c r="E11" s="15">
        <v>0.91954022988505746</v>
      </c>
      <c r="F11" s="6">
        <v>75</v>
      </c>
      <c r="G11" s="15">
        <v>0.86206896551724133</v>
      </c>
      <c r="H11" s="16">
        <v>3.2325000000000004</v>
      </c>
    </row>
    <row r="12" spans="1:8" ht="30" x14ac:dyDescent="0.25">
      <c r="A12" s="35" t="s">
        <v>46</v>
      </c>
      <c r="B12" s="2" t="s">
        <v>36</v>
      </c>
      <c r="C12" s="11" t="s">
        <v>68</v>
      </c>
      <c r="D12" s="11" t="s">
        <v>69</v>
      </c>
      <c r="E12" s="12" t="s">
        <v>70</v>
      </c>
      <c r="F12" s="11" t="s">
        <v>71</v>
      </c>
      <c r="G12" s="12" t="s">
        <v>37</v>
      </c>
      <c r="H12" s="13" t="s">
        <v>72</v>
      </c>
    </row>
    <row r="13" spans="1:8" x14ac:dyDescent="0.25">
      <c r="A13" s="74" t="s">
        <v>47</v>
      </c>
      <c r="B13" s="3" t="s">
        <v>1</v>
      </c>
      <c r="C13" s="6">
        <v>28</v>
      </c>
      <c r="D13" s="6">
        <v>26</v>
      </c>
      <c r="E13" s="15">
        <v>0.9285714285714286</v>
      </c>
      <c r="F13" s="6">
        <v>21</v>
      </c>
      <c r="G13" s="15">
        <v>0.75</v>
      </c>
      <c r="H13" s="16">
        <v>2.4500000000000002</v>
      </c>
    </row>
    <row r="14" spans="1:8" x14ac:dyDescent="0.25">
      <c r="A14" s="75"/>
      <c r="B14" s="3" t="s">
        <v>2</v>
      </c>
      <c r="C14" s="6">
        <v>10</v>
      </c>
      <c r="D14" s="6">
        <v>7</v>
      </c>
      <c r="E14" s="15">
        <v>0.7</v>
      </c>
      <c r="F14" s="6">
        <v>6</v>
      </c>
      <c r="G14" s="15">
        <v>0.6</v>
      </c>
      <c r="H14" s="16">
        <v>2.5571428571428569</v>
      </c>
    </row>
    <row r="15" spans="1:8" x14ac:dyDescent="0.25">
      <c r="A15" s="75"/>
      <c r="B15" s="3" t="s">
        <v>3</v>
      </c>
      <c r="C15" s="6">
        <v>5</v>
      </c>
      <c r="D15" s="6">
        <v>4</v>
      </c>
      <c r="E15" s="15">
        <v>0.8</v>
      </c>
      <c r="F15" s="6">
        <v>4</v>
      </c>
      <c r="G15" s="15">
        <v>0.8</v>
      </c>
      <c r="H15" s="16">
        <v>2.5</v>
      </c>
    </row>
    <row r="16" spans="1:8" x14ac:dyDescent="0.25">
      <c r="A16" s="75"/>
      <c r="B16" s="3" t="s">
        <v>4</v>
      </c>
      <c r="C16" s="6">
        <v>6</v>
      </c>
      <c r="D16" s="6">
        <v>6</v>
      </c>
      <c r="E16" s="15">
        <v>1</v>
      </c>
      <c r="F16" s="6">
        <v>4</v>
      </c>
      <c r="G16" s="15">
        <v>0.66666666666666663</v>
      </c>
      <c r="H16" s="16">
        <v>2.7166666666666663</v>
      </c>
    </row>
    <row r="17" spans="1:8" x14ac:dyDescent="0.25">
      <c r="A17" s="76"/>
      <c r="B17" s="3" t="s">
        <v>77</v>
      </c>
      <c r="C17" s="6">
        <v>23</v>
      </c>
      <c r="D17" s="6">
        <v>21</v>
      </c>
      <c r="E17" s="15">
        <v>0.91304347826086951</v>
      </c>
      <c r="F17" s="6">
        <v>17</v>
      </c>
      <c r="G17" s="15">
        <v>0.73913043478260865</v>
      </c>
      <c r="H17" s="16">
        <v>2.8095238095238093</v>
      </c>
    </row>
    <row r="18" spans="1:8" x14ac:dyDescent="0.25">
      <c r="A18" s="73" t="s">
        <v>48</v>
      </c>
      <c r="B18" s="3" t="s">
        <v>1</v>
      </c>
      <c r="C18" s="6">
        <v>2</v>
      </c>
      <c r="D18" s="6">
        <v>2</v>
      </c>
      <c r="E18" s="15">
        <v>1</v>
      </c>
      <c r="F18" s="6">
        <v>1</v>
      </c>
      <c r="G18" s="15">
        <v>0.5</v>
      </c>
      <c r="H18" s="16">
        <v>2.5</v>
      </c>
    </row>
    <row r="19" spans="1:8" x14ac:dyDescent="0.25">
      <c r="A19" s="73"/>
      <c r="B19" s="3" t="s">
        <v>2</v>
      </c>
      <c r="C19" s="21">
        <v>2</v>
      </c>
      <c r="D19" s="21">
        <v>2</v>
      </c>
      <c r="E19" s="15">
        <v>1</v>
      </c>
      <c r="F19" s="21">
        <v>1</v>
      </c>
      <c r="G19" s="15">
        <v>0.5</v>
      </c>
      <c r="H19" s="22">
        <v>2</v>
      </c>
    </row>
    <row r="20" spans="1:8" x14ac:dyDescent="0.25">
      <c r="A20" s="73"/>
      <c r="B20" s="3" t="s">
        <v>3</v>
      </c>
      <c r="C20" s="6" t="s">
        <v>13</v>
      </c>
      <c r="D20" s="6" t="s">
        <v>13</v>
      </c>
      <c r="E20" s="15" t="s">
        <v>13</v>
      </c>
      <c r="F20" s="6" t="s">
        <v>13</v>
      </c>
      <c r="G20" s="15" t="s">
        <v>13</v>
      </c>
      <c r="H20" s="16" t="s">
        <v>13</v>
      </c>
    </row>
    <row r="21" spans="1:8" x14ac:dyDescent="0.25">
      <c r="A21" s="73"/>
      <c r="B21" s="3" t="s">
        <v>4</v>
      </c>
      <c r="C21" s="6" t="s">
        <v>13</v>
      </c>
      <c r="D21" s="6" t="s">
        <v>13</v>
      </c>
      <c r="E21" s="15" t="s">
        <v>13</v>
      </c>
      <c r="F21" s="6" t="s">
        <v>13</v>
      </c>
      <c r="G21" s="15" t="s">
        <v>13</v>
      </c>
      <c r="H21" s="16" t="s">
        <v>13</v>
      </c>
    </row>
    <row r="22" spans="1:8" x14ac:dyDescent="0.25">
      <c r="A22" s="73"/>
      <c r="B22" s="3" t="s">
        <v>77</v>
      </c>
      <c r="C22" s="6" t="s">
        <v>13</v>
      </c>
      <c r="D22" s="6" t="s">
        <v>13</v>
      </c>
      <c r="E22" s="15" t="s">
        <v>13</v>
      </c>
      <c r="F22" s="6" t="s">
        <v>13</v>
      </c>
      <c r="G22" s="15" t="s">
        <v>13</v>
      </c>
      <c r="H22" s="16" t="s">
        <v>13</v>
      </c>
    </row>
    <row r="23" spans="1:8" x14ac:dyDescent="0.25">
      <c r="A23" s="64" t="s">
        <v>14</v>
      </c>
      <c r="B23" s="3" t="s">
        <v>1</v>
      </c>
      <c r="C23" s="6">
        <v>4</v>
      </c>
      <c r="D23" s="6">
        <v>4</v>
      </c>
      <c r="E23" s="15">
        <v>1</v>
      </c>
      <c r="F23" s="6">
        <v>3</v>
      </c>
      <c r="G23" s="15">
        <v>0.75</v>
      </c>
      <c r="H23" s="16">
        <v>2.25</v>
      </c>
    </row>
    <row r="24" spans="1:8" x14ac:dyDescent="0.25">
      <c r="A24" s="64"/>
      <c r="B24" s="3" t="s">
        <v>2</v>
      </c>
      <c r="C24" s="21">
        <v>5</v>
      </c>
      <c r="D24" s="21">
        <v>4</v>
      </c>
      <c r="E24" s="15">
        <v>0.8</v>
      </c>
      <c r="F24" s="21">
        <v>3</v>
      </c>
      <c r="G24" s="15">
        <v>0.6</v>
      </c>
      <c r="H24" s="22">
        <v>2.3250000000000002</v>
      </c>
    </row>
    <row r="25" spans="1:8" x14ac:dyDescent="0.25">
      <c r="A25" s="64"/>
      <c r="B25" s="3" t="s">
        <v>3</v>
      </c>
      <c r="C25" s="6">
        <v>3</v>
      </c>
      <c r="D25" s="6">
        <v>3</v>
      </c>
      <c r="E25" s="15">
        <v>1</v>
      </c>
      <c r="F25" s="6">
        <v>3</v>
      </c>
      <c r="G25" s="15">
        <v>1</v>
      </c>
      <c r="H25" s="16">
        <v>3.3333333333333335</v>
      </c>
    </row>
    <row r="26" spans="1:8" x14ac:dyDescent="0.25">
      <c r="A26" s="64"/>
      <c r="B26" s="3" t="s">
        <v>4</v>
      </c>
      <c r="C26" s="6">
        <v>3</v>
      </c>
      <c r="D26" s="6">
        <v>3</v>
      </c>
      <c r="E26" s="15">
        <v>1</v>
      </c>
      <c r="F26" s="6">
        <v>3</v>
      </c>
      <c r="G26" s="15">
        <v>1</v>
      </c>
      <c r="H26" s="16">
        <v>2.9</v>
      </c>
    </row>
    <row r="27" spans="1:8" x14ac:dyDescent="0.25">
      <c r="A27" s="64"/>
      <c r="B27" s="3" t="s">
        <v>77</v>
      </c>
      <c r="C27" s="6">
        <v>1</v>
      </c>
      <c r="D27" s="6">
        <v>1</v>
      </c>
      <c r="E27" s="15">
        <v>1</v>
      </c>
      <c r="F27" s="6">
        <v>1</v>
      </c>
      <c r="G27" s="15">
        <v>1</v>
      </c>
      <c r="H27" s="16">
        <v>4</v>
      </c>
    </row>
    <row r="28" spans="1:8" x14ac:dyDescent="0.25">
      <c r="A28" s="64" t="s">
        <v>15</v>
      </c>
      <c r="B28" s="3" t="s">
        <v>1</v>
      </c>
      <c r="C28" s="6">
        <v>5</v>
      </c>
      <c r="D28" s="6">
        <v>4</v>
      </c>
      <c r="E28" s="15">
        <v>0.8</v>
      </c>
      <c r="F28" s="6">
        <v>4</v>
      </c>
      <c r="G28" s="15">
        <v>0.8</v>
      </c>
      <c r="H28" s="16">
        <v>3.25</v>
      </c>
    </row>
    <row r="29" spans="1:8" x14ac:dyDescent="0.25">
      <c r="A29" s="64"/>
      <c r="B29" s="3" t="s">
        <v>2</v>
      </c>
      <c r="C29" s="6">
        <v>5</v>
      </c>
      <c r="D29" s="6">
        <v>3</v>
      </c>
      <c r="E29" s="15">
        <v>0.6</v>
      </c>
      <c r="F29" s="6">
        <v>3</v>
      </c>
      <c r="G29" s="15">
        <v>0.6</v>
      </c>
      <c r="H29" s="16">
        <v>3</v>
      </c>
    </row>
    <row r="30" spans="1:8" x14ac:dyDescent="0.25">
      <c r="A30" s="64"/>
      <c r="B30" s="3" t="s">
        <v>3</v>
      </c>
      <c r="C30" s="6">
        <v>1</v>
      </c>
      <c r="D30" s="6">
        <v>1</v>
      </c>
      <c r="E30" s="15">
        <v>1</v>
      </c>
      <c r="F30" s="6">
        <v>1</v>
      </c>
      <c r="G30" s="15">
        <v>1</v>
      </c>
      <c r="H30" s="16">
        <v>3</v>
      </c>
    </row>
    <row r="31" spans="1:8" x14ac:dyDescent="0.25">
      <c r="A31" s="64"/>
      <c r="B31" s="3" t="s">
        <v>4</v>
      </c>
      <c r="C31" s="6">
        <v>1</v>
      </c>
      <c r="D31" s="6">
        <v>1</v>
      </c>
      <c r="E31" s="15">
        <v>1</v>
      </c>
      <c r="F31" s="6">
        <v>1</v>
      </c>
      <c r="G31" s="15">
        <v>1</v>
      </c>
      <c r="H31" s="16">
        <v>3.2999999999999994</v>
      </c>
    </row>
    <row r="32" spans="1:8" x14ac:dyDescent="0.25">
      <c r="A32" s="64"/>
      <c r="B32" s="3" t="s">
        <v>77</v>
      </c>
      <c r="C32" s="6">
        <v>5</v>
      </c>
      <c r="D32" s="6">
        <v>5</v>
      </c>
      <c r="E32" s="15">
        <v>1</v>
      </c>
      <c r="F32" s="6">
        <v>4</v>
      </c>
      <c r="G32" s="15">
        <v>0.8</v>
      </c>
      <c r="H32" s="16">
        <v>2.54</v>
      </c>
    </row>
    <row r="33" spans="1:8" x14ac:dyDescent="0.25">
      <c r="A33" s="64" t="s">
        <v>16</v>
      </c>
      <c r="B33" s="3" t="s">
        <v>1</v>
      </c>
      <c r="C33" s="6">
        <v>103</v>
      </c>
      <c r="D33" s="6">
        <v>91</v>
      </c>
      <c r="E33" s="15">
        <v>0.88349514563106801</v>
      </c>
      <c r="F33" s="6">
        <v>76</v>
      </c>
      <c r="G33" s="15">
        <v>0.73786407766990292</v>
      </c>
      <c r="H33" s="16">
        <v>2.5461538461538464</v>
      </c>
    </row>
    <row r="34" spans="1:8" x14ac:dyDescent="0.25">
      <c r="A34" s="64"/>
      <c r="B34" s="3" t="s">
        <v>2</v>
      </c>
      <c r="C34" s="6">
        <v>85</v>
      </c>
      <c r="D34" s="6">
        <v>69</v>
      </c>
      <c r="E34" s="15">
        <v>0.81176470588235294</v>
      </c>
      <c r="F34" s="6">
        <v>52</v>
      </c>
      <c r="G34" s="15">
        <v>0.61176470588235299</v>
      </c>
      <c r="H34" s="16">
        <v>2.4304347826086956</v>
      </c>
    </row>
    <row r="35" spans="1:8" x14ac:dyDescent="0.25">
      <c r="A35" s="64"/>
      <c r="B35" s="3" t="s">
        <v>3</v>
      </c>
      <c r="C35" s="6">
        <v>58</v>
      </c>
      <c r="D35" s="6">
        <v>48</v>
      </c>
      <c r="E35" s="15">
        <v>0.82758620689655171</v>
      </c>
      <c r="F35" s="6">
        <v>38</v>
      </c>
      <c r="G35" s="15">
        <v>0.65517241379310343</v>
      </c>
      <c r="H35" s="16">
        <v>2.5770833333333334</v>
      </c>
    </row>
    <row r="36" spans="1:8" x14ac:dyDescent="0.25">
      <c r="A36" s="64"/>
      <c r="B36" s="3" t="s">
        <v>4</v>
      </c>
      <c r="C36" s="6">
        <v>63</v>
      </c>
      <c r="D36" s="6">
        <v>50</v>
      </c>
      <c r="E36" s="15">
        <v>0.79365079365079361</v>
      </c>
      <c r="F36" s="6">
        <v>40</v>
      </c>
      <c r="G36" s="15">
        <v>0.63492063492063489</v>
      </c>
      <c r="H36" s="16">
        <v>2.4980000000000002</v>
      </c>
    </row>
    <row r="37" spans="1:8" x14ac:dyDescent="0.25">
      <c r="A37" s="64"/>
      <c r="B37" s="3" t="s">
        <v>77</v>
      </c>
      <c r="C37" s="6">
        <v>90</v>
      </c>
      <c r="D37" s="6">
        <v>83</v>
      </c>
      <c r="E37" s="15">
        <v>0.92222222222222228</v>
      </c>
      <c r="F37" s="6">
        <v>78</v>
      </c>
      <c r="G37" s="15">
        <v>0.8666666666666667</v>
      </c>
      <c r="H37" s="16">
        <v>3.2867469879518074</v>
      </c>
    </row>
    <row r="38" spans="1:8" x14ac:dyDescent="0.25">
      <c r="A38" s="64" t="s">
        <v>17</v>
      </c>
      <c r="B38" s="3" t="s">
        <v>1</v>
      </c>
      <c r="C38" s="6">
        <v>1</v>
      </c>
      <c r="D38" s="6">
        <v>0</v>
      </c>
      <c r="E38" s="15">
        <v>0</v>
      </c>
      <c r="F38" s="6">
        <v>0</v>
      </c>
      <c r="G38" s="15">
        <v>0</v>
      </c>
      <c r="H38" s="16" t="s">
        <v>13</v>
      </c>
    </row>
    <row r="39" spans="1:8" x14ac:dyDescent="0.25">
      <c r="A39" s="64"/>
      <c r="B39" s="3" t="s">
        <v>2</v>
      </c>
      <c r="C39" s="6" t="s">
        <v>13</v>
      </c>
      <c r="D39" s="6" t="s">
        <v>13</v>
      </c>
      <c r="E39" s="15" t="s">
        <v>13</v>
      </c>
      <c r="F39" s="6" t="s">
        <v>13</v>
      </c>
      <c r="G39" s="15" t="s">
        <v>13</v>
      </c>
      <c r="H39" s="16" t="s">
        <v>13</v>
      </c>
    </row>
    <row r="40" spans="1:8" x14ac:dyDescent="0.25">
      <c r="A40" s="64"/>
      <c r="B40" s="3" t="s">
        <v>3</v>
      </c>
      <c r="C40" s="6" t="s">
        <v>13</v>
      </c>
      <c r="D40" s="6" t="s">
        <v>13</v>
      </c>
      <c r="E40" s="15" t="s">
        <v>13</v>
      </c>
      <c r="F40" s="6" t="s">
        <v>13</v>
      </c>
      <c r="G40" s="15" t="s">
        <v>13</v>
      </c>
      <c r="H40" s="16" t="s">
        <v>13</v>
      </c>
    </row>
    <row r="41" spans="1:8" x14ac:dyDescent="0.25">
      <c r="A41" s="64"/>
      <c r="B41" s="3" t="s">
        <v>4</v>
      </c>
      <c r="C41" s="6">
        <v>1</v>
      </c>
      <c r="D41" s="6">
        <v>1</v>
      </c>
      <c r="E41" s="15">
        <v>1</v>
      </c>
      <c r="F41" s="6">
        <v>0</v>
      </c>
      <c r="G41" s="15">
        <v>0</v>
      </c>
      <c r="H41" s="16">
        <v>0</v>
      </c>
    </row>
    <row r="42" spans="1:8" x14ac:dyDescent="0.25">
      <c r="A42" s="64"/>
      <c r="B42" s="3" t="s">
        <v>77</v>
      </c>
      <c r="C42" s="6">
        <v>1</v>
      </c>
      <c r="D42" s="6">
        <v>1</v>
      </c>
      <c r="E42" s="15">
        <v>1</v>
      </c>
      <c r="F42" s="6">
        <v>1</v>
      </c>
      <c r="G42" s="15">
        <v>1</v>
      </c>
      <c r="H42" s="16">
        <v>3</v>
      </c>
    </row>
    <row r="43" spans="1:8" x14ac:dyDescent="0.25">
      <c r="A43" s="73" t="s">
        <v>49</v>
      </c>
      <c r="B43" s="3" t="s">
        <v>1</v>
      </c>
      <c r="C43" s="6">
        <v>95</v>
      </c>
      <c r="D43" s="6">
        <v>83</v>
      </c>
      <c r="E43" s="15">
        <v>0.87368421052631584</v>
      </c>
      <c r="F43" s="6">
        <v>71</v>
      </c>
      <c r="G43" s="15">
        <v>0.74736842105263157</v>
      </c>
      <c r="H43" s="16">
        <v>2.8361445783132528</v>
      </c>
    </row>
    <row r="44" spans="1:8" x14ac:dyDescent="0.25">
      <c r="A44" s="73"/>
      <c r="B44" s="3" t="s">
        <v>2</v>
      </c>
      <c r="C44" s="6">
        <v>85</v>
      </c>
      <c r="D44" s="6">
        <v>65</v>
      </c>
      <c r="E44" s="15">
        <v>0.76470588235294112</v>
      </c>
      <c r="F44" s="6">
        <v>48</v>
      </c>
      <c r="G44" s="15">
        <v>0.56470588235294117</v>
      </c>
      <c r="H44" s="16">
        <v>2.3492307692307692</v>
      </c>
    </row>
    <row r="45" spans="1:8" x14ac:dyDescent="0.25">
      <c r="A45" s="73"/>
      <c r="B45" s="3" t="s">
        <v>3</v>
      </c>
      <c r="C45" s="6">
        <v>46</v>
      </c>
      <c r="D45" s="6">
        <v>44</v>
      </c>
      <c r="E45" s="15">
        <v>0.95652173913043481</v>
      </c>
      <c r="F45" s="6">
        <v>41</v>
      </c>
      <c r="G45" s="15">
        <v>0.89130434782608692</v>
      </c>
      <c r="H45" s="16">
        <v>3.0909090909090908</v>
      </c>
    </row>
    <row r="46" spans="1:8" x14ac:dyDescent="0.25">
      <c r="A46" s="73"/>
      <c r="B46" s="3" t="s">
        <v>4</v>
      </c>
      <c r="C46" s="6">
        <v>33</v>
      </c>
      <c r="D46" s="6">
        <v>30</v>
      </c>
      <c r="E46" s="15">
        <v>0.90909090909090906</v>
      </c>
      <c r="F46" s="6">
        <v>30</v>
      </c>
      <c r="G46" s="15">
        <v>0.90909090909090906</v>
      </c>
      <c r="H46" s="16">
        <v>3.3666666666666667</v>
      </c>
    </row>
    <row r="47" spans="1:8" x14ac:dyDescent="0.25">
      <c r="A47" s="73"/>
      <c r="B47" s="3" t="s">
        <v>77</v>
      </c>
      <c r="C47" s="6">
        <v>56</v>
      </c>
      <c r="D47" s="6">
        <v>53</v>
      </c>
      <c r="E47" s="15">
        <v>0.9464285714285714</v>
      </c>
      <c r="F47" s="6">
        <v>51</v>
      </c>
      <c r="G47" s="15">
        <v>0.9107142857142857</v>
      </c>
      <c r="H47" s="16">
        <v>3.469811320754717</v>
      </c>
    </row>
    <row r="48" spans="1:8" x14ac:dyDescent="0.25">
      <c r="A48" s="73" t="s">
        <v>50</v>
      </c>
      <c r="B48" s="3" t="s">
        <v>1</v>
      </c>
      <c r="C48" s="6">
        <v>26</v>
      </c>
      <c r="D48" s="6">
        <v>23</v>
      </c>
      <c r="E48" s="15">
        <v>0.88461538461538458</v>
      </c>
      <c r="F48" s="6">
        <v>21</v>
      </c>
      <c r="G48" s="15">
        <v>0.80769230769230771</v>
      </c>
      <c r="H48" s="16">
        <v>2.9565217391304346</v>
      </c>
    </row>
    <row r="49" spans="1:8" x14ac:dyDescent="0.25">
      <c r="A49" s="73"/>
      <c r="B49" s="3" t="s">
        <v>2</v>
      </c>
      <c r="C49" s="6">
        <v>22</v>
      </c>
      <c r="D49" s="6">
        <v>18</v>
      </c>
      <c r="E49" s="15">
        <v>0.81818181818181823</v>
      </c>
      <c r="F49" s="6">
        <v>11</v>
      </c>
      <c r="G49" s="15">
        <v>0.5</v>
      </c>
      <c r="H49" s="16">
        <v>2.0388888888888888</v>
      </c>
    </row>
    <row r="50" spans="1:8" x14ac:dyDescent="0.25">
      <c r="A50" s="73"/>
      <c r="B50" s="3" t="s">
        <v>3</v>
      </c>
      <c r="C50" s="6">
        <v>10</v>
      </c>
      <c r="D50" s="6">
        <v>8</v>
      </c>
      <c r="E50" s="15">
        <v>0.8</v>
      </c>
      <c r="F50" s="6">
        <v>6</v>
      </c>
      <c r="G50" s="15">
        <v>0.6</v>
      </c>
      <c r="H50" s="16">
        <v>2.25</v>
      </c>
    </row>
    <row r="51" spans="1:8" x14ac:dyDescent="0.25">
      <c r="A51" s="73"/>
      <c r="B51" s="3" t="s">
        <v>4</v>
      </c>
      <c r="C51" s="6">
        <v>14</v>
      </c>
      <c r="D51" s="6">
        <v>12</v>
      </c>
      <c r="E51" s="15">
        <v>0.8571428571428571</v>
      </c>
      <c r="F51" s="6">
        <v>9</v>
      </c>
      <c r="G51" s="15">
        <v>0.6428571428571429</v>
      </c>
      <c r="H51" s="16">
        <v>2.5916666666666668</v>
      </c>
    </row>
    <row r="52" spans="1:8" x14ac:dyDescent="0.25">
      <c r="A52" s="73"/>
      <c r="B52" s="3" t="s">
        <v>77</v>
      </c>
      <c r="C52" s="6">
        <v>10</v>
      </c>
      <c r="D52" s="6">
        <v>10</v>
      </c>
      <c r="E52" s="15">
        <v>1</v>
      </c>
      <c r="F52" s="6">
        <v>9</v>
      </c>
      <c r="G52" s="15">
        <v>0.9</v>
      </c>
      <c r="H52" s="16">
        <v>3.3</v>
      </c>
    </row>
    <row r="53" spans="1:8" x14ac:dyDescent="0.25">
      <c r="A53" s="73" t="s">
        <v>51</v>
      </c>
      <c r="B53" s="3" t="s">
        <v>1</v>
      </c>
      <c r="C53" s="6">
        <v>5</v>
      </c>
      <c r="D53" s="6">
        <v>3</v>
      </c>
      <c r="E53" s="15">
        <v>0.6</v>
      </c>
      <c r="F53" s="6">
        <v>3</v>
      </c>
      <c r="G53" s="15">
        <v>0.6</v>
      </c>
      <c r="H53" s="16">
        <v>4</v>
      </c>
    </row>
    <row r="54" spans="1:8" x14ac:dyDescent="0.25">
      <c r="A54" s="73"/>
      <c r="B54" s="3" t="s">
        <v>2</v>
      </c>
      <c r="C54" s="6">
        <v>5</v>
      </c>
      <c r="D54" s="6">
        <v>5</v>
      </c>
      <c r="E54" s="15">
        <v>1</v>
      </c>
      <c r="F54" s="6">
        <v>4</v>
      </c>
      <c r="G54" s="15">
        <v>0.8</v>
      </c>
      <c r="H54" s="16">
        <v>2.8</v>
      </c>
    </row>
    <row r="55" spans="1:8" x14ac:dyDescent="0.25">
      <c r="A55" s="73"/>
      <c r="B55" s="3" t="s">
        <v>3</v>
      </c>
      <c r="C55" s="6">
        <v>1</v>
      </c>
      <c r="D55" s="6">
        <v>1</v>
      </c>
      <c r="E55" s="15">
        <v>1</v>
      </c>
      <c r="F55" s="6">
        <v>1</v>
      </c>
      <c r="G55" s="15">
        <v>1</v>
      </c>
      <c r="H55" s="16">
        <v>3.7000000000000006</v>
      </c>
    </row>
    <row r="56" spans="1:8" x14ac:dyDescent="0.25">
      <c r="A56" s="73"/>
      <c r="B56" s="3" t="s">
        <v>4</v>
      </c>
      <c r="C56" s="6" t="s">
        <v>13</v>
      </c>
      <c r="D56" s="6" t="s">
        <v>13</v>
      </c>
      <c r="E56" s="15" t="s">
        <v>13</v>
      </c>
      <c r="F56" s="6" t="s">
        <v>13</v>
      </c>
      <c r="G56" s="15" t="s">
        <v>13</v>
      </c>
      <c r="H56" s="16" t="s">
        <v>13</v>
      </c>
    </row>
    <row r="57" spans="1:8" x14ac:dyDescent="0.25">
      <c r="A57" s="73"/>
      <c r="B57" s="3" t="s">
        <v>77</v>
      </c>
      <c r="C57" s="6">
        <v>2</v>
      </c>
      <c r="D57" s="6">
        <v>1</v>
      </c>
      <c r="E57" s="15">
        <v>0.5</v>
      </c>
      <c r="F57" s="6">
        <v>1</v>
      </c>
      <c r="G57" s="15">
        <v>0.5</v>
      </c>
      <c r="H57" s="16">
        <v>4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M3" sqref="M3"/>
    </sheetView>
  </sheetViews>
  <sheetFormatPr defaultRowHeight="15" x14ac:dyDescent="0.25"/>
  <cols>
    <col min="1" max="1" width="23.28515625" customWidth="1"/>
  </cols>
  <sheetData>
    <row r="1" spans="1:6" x14ac:dyDescent="0.25">
      <c r="A1" s="77" t="s">
        <v>40</v>
      </c>
      <c r="B1" s="78"/>
      <c r="C1" s="78"/>
      <c r="D1" s="78"/>
      <c r="E1" s="78"/>
      <c r="F1" s="78"/>
    </row>
    <row r="2" spans="1:6" x14ac:dyDescent="0.25">
      <c r="A2" s="79" t="s">
        <v>73</v>
      </c>
      <c r="B2" s="56" t="s">
        <v>74</v>
      </c>
      <c r="C2" s="56"/>
      <c r="D2" s="56"/>
      <c r="E2" s="56"/>
      <c r="F2" s="56"/>
    </row>
    <row r="3" spans="1:6" x14ac:dyDescent="0.25">
      <c r="A3" s="79"/>
      <c r="B3" s="41" t="s">
        <v>63</v>
      </c>
      <c r="C3" s="41" t="s">
        <v>64</v>
      </c>
      <c r="D3" s="41" t="s">
        <v>65</v>
      </c>
      <c r="E3" s="41" t="s">
        <v>66</v>
      </c>
      <c r="F3" s="41" t="s">
        <v>79</v>
      </c>
    </row>
    <row r="4" spans="1:6" x14ac:dyDescent="0.25">
      <c r="A4" s="33" t="s">
        <v>62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6" x14ac:dyDescent="0.25">
      <c r="A5" s="33" t="s">
        <v>75</v>
      </c>
      <c r="B5" s="34" t="s">
        <v>13</v>
      </c>
      <c r="C5" s="34" t="s">
        <v>13</v>
      </c>
      <c r="D5" s="34" t="s">
        <v>13</v>
      </c>
      <c r="E5" s="34" t="s">
        <v>13</v>
      </c>
      <c r="F5" s="34" t="s">
        <v>13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M3" sqref="M3"/>
    </sheetView>
  </sheetViews>
  <sheetFormatPr defaultRowHeight="15" x14ac:dyDescent="0.25"/>
  <cols>
    <col min="1" max="1" width="15.42578125" style="32" customWidth="1"/>
    <col min="2" max="11" width="11.7109375" style="10" customWidth="1"/>
  </cols>
  <sheetData>
    <row r="1" spans="1:11" ht="45" x14ac:dyDescent="0.25">
      <c r="A1" s="30" t="s">
        <v>36</v>
      </c>
      <c r="B1" s="11" t="s">
        <v>52</v>
      </c>
      <c r="C1" s="11" t="s">
        <v>53</v>
      </c>
      <c r="D1" s="11" t="s">
        <v>54</v>
      </c>
      <c r="E1" s="11" t="s">
        <v>55</v>
      </c>
      <c r="F1" s="11" t="s">
        <v>56</v>
      </c>
      <c r="G1" s="11" t="s">
        <v>57</v>
      </c>
      <c r="H1" s="11" t="s">
        <v>58</v>
      </c>
      <c r="I1" s="11" t="s">
        <v>59</v>
      </c>
      <c r="J1" s="11" t="s">
        <v>60</v>
      </c>
      <c r="K1" s="11" t="s">
        <v>61</v>
      </c>
    </row>
    <row r="2" spans="1:11" x14ac:dyDescent="0.25">
      <c r="A2" s="42" t="s">
        <v>1</v>
      </c>
      <c r="B2" s="23">
        <v>7</v>
      </c>
      <c r="C2" s="24">
        <v>807</v>
      </c>
      <c r="D2" s="25">
        <v>576.42857142857144</v>
      </c>
      <c r="E2" s="24">
        <v>26.9</v>
      </c>
      <c r="F2" s="24">
        <v>1.4</v>
      </c>
      <c r="G2" s="26">
        <v>0.39999999999999991</v>
      </c>
      <c r="H2" s="25">
        <v>19.214285714285715</v>
      </c>
      <c r="I2" s="23">
        <v>269</v>
      </c>
      <c r="J2" s="23">
        <v>275</v>
      </c>
      <c r="K2" s="27">
        <v>0.97818181818181815</v>
      </c>
    </row>
    <row r="3" spans="1:11" x14ac:dyDescent="0.25">
      <c r="A3" s="42" t="s">
        <v>2</v>
      </c>
      <c r="B3" s="23">
        <v>7</v>
      </c>
      <c r="C3" s="24">
        <v>655.5</v>
      </c>
      <c r="D3" s="25">
        <v>468.21428571428578</v>
      </c>
      <c r="E3" s="24">
        <v>21.85</v>
      </c>
      <c r="F3" s="24">
        <v>1.4</v>
      </c>
      <c r="G3" s="26">
        <v>1.4</v>
      </c>
      <c r="H3" s="25">
        <v>15.607142857142859</v>
      </c>
      <c r="I3" s="23">
        <v>216</v>
      </c>
      <c r="J3" s="23">
        <v>305</v>
      </c>
      <c r="K3" s="27">
        <v>0.70819672131147537</v>
      </c>
    </row>
    <row r="4" spans="1:11" x14ac:dyDescent="0.25">
      <c r="A4" s="42" t="s">
        <v>3</v>
      </c>
      <c r="B4" s="23">
        <v>4</v>
      </c>
      <c r="C4" s="26">
        <v>369</v>
      </c>
      <c r="D4" s="28">
        <v>461.25</v>
      </c>
      <c r="E4" s="26">
        <v>12.3</v>
      </c>
      <c r="F4" s="26">
        <v>0.8</v>
      </c>
      <c r="G4" s="26">
        <v>0.8</v>
      </c>
      <c r="H4" s="28">
        <v>15.375</v>
      </c>
      <c r="I4" s="23">
        <v>123</v>
      </c>
      <c r="J4" s="23">
        <v>155</v>
      </c>
      <c r="K4" s="27">
        <v>0.79354838709677422</v>
      </c>
    </row>
    <row r="5" spans="1:11" x14ac:dyDescent="0.25">
      <c r="A5" s="42" t="s">
        <v>4</v>
      </c>
      <c r="B5" s="23">
        <v>5</v>
      </c>
      <c r="C5" s="24">
        <v>423</v>
      </c>
      <c r="D5" s="25">
        <v>423</v>
      </c>
      <c r="E5" s="24">
        <v>14.1</v>
      </c>
      <c r="F5" s="24">
        <v>1</v>
      </c>
      <c r="G5" s="26">
        <v>1</v>
      </c>
      <c r="H5" s="25">
        <v>14.1</v>
      </c>
      <c r="I5" s="23">
        <v>141</v>
      </c>
      <c r="J5" s="23">
        <v>226</v>
      </c>
      <c r="K5" s="27">
        <v>0.62389380530973448</v>
      </c>
    </row>
    <row r="6" spans="1:11" x14ac:dyDescent="0.25">
      <c r="A6" s="42" t="s">
        <v>77</v>
      </c>
      <c r="B6" s="23">
        <v>6</v>
      </c>
      <c r="C6" s="24">
        <v>567.59933999999998</v>
      </c>
      <c r="D6" s="25">
        <v>472.99945000000002</v>
      </c>
      <c r="E6" s="24">
        <v>18.919978</v>
      </c>
      <c r="F6" s="24">
        <v>1.2</v>
      </c>
      <c r="G6" s="26">
        <v>1.2</v>
      </c>
      <c r="H6" s="25">
        <v>15.766648333333334</v>
      </c>
      <c r="I6" s="23">
        <v>187</v>
      </c>
      <c r="J6" s="23">
        <v>253</v>
      </c>
      <c r="K6" s="27">
        <v>0.73913043478260865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2017-09-26T18:42:36Z</cp:lastPrinted>
  <dcterms:created xsi:type="dcterms:W3CDTF">2017-08-31T19:28:31Z</dcterms:created>
  <dcterms:modified xsi:type="dcterms:W3CDTF">2018-08-30T18:45:24Z</dcterms:modified>
</cp:coreProperties>
</file>