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8-19\Data\Division Reports\Arts, Humanities &amp; Social Sciences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K33" i="1"/>
  <c r="K30" i="1"/>
  <c r="K28" i="1"/>
  <c r="K27" i="1"/>
  <c r="K26" i="1"/>
  <c r="K23" i="1"/>
  <c r="K22" i="1"/>
  <c r="K21" i="1"/>
  <c r="K20" i="1"/>
  <c r="K16" i="1"/>
  <c r="K15" i="1"/>
  <c r="K13" i="1"/>
  <c r="K12" i="1"/>
  <c r="K10" i="1"/>
  <c r="K9" i="1"/>
  <c r="K5" i="1"/>
  <c r="K4" i="1"/>
  <c r="I34" i="1"/>
  <c r="I33" i="1"/>
  <c r="I30" i="1"/>
  <c r="I29" i="1"/>
  <c r="I28" i="1"/>
  <c r="I27" i="1"/>
  <c r="I26" i="1"/>
  <c r="I23" i="1"/>
  <c r="I22" i="1"/>
  <c r="I21" i="1"/>
  <c r="I20" i="1"/>
  <c r="I17" i="1"/>
  <c r="I16" i="1"/>
  <c r="I15" i="1"/>
  <c r="I13" i="1"/>
  <c r="I12" i="1"/>
  <c r="I11" i="1"/>
  <c r="I9" i="1"/>
  <c r="I6" i="1"/>
  <c r="I5" i="1"/>
  <c r="I4" i="1"/>
  <c r="I7" i="1"/>
  <c r="G34" i="1"/>
  <c r="G33" i="1"/>
  <c r="G30" i="1"/>
  <c r="G29" i="1"/>
  <c r="G28" i="1"/>
  <c r="G27" i="1"/>
  <c r="G26" i="1"/>
  <c r="G23" i="1"/>
  <c r="G22" i="1"/>
  <c r="G21" i="1"/>
  <c r="G20" i="1"/>
  <c r="G16" i="1"/>
  <c r="G15" i="1"/>
  <c r="G13" i="1"/>
  <c r="G12" i="1"/>
  <c r="G11" i="1"/>
  <c r="G9" i="1"/>
  <c r="G5" i="1"/>
  <c r="G4" i="1"/>
  <c r="E34" i="1"/>
  <c r="E33" i="1"/>
  <c r="E30" i="1"/>
  <c r="E29" i="1"/>
  <c r="E28" i="1"/>
  <c r="E27" i="1"/>
  <c r="E26" i="1"/>
  <c r="E23" i="1"/>
  <c r="E22" i="1"/>
  <c r="E21" i="1"/>
  <c r="E20" i="1"/>
  <c r="E17" i="1"/>
  <c r="E16" i="1"/>
  <c r="E15" i="1"/>
  <c r="E14" i="1"/>
  <c r="E13" i="1"/>
  <c r="E12" i="1"/>
  <c r="E11" i="1"/>
  <c r="E9" i="1"/>
  <c r="E5" i="1"/>
  <c r="E4" i="1"/>
  <c r="C34" i="1"/>
  <c r="C33" i="1"/>
  <c r="C30" i="1"/>
  <c r="C29" i="1"/>
  <c r="C28" i="1"/>
  <c r="C27" i="1"/>
  <c r="C26" i="1"/>
  <c r="C23" i="1"/>
  <c r="C22" i="1"/>
  <c r="C21" i="1"/>
  <c r="C20" i="1"/>
  <c r="C17" i="1"/>
  <c r="C16" i="1"/>
  <c r="C15" i="1"/>
  <c r="C14" i="1"/>
  <c r="C13" i="1"/>
  <c r="C11" i="1"/>
  <c r="C10" i="1"/>
  <c r="C9" i="1"/>
  <c r="C6" i="1"/>
  <c r="C5" i="1"/>
  <c r="C4" i="1"/>
  <c r="C7" i="1"/>
  <c r="L34" i="1"/>
  <c r="L33" i="1"/>
  <c r="L30" i="1"/>
  <c r="L28" i="1"/>
  <c r="L27" i="1"/>
  <c r="L26" i="1"/>
  <c r="L23" i="1"/>
  <c r="L22" i="1"/>
  <c r="L21" i="1"/>
  <c r="L20" i="1"/>
  <c r="L16" i="1"/>
  <c r="L15" i="1"/>
  <c r="L13" i="1"/>
  <c r="L10" i="1"/>
  <c r="L9" i="1"/>
  <c r="L5" i="1"/>
  <c r="J31" i="1" l="1"/>
  <c r="K31" i="1" s="1"/>
  <c r="H35" i="1"/>
  <c r="I35" i="1" s="1"/>
  <c r="F35" i="1"/>
  <c r="G35" i="1" s="1"/>
  <c r="D35" i="1"/>
  <c r="E35" i="1" s="1"/>
  <c r="B35" i="1"/>
  <c r="H31" i="1"/>
  <c r="I31" i="1" s="1"/>
  <c r="F31" i="1"/>
  <c r="G31" i="1" s="1"/>
  <c r="D31" i="1"/>
  <c r="E31" i="1" s="1"/>
  <c r="B31" i="1"/>
  <c r="H24" i="1"/>
  <c r="I24" i="1" s="1"/>
  <c r="F24" i="1"/>
  <c r="G24" i="1" s="1"/>
  <c r="D24" i="1"/>
  <c r="E24" i="1" s="1"/>
  <c r="B24" i="1"/>
  <c r="H18" i="1"/>
  <c r="I18" i="1" s="1"/>
  <c r="F18" i="1"/>
  <c r="G18" i="1" s="1"/>
  <c r="D18" i="1"/>
  <c r="E18" i="1" s="1"/>
  <c r="B18" i="1"/>
  <c r="H7" i="1"/>
  <c r="F7" i="1"/>
  <c r="G7" i="1" s="1"/>
  <c r="D7" i="1"/>
  <c r="E7" i="1" s="1"/>
  <c r="B7" i="1"/>
  <c r="C35" i="1" l="1"/>
  <c r="L35" i="1"/>
  <c r="L31" i="1"/>
  <c r="C31" i="1"/>
  <c r="C24" i="1"/>
  <c r="C18" i="1"/>
  <c r="J35" i="1"/>
  <c r="K35" i="1" s="1"/>
  <c r="J24" i="1"/>
  <c r="K24" i="1" s="1"/>
  <c r="J18" i="1"/>
  <c r="K18" i="1" s="1"/>
  <c r="J7" i="1"/>
  <c r="K7" i="1" s="1"/>
  <c r="L4" i="1"/>
  <c r="L24" i="1" l="1"/>
  <c r="L18" i="1"/>
  <c r="L7" i="1"/>
</calcChain>
</file>

<file path=xl/sharedStrings.xml><?xml version="1.0" encoding="utf-8"?>
<sst xmlns="http://schemas.openxmlformats.org/spreadsheetml/2006/main" count="775" uniqueCount="80">
  <si>
    <t>Gender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</si>
  <si>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</si>
  <si>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</si>
  <si>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</si>
  <si>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</si>
  <si>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</si>
  <si>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</si>
  <si>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</si>
  <si>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</si>
  <si>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</si>
  <si>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</si>
  <si>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</si>
  <si>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</si>
  <si>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</si>
  <si>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</si>
  <si>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</si>
  <si>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</si>
  <si>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</si>
  <si>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</si>
  <si>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</si>
  <si>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</si>
  <si>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</si>
  <si>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</si>
  <si>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</si>
  <si>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</si>
  <si>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</si>
  <si>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</si>
  <si>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</si>
  <si>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</si>
  <si>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</si>
  <si>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Program</t>
  </si>
  <si>
    <t>Term</t>
  </si>
  <si>
    <t>Success Rate</t>
  </si>
  <si>
    <t>Course</t>
  </si>
  <si>
    <t>Religious Studies
Success and Retention Rates by Course</t>
  </si>
  <si>
    <t>Religious Studies</t>
  </si>
  <si>
    <t>RELG-120 : World Religions</t>
  </si>
  <si>
    <t>RELG-170 : Intro to the New Testament</t>
  </si>
  <si>
    <t>RELG-215 : Intro to the New Testament</t>
  </si>
  <si>
    <t>On-Campus</t>
  </si>
  <si>
    <t>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</si>
  <si>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</si>
  <si>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</si>
  <si>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</si>
  <si>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</si>
  <si>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</si>
  <si>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</si>
  <si>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</si>
  <si>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</si>
  <si>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</si>
  <si>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</si>
  <si>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</si>
  <si>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</si>
  <si>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</si>
  <si>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</si>
  <si>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</si>
  <si>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</si>
  <si>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Certificates Awarded</t>
  </si>
  <si>
    <t>2013-14</t>
  </si>
  <si>
    <t>2014-15</t>
  </si>
  <si>
    <t>2015-16</t>
  </si>
  <si>
    <t>2016-17</t>
  </si>
  <si>
    <t>Location</t>
  </si>
  <si>
    <t>Enrollment</t>
  </si>
  <si>
    <t>Retained</t>
  </si>
  <si>
    <t>Retention Rate</t>
  </si>
  <si>
    <t>Successful</t>
  </si>
  <si>
    <t>Course GPA</t>
  </si>
  <si>
    <t>Awards</t>
  </si>
  <si>
    <t>Academic Year</t>
  </si>
  <si>
    <t>Degrees Awarded</t>
  </si>
  <si>
    <t>Less than full-time (less than 12 units)</t>
  </si>
  <si>
    <t>White                    
Non-Hispanic</t>
  </si>
  <si>
    <t>2017-18</t>
  </si>
  <si>
    <t>Spring 2014</t>
  </si>
  <si>
    <t>Spring 2015</t>
  </si>
  <si>
    <t>Spring 2016</t>
  </si>
  <si>
    <t>Spring 2017</t>
  </si>
  <si>
    <t>Spring 2018</t>
  </si>
  <si>
    <t>Religious Studies-Spring
Student Characteristics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</si>
</sst>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3" fontId="0" fillId="0" borderId="2" xfId="0" applyNumberFormat="1" applyBorder="1" applyAlignment="1">
      <alignment horizontal="center"/>
    </xf>
    <xf numFmtId="9" fontId="0" fillId="0" borderId="2" xfId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9" fontId="3" fillId="0" borderId="2" xfId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/>
    <xf numFmtId="0" fontId="2" fillId="2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9" fontId="0" fillId="4" borderId="2" xfId="1" applyNumberFormat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/>
    </xf>
    <xf numFmtId="9" fontId="0" fillId="0" borderId="2" xfId="1" quotePrefix="1" applyFont="1" applyBorder="1" applyAlignment="1">
      <alignment horizontal="center"/>
    </xf>
    <xf numFmtId="0" fontId="2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quotePrefix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3" fontId="0" fillId="5" borderId="2" xfId="0" applyNumberFormat="1" applyFill="1" applyBorder="1" applyAlignment="1">
      <alignment horizontal="center" vertical="center"/>
    </xf>
    <xf numFmtId="9" fontId="0" fillId="5" borderId="2" xfId="0" applyNumberForma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3" fontId="0" fillId="6" borderId="2" xfId="0" applyNumberFormat="1" applyFill="1" applyBorder="1" applyAlignment="1">
      <alignment horizontal="center" vertical="center"/>
    </xf>
    <xf numFmtId="9" fontId="0" fillId="6" borderId="2" xfId="0" applyNumberFormat="1" applyFill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/>
    </xf>
    <xf numFmtId="3" fontId="0" fillId="6" borderId="2" xfId="0" quotePrefix="1" applyNumberFormat="1" applyFill="1" applyBorder="1" applyAlignment="1">
      <alignment horizontal="center" vertical="center"/>
    </xf>
    <xf numFmtId="2" fontId="0" fillId="0" borderId="2" xfId="0" quotePrefix="1" applyNumberForma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selection activeCell="N10" sqref="N10"/>
    </sheetView>
  </sheetViews>
  <sheetFormatPr defaultRowHeight="15" x14ac:dyDescent="0.25"/>
  <cols>
    <col min="1" max="1" width="30" style="35" customWidth="1"/>
    <col min="2" max="12" width="8.28515625" customWidth="1"/>
  </cols>
  <sheetData>
    <row r="1" spans="1:12" x14ac:dyDescent="0.25">
      <c r="A1" s="59" t="s">
        <v>79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ht="30" x14ac:dyDescent="0.25">
      <c r="A3" s="38" t="s">
        <v>0</v>
      </c>
      <c r="B3" s="57" t="s">
        <v>74</v>
      </c>
      <c r="C3" s="58"/>
      <c r="D3" s="57" t="s">
        <v>75</v>
      </c>
      <c r="E3" s="58"/>
      <c r="F3" s="57" t="s">
        <v>76</v>
      </c>
      <c r="G3" s="58"/>
      <c r="H3" s="57" t="s">
        <v>77</v>
      </c>
      <c r="I3" s="58"/>
      <c r="J3" s="57" t="s">
        <v>78</v>
      </c>
      <c r="K3" s="58"/>
      <c r="L3" s="1" t="s">
        <v>1</v>
      </c>
    </row>
    <row r="4" spans="1:12" x14ac:dyDescent="0.25">
      <c r="A4" s="34" t="s">
        <v>2</v>
      </c>
      <c r="B4" s="2">
        <v>61</v>
      </c>
      <c r="C4" s="3">
        <f t="shared" ref="C4:C6" si="0">B4/113</f>
        <v>0.53982300884955747</v>
      </c>
      <c r="D4" s="2">
        <v>39</v>
      </c>
      <c r="E4" s="3">
        <f t="shared" ref="E4:E5" si="1">D4/82</f>
        <v>0.47560975609756095</v>
      </c>
      <c r="F4" s="2">
        <v>36</v>
      </c>
      <c r="G4" s="3">
        <f t="shared" ref="G4:G5" si="2">F4/62</f>
        <v>0.58064516129032262</v>
      </c>
      <c r="H4" s="2">
        <v>58</v>
      </c>
      <c r="I4" s="3">
        <f t="shared" ref="I4:I6" si="3">H4/95</f>
        <v>0.61052631578947369</v>
      </c>
      <c r="J4" s="2">
        <v>38</v>
      </c>
      <c r="K4" s="3">
        <f t="shared" ref="K4:K5" si="4">J4/68</f>
        <v>0.55882352941176472</v>
      </c>
      <c r="L4" s="3">
        <f>(J4-B4)/B4</f>
        <v>-0.37704918032786883</v>
      </c>
    </row>
    <row r="5" spans="1:12" x14ac:dyDescent="0.25">
      <c r="A5" s="34" t="s">
        <v>3</v>
      </c>
      <c r="B5" s="2">
        <v>50</v>
      </c>
      <c r="C5" s="3">
        <f t="shared" si="0"/>
        <v>0.44247787610619471</v>
      </c>
      <c r="D5" s="2">
        <v>43</v>
      </c>
      <c r="E5" s="3">
        <f t="shared" si="1"/>
        <v>0.52439024390243905</v>
      </c>
      <c r="F5" s="2">
        <v>26</v>
      </c>
      <c r="G5" s="3">
        <f t="shared" si="2"/>
        <v>0.41935483870967744</v>
      </c>
      <c r="H5" s="2">
        <v>35</v>
      </c>
      <c r="I5" s="3">
        <f t="shared" si="3"/>
        <v>0.36842105263157893</v>
      </c>
      <c r="J5" s="2">
        <v>30</v>
      </c>
      <c r="K5" s="3">
        <f t="shared" si="4"/>
        <v>0.44117647058823528</v>
      </c>
      <c r="L5" s="3">
        <f t="shared" ref="L5:L7" si="5">(J5-B5)/B5</f>
        <v>-0.4</v>
      </c>
    </row>
    <row r="6" spans="1:12" x14ac:dyDescent="0.25">
      <c r="A6" s="34" t="s">
        <v>4</v>
      </c>
      <c r="B6" s="31">
        <v>2</v>
      </c>
      <c r="C6" s="32">
        <f t="shared" si="0"/>
        <v>1.7699115044247787E-2</v>
      </c>
      <c r="D6" s="31" t="s">
        <v>9</v>
      </c>
      <c r="E6" s="31" t="s">
        <v>9</v>
      </c>
      <c r="F6" s="31" t="s">
        <v>9</v>
      </c>
      <c r="G6" s="31" t="s">
        <v>9</v>
      </c>
      <c r="H6" s="31">
        <v>2</v>
      </c>
      <c r="I6" s="32">
        <f t="shared" si="3"/>
        <v>2.1052631578947368E-2</v>
      </c>
      <c r="J6" s="31" t="s">
        <v>9</v>
      </c>
      <c r="K6" s="31" t="s">
        <v>9</v>
      </c>
      <c r="L6" s="3">
        <v>-1</v>
      </c>
    </row>
    <row r="7" spans="1:12" s="9" customFormat="1" x14ac:dyDescent="0.25">
      <c r="A7" s="41" t="s">
        <v>5</v>
      </c>
      <c r="B7" s="4">
        <f t="shared" ref="B7" si="6">SUM(B4:B6)</f>
        <v>113</v>
      </c>
      <c r="C7" s="5">
        <f>B7/113</f>
        <v>1</v>
      </c>
      <c r="D7" s="4">
        <f t="shared" ref="D7" si="7">SUM(D4:D6)</f>
        <v>82</v>
      </c>
      <c r="E7" s="5">
        <f>D7/82</f>
        <v>1</v>
      </c>
      <c r="F7" s="4">
        <f t="shared" ref="F7" si="8">SUM(F4:F6)</f>
        <v>62</v>
      </c>
      <c r="G7" s="5">
        <f>F7/62</f>
        <v>1</v>
      </c>
      <c r="H7" s="4">
        <f>SUM(H4:H6)</f>
        <v>95</v>
      </c>
      <c r="I7" s="5">
        <f>H7/95</f>
        <v>1</v>
      </c>
      <c r="J7" s="4">
        <f>SUM(J4:J6)</f>
        <v>68</v>
      </c>
      <c r="K7" s="5">
        <f>J7/68</f>
        <v>1</v>
      </c>
      <c r="L7" s="5">
        <f t="shared" si="5"/>
        <v>-0.39823008849557523</v>
      </c>
    </row>
    <row r="8" spans="1:12" ht="30" x14ac:dyDescent="0.25">
      <c r="A8" s="38" t="s">
        <v>6</v>
      </c>
      <c r="B8" s="57" t="s">
        <v>74</v>
      </c>
      <c r="C8" s="58"/>
      <c r="D8" s="57" t="s">
        <v>75</v>
      </c>
      <c r="E8" s="58"/>
      <c r="F8" s="57" t="s">
        <v>76</v>
      </c>
      <c r="G8" s="58"/>
      <c r="H8" s="57" t="s">
        <v>77</v>
      </c>
      <c r="I8" s="58"/>
      <c r="J8" s="57" t="s">
        <v>78</v>
      </c>
      <c r="K8" s="58"/>
      <c r="L8" s="1" t="s">
        <v>1</v>
      </c>
    </row>
    <row r="9" spans="1:12" x14ac:dyDescent="0.25">
      <c r="A9" s="34" t="s">
        <v>7</v>
      </c>
      <c r="B9" s="2">
        <v>15</v>
      </c>
      <c r="C9" s="3">
        <f t="shared" ref="C9:C18" si="9">B9/113</f>
        <v>0.13274336283185842</v>
      </c>
      <c r="D9" s="2">
        <v>7</v>
      </c>
      <c r="E9" s="3">
        <f t="shared" ref="E9:E18" si="10">D9/82</f>
        <v>8.5365853658536592E-2</v>
      </c>
      <c r="F9" s="2">
        <v>6</v>
      </c>
      <c r="G9" s="3">
        <f t="shared" ref="G9:G18" si="11">F9/62</f>
        <v>9.6774193548387094E-2</v>
      </c>
      <c r="H9" s="2">
        <v>5</v>
      </c>
      <c r="I9" s="3">
        <f t="shared" ref="I9:I18" si="12">H9/95</f>
        <v>5.2631578947368418E-2</v>
      </c>
      <c r="J9" s="31">
        <v>6</v>
      </c>
      <c r="K9" s="32">
        <f t="shared" ref="K9:K18" si="13">J9/68</f>
        <v>8.8235294117647065E-2</v>
      </c>
      <c r="L9" s="3">
        <f t="shared" ref="L9:L18" si="14">(J9-B9)/B9</f>
        <v>-0.6</v>
      </c>
    </row>
    <row r="10" spans="1:12" x14ac:dyDescent="0.25">
      <c r="A10" s="34" t="s">
        <v>8</v>
      </c>
      <c r="B10" s="2">
        <v>2</v>
      </c>
      <c r="C10" s="3">
        <f t="shared" si="9"/>
        <v>1.7699115044247787E-2</v>
      </c>
      <c r="D10" s="31" t="s">
        <v>9</v>
      </c>
      <c r="E10" s="31" t="s">
        <v>9</v>
      </c>
      <c r="F10" s="31" t="s">
        <v>9</v>
      </c>
      <c r="G10" s="31" t="s">
        <v>9</v>
      </c>
      <c r="H10" s="31" t="s">
        <v>9</v>
      </c>
      <c r="I10" s="31" t="s">
        <v>9</v>
      </c>
      <c r="J10" s="31">
        <v>1</v>
      </c>
      <c r="K10" s="32">
        <f t="shared" si="13"/>
        <v>1.4705882352941176E-2</v>
      </c>
      <c r="L10" s="3">
        <f t="shared" si="14"/>
        <v>-0.5</v>
      </c>
    </row>
    <row r="11" spans="1:12" x14ac:dyDescent="0.25">
      <c r="A11" s="34" t="s">
        <v>10</v>
      </c>
      <c r="B11" s="2">
        <v>2</v>
      </c>
      <c r="C11" s="3">
        <f t="shared" si="9"/>
        <v>1.7699115044247787E-2</v>
      </c>
      <c r="D11" s="2">
        <v>1</v>
      </c>
      <c r="E11" s="3">
        <f t="shared" si="10"/>
        <v>1.2195121951219513E-2</v>
      </c>
      <c r="F11" s="2">
        <v>1</v>
      </c>
      <c r="G11" s="3">
        <f t="shared" si="11"/>
        <v>1.6129032258064516E-2</v>
      </c>
      <c r="H11" s="2">
        <v>2</v>
      </c>
      <c r="I11" s="3">
        <f t="shared" si="12"/>
        <v>2.1052631578947368E-2</v>
      </c>
      <c r="J11" s="31" t="s">
        <v>9</v>
      </c>
      <c r="K11" s="31" t="s">
        <v>9</v>
      </c>
      <c r="L11" s="3">
        <v>-1</v>
      </c>
    </row>
    <row r="12" spans="1:12" x14ac:dyDescent="0.25">
      <c r="A12" s="34" t="s">
        <v>11</v>
      </c>
      <c r="B12" s="31" t="s">
        <v>9</v>
      </c>
      <c r="C12" s="31" t="s">
        <v>9</v>
      </c>
      <c r="D12" s="2">
        <v>1</v>
      </c>
      <c r="E12" s="3">
        <f t="shared" si="10"/>
        <v>1.2195121951219513E-2</v>
      </c>
      <c r="F12" s="2">
        <v>3</v>
      </c>
      <c r="G12" s="3">
        <f t="shared" si="11"/>
        <v>4.8387096774193547E-2</v>
      </c>
      <c r="H12" s="2">
        <v>3</v>
      </c>
      <c r="I12" s="3">
        <f t="shared" si="12"/>
        <v>3.1578947368421054E-2</v>
      </c>
      <c r="J12" s="31">
        <v>1</v>
      </c>
      <c r="K12" s="32">
        <f t="shared" si="13"/>
        <v>1.4705882352941176E-2</v>
      </c>
      <c r="L12" s="3">
        <v>1</v>
      </c>
    </row>
    <row r="13" spans="1:12" x14ac:dyDescent="0.25">
      <c r="A13" s="34" t="s">
        <v>12</v>
      </c>
      <c r="B13" s="2">
        <v>37</v>
      </c>
      <c r="C13" s="3">
        <f t="shared" si="9"/>
        <v>0.32743362831858408</v>
      </c>
      <c r="D13" s="2">
        <v>35</v>
      </c>
      <c r="E13" s="3">
        <f t="shared" si="10"/>
        <v>0.42682926829268292</v>
      </c>
      <c r="F13" s="2">
        <v>26</v>
      </c>
      <c r="G13" s="3">
        <f t="shared" si="11"/>
        <v>0.41935483870967744</v>
      </c>
      <c r="H13" s="2">
        <v>29</v>
      </c>
      <c r="I13" s="3">
        <f t="shared" si="12"/>
        <v>0.30526315789473685</v>
      </c>
      <c r="J13" s="2">
        <v>25</v>
      </c>
      <c r="K13" s="3">
        <f t="shared" si="13"/>
        <v>0.36764705882352944</v>
      </c>
      <c r="L13" s="3">
        <f t="shared" si="14"/>
        <v>-0.32432432432432434</v>
      </c>
    </row>
    <row r="14" spans="1:12" x14ac:dyDescent="0.25">
      <c r="A14" s="34" t="s">
        <v>13</v>
      </c>
      <c r="B14" s="2">
        <v>4</v>
      </c>
      <c r="C14" s="3">
        <f t="shared" si="9"/>
        <v>3.5398230088495575E-2</v>
      </c>
      <c r="D14" s="31">
        <v>1</v>
      </c>
      <c r="E14" s="32">
        <f t="shared" si="10"/>
        <v>1.2195121951219513E-2</v>
      </c>
      <c r="F14" s="31" t="s">
        <v>9</v>
      </c>
      <c r="G14" s="31" t="s">
        <v>9</v>
      </c>
      <c r="H14" s="31" t="s">
        <v>9</v>
      </c>
      <c r="I14" s="31" t="s">
        <v>9</v>
      </c>
      <c r="J14" s="31" t="s">
        <v>9</v>
      </c>
      <c r="K14" s="31" t="s">
        <v>9</v>
      </c>
      <c r="L14" s="3">
        <v>-1</v>
      </c>
    </row>
    <row r="15" spans="1:12" x14ac:dyDescent="0.25">
      <c r="A15" s="34" t="s">
        <v>14</v>
      </c>
      <c r="B15" s="2">
        <v>40</v>
      </c>
      <c r="C15" s="3">
        <f t="shared" si="9"/>
        <v>0.35398230088495575</v>
      </c>
      <c r="D15" s="2">
        <v>31</v>
      </c>
      <c r="E15" s="3">
        <f t="shared" si="10"/>
        <v>0.37804878048780488</v>
      </c>
      <c r="F15" s="2">
        <v>22</v>
      </c>
      <c r="G15" s="3">
        <f t="shared" si="11"/>
        <v>0.35483870967741937</v>
      </c>
      <c r="H15" s="2">
        <v>45</v>
      </c>
      <c r="I15" s="3">
        <f t="shared" si="12"/>
        <v>0.47368421052631576</v>
      </c>
      <c r="J15" s="2">
        <v>29</v>
      </c>
      <c r="K15" s="3">
        <f t="shared" si="13"/>
        <v>0.4264705882352941</v>
      </c>
      <c r="L15" s="3">
        <f t="shared" si="14"/>
        <v>-0.27500000000000002</v>
      </c>
    </row>
    <row r="16" spans="1:12" x14ac:dyDescent="0.25">
      <c r="A16" s="34" t="s">
        <v>15</v>
      </c>
      <c r="B16" s="2">
        <v>10</v>
      </c>
      <c r="C16" s="3">
        <f t="shared" si="9"/>
        <v>8.8495575221238937E-2</v>
      </c>
      <c r="D16" s="2">
        <v>3</v>
      </c>
      <c r="E16" s="3">
        <f t="shared" si="10"/>
        <v>3.6585365853658534E-2</v>
      </c>
      <c r="F16" s="2">
        <v>4</v>
      </c>
      <c r="G16" s="3">
        <f t="shared" si="11"/>
        <v>6.4516129032258063E-2</v>
      </c>
      <c r="H16" s="2">
        <v>10</v>
      </c>
      <c r="I16" s="3">
        <f t="shared" si="12"/>
        <v>0.10526315789473684</v>
      </c>
      <c r="J16" s="2">
        <v>6</v>
      </c>
      <c r="K16" s="3">
        <f t="shared" si="13"/>
        <v>8.8235294117647065E-2</v>
      </c>
      <c r="L16" s="3">
        <f t="shared" si="14"/>
        <v>-0.4</v>
      </c>
    </row>
    <row r="17" spans="1:12" x14ac:dyDescent="0.25">
      <c r="A17" s="34" t="s">
        <v>16</v>
      </c>
      <c r="B17" s="31">
        <v>3</v>
      </c>
      <c r="C17" s="32">
        <f t="shared" si="9"/>
        <v>2.6548672566371681E-2</v>
      </c>
      <c r="D17" s="2">
        <v>3</v>
      </c>
      <c r="E17" s="3">
        <f t="shared" si="10"/>
        <v>3.6585365853658534E-2</v>
      </c>
      <c r="F17" s="31" t="s">
        <v>9</v>
      </c>
      <c r="G17" s="31" t="s">
        <v>9</v>
      </c>
      <c r="H17" s="31">
        <v>1</v>
      </c>
      <c r="I17" s="32">
        <f t="shared" si="12"/>
        <v>1.0526315789473684E-2</v>
      </c>
      <c r="J17" s="31" t="s">
        <v>9</v>
      </c>
      <c r="K17" s="31" t="s">
        <v>9</v>
      </c>
      <c r="L17" s="3">
        <v>-1</v>
      </c>
    </row>
    <row r="18" spans="1:12" s="9" customFormat="1" x14ac:dyDescent="0.25">
      <c r="A18" s="41" t="s">
        <v>5</v>
      </c>
      <c r="B18" s="4">
        <f t="shared" ref="B18" si="15">SUM(B9:B17)</f>
        <v>113</v>
      </c>
      <c r="C18" s="5">
        <f t="shared" si="9"/>
        <v>1</v>
      </c>
      <c r="D18" s="4">
        <f t="shared" ref="D18" si="16">SUM(D9:D17)</f>
        <v>82</v>
      </c>
      <c r="E18" s="5">
        <f t="shared" si="10"/>
        <v>1</v>
      </c>
      <c r="F18" s="4">
        <f t="shared" ref="F18" si="17">SUM(F9:F17)</f>
        <v>62</v>
      </c>
      <c r="G18" s="5">
        <f t="shared" si="11"/>
        <v>1</v>
      </c>
      <c r="H18" s="4">
        <f t="shared" ref="H18" si="18">SUM(H9:H17)</f>
        <v>95</v>
      </c>
      <c r="I18" s="5">
        <f t="shared" si="12"/>
        <v>1</v>
      </c>
      <c r="J18" s="4">
        <f t="shared" ref="J18" si="19">SUM(J9:J17)</f>
        <v>68</v>
      </c>
      <c r="K18" s="5">
        <f t="shared" si="13"/>
        <v>1</v>
      </c>
      <c r="L18" s="5">
        <f t="shared" si="14"/>
        <v>-0.39823008849557523</v>
      </c>
    </row>
    <row r="19" spans="1:12" ht="30" x14ac:dyDescent="0.25">
      <c r="A19" s="38" t="s">
        <v>17</v>
      </c>
      <c r="B19" s="57" t="s">
        <v>74</v>
      </c>
      <c r="C19" s="58"/>
      <c r="D19" s="57" t="s">
        <v>75</v>
      </c>
      <c r="E19" s="58"/>
      <c r="F19" s="57" t="s">
        <v>76</v>
      </c>
      <c r="G19" s="58"/>
      <c r="H19" s="57" t="s">
        <v>77</v>
      </c>
      <c r="I19" s="58"/>
      <c r="J19" s="57" t="s">
        <v>78</v>
      </c>
      <c r="K19" s="58"/>
      <c r="L19" s="1" t="s">
        <v>1</v>
      </c>
    </row>
    <row r="20" spans="1:12" x14ac:dyDescent="0.25">
      <c r="A20" s="34" t="s">
        <v>18</v>
      </c>
      <c r="B20" s="2">
        <v>37</v>
      </c>
      <c r="C20" s="3">
        <f t="shared" ref="C20:C24" si="20">B20/113</f>
        <v>0.32743362831858408</v>
      </c>
      <c r="D20" s="2">
        <v>27</v>
      </c>
      <c r="E20" s="3">
        <f t="shared" ref="E20:E24" si="21">D20/82</f>
        <v>0.32926829268292684</v>
      </c>
      <c r="F20" s="2">
        <v>14</v>
      </c>
      <c r="G20" s="3">
        <f t="shared" ref="G20:G24" si="22">F20/62</f>
        <v>0.22580645161290322</v>
      </c>
      <c r="H20" s="2">
        <v>10</v>
      </c>
      <c r="I20" s="3">
        <f t="shared" ref="I20:I24" si="23">H20/95</f>
        <v>0.10526315789473684</v>
      </c>
      <c r="J20" s="2">
        <v>14</v>
      </c>
      <c r="K20" s="3">
        <f t="shared" ref="K20:K24" si="24">J20/68</f>
        <v>0.20588235294117646</v>
      </c>
      <c r="L20" s="3">
        <f t="shared" ref="L20:L24" si="25">(J20-B20)/B20</f>
        <v>-0.6216216216216216</v>
      </c>
    </row>
    <row r="21" spans="1:12" x14ac:dyDescent="0.25">
      <c r="A21" s="34" t="s">
        <v>19</v>
      </c>
      <c r="B21" s="2">
        <v>43</v>
      </c>
      <c r="C21" s="3">
        <f t="shared" si="20"/>
        <v>0.38053097345132741</v>
      </c>
      <c r="D21" s="2">
        <v>40</v>
      </c>
      <c r="E21" s="3">
        <f t="shared" si="21"/>
        <v>0.48780487804878048</v>
      </c>
      <c r="F21" s="2">
        <v>24</v>
      </c>
      <c r="G21" s="3">
        <f t="shared" si="22"/>
        <v>0.38709677419354838</v>
      </c>
      <c r="H21" s="2">
        <v>42</v>
      </c>
      <c r="I21" s="3">
        <f t="shared" si="23"/>
        <v>0.44210526315789472</v>
      </c>
      <c r="J21" s="2">
        <v>27</v>
      </c>
      <c r="K21" s="3">
        <f t="shared" si="24"/>
        <v>0.39705882352941174</v>
      </c>
      <c r="L21" s="3">
        <f t="shared" si="25"/>
        <v>-0.37209302325581395</v>
      </c>
    </row>
    <row r="22" spans="1:12" x14ac:dyDescent="0.25">
      <c r="A22" s="34" t="s">
        <v>20</v>
      </c>
      <c r="B22" s="2">
        <v>24</v>
      </c>
      <c r="C22" s="3">
        <f t="shared" si="20"/>
        <v>0.21238938053097345</v>
      </c>
      <c r="D22" s="2">
        <v>11</v>
      </c>
      <c r="E22" s="3">
        <f t="shared" si="21"/>
        <v>0.13414634146341464</v>
      </c>
      <c r="F22" s="2">
        <v>18</v>
      </c>
      <c r="G22" s="3">
        <f t="shared" si="22"/>
        <v>0.29032258064516131</v>
      </c>
      <c r="H22" s="2">
        <v>27</v>
      </c>
      <c r="I22" s="3">
        <f t="shared" si="23"/>
        <v>0.28421052631578947</v>
      </c>
      <c r="J22" s="2">
        <v>22</v>
      </c>
      <c r="K22" s="3">
        <f t="shared" si="24"/>
        <v>0.3235294117647059</v>
      </c>
      <c r="L22" s="3">
        <f t="shared" si="25"/>
        <v>-8.3333333333333329E-2</v>
      </c>
    </row>
    <row r="23" spans="1:12" x14ac:dyDescent="0.25">
      <c r="A23" s="34" t="s">
        <v>21</v>
      </c>
      <c r="B23" s="2">
        <v>9</v>
      </c>
      <c r="C23" s="3">
        <f t="shared" si="20"/>
        <v>7.9646017699115043E-2</v>
      </c>
      <c r="D23" s="2">
        <v>4</v>
      </c>
      <c r="E23" s="3">
        <f t="shared" si="21"/>
        <v>4.878048780487805E-2</v>
      </c>
      <c r="F23" s="2">
        <v>6</v>
      </c>
      <c r="G23" s="3">
        <f t="shared" si="22"/>
        <v>9.6774193548387094E-2</v>
      </c>
      <c r="H23" s="2">
        <v>16</v>
      </c>
      <c r="I23" s="3">
        <f t="shared" si="23"/>
        <v>0.16842105263157894</v>
      </c>
      <c r="J23" s="2">
        <v>5</v>
      </c>
      <c r="K23" s="3">
        <f t="shared" si="24"/>
        <v>7.3529411764705885E-2</v>
      </c>
      <c r="L23" s="3">
        <f t="shared" si="25"/>
        <v>-0.44444444444444442</v>
      </c>
    </row>
    <row r="24" spans="1:12" s="9" customFormat="1" x14ac:dyDescent="0.25">
      <c r="A24" s="41" t="s">
        <v>5</v>
      </c>
      <c r="B24" s="4">
        <f t="shared" ref="B24" si="26">SUM(B20:B23)</f>
        <v>113</v>
      </c>
      <c r="C24" s="5">
        <f t="shared" si="20"/>
        <v>1</v>
      </c>
      <c r="D24" s="4">
        <f t="shared" ref="D24" si="27">SUM(D20:D23)</f>
        <v>82</v>
      </c>
      <c r="E24" s="5">
        <f t="shared" si="21"/>
        <v>1</v>
      </c>
      <c r="F24" s="4">
        <f t="shared" ref="F24" si="28">SUM(F20:F23)</f>
        <v>62</v>
      </c>
      <c r="G24" s="5">
        <f t="shared" si="22"/>
        <v>1</v>
      </c>
      <c r="H24" s="4">
        <f t="shared" ref="H24" si="29">SUM(H20:H23)</f>
        <v>95</v>
      </c>
      <c r="I24" s="5">
        <f t="shared" si="23"/>
        <v>1</v>
      </c>
      <c r="J24" s="4">
        <f t="shared" ref="J24" si="30">SUM(J20:J23)</f>
        <v>68</v>
      </c>
      <c r="K24" s="5">
        <f t="shared" si="24"/>
        <v>1</v>
      </c>
      <c r="L24" s="5">
        <f t="shared" si="25"/>
        <v>-0.39823008849557523</v>
      </c>
    </row>
    <row r="25" spans="1:12" ht="30" x14ac:dyDescent="0.25">
      <c r="A25" s="42" t="s">
        <v>22</v>
      </c>
      <c r="B25" s="57" t="s">
        <v>74</v>
      </c>
      <c r="C25" s="58"/>
      <c r="D25" s="57" t="s">
        <v>75</v>
      </c>
      <c r="E25" s="58"/>
      <c r="F25" s="57" t="s">
        <v>76</v>
      </c>
      <c r="G25" s="58"/>
      <c r="H25" s="57" t="s">
        <v>77</v>
      </c>
      <c r="I25" s="58"/>
      <c r="J25" s="57" t="s">
        <v>78</v>
      </c>
      <c r="K25" s="58"/>
      <c r="L25" s="1" t="s">
        <v>1</v>
      </c>
    </row>
    <row r="26" spans="1:12" x14ac:dyDescent="0.25">
      <c r="A26" s="34" t="s">
        <v>23</v>
      </c>
      <c r="B26" s="2">
        <v>58</v>
      </c>
      <c r="C26" s="3">
        <f t="shared" ref="C26:C31" si="31">B26/113</f>
        <v>0.51327433628318586</v>
      </c>
      <c r="D26" s="2">
        <v>46</v>
      </c>
      <c r="E26" s="3">
        <f t="shared" ref="E26:E31" si="32">D26/82</f>
        <v>0.56097560975609762</v>
      </c>
      <c r="F26" s="2">
        <v>36</v>
      </c>
      <c r="G26" s="3">
        <f t="shared" ref="G26:G31" si="33">F26/62</f>
        <v>0.58064516129032262</v>
      </c>
      <c r="H26" s="2">
        <v>48</v>
      </c>
      <c r="I26" s="3">
        <f t="shared" ref="I26:I31" si="34">H26/95</f>
        <v>0.50526315789473686</v>
      </c>
      <c r="J26" s="2">
        <v>41</v>
      </c>
      <c r="K26" s="3">
        <f t="shared" ref="K26:K31" si="35">J26/68</f>
        <v>0.6029411764705882</v>
      </c>
      <c r="L26" s="3">
        <f t="shared" ref="L26:L31" si="36">(J26-B26)/B26</f>
        <v>-0.29310344827586204</v>
      </c>
    </row>
    <row r="27" spans="1:12" x14ac:dyDescent="0.25">
      <c r="A27" s="34" t="s">
        <v>24</v>
      </c>
      <c r="B27" s="2">
        <v>19</v>
      </c>
      <c r="C27" s="3">
        <f t="shared" si="31"/>
        <v>0.16814159292035399</v>
      </c>
      <c r="D27" s="2">
        <v>19</v>
      </c>
      <c r="E27" s="3">
        <f t="shared" si="32"/>
        <v>0.23170731707317074</v>
      </c>
      <c r="F27" s="2">
        <v>13</v>
      </c>
      <c r="G27" s="3">
        <f t="shared" si="33"/>
        <v>0.20967741935483872</v>
      </c>
      <c r="H27" s="2">
        <v>17</v>
      </c>
      <c r="I27" s="3">
        <f t="shared" si="34"/>
        <v>0.17894736842105263</v>
      </c>
      <c r="J27" s="2">
        <v>12</v>
      </c>
      <c r="K27" s="3">
        <f t="shared" si="35"/>
        <v>0.17647058823529413</v>
      </c>
      <c r="L27" s="3">
        <f t="shared" si="36"/>
        <v>-0.36842105263157893</v>
      </c>
    </row>
    <row r="28" spans="1:12" x14ac:dyDescent="0.25">
      <c r="A28" s="34" t="s">
        <v>25</v>
      </c>
      <c r="B28" s="2">
        <v>11</v>
      </c>
      <c r="C28" s="3">
        <f t="shared" si="31"/>
        <v>9.7345132743362831E-2</v>
      </c>
      <c r="D28" s="2">
        <v>9</v>
      </c>
      <c r="E28" s="3">
        <f t="shared" si="32"/>
        <v>0.10975609756097561</v>
      </c>
      <c r="F28" s="2">
        <v>4</v>
      </c>
      <c r="G28" s="3">
        <f t="shared" si="33"/>
        <v>6.4516129032258063E-2</v>
      </c>
      <c r="H28" s="2">
        <v>11</v>
      </c>
      <c r="I28" s="3">
        <f t="shared" si="34"/>
        <v>0.11578947368421053</v>
      </c>
      <c r="J28" s="2">
        <v>7</v>
      </c>
      <c r="K28" s="3">
        <f t="shared" si="35"/>
        <v>0.10294117647058823</v>
      </c>
      <c r="L28" s="3">
        <f t="shared" si="36"/>
        <v>-0.36363636363636365</v>
      </c>
    </row>
    <row r="29" spans="1:12" x14ac:dyDescent="0.25">
      <c r="A29" s="34" t="s">
        <v>26</v>
      </c>
      <c r="B29" s="2">
        <v>2</v>
      </c>
      <c r="C29" s="3">
        <f t="shared" si="31"/>
        <v>1.7699115044247787E-2</v>
      </c>
      <c r="D29" s="2">
        <v>1</v>
      </c>
      <c r="E29" s="3">
        <f t="shared" si="32"/>
        <v>1.2195121951219513E-2</v>
      </c>
      <c r="F29" s="31">
        <v>2</v>
      </c>
      <c r="G29" s="32">
        <f t="shared" si="33"/>
        <v>3.2258064516129031E-2</v>
      </c>
      <c r="H29" s="31">
        <v>2</v>
      </c>
      <c r="I29" s="32">
        <f t="shared" si="34"/>
        <v>2.1052631578947368E-2</v>
      </c>
      <c r="J29" s="31" t="s">
        <v>9</v>
      </c>
      <c r="K29" s="31" t="s">
        <v>9</v>
      </c>
      <c r="L29" s="3">
        <v>-1</v>
      </c>
    </row>
    <row r="30" spans="1:12" x14ac:dyDescent="0.25">
      <c r="A30" s="34" t="s">
        <v>27</v>
      </c>
      <c r="B30" s="2">
        <v>23</v>
      </c>
      <c r="C30" s="3">
        <f t="shared" si="31"/>
        <v>0.20353982300884957</v>
      </c>
      <c r="D30" s="2">
        <v>7</v>
      </c>
      <c r="E30" s="3">
        <f t="shared" si="32"/>
        <v>8.5365853658536592E-2</v>
      </c>
      <c r="F30" s="2">
        <v>7</v>
      </c>
      <c r="G30" s="3">
        <f t="shared" si="33"/>
        <v>0.11290322580645161</v>
      </c>
      <c r="H30" s="2">
        <v>17</v>
      </c>
      <c r="I30" s="3">
        <f t="shared" si="34"/>
        <v>0.17894736842105263</v>
      </c>
      <c r="J30" s="2">
        <v>8</v>
      </c>
      <c r="K30" s="3">
        <f t="shared" si="35"/>
        <v>0.11764705882352941</v>
      </c>
      <c r="L30" s="3">
        <f t="shared" si="36"/>
        <v>-0.65217391304347827</v>
      </c>
    </row>
    <row r="31" spans="1:12" s="9" customFormat="1" x14ac:dyDescent="0.25">
      <c r="A31" s="41" t="s">
        <v>5</v>
      </c>
      <c r="B31" s="4">
        <f t="shared" ref="B31" si="37">SUM(B26:B30)</f>
        <v>113</v>
      </c>
      <c r="C31" s="5">
        <f t="shared" si="31"/>
        <v>1</v>
      </c>
      <c r="D31" s="4">
        <f t="shared" ref="D31" si="38">SUM(D26:D30)</f>
        <v>82</v>
      </c>
      <c r="E31" s="5">
        <f t="shared" si="32"/>
        <v>1</v>
      </c>
      <c r="F31" s="4">
        <f t="shared" ref="F31" si="39">SUM(F26:F30)</f>
        <v>62</v>
      </c>
      <c r="G31" s="5">
        <f t="shared" si="33"/>
        <v>1</v>
      </c>
      <c r="H31" s="4">
        <f t="shared" ref="H31" si="40">SUM(H26:H30)</f>
        <v>95</v>
      </c>
      <c r="I31" s="5">
        <f t="shared" si="34"/>
        <v>1</v>
      </c>
      <c r="J31" s="4">
        <f>SUM(J26:J30)</f>
        <v>68</v>
      </c>
      <c r="K31" s="5">
        <f t="shared" si="35"/>
        <v>1</v>
      </c>
      <c r="L31" s="5">
        <f t="shared" si="36"/>
        <v>-0.39823008849557523</v>
      </c>
    </row>
    <row r="32" spans="1:12" ht="30" x14ac:dyDescent="0.25">
      <c r="A32" s="38" t="s">
        <v>28</v>
      </c>
      <c r="B32" s="57" t="s">
        <v>74</v>
      </c>
      <c r="C32" s="58"/>
      <c r="D32" s="57" t="s">
        <v>75</v>
      </c>
      <c r="E32" s="58"/>
      <c r="F32" s="57" t="s">
        <v>76</v>
      </c>
      <c r="G32" s="58"/>
      <c r="H32" s="57" t="s">
        <v>77</v>
      </c>
      <c r="I32" s="58"/>
      <c r="J32" s="57" t="s">
        <v>78</v>
      </c>
      <c r="K32" s="58"/>
      <c r="L32" s="1" t="s">
        <v>1</v>
      </c>
    </row>
    <row r="33" spans="1:12" ht="30" x14ac:dyDescent="0.25">
      <c r="A33" s="43" t="s">
        <v>71</v>
      </c>
      <c r="B33" s="2">
        <v>73</v>
      </c>
      <c r="C33" s="3">
        <f t="shared" ref="C33:C35" si="41">B33/113</f>
        <v>0.64601769911504425</v>
      </c>
      <c r="D33" s="2">
        <v>48</v>
      </c>
      <c r="E33" s="3">
        <f t="shared" ref="E33:E35" si="42">D33/82</f>
        <v>0.58536585365853655</v>
      </c>
      <c r="F33" s="2">
        <v>38</v>
      </c>
      <c r="G33" s="3">
        <f t="shared" ref="G33:G35" si="43">F33/62</f>
        <v>0.61290322580645162</v>
      </c>
      <c r="H33" s="2">
        <v>65</v>
      </c>
      <c r="I33" s="3">
        <f t="shared" ref="I33:I35" si="44">H33/95</f>
        <v>0.68421052631578949</v>
      </c>
      <c r="J33" s="2">
        <v>47</v>
      </c>
      <c r="K33" s="3">
        <f t="shared" ref="K33:K35" si="45">J33/68</f>
        <v>0.69117647058823528</v>
      </c>
      <c r="L33" s="3">
        <f t="shared" ref="L33:L35" si="46">(J33-B33)/B33</f>
        <v>-0.35616438356164382</v>
      </c>
    </row>
    <row r="34" spans="1:12" x14ac:dyDescent="0.25">
      <c r="A34" s="34" t="s">
        <v>29</v>
      </c>
      <c r="B34" s="2">
        <v>40</v>
      </c>
      <c r="C34" s="3">
        <f t="shared" si="41"/>
        <v>0.35398230088495575</v>
      </c>
      <c r="D34" s="2">
        <v>34</v>
      </c>
      <c r="E34" s="3">
        <f t="shared" si="42"/>
        <v>0.41463414634146339</v>
      </c>
      <c r="F34" s="2">
        <v>24</v>
      </c>
      <c r="G34" s="3">
        <f t="shared" si="43"/>
        <v>0.38709677419354838</v>
      </c>
      <c r="H34" s="2">
        <v>30</v>
      </c>
      <c r="I34" s="3">
        <f t="shared" si="44"/>
        <v>0.31578947368421051</v>
      </c>
      <c r="J34" s="2">
        <v>21</v>
      </c>
      <c r="K34" s="3">
        <f t="shared" si="45"/>
        <v>0.30882352941176472</v>
      </c>
      <c r="L34" s="3">
        <f t="shared" si="46"/>
        <v>-0.47499999999999998</v>
      </c>
    </row>
    <row r="35" spans="1:12" s="9" customFormat="1" x14ac:dyDescent="0.25">
      <c r="A35" s="41" t="s">
        <v>5</v>
      </c>
      <c r="B35" s="4">
        <f t="shared" ref="B35" si="47">SUM(B33:B34)</f>
        <v>113</v>
      </c>
      <c r="C35" s="5">
        <f t="shared" si="41"/>
        <v>1</v>
      </c>
      <c r="D35" s="4">
        <f t="shared" ref="D35" si="48">SUM(D33:D34)</f>
        <v>82</v>
      </c>
      <c r="E35" s="5">
        <f t="shared" si="42"/>
        <v>1</v>
      </c>
      <c r="F35" s="4">
        <f t="shared" ref="F35" si="49">SUM(F33:F34)</f>
        <v>62</v>
      </c>
      <c r="G35" s="5">
        <f t="shared" si="43"/>
        <v>1</v>
      </c>
      <c r="H35" s="4">
        <f t="shared" ref="H35" si="50">SUM(H33:H34)</f>
        <v>95</v>
      </c>
      <c r="I35" s="5">
        <f t="shared" si="44"/>
        <v>1</v>
      </c>
      <c r="J35" s="4">
        <f t="shared" ref="J35" si="51">SUM(J33:J34)</f>
        <v>68</v>
      </c>
      <c r="K35" s="5">
        <f t="shared" si="45"/>
        <v>1</v>
      </c>
      <c r="L35" s="5">
        <f t="shared" si="46"/>
        <v>-0.39823008849557523</v>
      </c>
    </row>
  </sheetData>
  <mergeCells count="26">
    <mergeCell ref="A1:L2"/>
    <mergeCell ref="B3:C3"/>
    <mergeCell ref="D3:E3"/>
    <mergeCell ref="F3:G3"/>
    <mergeCell ref="H3:I3"/>
    <mergeCell ref="J3:K3"/>
    <mergeCell ref="B19:C19"/>
    <mergeCell ref="D19:E19"/>
    <mergeCell ref="F19:G19"/>
    <mergeCell ref="H19:I19"/>
    <mergeCell ref="J19:K19"/>
    <mergeCell ref="B8:C8"/>
    <mergeCell ref="D8:E8"/>
    <mergeCell ref="F8:G8"/>
    <mergeCell ref="H8:I8"/>
    <mergeCell ref="J8:K8"/>
    <mergeCell ref="B25:C25"/>
    <mergeCell ref="D25:E25"/>
    <mergeCell ref="F25:G25"/>
    <mergeCell ref="H25:I25"/>
    <mergeCell ref="J25:K25"/>
    <mergeCell ref="B32:C32"/>
    <mergeCell ref="D32:E32"/>
    <mergeCell ref="F32:G32"/>
    <mergeCell ref="H32:I32"/>
    <mergeCell ref="J32:K32"/>
  </mergeCells>
  <printOptions horizontalCentered="1"/>
  <pageMargins left="0.7" right="0.7" top="0.75" bottom="0.75" header="0.3" footer="0.3"/>
  <pageSetup scale="84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workbookViewId="0">
      <selection activeCell="M6" sqref="M6"/>
    </sheetView>
  </sheetViews>
  <sheetFormatPr defaultRowHeight="15" x14ac:dyDescent="0.25"/>
  <cols>
    <col min="1" max="1" width="38.140625" style="35" customWidth="1"/>
    <col min="2" max="2" width="18.5703125" style="18" customWidth="1"/>
    <col min="3" max="4" width="13.140625" style="18" customWidth="1"/>
    <col min="5" max="5" width="13.140625" style="19" customWidth="1"/>
    <col min="6" max="6" width="13.140625" style="18" customWidth="1"/>
    <col min="7" max="7" width="13.140625" style="19" customWidth="1"/>
    <col min="8" max="8" width="13.140625" style="20" customWidth="1"/>
  </cols>
  <sheetData>
    <row r="1" spans="1:8" x14ac:dyDescent="0.25">
      <c r="A1" s="59" t="s">
        <v>34</v>
      </c>
      <c r="B1" s="59"/>
      <c r="C1" s="59"/>
      <c r="D1" s="59"/>
      <c r="E1" s="59"/>
      <c r="F1" s="59"/>
      <c r="G1" s="59"/>
      <c r="H1" s="59"/>
    </row>
    <row r="2" spans="1:8" x14ac:dyDescent="0.25">
      <c r="A2" s="63"/>
      <c r="B2" s="63"/>
      <c r="C2" s="63"/>
      <c r="D2" s="63"/>
      <c r="E2" s="63"/>
      <c r="F2" s="63"/>
      <c r="G2" s="63"/>
      <c r="H2" s="63"/>
    </row>
    <row r="3" spans="1:8" ht="30" x14ac:dyDescent="0.25">
      <c r="A3" s="39" t="s">
        <v>30</v>
      </c>
      <c r="B3" s="7" t="s">
        <v>31</v>
      </c>
      <c r="C3" s="10" t="s">
        <v>63</v>
      </c>
      <c r="D3" s="10" t="s">
        <v>64</v>
      </c>
      <c r="E3" s="11" t="s">
        <v>65</v>
      </c>
      <c r="F3" s="10" t="s">
        <v>66</v>
      </c>
      <c r="G3" s="11" t="s">
        <v>32</v>
      </c>
      <c r="H3" s="12" t="s">
        <v>67</v>
      </c>
    </row>
    <row r="4" spans="1:8" x14ac:dyDescent="0.25">
      <c r="A4" s="64" t="s">
        <v>35</v>
      </c>
      <c r="B4" s="8" t="s">
        <v>74</v>
      </c>
      <c r="C4" s="15">
        <v>113</v>
      </c>
      <c r="D4" s="15">
        <v>63</v>
      </c>
      <c r="E4" s="13">
        <v>0.55752212389380529</v>
      </c>
      <c r="F4" s="15">
        <v>42</v>
      </c>
      <c r="G4" s="13">
        <v>0.37168141592920356</v>
      </c>
      <c r="H4" s="14" t="s">
        <v>9</v>
      </c>
    </row>
    <row r="5" spans="1:8" x14ac:dyDescent="0.25">
      <c r="A5" s="65"/>
      <c r="B5" s="8" t="s">
        <v>75</v>
      </c>
      <c r="C5" s="15">
        <v>82</v>
      </c>
      <c r="D5" s="15">
        <v>65</v>
      </c>
      <c r="E5" s="13">
        <v>0.79268292682926833</v>
      </c>
      <c r="F5" s="15">
        <v>50</v>
      </c>
      <c r="G5" s="13">
        <v>0.6097560975609756</v>
      </c>
      <c r="H5" s="17" t="s">
        <v>9</v>
      </c>
    </row>
    <row r="6" spans="1:8" x14ac:dyDescent="0.25">
      <c r="A6" s="65"/>
      <c r="B6" s="8" t="s">
        <v>76</v>
      </c>
      <c r="C6" s="15">
        <v>63</v>
      </c>
      <c r="D6" s="15">
        <v>45</v>
      </c>
      <c r="E6" s="13">
        <v>0.7142857142857143</v>
      </c>
      <c r="F6" s="15">
        <v>35</v>
      </c>
      <c r="G6" s="13">
        <v>0.55555555555555558</v>
      </c>
      <c r="H6" s="17" t="s">
        <v>9</v>
      </c>
    </row>
    <row r="7" spans="1:8" x14ac:dyDescent="0.25">
      <c r="A7" s="65"/>
      <c r="B7" s="8" t="s">
        <v>77</v>
      </c>
      <c r="C7" s="15">
        <v>99</v>
      </c>
      <c r="D7" s="15">
        <v>62</v>
      </c>
      <c r="E7" s="13">
        <v>0.6262626262626263</v>
      </c>
      <c r="F7" s="15">
        <v>50</v>
      </c>
      <c r="G7" s="13">
        <v>0.50505050505050508</v>
      </c>
      <c r="H7" s="17" t="s">
        <v>9</v>
      </c>
    </row>
    <row r="8" spans="1:8" x14ac:dyDescent="0.25">
      <c r="A8" s="66"/>
      <c r="B8" s="8" t="s">
        <v>78</v>
      </c>
      <c r="C8" s="15">
        <v>68</v>
      </c>
      <c r="D8" s="15">
        <v>44</v>
      </c>
      <c r="E8" s="13">
        <v>0.6470588235294118</v>
      </c>
      <c r="F8" s="15">
        <v>39</v>
      </c>
      <c r="G8" s="13">
        <v>0.57352941176470584</v>
      </c>
      <c r="H8" s="17" t="s">
        <v>9</v>
      </c>
    </row>
    <row r="10" spans="1:8" ht="30" x14ac:dyDescent="0.25">
      <c r="A10" s="38" t="s">
        <v>33</v>
      </c>
      <c r="B10" s="7" t="s">
        <v>31</v>
      </c>
      <c r="C10" s="10" t="s">
        <v>63</v>
      </c>
      <c r="D10" s="10" t="s">
        <v>64</v>
      </c>
      <c r="E10" s="11" t="s">
        <v>65</v>
      </c>
      <c r="F10" s="10" t="s">
        <v>66</v>
      </c>
      <c r="G10" s="11" t="s">
        <v>32</v>
      </c>
      <c r="H10" s="12" t="s">
        <v>67</v>
      </c>
    </row>
    <row r="11" spans="1:8" x14ac:dyDescent="0.25">
      <c r="A11" s="62" t="s">
        <v>36</v>
      </c>
      <c r="B11" s="8" t="s">
        <v>74</v>
      </c>
      <c r="C11" s="15">
        <v>113</v>
      </c>
      <c r="D11" s="15">
        <v>63</v>
      </c>
      <c r="E11" s="16">
        <v>0.55752212389380529</v>
      </c>
      <c r="F11" s="15">
        <v>42</v>
      </c>
      <c r="G11" s="16">
        <v>0.37168141592920356</v>
      </c>
      <c r="H11" s="17">
        <v>2.0952380952380953</v>
      </c>
    </row>
    <row r="12" spans="1:8" x14ac:dyDescent="0.25">
      <c r="A12" s="62"/>
      <c r="B12" s="8" t="s">
        <v>75</v>
      </c>
      <c r="C12" s="15">
        <v>71</v>
      </c>
      <c r="D12" s="15">
        <v>58</v>
      </c>
      <c r="E12" s="16">
        <v>0.81690140845070425</v>
      </c>
      <c r="F12" s="15">
        <v>43</v>
      </c>
      <c r="G12" s="16">
        <v>0.60563380281690138</v>
      </c>
      <c r="H12" s="17">
        <v>2.443103448275862</v>
      </c>
    </row>
    <row r="13" spans="1:8" x14ac:dyDescent="0.25">
      <c r="A13" s="62"/>
      <c r="B13" s="8" t="s">
        <v>76</v>
      </c>
      <c r="C13" s="15">
        <v>36</v>
      </c>
      <c r="D13" s="15">
        <v>24</v>
      </c>
      <c r="E13" s="16">
        <v>0.66666666666666663</v>
      </c>
      <c r="F13" s="15">
        <v>15</v>
      </c>
      <c r="G13" s="16">
        <v>0.41666666666666669</v>
      </c>
      <c r="H13" s="17">
        <v>1.9166666666666667</v>
      </c>
    </row>
    <row r="14" spans="1:8" x14ac:dyDescent="0.25">
      <c r="A14" s="62"/>
      <c r="B14" s="8" t="s">
        <v>77</v>
      </c>
      <c r="C14" s="15">
        <v>69</v>
      </c>
      <c r="D14" s="15">
        <v>42</v>
      </c>
      <c r="E14" s="16">
        <v>0.60869565217391308</v>
      </c>
      <c r="F14" s="15">
        <v>32</v>
      </c>
      <c r="G14" s="16">
        <v>0.46376811594202899</v>
      </c>
      <c r="H14" s="17">
        <v>2.5</v>
      </c>
    </row>
    <row r="15" spans="1:8" x14ac:dyDescent="0.25">
      <c r="A15" s="62"/>
      <c r="B15" s="8" t="s">
        <v>78</v>
      </c>
      <c r="C15" s="15">
        <v>52</v>
      </c>
      <c r="D15" s="15">
        <v>35</v>
      </c>
      <c r="E15" s="16">
        <v>0.67307692307692313</v>
      </c>
      <c r="F15" s="15">
        <v>33</v>
      </c>
      <c r="G15" s="16">
        <v>0.63461538461538458</v>
      </c>
      <c r="H15" s="17">
        <v>3.0294117647058822</v>
      </c>
    </row>
    <row r="16" spans="1:8" ht="30" x14ac:dyDescent="0.25">
      <c r="A16" s="40"/>
      <c r="B16" s="7" t="s">
        <v>31</v>
      </c>
      <c r="C16" s="10" t="s">
        <v>63</v>
      </c>
      <c r="D16" s="10" t="s">
        <v>64</v>
      </c>
      <c r="E16" s="11" t="s">
        <v>65</v>
      </c>
      <c r="F16" s="10" t="s">
        <v>66</v>
      </c>
      <c r="G16" s="11" t="s">
        <v>32</v>
      </c>
      <c r="H16" s="12" t="s">
        <v>67</v>
      </c>
    </row>
    <row r="17" spans="1:8" x14ac:dyDescent="0.25">
      <c r="A17" s="62" t="s">
        <v>37</v>
      </c>
      <c r="B17" s="8" t="s">
        <v>74</v>
      </c>
      <c r="C17" s="15" t="s">
        <v>9</v>
      </c>
      <c r="D17" s="15" t="s">
        <v>9</v>
      </c>
      <c r="E17" s="16" t="s">
        <v>9</v>
      </c>
      <c r="F17" s="15" t="s">
        <v>9</v>
      </c>
      <c r="G17" s="16" t="s">
        <v>9</v>
      </c>
      <c r="H17" s="17" t="s">
        <v>9</v>
      </c>
    </row>
    <row r="18" spans="1:8" x14ac:dyDescent="0.25">
      <c r="A18" s="62"/>
      <c r="B18" s="8" t="s">
        <v>75</v>
      </c>
      <c r="C18" s="15" t="s">
        <v>9</v>
      </c>
      <c r="D18" s="15" t="s">
        <v>9</v>
      </c>
      <c r="E18" s="16" t="s">
        <v>9</v>
      </c>
      <c r="F18" s="15" t="s">
        <v>9</v>
      </c>
      <c r="G18" s="16" t="s">
        <v>9</v>
      </c>
      <c r="H18" s="17" t="s">
        <v>9</v>
      </c>
    </row>
    <row r="19" spans="1:8" x14ac:dyDescent="0.25">
      <c r="A19" s="62"/>
      <c r="B19" s="8" t="s">
        <v>76</v>
      </c>
      <c r="C19" s="15" t="s">
        <v>9</v>
      </c>
      <c r="D19" s="15" t="s">
        <v>9</v>
      </c>
      <c r="E19" s="16" t="s">
        <v>9</v>
      </c>
      <c r="F19" s="15" t="s">
        <v>9</v>
      </c>
      <c r="G19" s="16" t="s">
        <v>9</v>
      </c>
      <c r="H19" s="17" t="s">
        <v>9</v>
      </c>
    </row>
    <row r="20" spans="1:8" x14ac:dyDescent="0.25">
      <c r="A20" s="62"/>
      <c r="B20" s="8" t="s">
        <v>77</v>
      </c>
      <c r="C20" s="15">
        <v>30</v>
      </c>
      <c r="D20" s="15">
        <v>20</v>
      </c>
      <c r="E20" s="16">
        <v>0.66666666666666663</v>
      </c>
      <c r="F20" s="15">
        <v>18</v>
      </c>
      <c r="G20" s="16">
        <v>0.6</v>
      </c>
      <c r="H20" s="17">
        <v>3</v>
      </c>
    </row>
    <row r="21" spans="1:8" x14ac:dyDescent="0.25">
      <c r="A21" s="62"/>
      <c r="B21" s="8" t="s">
        <v>78</v>
      </c>
      <c r="C21" s="15">
        <v>16</v>
      </c>
      <c r="D21" s="15">
        <v>9</v>
      </c>
      <c r="E21" s="16">
        <v>0.5625</v>
      </c>
      <c r="F21" s="15">
        <v>6</v>
      </c>
      <c r="G21" s="16">
        <v>0.375</v>
      </c>
      <c r="H21" s="17">
        <v>2.3333333333333335</v>
      </c>
    </row>
    <row r="22" spans="1:8" ht="30" x14ac:dyDescent="0.25">
      <c r="A22" s="40"/>
      <c r="B22" s="7" t="s">
        <v>31</v>
      </c>
      <c r="C22" s="10" t="s">
        <v>63</v>
      </c>
      <c r="D22" s="10" t="s">
        <v>64</v>
      </c>
      <c r="E22" s="11" t="s">
        <v>65</v>
      </c>
      <c r="F22" s="10" t="s">
        <v>66</v>
      </c>
      <c r="G22" s="11" t="s">
        <v>32</v>
      </c>
      <c r="H22" s="12" t="s">
        <v>67</v>
      </c>
    </row>
    <row r="23" spans="1:8" x14ac:dyDescent="0.25">
      <c r="A23" s="62" t="s">
        <v>38</v>
      </c>
      <c r="B23" s="8" t="s">
        <v>74</v>
      </c>
      <c r="C23" s="15" t="s">
        <v>9</v>
      </c>
      <c r="D23" s="15" t="s">
        <v>9</v>
      </c>
      <c r="E23" s="16" t="s">
        <v>9</v>
      </c>
      <c r="F23" s="15" t="s">
        <v>9</v>
      </c>
      <c r="G23" s="16" t="s">
        <v>9</v>
      </c>
      <c r="H23" s="17" t="s">
        <v>9</v>
      </c>
    </row>
    <row r="24" spans="1:8" x14ac:dyDescent="0.25">
      <c r="A24" s="62"/>
      <c r="B24" s="8" t="s">
        <v>75</v>
      </c>
      <c r="C24" s="15">
        <v>11</v>
      </c>
      <c r="D24" s="15">
        <v>7</v>
      </c>
      <c r="E24" s="16">
        <v>0.63636363636363635</v>
      </c>
      <c r="F24" s="15">
        <v>7</v>
      </c>
      <c r="G24" s="16">
        <v>0.63636363636363635</v>
      </c>
      <c r="H24" s="17">
        <v>2.7142857142857144</v>
      </c>
    </row>
    <row r="25" spans="1:8" x14ac:dyDescent="0.25">
      <c r="A25" s="62"/>
      <c r="B25" s="8" t="s">
        <v>76</v>
      </c>
      <c r="C25" s="15">
        <v>27</v>
      </c>
      <c r="D25" s="15">
        <v>21</v>
      </c>
      <c r="E25" s="16">
        <v>0.77777777777777779</v>
      </c>
      <c r="F25" s="15">
        <v>20</v>
      </c>
      <c r="G25" s="16">
        <v>0.7407407407407407</v>
      </c>
      <c r="H25" s="17">
        <v>2.9047619047619047</v>
      </c>
    </row>
    <row r="26" spans="1:8" x14ac:dyDescent="0.25">
      <c r="A26" s="62"/>
      <c r="B26" s="8" t="s">
        <v>77</v>
      </c>
      <c r="C26" s="15" t="s">
        <v>9</v>
      </c>
      <c r="D26" s="15" t="s">
        <v>9</v>
      </c>
      <c r="E26" s="16" t="s">
        <v>9</v>
      </c>
      <c r="F26" s="15" t="s">
        <v>9</v>
      </c>
      <c r="G26" s="16" t="s">
        <v>9</v>
      </c>
      <c r="H26" s="17" t="s">
        <v>9</v>
      </c>
    </row>
    <row r="27" spans="1:8" x14ac:dyDescent="0.25">
      <c r="A27" s="62"/>
      <c r="B27" s="8" t="s">
        <v>78</v>
      </c>
      <c r="C27" s="15" t="s">
        <v>9</v>
      </c>
      <c r="D27" s="15" t="s">
        <v>9</v>
      </c>
      <c r="E27" s="16" t="s">
        <v>9</v>
      </c>
      <c r="F27" s="15" t="s">
        <v>9</v>
      </c>
      <c r="G27" s="16" t="s">
        <v>9</v>
      </c>
      <c r="H27" s="17" t="s">
        <v>9</v>
      </c>
    </row>
  </sheetData>
  <mergeCells count="5">
    <mergeCell ref="A23:A27"/>
    <mergeCell ref="A1:H2"/>
    <mergeCell ref="A4:A8"/>
    <mergeCell ref="A11:A15"/>
    <mergeCell ref="A17:A21"/>
  </mergeCells>
  <printOptions horizontalCentered="1"/>
  <pageMargins left="0.7" right="0.7" top="0.75" bottom="0.75" header="0.3" footer="0.3"/>
  <pageSetup scale="90" orientation="landscape" r:id="rId1"/>
  <headerFooter>
    <oddHeader>&amp;CCuyamaca College Program Review 2018-2019</oddHeader>
    <oddFooter>&amp;CInstitutional Effectiveness, Success, and Equity Office (August 2018)</oddFooter>
  </headerFooter>
  <rowBreaks count="1" manualBreakCount="1">
    <brk id="2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0"/>
  <sheetViews>
    <sheetView workbookViewId="0">
      <selection activeCell="M6" sqref="M6"/>
    </sheetView>
  </sheetViews>
  <sheetFormatPr defaultRowHeight="15" x14ac:dyDescent="0.25"/>
  <cols>
    <col min="1" max="1" width="20" style="35" customWidth="1"/>
    <col min="2" max="2" width="16.7109375" style="18" customWidth="1"/>
    <col min="3" max="4" width="13.7109375" style="18" customWidth="1"/>
    <col min="5" max="5" width="13.7109375" style="19" customWidth="1"/>
    <col min="6" max="6" width="13.7109375" style="18" customWidth="1"/>
    <col min="7" max="7" width="13.7109375" style="19" customWidth="1"/>
    <col min="8" max="8" width="13.7109375" style="20" customWidth="1"/>
    <col min="9" max="9" width="16.7109375" customWidth="1"/>
    <col min="10" max="15" width="13.7109375" customWidth="1"/>
  </cols>
  <sheetData>
    <row r="1" spans="1:15" ht="30" x14ac:dyDescent="0.25">
      <c r="A1" s="38" t="s">
        <v>62</v>
      </c>
      <c r="B1" s="7" t="s">
        <v>31</v>
      </c>
      <c r="C1" s="10" t="s">
        <v>63</v>
      </c>
      <c r="D1" s="10" t="s">
        <v>64</v>
      </c>
      <c r="E1" s="11" t="s">
        <v>65</v>
      </c>
      <c r="F1" s="10" t="s">
        <v>66</v>
      </c>
      <c r="G1" s="11" t="s">
        <v>32</v>
      </c>
      <c r="H1" s="12" t="s">
        <v>67</v>
      </c>
    </row>
    <row r="2" spans="1:15" x14ac:dyDescent="0.25">
      <c r="A2" s="62" t="s">
        <v>39</v>
      </c>
      <c r="B2" s="8" t="s">
        <v>74</v>
      </c>
      <c r="C2" s="15">
        <v>113</v>
      </c>
      <c r="D2" s="15">
        <v>63</v>
      </c>
      <c r="E2" s="16">
        <v>0.55752212389380529</v>
      </c>
      <c r="F2" s="15">
        <v>42</v>
      </c>
      <c r="G2" s="16">
        <v>0.37168141592920356</v>
      </c>
      <c r="H2" s="24">
        <v>2.0952380952380953</v>
      </c>
    </row>
    <row r="3" spans="1:15" x14ac:dyDescent="0.25">
      <c r="A3" s="62"/>
      <c r="B3" s="8" t="s">
        <v>75</v>
      </c>
      <c r="C3" s="15">
        <v>82</v>
      </c>
      <c r="D3" s="15">
        <v>65</v>
      </c>
      <c r="E3" s="16">
        <v>0.79268292682926833</v>
      </c>
      <c r="F3" s="15">
        <v>50</v>
      </c>
      <c r="G3" s="16">
        <v>0.6097560975609756</v>
      </c>
      <c r="H3" s="24">
        <v>2.4723076923076923</v>
      </c>
    </row>
    <row r="4" spans="1:15" x14ac:dyDescent="0.25">
      <c r="A4" s="62"/>
      <c r="B4" s="8" t="s">
        <v>76</v>
      </c>
      <c r="C4" s="15">
        <v>36</v>
      </c>
      <c r="D4" s="15">
        <v>24</v>
      </c>
      <c r="E4" s="16">
        <v>0.66666666666666663</v>
      </c>
      <c r="F4" s="15">
        <v>15</v>
      </c>
      <c r="G4" s="16">
        <v>0.41666666666666669</v>
      </c>
      <c r="H4" s="24">
        <v>1.9166666666666667</v>
      </c>
    </row>
    <row r="5" spans="1:15" x14ac:dyDescent="0.25">
      <c r="A5" s="62"/>
      <c r="B5" s="8" t="s">
        <v>77</v>
      </c>
      <c r="C5" s="15">
        <v>23</v>
      </c>
      <c r="D5" s="15">
        <v>14</v>
      </c>
      <c r="E5" s="16">
        <v>0.60869565217391308</v>
      </c>
      <c r="F5" s="15">
        <v>9</v>
      </c>
      <c r="G5" s="16">
        <v>0.39130434782608697</v>
      </c>
      <c r="H5" s="24">
        <v>2.2307692307692308</v>
      </c>
    </row>
    <row r="6" spans="1:15" x14ac:dyDescent="0.25">
      <c r="A6" s="62"/>
      <c r="B6" s="8" t="s">
        <v>78</v>
      </c>
      <c r="C6" s="21">
        <v>15</v>
      </c>
      <c r="D6" s="21">
        <v>10</v>
      </c>
      <c r="E6" s="22">
        <v>0.66666666666666663</v>
      </c>
      <c r="F6" s="21">
        <v>9</v>
      </c>
      <c r="G6" s="22">
        <v>0.6</v>
      </c>
      <c r="H6" s="56">
        <v>2.8</v>
      </c>
    </row>
    <row r="7" spans="1:15" x14ac:dyDescent="0.25">
      <c r="A7" s="62" t="s">
        <v>40</v>
      </c>
      <c r="B7" s="8" t="s">
        <v>74</v>
      </c>
      <c r="C7" s="21" t="s">
        <v>9</v>
      </c>
      <c r="D7" s="21" t="s">
        <v>9</v>
      </c>
      <c r="E7" s="22" t="s">
        <v>9</v>
      </c>
      <c r="F7" s="21" t="s">
        <v>9</v>
      </c>
      <c r="G7" s="22" t="s">
        <v>9</v>
      </c>
      <c r="H7" s="56" t="s">
        <v>9</v>
      </c>
    </row>
    <row r="8" spans="1:15" x14ac:dyDescent="0.25">
      <c r="A8" s="62"/>
      <c r="B8" s="8" t="s">
        <v>75</v>
      </c>
      <c r="C8" s="21" t="s">
        <v>9</v>
      </c>
      <c r="D8" s="21" t="s">
        <v>9</v>
      </c>
      <c r="E8" s="22" t="s">
        <v>9</v>
      </c>
      <c r="F8" s="21" t="s">
        <v>9</v>
      </c>
      <c r="G8" s="22" t="s">
        <v>9</v>
      </c>
      <c r="H8" s="56" t="s">
        <v>9</v>
      </c>
    </row>
    <row r="9" spans="1:15" x14ac:dyDescent="0.25">
      <c r="A9" s="62"/>
      <c r="B9" s="8" t="s">
        <v>76</v>
      </c>
      <c r="C9" s="21">
        <v>27</v>
      </c>
      <c r="D9" s="21">
        <v>21</v>
      </c>
      <c r="E9" s="22">
        <v>0.77777777777777779</v>
      </c>
      <c r="F9" s="21">
        <v>20</v>
      </c>
      <c r="G9" s="22">
        <v>0.7407407407407407</v>
      </c>
      <c r="H9" s="56">
        <v>2.9047619047619047</v>
      </c>
    </row>
    <row r="10" spans="1:15" x14ac:dyDescent="0.25">
      <c r="A10" s="62"/>
      <c r="B10" s="8" t="s">
        <v>77</v>
      </c>
      <c r="C10" s="21">
        <v>76</v>
      </c>
      <c r="D10" s="21">
        <v>48</v>
      </c>
      <c r="E10" s="22">
        <v>0.63157894736842102</v>
      </c>
      <c r="F10" s="21">
        <v>41</v>
      </c>
      <c r="G10" s="22">
        <v>0.53947368421052633</v>
      </c>
      <c r="H10" s="56">
        <v>2.7872340425531914</v>
      </c>
    </row>
    <row r="11" spans="1:15" x14ac:dyDescent="0.25">
      <c r="A11" s="62"/>
      <c r="B11" s="8" t="s">
        <v>78</v>
      </c>
      <c r="C11" s="21">
        <v>53</v>
      </c>
      <c r="D11" s="21">
        <v>34</v>
      </c>
      <c r="E11" s="22">
        <v>0.64150943396226412</v>
      </c>
      <c r="F11" s="21">
        <v>30</v>
      </c>
      <c r="G11" s="22">
        <v>0.56603773584905659</v>
      </c>
      <c r="H11" s="56">
        <v>2.9090909090909092</v>
      </c>
    </row>
    <row r="14" spans="1:15" ht="39" customHeight="1" x14ac:dyDescent="0.25">
      <c r="A14" s="67" t="s">
        <v>39</v>
      </c>
      <c r="B14" s="67"/>
      <c r="C14" s="67"/>
      <c r="D14" s="67"/>
      <c r="E14" s="67"/>
      <c r="F14" s="67"/>
      <c r="G14" s="67"/>
      <c r="H14" s="67"/>
      <c r="I14" s="67" t="s">
        <v>40</v>
      </c>
      <c r="J14" s="67"/>
      <c r="K14" s="67"/>
      <c r="L14" s="67"/>
      <c r="M14" s="67"/>
      <c r="N14" s="67"/>
      <c r="O14" s="67"/>
    </row>
    <row r="15" spans="1:15" ht="30" x14ac:dyDescent="0.25">
      <c r="A15" s="44" t="s">
        <v>41</v>
      </c>
      <c r="B15" s="45" t="s">
        <v>31</v>
      </c>
      <c r="C15" s="10" t="s">
        <v>63</v>
      </c>
      <c r="D15" s="10" t="s">
        <v>64</v>
      </c>
      <c r="E15" s="10" t="s">
        <v>65</v>
      </c>
      <c r="F15" s="10" t="s">
        <v>66</v>
      </c>
      <c r="G15" s="10" t="s">
        <v>32</v>
      </c>
      <c r="H15" s="10" t="s">
        <v>67</v>
      </c>
      <c r="I15" s="45" t="s">
        <v>31</v>
      </c>
      <c r="J15" s="10" t="s">
        <v>63</v>
      </c>
      <c r="K15" s="10" t="s">
        <v>64</v>
      </c>
      <c r="L15" s="10" t="s">
        <v>65</v>
      </c>
      <c r="M15" s="10" t="s">
        <v>66</v>
      </c>
      <c r="N15" s="10" t="s">
        <v>32</v>
      </c>
      <c r="O15" s="10" t="s">
        <v>67</v>
      </c>
    </row>
    <row r="16" spans="1:15" x14ac:dyDescent="0.25">
      <c r="A16" s="68" t="s">
        <v>42</v>
      </c>
      <c r="B16" s="47" t="s">
        <v>74</v>
      </c>
      <c r="C16" s="48">
        <v>15</v>
      </c>
      <c r="D16" s="48">
        <v>8</v>
      </c>
      <c r="E16" s="49">
        <v>0.53333333333333333</v>
      </c>
      <c r="F16" s="48">
        <v>3</v>
      </c>
      <c r="G16" s="49">
        <v>0.2</v>
      </c>
      <c r="H16" s="50">
        <v>1.125</v>
      </c>
      <c r="I16" s="47" t="s">
        <v>74</v>
      </c>
      <c r="J16" s="48" t="s">
        <v>9</v>
      </c>
      <c r="K16" s="48" t="s">
        <v>9</v>
      </c>
      <c r="L16" s="49" t="s">
        <v>9</v>
      </c>
      <c r="M16" s="48" t="s">
        <v>9</v>
      </c>
      <c r="N16" s="49" t="s">
        <v>9</v>
      </c>
      <c r="O16" s="50" t="s">
        <v>9</v>
      </c>
    </row>
    <row r="17" spans="1:15" x14ac:dyDescent="0.25">
      <c r="A17" s="69"/>
      <c r="B17" s="47" t="s">
        <v>75</v>
      </c>
      <c r="C17" s="48">
        <v>7</v>
      </c>
      <c r="D17" s="48">
        <v>5</v>
      </c>
      <c r="E17" s="49">
        <v>0.7142857142857143</v>
      </c>
      <c r="F17" s="48">
        <v>4</v>
      </c>
      <c r="G17" s="49">
        <v>0.5714285714285714</v>
      </c>
      <c r="H17" s="50">
        <v>2.2000000000000002</v>
      </c>
      <c r="I17" s="47" t="s">
        <v>75</v>
      </c>
      <c r="J17" s="48" t="s">
        <v>9</v>
      </c>
      <c r="K17" s="48" t="s">
        <v>9</v>
      </c>
      <c r="L17" s="49" t="s">
        <v>9</v>
      </c>
      <c r="M17" s="48" t="s">
        <v>9</v>
      </c>
      <c r="N17" s="49" t="s">
        <v>9</v>
      </c>
      <c r="O17" s="50" t="s">
        <v>9</v>
      </c>
    </row>
    <row r="18" spans="1:15" x14ac:dyDescent="0.25">
      <c r="A18" s="69"/>
      <c r="B18" s="47" t="s">
        <v>76</v>
      </c>
      <c r="C18" s="48">
        <v>1</v>
      </c>
      <c r="D18" s="48">
        <v>0</v>
      </c>
      <c r="E18" s="49">
        <v>0</v>
      </c>
      <c r="F18" s="48">
        <v>0</v>
      </c>
      <c r="G18" s="49">
        <v>0</v>
      </c>
      <c r="H18" s="50" t="s">
        <v>9</v>
      </c>
      <c r="I18" s="47" t="s">
        <v>76</v>
      </c>
      <c r="J18" s="48">
        <v>5</v>
      </c>
      <c r="K18" s="48">
        <v>4</v>
      </c>
      <c r="L18" s="49">
        <v>0.8</v>
      </c>
      <c r="M18" s="48">
        <v>3</v>
      </c>
      <c r="N18" s="49">
        <v>0.6</v>
      </c>
      <c r="O18" s="50">
        <v>2</v>
      </c>
    </row>
    <row r="19" spans="1:15" x14ac:dyDescent="0.25">
      <c r="A19" s="69"/>
      <c r="B19" s="47" t="s">
        <v>77</v>
      </c>
      <c r="C19" s="48">
        <v>2</v>
      </c>
      <c r="D19" s="48">
        <v>1</v>
      </c>
      <c r="E19" s="49">
        <v>0.5</v>
      </c>
      <c r="F19" s="48">
        <v>0</v>
      </c>
      <c r="G19" s="49">
        <v>0</v>
      </c>
      <c r="H19" s="50">
        <v>1</v>
      </c>
      <c r="I19" s="47" t="s">
        <v>77</v>
      </c>
      <c r="J19" s="48">
        <v>4</v>
      </c>
      <c r="K19" s="48">
        <v>3</v>
      </c>
      <c r="L19" s="49">
        <v>0.75</v>
      </c>
      <c r="M19" s="48">
        <v>2</v>
      </c>
      <c r="N19" s="49">
        <v>0.5</v>
      </c>
      <c r="O19" s="50">
        <v>1.6666666666666667</v>
      </c>
    </row>
    <row r="20" spans="1:15" x14ac:dyDescent="0.25">
      <c r="A20" s="70"/>
      <c r="B20" s="47" t="s">
        <v>78</v>
      </c>
      <c r="C20" s="48">
        <v>1</v>
      </c>
      <c r="D20" s="48">
        <v>1</v>
      </c>
      <c r="E20" s="49">
        <v>1</v>
      </c>
      <c r="F20" s="48">
        <v>0</v>
      </c>
      <c r="G20" s="49">
        <v>0</v>
      </c>
      <c r="H20" s="50">
        <v>0</v>
      </c>
      <c r="I20" s="47" t="s">
        <v>78</v>
      </c>
      <c r="J20" s="48">
        <v>5</v>
      </c>
      <c r="K20" s="48">
        <v>2</v>
      </c>
      <c r="L20" s="49">
        <v>0.4</v>
      </c>
      <c r="M20" s="48">
        <v>2</v>
      </c>
      <c r="N20" s="49">
        <v>0.4</v>
      </c>
      <c r="O20" s="50">
        <v>3</v>
      </c>
    </row>
    <row r="21" spans="1:15" x14ac:dyDescent="0.25">
      <c r="A21" s="72" t="s">
        <v>43</v>
      </c>
      <c r="B21" s="51" t="s">
        <v>74</v>
      </c>
      <c r="C21" s="52">
        <v>2</v>
      </c>
      <c r="D21" s="52">
        <v>1</v>
      </c>
      <c r="E21" s="53">
        <v>0.5</v>
      </c>
      <c r="F21" s="52">
        <v>1</v>
      </c>
      <c r="G21" s="53">
        <v>0.5</v>
      </c>
      <c r="H21" s="54">
        <v>4</v>
      </c>
      <c r="I21" s="51" t="s">
        <v>74</v>
      </c>
      <c r="J21" s="52" t="s">
        <v>9</v>
      </c>
      <c r="K21" s="52" t="s">
        <v>9</v>
      </c>
      <c r="L21" s="53" t="s">
        <v>9</v>
      </c>
      <c r="M21" s="52" t="s">
        <v>9</v>
      </c>
      <c r="N21" s="53" t="s">
        <v>9</v>
      </c>
      <c r="O21" s="54" t="s">
        <v>9</v>
      </c>
    </row>
    <row r="22" spans="1:15" x14ac:dyDescent="0.25">
      <c r="A22" s="72"/>
      <c r="B22" s="51" t="s">
        <v>75</v>
      </c>
      <c r="C22" s="52" t="s">
        <v>9</v>
      </c>
      <c r="D22" s="52" t="s">
        <v>9</v>
      </c>
      <c r="E22" s="53" t="s">
        <v>9</v>
      </c>
      <c r="F22" s="52" t="s">
        <v>9</v>
      </c>
      <c r="G22" s="53" t="s">
        <v>9</v>
      </c>
      <c r="H22" s="54" t="s">
        <v>9</v>
      </c>
      <c r="I22" s="51" t="s">
        <v>75</v>
      </c>
      <c r="J22" s="52" t="s">
        <v>9</v>
      </c>
      <c r="K22" s="52" t="s">
        <v>9</v>
      </c>
      <c r="L22" s="53" t="s">
        <v>9</v>
      </c>
      <c r="M22" s="52" t="s">
        <v>9</v>
      </c>
      <c r="N22" s="53" t="s">
        <v>9</v>
      </c>
      <c r="O22" s="54" t="s">
        <v>9</v>
      </c>
    </row>
    <row r="23" spans="1:15" x14ac:dyDescent="0.25">
      <c r="A23" s="72"/>
      <c r="B23" s="51" t="s">
        <v>76</v>
      </c>
      <c r="C23" s="52" t="s">
        <v>9</v>
      </c>
      <c r="D23" s="52" t="s">
        <v>9</v>
      </c>
      <c r="E23" s="53" t="s">
        <v>9</v>
      </c>
      <c r="F23" s="52" t="s">
        <v>9</v>
      </c>
      <c r="G23" s="53" t="s">
        <v>9</v>
      </c>
      <c r="H23" s="54" t="s">
        <v>9</v>
      </c>
      <c r="I23" s="51" t="s">
        <v>76</v>
      </c>
      <c r="J23" s="52" t="s">
        <v>9</v>
      </c>
      <c r="K23" s="52" t="s">
        <v>9</v>
      </c>
      <c r="L23" s="53" t="s">
        <v>9</v>
      </c>
      <c r="M23" s="52" t="s">
        <v>9</v>
      </c>
      <c r="N23" s="53" t="s">
        <v>9</v>
      </c>
      <c r="O23" s="54" t="s">
        <v>9</v>
      </c>
    </row>
    <row r="24" spans="1:15" x14ac:dyDescent="0.25">
      <c r="A24" s="72"/>
      <c r="B24" s="51" t="s">
        <v>77</v>
      </c>
      <c r="C24" s="52" t="s">
        <v>9</v>
      </c>
      <c r="D24" s="52" t="s">
        <v>9</v>
      </c>
      <c r="E24" s="53" t="s">
        <v>9</v>
      </c>
      <c r="F24" s="52" t="s">
        <v>9</v>
      </c>
      <c r="G24" s="53" t="s">
        <v>9</v>
      </c>
      <c r="H24" s="54" t="s">
        <v>9</v>
      </c>
      <c r="I24" s="51" t="s">
        <v>77</v>
      </c>
      <c r="J24" s="52" t="s">
        <v>9</v>
      </c>
      <c r="K24" s="52" t="s">
        <v>9</v>
      </c>
      <c r="L24" s="53" t="s">
        <v>9</v>
      </c>
      <c r="M24" s="52" t="s">
        <v>9</v>
      </c>
      <c r="N24" s="53" t="s">
        <v>9</v>
      </c>
      <c r="O24" s="54" t="s">
        <v>9</v>
      </c>
    </row>
    <row r="25" spans="1:15" x14ac:dyDescent="0.25">
      <c r="A25" s="72"/>
      <c r="B25" s="51" t="s">
        <v>78</v>
      </c>
      <c r="C25" s="52" t="s">
        <v>9</v>
      </c>
      <c r="D25" s="52" t="s">
        <v>9</v>
      </c>
      <c r="E25" s="53" t="s">
        <v>9</v>
      </c>
      <c r="F25" s="52" t="s">
        <v>9</v>
      </c>
      <c r="G25" s="53" t="s">
        <v>9</v>
      </c>
      <c r="H25" s="54" t="s">
        <v>9</v>
      </c>
      <c r="I25" s="51" t="s">
        <v>78</v>
      </c>
      <c r="J25" s="52">
        <v>1</v>
      </c>
      <c r="K25" s="52">
        <v>1</v>
      </c>
      <c r="L25" s="53">
        <v>1</v>
      </c>
      <c r="M25" s="52">
        <v>1</v>
      </c>
      <c r="N25" s="53">
        <v>1</v>
      </c>
      <c r="O25" s="54">
        <v>3</v>
      </c>
    </row>
    <row r="26" spans="1:15" x14ac:dyDescent="0.25">
      <c r="A26" s="73" t="s">
        <v>10</v>
      </c>
      <c r="B26" s="47" t="s">
        <v>74</v>
      </c>
      <c r="C26" s="48">
        <v>2</v>
      </c>
      <c r="D26" s="48">
        <v>1</v>
      </c>
      <c r="E26" s="49">
        <v>0.5</v>
      </c>
      <c r="F26" s="48">
        <v>1</v>
      </c>
      <c r="G26" s="49">
        <v>0.5</v>
      </c>
      <c r="H26" s="50">
        <v>2</v>
      </c>
      <c r="I26" s="47" t="s">
        <v>74</v>
      </c>
      <c r="J26" s="48" t="s">
        <v>9</v>
      </c>
      <c r="K26" s="48" t="s">
        <v>9</v>
      </c>
      <c r="L26" s="49" t="s">
        <v>9</v>
      </c>
      <c r="M26" s="48" t="s">
        <v>9</v>
      </c>
      <c r="N26" s="49" t="s">
        <v>9</v>
      </c>
      <c r="O26" s="50" t="s">
        <v>9</v>
      </c>
    </row>
    <row r="27" spans="1:15" x14ac:dyDescent="0.25">
      <c r="A27" s="73"/>
      <c r="B27" s="47" t="s">
        <v>75</v>
      </c>
      <c r="C27" s="48">
        <v>1</v>
      </c>
      <c r="D27" s="48">
        <v>1</v>
      </c>
      <c r="E27" s="49">
        <v>1</v>
      </c>
      <c r="F27" s="48">
        <v>1</v>
      </c>
      <c r="G27" s="49">
        <v>1</v>
      </c>
      <c r="H27" s="50">
        <v>3</v>
      </c>
      <c r="I27" s="47" t="s">
        <v>75</v>
      </c>
      <c r="J27" s="48" t="s">
        <v>9</v>
      </c>
      <c r="K27" s="48" t="s">
        <v>9</v>
      </c>
      <c r="L27" s="49" t="s">
        <v>9</v>
      </c>
      <c r="M27" s="48" t="s">
        <v>9</v>
      </c>
      <c r="N27" s="49" t="s">
        <v>9</v>
      </c>
      <c r="O27" s="50" t="s">
        <v>9</v>
      </c>
    </row>
    <row r="28" spans="1:15" x14ac:dyDescent="0.25">
      <c r="A28" s="73"/>
      <c r="B28" s="47" t="s">
        <v>76</v>
      </c>
      <c r="C28" s="48">
        <v>1</v>
      </c>
      <c r="D28" s="48">
        <v>1</v>
      </c>
      <c r="E28" s="49">
        <v>1</v>
      </c>
      <c r="F28" s="48">
        <v>1</v>
      </c>
      <c r="G28" s="49">
        <v>1</v>
      </c>
      <c r="H28" s="50">
        <v>2</v>
      </c>
      <c r="I28" s="47" t="s">
        <v>76</v>
      </c>
      <c r="J28" s="48" t="s">
        <v>9</v>
      </c>
      <c r="K28" s="48" t="s">
        <v>9</v>
      </c>
      <c r="L28" s="49" t="s">
        <v>9</v>
      </c>
      <c r="M28" s="48" t="s">
        <v>9</v>
      </c>
      <c r="N28" s="49" t="s">
        <v>9</v>
      </c>
      <c r="O28" s="50" t="s">
        <v>9</v>
      </c>
    </row>
    <row r="29" spans="1:15" x14ac:dyDescent="0.25">
      <c r="A29" s="73"/>
      <c r="B29" s="47" t="s">
        <v>77</v>
      </c>
      <c r="C29" s="48" t="s">
        <v>9</v>
      </c>
      <c r="D29" s="48" t="s">
        <v>9</v>
      </c>
      <c r="E29" s="49" t="s">
        <v>9</v>
      </c>
      <c r="F29" s="48" t="s">
        <v>9</v>
      </c>
      <c r="G29" s="49" t="s">
        <v>9</v>
      </c>
      <c r="H29" s="50" t="s">
        <v>9</v>
      </c>
      <c r="I29" s="47" t="s">
        <v>77</v>
      </c>
      <c r="J29" s="48">
        <v>2</v>
      </c>
      <c r="K29" s="48">
        <v>1</v>
      </c>
      <c r="L29" s="49">
        <v>0.5</v>
      </c>
      <c r="M29" s="48">
        <v>1</v>
      </c>
      <c r="N29" s="49">
        <v>0.5</v>
      </c>
      <c r="O29" s="50">
        <v>2</v>
      </c>
    </row>
    <row r="30" spans="1:15" x14ac:dyDescent="0.25">
      <c r="A30" s="73"/>
      <c r="B30" s="47" t="s">
        <v>78</v>
      </c>
      <c r="C30" s="48" t="s">
        <v>9</v>
      </c>
      <c r="D30" s="48" t="s">
        <v>9</v>
      </c>
      <c r="E30" s="49" t="s">
        <v>9</v>
      </c>
      <c r="F30" s="48" t="s">
        <v>9</v>
      </c>
      <c r="G30" s="49" t="s">
        <v>9</v>
      </c>
      <c r="H30" s="50" t="s">
        <v>9</v>
      </c>
      <c r="I30" s="47" t="s">
        <v>78</v>
      </c>
      <c r="J30" s="48" t="s">
        <v>9</v>
      </c>
      <c r="K30" s="48" t="s">
        <v>9</v>
      </c>
      <c r="L30" s="49" t="s">
        <v>9</v>
      </c>
      <c r="M30" s="48" t="s">
        <v>9</v>
      </c>
      <c r="N30" s="49" t="s">
        <v>9</v>
      </c>
      <c r="O30" s="50" t="s">
        <v>9</v>
      </c>
    </row>
    <row r="31" spans="1:15" x14ac:dyDescent="0.25">
      <c r="A31" s="74" t="s">
        <v>11</v>
      </c>
      <c r="B31" s="51" t="s">
        <v>74</v>
      </c>
      <c r="C31" s="52" t="s">
        <v>9</v>
      </c>
      <c r="D31" s="52" t="s">
        <v>9</v>
      </c>
      <c r="E31" s="53" t="s">
        <v>9</v>
      </c>
      <c r="F31" s="52" t="s">
        <v>9</v>
      </c>
      <c r="G31" s="53" t="s">
        <v>9</v>
      </c>
      <c r="H31" s="54" t="s">
        <v>9</v>
      </c>
      <c r="I31" s="51" t="s">
        <v>74</v>
      </c>
      <c r="J31" s="52" t="s">
        <v>9</v>
      </c>
      <c r="K31" s="52" t="s">
        <v>9</v>
      </c>
      <c r="L31" s="53" t="s">
        <v>9</v>
      </c>
      <c r="M31" s="52" t="s">
        <v>9</v>
      </c>
      <c r="N31" s="53" t="s">
        <v>9</v>
      </c>
      <c r="O31" s="54" t="s">
        <v>9</v>
      </c>
    </row>
    <row r="32" spans="1:15" x14ac:dyDescent="0.25">
      <c r="A32" s="74"/>
      <c r="B32" s="51" t="s">
        <v>75</v>
      </c>
      <c r="C32" s="52">
        <v>1</v>
      </c>
      <c r="D32" s="52">
        <v>0</v>
      </c>
      <c r="E32" s="53">
        <v>0</v>
      </c>
      <c r="F32" s="52">
        <v>0</v>
      </c>
      <c r="G32" s="53">
        <v>0</v>
      </c>
      <c r="H32" s="54" t="s">
        <v>9</v>
      </c>
      <c r="I32" s="51" t="s">
        <v>75</v>
      </c>
      <c r="J32" s="52" t="s">
        <v>9</v>
      </c>
      <c r="K32" s="52" t="s">
        <v>9</v>
      </c>
      <c r="L32" s="53" t="s">
        <v>9</v>
      </c>
      <c r="M32" s="52" t="s">
        <v>9</v>
      </c>
      <c r="N32" s="53" t="s">
        <v>9</v>
      </c>
      <c r="O32" s="54" t="s">
        <v>9</v>
      </c>
    </row>
    <row r="33" spans="1:15" x14ac:dyDescent="0.25">
      <c r="A33" s="74"/>
      <c r="B33" s="51" t="s">
        <v>76</v>
      </c>
      <c r="C33" s="52">
        <v>2</v>
      </c>
      <c r="D33" s="52">
        <v>2</v>
      </c>
      <c r="E33" s="53">
        <v>1</v>
      </c>
      <c r="F33" s="52">
        <v>1</v>
      </c>
      <c r="G33" s="53">
        <v>0.5</v>
      </c>
      <c r="H33" s="54">
        <v>2</v>
      </c>
      <c r="I33" s="51" t="s">
        <v>76</v>
      </c>
      <c r="J33" s="52">
        <v>1</v>
      </c>
      <c r="K33" s="52">
        <v>1</v>
      </c>
      <c r="L33" s="53">
        <v>1</v>
      </c>
      <c r="M33" s="52">
        <v>1</v>
      </c>
      <c r="N33" s="53">
        <v>1</v>
      </c>
      <c r="O33" s="54">
        <v>3</v>
      </c>
    </row>
    <row r="34" spans="1:15" x14ac:dyDescent="0.25">
      <c r="A34" s="74"/>
      <c r="B34" s="51" t="s">
        <v>77</v>
      </c>
      <c r="C34" s="52">
        <v>2</v>
      </c>
      <c r="D34" s="52">
        <v>2</v>
      </c>
      <c r="E34" s="53">
        <v>1</v>
      </c>
      <c r="F34" s="52">
        <v>2</v>
      </c>
      <c r="G34" s="53">
        <v>1</v>
      </c>
      <c r="H34" s="54">
        <v>2</v>
      </c>
      <c r="I34" s="51" t="s">
        <v>77</v>
      </c>
      <c r="J34" s="52">
        <v>1</v>
      </c>
      <c r="K34" s="52">
        <v>0</v>
      </c>
      <c r="L34" s="53">
        <v>0</v>
      </c>
      <c r="M34" s="52">
        <v>0</v>
      </c>
      <c r="N34" s="53">
        <v>0</v>
      </c>
      <c r="O34" s="53" t="s">
        <v>9</v>
      </c>
    </row>
    <row r="35" spans="1:15" x14ac:dyDescent="0.25">
      <c r="A35" s="74"/>
      <c r="B35" s="51" t="s">
        <v>78</v>
      </c>
      <c r="C35" s="52">
        <v>1</v>
      </c>
      <c r="D35" s="52">
        <v>0</v>
      </c>
      <c r="E35" s="53">
        <v>0</v>
      </c>
      <c r="F35" s="52">
        <v>0</v>
      </c>
      <c r="G35" s="53">
        <v>0</v>
      </c>
      <c r="H35" s="54" t="s">
        <v>9</v>
      </c>
      <c r="I35" s="51" t="s">
        <v>78</v>
      </c>
      <c r="J35" s="52" t="s">
        <v>9</v>
      </c>
      <c r="K35" s="52" t="s">
        <v>9</v>
      </c>
      <c r="L35" s="53" t="s">
        <v>9</v>
      </c>
      <c r="M35" s="52" t="s">
        <v>9</v>
      </c>
      <c r="N35" s="53" t="s">
        <v>9</v>
      </c>
      <c r="O35" s="54" t="s">
        <v>9</v>
      </c>
    </row>
    <row r="36" spans="1:15" x14ac:dyDescent="0.25">
      <c r="A36" s="73" t="s">
        <v>12</v>
      </c>
      <c r="B36" s="47" t="s">
        <v>74</v>
      </c>
      <c r="C36" s="48">
        <v>37</v>
      </c>
      <c r="D36" s="48">
        <v>18</v>
      </c>
      <c r="E36" s="49">
        <v>0.48648648648648651</v>
      </c>
      <c r="F36" s="48">
        <v>10</v>
      </c>
      <c r="G36" s="49">
        <v>0.27027027027027029</v>
      </c>
      <c r="H36" s="50">
        <v>1.6111111111111112</v>
      </c>
      <c r="I36" s="47" t="s">
        <v>74</v>
      </c>
      <c r="J36" s="48" t="s">
        <v>9</v>
      </c>
      <c r="K36" s="48" t="s">
        <v>9</v>
      </c>
      <c r="L36" s="49" t="s">
        <v>9</v>
      </c>
      <c r="M36" s="48" t="s">
        <v>9</v>
      </c>
      <c r="N36" s="49" t="s">
        <v>9</v>
      </c>
      <c r="O36" s="50" t="s">
        <v>9</v>
      </c>
    </row>
    <row r="37" spans="1:15" x14ac:dyDescent="0.25">
      <c r="A37" s="73"/>
      <c r="B37" s="47" t="s">
        <v>75</v>
      </c>
      <c r="C37" s="48">
        <v>35</v>
      </c>
      <c r="D37" s="48">
        <v>28</v>
      </c>
      <c r="E37" s="49">
        <v>0.8</v>
      </c>
      <c r="F37" s="48">
        <v>22</v>
      </c>
      <c r="G37" s="49">
        <v>0.62857142857142856</v>
      </c>
      <c r="H37" s="50">
        <v>2.4750000000000001</v>
      </c>
      <c r="I37" s="47" t="s">
        <v>75</v>
      </c>
      <c r="J37" s="48" t="s">
        <v>9</v>
      </c>
      <c r="K37" s="48" t="s">
        <v>9</v>
      </c>
      <c r="L37" s="49" t="s">
        <v>9</v>
      </c>
      <c r="M37" s="48" t="s">
        <v>9</v>
      </c>
      <c r="N37" s="49" t="s">
        <v>9</v>
      </c>
      <c r="O37" s="50" t="s">
        <v>9</v>
      </c>
    </row>
    <row r="38" spans="1:15" x14ac:dyDescent="0.25">
      <c r="A38" s="73"/>
      <c r="B38" s="47" t="s">
        <v>76</v>
      </c>
      <c r="C38" s="48">
        <v>19</v>
      </c>
      <c r="D38" s="48">
        <v>11</v>
      </c>
      <c r="E38" s="49">
        <v>0.57894736842105265</v>
      </c>
      <c r="F38" s="48">
        <v>5</v>
      </c>
      <c r="G38" s="49">
        <v>0.26315789473684209</v>
      </c>
      <c r="H38" s="50">
        <v>1.3636363636363635</v>
      </c>
      <c r="I38" s="47" t="s">
        <v>76</v>
      </c>
      <c r="J38" s="48">
        <v>8</v>
      </c>
      <c r="K38" s="48">
        <v>6</v>
      </c>
      <c r="L38" s="49">
        <v>0.75</v>
      </c>
      <c r="M38" s="48">
        <v>6</v>
      </c>
      <c r="N38" s="49">
        <v>0.75</v>
      </c>
      <c r="O38" s="50">
        <v>3</v>
      </c>
    </row>
    <row r="39" spans="1:15" x14ac:dyDescent="0.25">
      <c r="A39" s="73"/>
      <c r="B39" s="47" t="s">
        <v>77</v>
      </c>
      <c r="C39" s="48">
        <v>9</v>
      </c>
      <c r="D39" s="48">
        <v>5</v>
      </c>
      <c r="E39" s="49">
        <v>0.55555555555555558</v>
      </c>
      <c r="F39" s="48">
        <v>4</v>
      </c>
      <c r="G39" s="49">
        <v>0.44444444444444442</v>
      </c>
      <c r="H39" s="50">
        <v>2.6</v>
      </c>
      <c r="I39" s="47" t="s">
        <v>77</v>
      </c>
      <c r="J39" s="48">
        <v>20</v>
      </c>
      <c r="K39" s="48">
        <v>12</v>
      </c>
      <c r="L39" s="49">
        <v>0.6</v>
      </c>
      <c r="M39" s="48">
        <v>10</v>
      </c>
      <c r="N39" s="49">
        <v>0.5</v>
      </c>
      <c r="O39" s="50">
        <v>2.6666666666666665</v>
      </c>
    </row>
    <row r="40" spans="1:15" x14ac:dyDescent="0.25">
      <c r="A40" s="73"/>
      <c r="B40" s="47" t="s">
        <v>78</v>
      </c>
      <c r="C40" s="48">
        <v>7</v>
      </c>
      <c r="D40" s="48">
        <v>3</v>
      </c>
      <c r="E40" s="49">
        <v>0.42857142857142855</v>
      </c>
      <c r="F40" s="48">
        <v>3</v>
      </c>
      <c r="G40" s="49">
        <v>0.42857142857142855</v>
      </c>
      <c r="H40" s="50">
        <v>2.6666666666666665</v>
      </c>
      <c r="I40" s="47" t="s">
        <v>78</v>
      </c>
      <c r="J40" s="48">
        <v>18</v>
      </c>
      <c r="K40" s="48">
        <v>11</v>
      </c>
      <c r="L40" s="49">
        <v>0.61111111111111116</v>
      </c>
      <c r="M40" s="48">
        <v>8</v>
      </c>
      <c r="N40" s="49">
        <v>0.44444444444444442</v>
      </c>
      <c r="O40" s="50">
        <v>2.2727272727272729</v>
      </c>
    </row>
    <row r="41" spans="1:15" x14ac:dyDescent="0.25">
      <c r="A41" s="74" t="s">
        <v>13</v>
      </c>
      <c r="B41" s="51" t="s">
        <v>74</v>
      </c>
      <c r="C41" s="52">
        <v>4</v>
      </c>
      <c r="D41" s="52">
        <v>3</v>
      </c>
      <c r="E41" s="53">
        <v>0.75</v>
      </c>
      <c r="F41" s="52">
        <v>2</v>
      </c>
      <c r="G41" s="53">
        <v>0.5</v>
      </c>
      <c r="H41" s="54">
        <v>1.3333333333333333</v>
      </c>
      <c r="I41" s="51" t="s">
        <v>74</v>
      </c>
      <c r="J41" s="52" t="s">
        <v>9</v>
      </c>
      <c r="K41" s="52" t="s">
        <v>9</v>
      </c>
      <c r="L41" s="53" t="s">
        <v>9</v>
      </c>
      <c r="M41" s="52" t="s">
        <v>9</v>
      </c>
      <c r="N41" s="53" t="s">
        <v>9</v>
      </c>
      <c r="O41" s="54" t="s">
        <v>9</v>
      </c>
    </row>
    <row r="42" spans="1:15" x14ac:dyDescent="0.25">
      <c r="A42" s="74"/>
      <c r="B42" s="51" t="s">
        <v>75</v>
      </c>
      <c r="C42" s="52">
        <v>1</v>
      </c>
      <c r="D42" s="52">
        <v>0</v>
      </c>
      <c r="E42" s="53">
        <v>0</v>
      </c>
      <c r="F42" s="52">
        <v>0</v>
      </c>
      <c r="G42" s="53">
        <v>0</v>
      </c>
      <c r="H42" s="54" t="s">
        <v>9</v>
      </c>
      <c r="I42" s="51" t="s">
        <v>75</v>
      </c>
      <c r="J42" s="52" t="s">
        <v>9</v>
      </c>
      <c r="K42" s="52" t="s">
        <v>9</v>
      </c>
      <c r="L42" s="53" t="s">
        <v>9</v>
      </c>
      <c r="M42" s="52" t="s">
        <v>9</v>
      </c>
      <c r="N42" s="53" t="s">
        <v>9</v>
      </c>
      <c r="O42" s="54" t="s">
        <v>9</v>
      </c>
    </row>
    <row r="43" spans="1:15" x14ac:dyDescent="0.25">
      <c r="A43" s="74"/>
      <c r="B43" s="51" t="s">
        <v>76</v>
      </c>
      <c r="C43" s="52" t="s">
        <v>9</v>
      </c>
      <c r="D43" s="52" t="s">
        <v>9</v>
      </c>
      <c r="E43" s="53" t="s">
        <v>9</v>
      </c>
      <c r="F43" s="52" t="s">
        <v>9</v>
      </c>
      <c r="G43" s="53" t="s">
        <v>9</v>
      </c>
      <c r="H43" s="54" t="s">
        <v>9</v>
      </c>
      <c r="I43" s="51" t="s">
        <v>76</v>
      </c>
      <c r="J43" s="52" t="s">
        <v>9</v>
      </c>
      <c r="K43" s="52" t="s">
        <v>9</v>
      </c>
      <c r="L43" s="53" t="s">
        <v>9</v>
      </c>
      <c r="M43" s="52" t="s">
        <v>9</v>
      </c>
      <c r="N43" s="53" t="s">
        <v>9</v>
      </c>
      <c r="O43" s="54" t="s">
        <v>9</v>
      </c>
    </row>
    <row r="44" spans="1:15" x14ac:dyDescent="0.25">
      <c r="A44" s="74"/>
      <c r="B44" s="51" t="s">
        <v>77</v>
      </c>
      <c r="C44" s="52" t="s">
        <v>9</v>
      </c>
      <c r="D44" s="52" t="s">
        <v>9</v>
      </c>
      <c r="E44" s="53" t="s">
        <v>9</v>
      </c>
      <c r="F44" s="52" t="s">
        <v>9</v>
      </c>
      <c r="G44" s="53" t="s">
        <v>9</v>
      </c>
      <c r="H44" s="54" t="s">
        <v>9</v>
      </c>
      <c r="I44" s="51" t="s">
        <v>77</v>
      </c>
      <c r="J44" s="52" t="s">
        <v>9</v>
      </c>
      <c r="K44" s="52" t="s">
        <v>9</v>
      </c>
      <c r="L44" s="53" t="s">
        <v>9</v>
      </c>
      <c r="M44" s="52" t="s">
        <v>9</v>
      </c>
      <c r="N44" s="53" t="s">
        <v>9</v>
      </c>
      <c r="O44" s="54" t="s">
        <v>9</v>
      </c>
    </row>
    <row r="45" spans="1:15" x14ac:dyDescent="0.25">
      <c r="A45" s="74"/>
      <c r="B45" s="51" t="s">
        <v>78</v>
      </c>
      <c r="C45" s="52" t="s">
        <v>9</v>
      </c>
      <c r="D45" s="52" t="s">
        <v>9</v>
      </c>
      <c r="E45" s="53" t="s">
        <v>9</v>
      </c>
      <c r="F45" s="52" t="s">
        <v>9</v>
      </c>
      <c r="G45" s="53" t="s">
        <v>9</v>
      </c>
      <c r="H45" s="54" t="s">
        <v>9</v>
      </c>
      <c r="I45" s="51" t="s">
        <v>78</v>
      </c>
      <c r="J45" s="52" t="s">
        <v>9</v>
      </c>
      <c r="K45" s="52" t="s">
        <v>9</v>
      </c>
      <c r="L45" s="53" t="s">
        <v>9</v>
      </c>
      <c r="M45" s="52" t="s">
        <v>9</v>
      </c>
      <c r="N45" s="53" t="s">
        <v>9</v>
      </c>
      <c r="O45" s="54" t="s">
        <v>9</v>
      </c>
    </row>
    <row r="46" spans="1:15" x14ac:dyDescent="0.25">
      <c r="A46" s="71" t="s">
        <v>72</v>
      </c>
      <c r="B46" s="47" t="s">
        <v>74</v>
      </c>
      <c r="C46" s="48">
        <v>40</v>
      </c>
      <c r="D46" s="48">
        <v>25</v>
      </c>
      <c r="E46" s="49">
        <v>0.625</v>
      </c>
      <c r="F46" s="48">
        <v>19</v>
      </c>
      <c r="G46" s="49">
        <v>0.47499999999999998</v>
      </c>
      <c r="H46" s="50">
        <v>2.56</v>
      </c>
      <c r="I46" s="47" t="s">
        <v>74</v>
      </c>
      <c r="J46" s="48" t="s">
        <v>9</v>
      </c>
      <c r="K46" s="48" t="s">
        <v>9</v>
      </c>
      <c r="L46" s="49" t="s">
        <v>9</v>
      </c>
      <c r="M46" s="48" t="s">
        <v>9</v>
      </c>
      <c r="N46" s="49" t="s">
        <v>9</v>
      </c>
      <c r="O46" s="50" t="s">
        <v>9</v>
      </c>
    </row>
    <row r="47" spans="1:15" x14ac:dyDescent="0.25">
      <c r="A47" s="71"/>
      <c r="B47" s="47" t="s">
        <v>75</v>
      </c>
      <c r="C47" s="48">
        <v>31</v>
      </c>
      <c r="D47" s="48">
        <v>26</v>
      </c>
      <c r="E47" s="49">
        <v>0.83870967741935487</v>
      </c>
      <c r="F47" s="48">
        <v>20</v>
      </c>
      <c r="G47" s="49">
        <v>0.64516129032258063</v>
      </c>
      <c r="H47" s="50">
        <v>2.592307692307692</v>
      </c>
      <c r="I47" s="47" t="s">
        <v>75</v>
      </c>
      <c r="J47" s="48" t="s">
        <v>9</v>
      </c>
      <c r="K47" s="48" t="s">
        <v>9</v>
      </c>
      <c r="L47" s="49" t="s">
        <v>9</v>
      </c>
      <c r="M47" s="48" t="s">
        <v>9</v>
      </c>
      <c r="N47" s="49" t="s">
        <v>9</v>
      </c>
      <c r="O47" s="50" t="s">
        <v>9</v>
      </c>
    </row>
    <row r="48" spans="1:15" x14ac:dyDescent="0.25">
      <c r="A48" s="71"/>
      <c r="B48" s="47" t="s">
        <v>76</v>
      </c>
      <c r="C48" s="48">
        <v>9</v>
      </c>
      <c r="D48" s="48">
        <v>6</v>
      </c>
      <c r="E48" s="49">
        <v>0.66666666666666663</v>
      </c>
      <c r="F48" s="48">
        <v>6</v>
      </c>
      <c r="G48" s="49">
        <v>0.66666666666666663</v>
      </c>
      <c r="H48" s="50">
        <v>3.1666666666666665</v>
      </c>
      <c r="I48" s="47" t="s">
        <v>76</v>
      </c>
      <c r="J48" s="48">
        <v>13</v>
      </c>
      <c r="K48" s="48">
        <v>10</v>
      </c>
      <c r="L48" s="49">
        <v>0.76923076923076927</v>
      </c>
      <c r="M48" s="48">
        <v>10</v>
      </c>
      <c r="N48" s="49">
        <v>0.76923076923076927</v>
      </c>
      <c r="O48" s="50">
        <v>3.2</v>
      </c>
    </row>
    <row r="49" spans="1:15" x14ac:dyDescent="0.25">
      <c r="A49" s="71"/>
      <c r="B49" s="47" t="s">
        <v>77</v>
      </c>
      <c r="C49" s="48">
        <v>8</v>
      </c>
      <c r="D49" s="48">
        <v>5</v>
      </c>
      <c r="E49" s="49">
        <v>0.625</v>
      </c>
      <c r="F49" s="48">
        <v>2</v>
      </c>
      <c r="G49" s="49">
        <v>0.25</v>
      </c>
      <c r="H49" s="50">
        <v>1.8</v>
      </c>
      <c r="I49" s="47" t="s">
        <v>77</v>
      </c>
      <c r="J49" s="48">
        <v>40</v>
      </c>
      <c r="K49" s="48">
        <v>27</v>
      </c>
      <c r="L49" s="49">
        <v>0.67500000000000004</v>
      </c>
      <c r="M49" s="48">
        <v>23</v>
      </c>
      <c r="N49" s="49">
        <v>0.57499999999999996</v>
      </c>
      <c r="O49" s="50">
        <v>2.8846153846153846</v>
      </c>
    </row>
    <row r="50" spans="1:15" x14ac:dyDescent="0.25">
      <c r="A50" s="71"/>
      <c r="B50" s="47" t="s">
        <v>78</v>
      </c>
      <c r="C50" s="48">
        <v>6</v>
      </c>
      <c r="D50" s="48">
        <v>6</v>
      </c>
      <c r="E50" s="49">
        <v>1</v>
      </c>
      <c r="F50" s="48">
        <v>6</v>
      </c>
      <c r="G50" s="49">
        <v>1</v>
      </c>
      <c r="H50" s="50">
        <v>3.3333333333333335</v>
      </c>
      <c r="I50" s="47" t="s">
        <v>78</v>
      </c>
      <c r="J50" s="48">
        <v>23</v>
      </c>
      <c r="K50" s="48">
        <v>15</v>
      </c>
      <c r="L50" s="49">
        <v>0.65217391304347827</v>
      </c>
      <c r="M50" s="48">
        <v>15</v>
      </c>
      <c r="N50" s="49">
        <v>0.65217391304347827</v>
      </c>
      <c r="O50" s="50">
        <v>3.4</v>
      </c>
    </row>
    <row r="51" spans="1:15" x14ac:dyDescent="0.25">
      <c r="A51" s="72" t="s">
        <v>45</v>
      </c>
      <c r="B51" s="51" t="s">
        <v>74</v>
      </c>
      <c r="C51" s="55">
        <v>10</v>
      </c>
      <c r="D51" s="52">
        <v>5</v>
      </c>
      <c r="E51" s="53">
        <v>0.5</v>
      </c>
      <c r="F51" s="52">
        <v>4</v>
      </c>
      <c r="G51" s="53">
        <v>0.4</v>
      </c>
      <c r="H51" s="54">
        <v>3</v>
      </c>
      <c r="I51" s="51" t="s">
        <v>74</v>
      </c>
      <c r="J51" s="55" t="s">
        <v>9</v>
      </c>
      <c r="K51" s="52" t="s">
        <v>9</v>
      </c>
      <c r="L51" s="53" t="s">
        <v>9</v>
      </c>
      <c r="M51" s="52" t="s">
        <v>9</v>
      </c>
      <c r="N51" s="53" t="s">
        <v>9</v>
      </c>
      <c r="O51" s="54" t="s">
        <v>9</v>
      </c>
    </row>
    <row r="52" spans="1:15" x14ac:dyDescent="0.25">
      <c r="A52" s="72"/>
      <c r="B52" s="51" t="s">
        <v>75</v>
      </c>
      <c r="C52" s="52">
        <v>3</v>
      </c>
      <c r="D52" s="52">
        <v>2</v>
      </c>
      <c r="E52" s="53">
        <v>0.66666666666666663</v>
      </c>
      <c r="F52" s="52">
        <v>1</v>
      </c>
      <c r="G52" s="53">
        <v>0.33333333333333331</v>
      </c>
      <c r="H52" s="54">
        <v>2</v>
      </c>
      <c r="I52" s="51" t="s">
        <v>75</v>
      </c>
      <c r="J52" s="52" t="s">
        <v>9</v>
      </c>
      <c r="K52" s="52" t="s">
        <v>9</v>
      </c>
      <c r="L52" s="53" t="s">
        <v>9</v>
      </c>
      <c r="M52" s="52" t="s">
        <v>9</v>
      </c>
      <c r="N52" s="53" t="s">
        <v>9</v>
      </c>
      <c r="O52" s="54" t="s">
        <v>9</v>
      </c>
    </row>
    <row r="53" spans="1:15" x14ac:dyDescent="0.25">
      <c r="A53" s="72"/>
      <c r="B53" s="51" t="s">
        <v>76</v>
      </c>
      <c r="C53" s="52">
        <v>4</v>
      </c>
      <c r="D53" s="52">
        <v>4</v>
      </c>
      <c r="E53" s="53">
        <v>1</v>
      </c>
      <c r="F53" s="52">
        <v>2</v>
      </c>
      <c r="G53" s="53">
        <v>0.5</v>
      </c>
      <c r="H53" s="54">
        <v>1.5</v>
      </c>
      <c r="I53" s="51" t="s">
        <v>76</v>
      </c>
      <c r="J53" s="52" t="s">
        <v>9</v>
      </c>
      <c r="K53" s="52" t="s">
        <v>9</v>
      </c>
      <c r="L53" s="53" t="s">
        <v>9</v>
      </c>
      <c r="M53" s="52" t="s">
        <v>9</v>
      </c>
      <c r="N53" s="53" t="s">
        <v>9</v>
      </c>
      <c r="O53" s="54" t="s">
        <v>9</v>
      </c>
    </row>
    <row r="54" spans="1:15" x14ac:dyDescent="0.25">
      <c r="A54" s="72"/>
      <c r="B54" s="51" t="s">
        <v>77</v>
      </c>
      <c r="C54" s="52">
        <v>2</v>
      </c>
      <c r="D54" s="52">
        <v>1</v>
      </c>
      <c r="E54" s="53">
        <v>0.5</v>
      </c>
      <c r="F54" s="52">
        <v>1</v>
      </c>
      <c r="G54" s="53">
        <v>0.5</v>
      </c>
      <c r="H54" s="54">
        <v>4</v>
      </c>
      <c r="I54" s="51" t="s">
        <v>77</v>
      </c>
      <c r="J54" s="52">
        <v>8</v>
      </c>
      <c r="K54" s="52">
        <v>4</v>
      </c>
      <c r="L54" s="53">
        <v>0.5</v>
      </c>
      <c r="M54" s="52">
        <v>4</v>
      </c>
      <c r="N54" s="53">
        <v>0.5</v>
      </c>
      <c r="O54" s="54">
        <v>3.5</v>
      </c>
    </row>
    <row r="55" spans="1:15" x14ac:dyDescent="0.25">
      <c r="A55" s="72"/>
      <c r="B55" s="51" t="s">
        <v>78</v>
      </c>
      <c r="C55" s="52" t="s">
        <v>9</v>
      </c>
      <c r="D55" s="52" t="s">
        <v>9</v>
      </c>
      <c r="E55" s="53" t="s">
        <v>9</v>
      </c>
      <c r="F55" s="52" t="s">
        <v>9</v>
      </c>
      <c r="G55" s="53" t="s">
        <v>9</v>
      </c>
      <c r="H55" s="54" t="s">
        <v>9</v>
      </c>
      <c r="I55" s="51" t="s">
        <v>78</v>
      </c>
      <c r="J55" s="52">
        <v>6</v>
      </c>
      <c r="K55" s="52">
        <v>5</v>
      </c>
      <c r="L55" s="53">
        <v>0.83333333333333337</v>
      </c>
      <c r="M55" s="52">
        <v>4</v>
      </c>
      <c r="N55" s="53">
        <v>0.66666666666666663</v>
      </c>
      <c r="O55" s="54">
        <v>2.75</v>
      </c>
    </row>
    <row r="56" spans="1:15" x14ac:dyDescent="0.25">
      <c r="A56" s="71" t="s">
        <v>46</v>
      </c>
      <c r="B56" s="47" t="s">
        <v>74</v>
      </c>
      <c r="C56" s="48">
        <v>3</v>
      </c>
      <c r="D56" s="48">
        <v>2</v>
      </c>
      <c r="E56" s="49">
        <v>0.66666666666666663</v>
      </c>
      <c r="F56" s="48">
        <v>2</v>
      </c>
      <c r="G56" s="49">
        <v>0.66666666666666663</v>
      </c>
      <c r="H56" s="50">
        <v>2.5</v>
      </c>
      <c r="I56" s="47" t="s">
        <v>74</v>
      </c>
      <c r="J56" s="48" t="s">
        <v>9</v>
      </c>
      <c r="K56" s="48" t="s">
        <v>9</v>
      </c>
      <c r="L56" s="49" t="s">
        <v>9</v>
      </c>
      <c r="M56" s="48" t="s">
        <v>9</v>
      </c>
      <c r="N56" s="49" t="s">
        <v>9</v>
      </c>
      <c r="O56" s="50" t="s">
        <v>9</v>
      </c>
    </row>
    <row r="57" spans="1:15" x14ac:dyDescent="0.25">
      <c r="A57" s="71"/>
      <c r="B57" s="47" t="s">
        <v>75</v>
      </c>
      <c r="C57" s="48">
        <v>3</v>
      </c>
      <c r="D57" s="48">
        <v>3</v>
      </c>
      <c r="E57" s="49">
        <v>1</v>
      </c>
      <c r="F57" s="48">
        <v>2</v>
      </c>
      <c r="G57" s="49">
        <v>0.66666666666666663</v>
      </c>
      <c r="H57" s="50">
        <v>2</v>
      </c>
      <c r="I57" s="47" t="s">
        <v>75</v>
      </c>
      <c r="J57" s="48" t="s">
        <v>9</v>
      </c>
      <c r="K57" s="48" t="s">
        <v>9</v>
      </c>
      <c r="L57" s="49" t="s">
        <v>9</v>
      </c>
      <c r="M57" s="48" t="s">
        <v>9</v>
      </c>
      <c r="N57" s="49" t="s">
        <v>9</v>
      </c>
      <c r="O57" s="50" t="s">
        <v>9</v>
      </c>
    </row>
    <row r="58" spans="1:15" x14ac:dyDescent="0.25">
      <c r="A58" s="71"/>
      <c r="B58" s="47" t="s">
        <v>76</v>
      </c>
      <c r="C58" s="48" t="s">
        <v>9</v>
      </c>
      <c r="D58" s="48" t="s">
        <v>9</v>
      </c>
      <c r="E58" s="49" t="s">
        <v>9</v>
      </c>
      <c r="F58" s="48" t="s">
        <v>9</v>
      </c>
      <c r="G58" s="49" t="s">
        <v>9</v>
      </c>
      <c r="H58" s="50" t="s">
        <v>9</v>
      </c>
      <c r="I58" s="47" t="s">
        <v>76</v>
      </c>
      <c r="J58" s="48" t="s">
        <v>9</v>
      </c>
      <c r="K58" s="48" t="s">
        <v>9</v>
      </c>
      <c r="L58" s="49" t="s">
        <v>9</v>
      </c>
      <c r="M58" s="48" t="s">
        <v>9</v>
      </c>
      <c r="N58" s="49" t="s">
        <v>9</v>
      </c>
      <c r="O58" s="50" t="s">
        <v>9</v>
      </c>
    </row>
    <row r="59" spans="1:15" x14ac:dyDescent="0.25">
      <c r="A59" s="71"/>
      <c r="B59" s="47" t="s">
        <v>77</v>
      </c>
      <c r="C59" s="48" t="s">
        <v>9</v>
      </c>
      <c r="D59" s="48" t="s">
        <v>9</v>
      </c>
      <c r="E59" s="49" t="s">
        <v>9</v>
      </c>
      <c r="F59" s="48" t="s">
        <v>9</v>
      </c>
      <c r="G59" s="49" t="s">
        <v>9</v>
      </c>
      <c r="H59" s="50" t="s">
        <v>9</v>
      </c>
      <c r="I59" s="47" t="s">
        <v>77</v>
      </c>
      <c r="J59" s="48">
        <v>1</v>
      </c>
      <c r="K59" s="48">
        <v>1</v>
      </c>
      <c r="L59" s="49">
        <v>1</v>
      </c>
      <c r="M59" s="48">
        <v>1</v>
      </c>
      <c r="N59" s="49">
        <v>1</v>
      </c>
      <c r="O59" s="50">
        <v>3</v>
      </c>
    </row>
    <row r="60" spans="1:15" x14ac:dyDescent="0.25">
      <c r="A60" s="71"/>
      <c r="B60" s="47" t="s">
        <v>78</v>
      </c>
      <c r="C60" s="48" t="s">
        <v>9</v>
      </c>
      <c r="D60" s="48" t="s">
        <v>9</v>
      </c>
      <c r="E60" s="49" t="s">
        <v>9</v>
      </c>
      <c r="F60" s="48" t="s">
        <v>9</v>
      </c>
      <c r="G60" s="49" t="s">
        <v>9</v>
      </c>
      <c r="H60" s="50" t="s">
        <v>9</v>
      </c>
      <c r="I60" s="47" t="s">
        <v>78</v>
      </c>
      <c r="J60" s="48" t="s">
        <v>9</v>
      </c>
      <c r="K60" s="48" t="s">
        <v>9</v>
      </c>
      <c r="L60" s="49" t="s">
        <v>9</v>
      </c>
      <c r="M60" s="48" t="s">
        <v>9</v>
      </c>
      <c r="N60" s="49" t="s">
        <v>9</v>
      </c>
      <c r="O60" s="50" t="s">
        <v>9</v>
      </c>
    </row>
  </sheetData>
  <mergeCells count="13">
    <mergeCell ref="A46:A50"/>
    <mergeCell ref="A51:A55"/>
    <mergeCell ref="A56:A60"/>
    <mergeCell ref="A21:A25"/>
    <mergeCell ref="A26:A30"/>
    <mergeCell ref="A31:A35"/>
    <mergeCell ref="A36:A40"/>
    <mergeCell ref="A41:A45"/>
    <mergeCell ref="A2:A6"/>
    <mergeCell ref="A7:A11"/>
    <mergeCell ref="A14:H14"/>
    <mergeCell ref="I14:O14"/>
    <mergeCell ref="A16:A20"/>
  </mergeCells>
  <printOptions horizontalCentered="1"/>
  <pageMargins left="0.7" right="0.7" top="0.75" bottom="0.75" header="0.3" footer="0.3"/>
  <pageSetup scale="54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workbookViewId="0">
      <selection activeCell="M6" sqref="M6"/>
    </sheetView>
  </sheetViews>
  <sheetFormatPr defaultRowHeight="15" x14ac:dyDescent="0.25"/>
  <cols>
    <col min="1" max="1" width="14" style="35" customWidth="1"/>
    <col min="2" max="4" width="14" style="18" customWidth="1"/>
    <col min="5" max="5" width="14" style="19" customWidth="1"/>
    <col min="6" max="6" width="14" style="18" customWidth="1"/>
    <col min="7" max="7" width="14" style="19" customWidth="1"/>
    <col min="8" max="8" width="14" style="20" customWidth="1"/>
  </cols>
  <sheetData>
    <row r="1" spans="1:8" ht="30" x14ac:dyDescent="0.25">
      <c r="A1" s="38" t="s">
        <v>0</v>
      </c>
      <c r="B1" s="7" t="s">
        <v>31</v>
      </c>
      <c r="C1" s="10" t="s">
        <v>63</v>
      </c>
      <c r="D1" s="10" t="s">
        <v>64</v>
      </c>
      <c r="E1" s="11" t="s">
        <v>65</v>
      </c>
      <c r="F1" s="10" t="s">
        <v>66</v>
      </c>
      <c r="G1" s="11" t="s">
        <v>32</v>
      </c>
      <c r="H1" s="12" t="s">
        <v>67</v>
      </c>
    </row>
    <row r="2" spans="1:8" x14ac:dyDescent="0.25">
      <c r="A2" s="62" t="s">
        <v>2</v>
      </c>
      <c r="B2" s="8" t="s">
        <v>74</v>
      </c>
      <c r="C2" s="15">
        <v>61</v>
      </c>
      <c r="D2" s="15">
        <v>35</v>
      </c>
      <c r="E2" s="16">
        <v>0.57377049180327866</v>
      </c>
      <c r="F2" s="15">
        <v>25</v>
      </c>
      <c r="G2" s="16">
        <v>0.4098360655737705</v>
      </c>
      <c r="H2" s="17">
        <v>2.4285714285714284</v>
      </c>
    </row>
    <row r="3" spans="1:8" x14ac:dyDescent="0.25">
      <c r="A3" s="62"/>
      <c r="B3" s="8" t="s">
        <v>75</v>
      </c>
      <c r="C3" s="15">
        <v>39</v>
      </c>
      <c r="D3" s="15">
        <v>32</v>
      </c>
      <c r="E3" s="16">
        <v>0.82051282051282048</v>
      </c>
      <c r="F3" s="15">
        <v>22</v>
      </c>
      <c r="G3" s="16">
        <v>0.5641025641025641</v>
      </c>
      <c r="H3" s="17">
        <v>2.25</v>
      </c>
    </row>
    <row r="4" spans="1:8" x14ac:dyDescent="0.25">
      <c r="A4" s="62"/>
      <c r="B4" s="8" t="s">
        <v>76</v>
      </c>
      <c r="C4" s="15">
        <v>37</v>
      </c>
      <c r="D4" s="15">
        <v>29</v>
      </c>
      <c r="E4" s="16">
        <v>0.78378378378378377</v>
      </c>
      <c r="F4" s="15">
        <v>22</v>
      </c>
      <c r="G4" s="16">
        <v>0.59459459459459463</v>
      </c>
      <c r="H4" s="17">
        <v>2.3793103448275863</v>
      </c>
    </row>
    <row r="5" spans="1:8" x14ac:dyDescent="0.25">
      <c r="A5" s="62"/>
      <c r="B5" s="8" t="s">
        <v>77</v>
      </c>
      <c r="C5" s="15">
        <v>61</v>
      </c>
      <c r="D5" s="15">
        <v>35</v>
      </c>
      <c r="E5" s="16">
        <v>0.57377049180327866</v>
      </c>
      <c r="F5" s="15">
        <v>30</v>
      </c>
      <c r="G5" s="16">
        <v>0.49180327868852458</v>
      </c>
      <c r="H5" s="17">
        <v>2.7647058823529411</v>
      </c>
    </row>
    <row r="6" spans="1:8" x14ac:dyDescent="0.25">
      <c r="A6" s="62"/>
      <c r="B6" s="8" t="s">
        <v>78</v>
      </c>
      <c r="C6" s="15">
        <v>38</v>
      </c>
      <c r="D6" s="15">
        <v>27</v>
      </c>
      <c r="E6" s="16">
        <v>0.71052631578947367</v>
      </c>
      <c r="F6" s="15">
        <v>25</v>
      </c>
      <c r="G6" s="16">
        <v>0.65789473684210531</v>
      </c>
      <c r="H6" s="17">
        <v>2.8888888888888888</v>
      </c>
    </row>
    <row r="7" spans="1:8" x14ac:dyDescent="0.25">
      <c r="A7" s="62" t="s">
        <v>3</v>
      </c>
      <c r="B7" s="8" t="s">
        <v>74</v>
      </c>
      <c r="C7" s="15">
        <v>50</v>
      </c>
      <c r="D7" s="15">
        <v>26</v>
      </c>
      <c r="E7" s="16">
        <v>0.52</v>
      </c>
      <c r="F7" s="15">
        <v>16</v>
      </c>
      <c r="G7" s="16">
        <v>0.32</v>
      </c>
      <c r="H7" s="17">
        <v>1.7307692307692308</v>
      </c>
    </row>
    <row r="8" spans="1:8" x14ac:dyDescent="0.25">
      <c r="A8" s="62"/>
      <c r="B8" s="8" t="s">
        <v>75</v>
      </c>
      <c r="C8" s="15">
        <v>43</v>
      </c>
      <c r="D8" s="15">
        <v>33</v>
      </c>
      <c r="E8" s="16">
        <v>0.76744186046511631</v>
      </c>
      <c r="F8" s="15">
        <v>28</v>
      </c>
      <c r="G8" s="16">
        <v>0.65116279069767447</v>
      </c>
      <c r="H8" s="17">
        <v>2.687878787878788</v>
      </c>
    </row>
    <row r="9" spans="1:8" x14ac:dyDescent="0.25">
      <c r="A9" s="62"/>
      <c r="B9" s="8" t="s">
        <v>76</v>
      </c>
      <c r="C9" s="15">
        <v>26</v>
      </c>
      <c r="D9" s="15">
        <v>16</v>
      </c>
      <c r="E9" s="16">
        <v>0.61538461538461542</v>
      </c>
      <c r="F9" s="15">
        <v>13</v>
      </c>
      <c r="G9" s="16">
        <v>0.5</v>
      </c>
      <c r="H9" s="17">
        <v>2.375</v>
      </c>
    </row>
    <row r="10" spans="1:8" x14ac:dyDescent="0.25">
      <c r="A10" s="62"/>
      <c r="B10" s="8" t="s">
        <v>77</v>
      </c>
      <c r="C10" s="15">
        <v>36</v>
      </c>
      <c r="D10" s="15">
        <v>26</v>
      </c>
      <c r="E10" s="16">
        <v>0.72222222222222221</v>
      </c>
      <c r="F10" s="15">
        <v>19</v>
      </c>
      <c r="G10" s="16">
        <v>0.52777777777777779</v>
      </c>
      <c r="H10" s="17">
        <v>2.52</v>
      </c>
    </row>
    <row r="11" spans="1:8" x14ac:dyDescent="0.25">
      <c r="A11" s="62"/>
      <c r="B11" s="8" t="s">
        <v>78</v>
      </c>
      <c r="C11" s="15">
        <v>30</v>
      </c>
      <c r="D11" s="15">
        <v>17</v>
      </c>
      <c r="E11" s="16">
        <v>0.56666666666666665</v>
      </c>
      <c r="F11" s="15">
        <v>14</v>
      </c>
      <c r="G11" s="16">
        <v>0.46666666666666667</v>
      </c>
      <c r="H11" s="17">
        <v>2.875</v>
      </c>
    </row>
    <row r="12" spans="1:8" ht="30" x14ac:dyDescent="0.25">
      <c r="A12" s="38" t="s">
        <v>41</v>
      </c>
      <c r="B12" s="7" t="s">
        <v>31</v>
      </c>
      <c r="C12" s="10" t="s">
        <v>63</v>
      </c>
      <c r="D12" s="10" t="s">
        <v>64</v>
      </c>
      <c r="E12" s="11" t="s">
        <v>65</v>
      </c>
      <c r="F12" s="10" t="s">
        <v>66</v>
      </c>
      <c r="G12" s="11" t="s">
        <v>32</v>
      </c>
      <c r="H12" s="12" t="s">
        <v>67</v>
      </c>
    </row>
    <row r="13" spans="1:8" x14ac:dyDescent="0.25">
      <c r="A13" s="76" t="s">
        <v>42</v>
      </c>
      <c r="B13" s="8" t="s">
        <v>74</v>
      </c>
      <c r="C13" s="15">
        <v>15</v>
      </c>
      <c r="D13" s="15">
        <v>8</v>
      </c>
      <c r="E13" s="16">
        <v>0.53333333333333333</v>
      </c>
      <c r="F13" s="15">
        <v>3</v>
      </c>
      <c r="G13" s="16">
        <v>0.2</v>
      </c>
      <c r="H13" s="17">
        <v>1.125</v>
      </c>
    </row>
    <row r="14" spans="1:8" x14ac:dyDescent="0.25">
      <c r="A14" s="77"/>
      <c r="B14" s="8" t="s">
        <v>75</v>
      </c>
      <c r="C14" s="15">
        <v>7</v>
      </c>
      <c r="D14" s="15">
        <v>5</v>
      </c>
      <c r="E14" s="16">
        <v>0.7142857142857143</v>
      </c>
      <c r="F14" s="15">
        <v>4</v>
      </c>
      <c r="G14" s="16">
        <v>0.5714285714285714</v>
      </c>
      <c r="H14" s="17">
        <v>2.2000000000000002</v>
      </c>
    </row>
    <row r="15" spans="1:8" x14ac:dyDescent="0.25">
      <c r="A15" s="77"/>
      <c r="B15" s="8" t="s">
        <v>76</v>
      </c>
      <c r="C15" s="15">
        <v>6</v>
      </c>
      <c r="D15" s="15">
        <v>4</v>
      </c>
      <c r="E15" s="16">
        <v>0.66666666666666663</v>
      </c>
      <c r="F15" s="15">
        <v>3</v>
      </c>
      <c r="G15" s="16">
        <v>0.5</v>
      </c>
      <c r="H15" s="17">
        <v>2</v>
      </c>
    </row>
    <row r="16" spans="1:8" x14ac:dyDescent="0.25">
      <c r="A16" s="77"/>
      <c r="B16" s="8" t="s">
        <v>77</v>
      </c>
      <c r="C16" s="15">
        <v>6</v>
      </c>
      <c r="D16" s="15">
        <v>4</v>
      </c>
      <c r="E16" s="16">
        <v>0.66666666666666663</v>
      </c>
      <c r="F16" s="15">
        <v>2</v>
      </c>
      <c r="G16" s="16">
        <v>0.33333333333333331</v>
      </c>
      <c r="H16" s="17">
        <v>1.5</v>
      </c>
    </row>
    <row r="17" spans="1:8" x14ac:dyDescent="0.25">
      <c r="A17" s="78"/>
      <c r="B17" s="8" t="s">
        <v>78</v>
      </c>
      <c r="C17" s="15">
        <v>6</v>
      </c>
      <c r="D17" s="15">
        <v>3</v>
      </c>
      <c r="E17" s="16">
        <v>0.5</v>
      </c>
      <c r="F17" s="15">
        <v>2</v>
      </c>
      <c r="G17" s="16">
        <v>0.33333333333333331</v>
      </c>
      <c r="H17" s="17">
        <v>2</v>
      </c>
    </row>
    <row r="18" spans="1:8" x14ac:dyDescent="0.25">
      <c r="A18" s="75" t="s">
        <v>43</v>
      </c>
      <c r="B18" s="8" t="s">
        <v>74</v>
      </c>
      <c r="C18" s="15">
        <v>2</v>
      </c>
      <c r="D18" s="15">
        <v>1</v>
      </c>
      <c r="E18" s="16">
        <v>0.5</v>
      </c>
      <c r="F18" s="15">
        <v>1</v>
      </c>
      <c r="G18" s="16">
        <v>0.5</v>
      </c>
      <c r="H18" s="17">
        <v>4</v>
      </c>
    </row>
    <row r="19" spans="1:8" x14ac:dyDescent="0.25">
      <c r="A19" s="75"/>
      <c r="B19" s="8" t="s">
        <v>75</v>
      </c>
      <c r="C19" s="23" t="s">
        <v>9</v>
      </c>
      <c r="D19" s="23" t="s">
        <v>9</v>
      </c>
      <c r="E19" s="16" t="s">
        <v>9</v>
      </c>
      <c r="F19" s="23" t="s">
        <v>9</v>
      </c>
      <c r="G19" s="16" t="s">
        <v>9</v>
      </c>
      <c r="H19" s="24" t="s">
        <v>9</v>
      </c>
    </row>
    <row r="20" spans="1:8" x14ac:dyDescent="0.25">
      <c r="A20" s="75"/>
      <c r="B20" s="8" t="s">
        <v>76</v>
      </c>
      <c r="C20" s="15" t="s">
        <v>9</v>
      </c>
      <c r="D20" s="15" t="s">
        <v>9</v>
      </c>
      <c r="E20" s="16" t="s">
        <v>9</v>
      </c>
      <c r="F20" s="15" t="s">
        <v>9</v>
      </c>
      <c r="G20" s="16" t="s">
        <v>9</v>
      </c>
      <c r="H20" s="17" t="s">
        <v>9</v>
      </c>
    </row>
    <row r="21" spans="1:8" x14ac:dyDescent="0.25">
      <c r="A21" s="75"/>
      <c r="B21" s="8" t="s">
        <v>77</v>
      </c>
      <c r="C21" s="15" t="s">
        <v>9</v>
      </c>
      <c r="D21" s="15" t="s">
        <v>9</v>
      </c>
      <c r="E21" s="16" t="s">
        <v>9</v>
      </c>
      <c r="F21" s="15" t="s">
        <v>9</v>
      </c>
      <c r="G21" s="16" t="s">
        <v>9</v>
      </c>
      <c r="H21" s="17" t="s">
        <v>9</v>
      </c>
    </row>
    <row r="22" spans="1:8" x14ac:dyDescent="0.25">
      <c r="A22" s="75"/>
      <c r="B22" s="8" t="s">
        <v>78</v>
      </c>
      <c r="C22" s="15">
        <v>1</v>
      </c>
      <c r="D22" s="15">
        <v>1</v>
      </c>
      <c r="E22" s="16">
        <v>1</v>
      </c>
      <c r="F22" s="15">
        <v>1</v>
      </c>
      <c r="G22" s="16">
        <v>1</v>
      </c>
      <c r="H22" s="17">
        <v>3</v>
      </c>
    </row>
    <row r="23" spans="1:8" x14ac:dyDescent="0.25">
      <c r="A23" s="62" t="s">
        <v>10</v>
      </c>
      <c r="B23" s="8" t="s">
        <v>74</v>
      </c>
      <c r="C23" s="15">
        <v>2</v>
      </c>
      <c r="D23" s="15">
        <v>1</v>
      </c>
      <c r="E23" s="16">
        <v>0.5</v>
      </c>
      <c r="F23" s="15">
        <v>1</v>
      </c>
      <c r="G23" s="16">
        <v>0.5</v>
      </c>
      <c r="H23" s="17">
        <v>2</v>
      </c>
    </row>
    <row r="24" spans="1:8" x14ac:dyDescent="0.25">
      <c r="A24" s="62"/>
      <c r="B24" s="8" t="s">
        <v>75</v>
      </c>
      <c r="C24" s="23">
        <v>1</v>
      </c>
      <c r="D24" s="23">
        <v>1</v>
      </c>
      <c r="E24" s="16">
        <v>1</v>
      </c>
      <c r="F24" s="23">
        <v>1</v>
      </c>
      <c r="G24" s="16">
        <v>1</v>
      </c>
      <c r="H24" s="24">
        <v>3</v>
      </c>
    </row>
    <row r="25" spans="1:8" x14ac:dyDescent="0.25">
      <c r="A25" s="62"/>
      <c r="B25" s="8" t="s">
        <v>76</v>
      </c>
      <c r="C25" s="15">
        <v>1</v>
      </c>
      <c r="D25" s="15">
        <v>1</v>
      </c>
      <c r="E25" s="16">
        <v>1</v>
      </c>
      <c r="F25" s="15">
        <v>1</v>
      </c>
      <c r="G25" s="16">
        <v>1</v>
      </c>
      <c r="H25" s="17">
        <v>2</v>
      </c>
    </row>
    <row r="26" spans="1:8" x14ac:dyDescent="0.25">
      <c r="A26" s="62"/>
      <c r="B26" s="8" t="s">
        <v>77</v>
      </c>
      <c r="C26" s="15">
        <v>2</v>
      </c>
      <c r="D26" s="15">
        <v>1</v>
      </c>
      <c r="E26" s="16">
        <v>0.5</v>
      </c>
      <c r="F26" s="15">
        <v>1</v>
      </c>
      <c r="G26" s="16">
        <v>0.5</v>
      </c>
      <c r="H26" s="17">
        <v>2</v>
      </c>
    </row>
    <row r="27" spans="1:8" x14ac:dyDescent="0.25">
      <c r="A27" s="62"/>
      <c r="B27" s="8" t="s">
        <v>78</v>
      </c>
      <c r="C27" s="15" t="s">
        <v>9</v>
      </c>
      <c r="D27" s="15" t="s">
        <v>9</v>
      </c>
      <c r="E27" s="16" t="s">
        <v>9</v>
      </c>
      <c r="F27" s="15" t="s">
        <v>9</v>
      </c>
      <c r="G27" s="16" t="s">
        <v>9</v>
      </c>
      <c r="H27" s="17" t="s">
        <v>9</v>
      </c>
    </row>
    <row r="28" spans="1:8" x14ac:dyDescent="0.25">
      <c r="A28" s="62" t="s">
        <v>11</v>
      </c>
      <c r="B28" s="8" t="s">
        <v>74</v>
      </c>
      <c r="C28" s="15" t="s">
        <v>9</v>
      </c>
      <c r="D28" s="15" t="s">
        <v>9</v>
      </c>
      <c r="E28" s="16" t="s">
        <v>9</v>
      </c>
      <c r="F28" s="15" t="s">
        <v>9</v>
      </c>
      <c r="G28" s="16" t="s">
        <v>9</v>
      </c>
      <c r="H28" s="17" t="s">
        <v>9</v>
      </c>
    </row>
    <row r="29" spans="1:8" x14ac:dyDescent="0.25">
      <c r="A29" s="62"/>
      <c r="B29" s="8" t="s">
        <v>75</v>
      </c>
      <c r="C29" s="15">
        <v>1</v>
      </c>
      <c r="D29" s="15">
        <v>0</v>
      </c>
      <c r="E29" s="16">
        <v>0</v>
      </c>
      <c r="F29" s="15">
        <v>0</v>
      </c>
      <c r="G29" s="16">
        <v>0</v>
      </c>
      <c r="H29" s="17" t="s">
        <v>9</v>
      </c>
    </row>
    <row r="30" spans="1:8" x14ac:dyDescent="0.25">
      <c r="A30" s="62"/>
      <c r="B30" s="8" t="s">
        <v>76</v>
      </c>
      <c r="C30" s="15">
        <v>3</v>
      </c>
      <c r="D30" s="15">
        <v>3</v>
      </c>
      <c r="E30" s="16">
        <v>1</v>
      </c>
      <c r="F30" s="15">
        <v>2</v>
      </c>
      <c r="G30" s="16">
        <v>0.66666666666666663</v>
      </c>
      <c r="H30" s="17">
        <v>2.3333333333333335</v>
      </c>
    </row>
    <row r="31" spans="1:8" x14ac:dyDescent="0.25">
      <c r="A31" s="62"/>
      <c r="B31" s="8" t="s">
        <v>77</v>
      </c>
      <c r="C31" s="15">
        <v>3</v>
      </c>
      <c r="D31" s="15">
        <v>2</v>
      </c>
      <c r="E31" s="16">
        <v>0.66666666666666663</v>
      </c>
      <c r="F31" s="15">
        <v>2</v>
      </c>
      <c r="G31" s="16">
        <v>0.66666666666666663</v>
      </c>
      <c r="H31" s="17">
        <v>2</v>
      </c>
    </row>
    <row r="32" spans="1:8" x14ac:dyDescent="0.25">
      <c r="A32" s="62"/>
      <c r="B32" s="8" t="s">
        <v>78</v>
      </c>
      <c r="C32" s="15">
        <v>1</v>
      </c>
      <c r="D32" s="15">
        <v>0</v>
      </c>
      <c r="E32" s="16">
        <v>0</v>
      </c>
      <c r="F32" s="15">
        <v>0</v>
      </c>
      <c r="G32" s="16">
        <v>0</v>
      </c>
      <c r="H32" s="17" t="s">
        <v>9</v>
      </c>
    </row>
    <row r="33" spans="1:8" x14ac:dyDescent="0.25">
      <c r="A33" s="62" t="s">
        <v>12</v>
      </c>
      <c r="B33" s="8" t="s">
        <v>74</v>
      </c>
      <c r="C33" s="15">
        <v>37</v>
      </c>
      <c r="D33" s="15">
        <v>18</v>
      </c>
      <c r="E33" s="16">
        <v>0.48648648648648651</v>
      </c>
      <c r="F33" s="15">
        <v>10</v>
      </c>
      <c r="G33" s="16">
        <v>0.27027027027027029</v>
      </c>
      <c r="H33" s="17">
        <v>1.6111111111111112</v>
      </c>
    </row>
    <row r="34" spans="1:8" x14ac:dyDescent="0.25">
      <c r="A34" s="62"/>
      <c r="B34" s="8" t="s">
        <v>75</v>
      </c>
      <c r="C34" s="15">
        <v>35</v>
      </c>
      <c r="D34" s="15">
        <v>28</v>
      </c>
      <c r="E34" s="16">
        <v>0.8</v>
      </c>
      <c r="F34" s="15">
        <v>22</v>
      </c>
      <c r="G34" s="16">
        <v>0.62857142857142856</v>
      </c>
      <c r="H34" s="17">
        <v>2.4750000000000001</v>
      </c>
    </row>
    <row r="35" spans="1:8" x14ac:dyDescent="0.25">
      <c r="A35" s="62"/>
      <c r="B35" s="8" t="s">
        <v>76</v>
      </c>
      <c r="C35" s="15">
        <v>27</v>
      </c>
      <c r="D35" s="15">
        <v>17</v>
      </c>
      <c r="E35" s="16">
        <v>0.62962962962962965</v>
      </c>
      <c r="F35" s="15">
        <v>11</v>
      </c>
      <c r="G35" s="16">
        <v>0.40740740740740738</v>
      </c>
      <c r="H35" s="17">
        <v>1.9411764705882353</v>
      </c>
    </row>
    <row r="36" spans="1:8" x14ac:dyDescent="0.25">
      <c r="A36" s="62"/>
      <c r="B36" s="8" t="s">
        <v>77</v>
      </c>
      <c r="C36" s="15">
        <v>29</v>
      </c>
      <c r="D36" s="15">
        <v>17</v>
      </c>
      <c r="E36" s="16">
        <v>0.58620689655172409</v>
      </c>
      <c r="F36" s="15">
        <v>14</v>
      </c>
      <c r="G36" s="16">
        <v>0.48275862068965519</v>
      </c>
      <c r="H36" s="17">
        <v>2.6470588235294117</v>
      </c>
    </row>
    <row r="37" spans="1:8" x14ac:dyDescent="0.25">
      <c r="A37" s="62"/>
      <c r="B37" s="8" t="s">
        <v>78</v>
      </c>
      <c r="C37" s="15">
        <v>25</v>
      </c>
      <c r="D37" s="15">
        <v>14</v>
      </c>
      <c r="E37" s="16">
        <v>0.56000000000000005</v>
      </c>
      <c r="F37" s="15">
        <v>11</v>
      </c>
      <c r="G37" s="16">
        <v>0.44</v>
      </c>
      <c r="H37" s="17">
        <v>2.3571428571428572</v>
      </c>
    </row>
    <row r="38" spans="1:8" x14ac:dyDescent="0.25">
      <c r="A38" s="62" t="s">
        <v>13</v>
      </c>
      <c r="B38" s="8" t="s">
        <v>74</v>
      </c>
      <c r="C38" s="15">
        <v>4</v>
      </c>
      <c r="D38" s="15">
        <v>3</v>
      </c>
      <c r="E38" s="16">
        <v>0.75</v>
      </c>
      <c r="F38" s="15">
        <v>2</v>
      </c>
      <c r="G38" s="16">
        <v>0.5</v>
      </c>
      <c r="H38" s="17">
        <v>1.3333333333333333</v>
      </c>
    </row>
    <row r="39" spans="1:8" x14ac:dyDescent="0.25">
      <c r="A39" s="62"/>
      <c r="B39" s="8" t="s">
        <v>75</v>
      </c>
      <c r="C39" s="15">
        <v>1</v>
      </c>
      <c r="D39" s="15">
        <v>0</v>
      </c>
      <c r="E39" s="16">
        <v>0</v>
      </c>
      <c r="F39" s="15">
        <v>0</v>
      </c>
      <c r="G39" s="16">
        <v>0</v>
      </c>
      <c r="H39" s="17" t="s">
        <v>9</v>
      </c>
    </row>
    <row r="40" spans="1:8" x14ac:dyDescent="0.25">
      <c r="A40" s="62"/>
      <c r="B40" s="8" t="s">
        <v>76</v>
      </c>
      <c r="C40" s="15" t="s">
        <v>9</v>
      </c>
      <c r="D40" s="15" t="s">
        <v>9</v>
      </c>
      <c r="E40" s="16" t="s">
        <v>9</v>
      </c>
      <c r="F40" s="15" t="s">
        <v>9</v>
      </c>
      <c r="G40" s="16" t="s">
        <v>9</v>
      </c>
      <c r="H40" s="17" t="s">
        <v>9</v>
      </c>
    </row>
    <row r="41" spans="1:8" x14ac:dyDescent="0.25">
      <c r="A41" s="62"/>
      <c r="B41" s="8" t="s">
        <v>77</v>
      </c>
      <c r="C41" s="15" t="s">
        <v>9</v>
      </c>
      <c r="D41" s="15" t="s">
        <v>9</v>
      </c>
      <c r="E41" s="16" t="s">
        <v>9</v>
      </c>
      <c r="F41" s="15" t="s">
        <v>9</v>
      </c>
      <c r="G41" s="16" t="s">
        <v>9</v>
      </c>
      <c r="H41" s="17" t="s">
        <v>9</v>
      </c>
    </row>
    <row r="42" spans="1:8" x14ac:dyDescent="0.25">
      <c r="A42" s="62"/>
      <c r="B42" s="8" t="s">
        <v>78</v>
      </c>
      <c r="C42" s="15" t="s">
        <v>9</v>
      </c>
      <c r="D42" s="15" t="s">
        <v>9</v>
      </c>
      <c r="E42" s="16" t="s">
        <v>9</v>
      </c>
      <c r="F42" s="15" t="s">
        <v>9</v>
      </c>
      <c r="G42" s="16" t="s">
        <v>9</v>
      </c>
      <c r="H42" s="17" t="s">
        <v>9</v>
      </c>
    </row>
    <row r="43" spans="1:8" x14ac:dyDescent="0.25">
      <c r="A43" s="75" t="s">
        <v>44</v>
      </c>
      <c r="B43" s="8" t="s">
        <v>74</v>
      </c>
      <c r="C43" s="15">
        <v>40</v>
      </c>
      <c r="D43" s="15">
        <v>25</v>
      </c>
      <c r="E43" s="16">
        <v>0.625</v>
      </c>
      <c r="F43" s="15">
        <v>19</v>
      </c>
      <c r="G43" s="16">
        <v>0.47499999999999998</v>
      </c>
      <c r="H43" s="17">
        <v>2.56</v>
      </c>
    </row>
    <row r="44" spans="1:8" x14ac:dyDescent="0.25">
      <c r="A44" s="75"/>
      <c r="B44" s="8" t="s">
        <v>75</v>
      </c>
      <c r="C44" s="15">
        <v>31</v>
      </c>
      <c r="D44" s="15">
        <v>26</v>
      </c>
      <c r="E44" s="16">
        <v>0.83870967741935487</v>
      </c>
      <c r="F44" s="15">
        <v>20</v>
      </c>
      <c r="G44" s="16">
        <v>0.64516129032258063</v>
      </c>
      <c r="H44" s="17">
        <v>2.592307692307692</v>
      </c>
    </row>
    <row r="45" spans="1:8" x14ac:dyDescent="0.25">
      <c r="A45" s="75"/>
      <c r="B45" s="8" t="s">
        <v>76</v>
      </c>
      <c r="C45" s="15">
        <v>22</v>
      </c>
      <c r="D45" s="15">
        <v>16</v>
      </c>
      <c r="E45" s="16">
        <v>0.72727272727272729</v>
      </c>
      <c r="F45" s="15">
        <v>16</v>
      </c>
      <c r="G45" s="16">
        <v>0.72727272727272729</v>
      </c>
      <c r="H45" s="17">
        <v>3.1875</v>
      </c>
    </row>
    <row r="46" spans="1:8" x14ac:dyDescent="0.25">
      <c r="A46" s="75"/>
      <c r="B46" s="8" t="s">
        <v>77</v>
      </c>
      <c r="C46" s="15">
        <v>48</v>
      </c>
      <c r="D46" s="15">
        <v>32</v>
      </c>
      <c r="E46" s="16">
        <v>0.66666666666666663</v>
      </c>
      <c r="F46" s="15">
        <v>25</v>
      </c>
      <c r="G46" s="16">
        <v>0.52083333333333337</v>
      </c>
      <c r="H46" s="17">
        <v>2.7096774193548385</v>
      </c>
    </row>
    <row r="47" spans="1:8" x14ac:dyDescent="0.25">
      <c r="A47" s="75"/>
      <c r="B47" s="8" t="s">
        <v>78</v>
      </c>
      <c r="C47" s="15">
        <v>29</v>
      </c>
      <c r="D47" s="15">
        <v>21</v>
      </c>
      <c r="E47" s="16">
        <v>0.72413793103448276</v>
      </c>
      <c r="F47" s="15">
        <v>21</v>
      </c>
      <c r="G47" s="16">
        <v>0.72413793103448276</v>
      </c>
      <c r="H47" s="17">
        <v>3.3809523809523809</v>
      </c>
    </row>
    <row r="48" spans="1:8" x14ac:dyDescent="0.25">
      <c r="A48" s="75" t="s">
        <v>45</v>
      </c>
      <c r="B48" s="8" t="s">
        <v>74</v>
      </c>
      <c r="C48" s="15">
        <v>10</v>
      </c>
      <c r="D48" s="15">
        <v>5</v>
      </c>
      <c r="E48" s="16">
        <v>0.5</v>
      </c>
      <c r="F48" s="15">
        <v>4</v>
      </c>
      <c r="G48" s="16">
        <v>0.4</v>
      </c>
      <c r="H48" s="17">
        <v>3</v>
      </c>
    </row>
    <row r="49" spans="1:8" x14ac:dyDescent="0.25">
      <c r="A49" s="75"/>
      <c r="B49" s="8" t="s">
        <v>75</v>
      </c>
      <c r="C49" s="15">
        <v>3</v>
      </c>
      <c r="D49" s="15">
        <v>2</v>
      </c>
      <c r="E49" s="16">
        <v>0.66666666666666663</v>
      </c>
      <c r="F49" s="15">
        <v>1</v>
      </c>
      <c r="G49" s="16">
        <v>0.33333333333333331</v>
      </c>
      <c r="H49" s="17">
        <v>2</v>
      </c>
    </row>
    <row r="50" spans="1:8" x14ac:dyDescent="0.25">
      <c r="A50" s="75"/>
      <c r="B50" s="8" t="s">
        <v>76</v>
      </c>
      <c r="C50" s="15">
        <v>4</v>
      </c>
      <c r="D50" s="15">
        <v>4</v>
      </c>
      <c r="E50" s="16">
        <v>1</v>
      </c>
      <c r="F50" s="15">
        <v>2</v>
      </c>
      <c r="G50" s="16">
        <v>0.5</v>
      </c>
      <c r="H50" s="17">
        <v>1.5</v>
      </c>
    </row>
    <row r="51" spans="1:8" x14ac:dyDescent="0.25">
      <c r="A51" s="75"/>
      <c r="B51" s="8" t="s">
        <v>77</v>
      </c>
      <c r="C51" s="15">
        <v>10</v>
      </c>
      <c r="D51" s="15">
        <v>5</v>
      </c>
      <c r="E51" s="16">
        <v>0.5</v>
      </c>
      <c r="F51" s="15">
        <v>5</v>
      </c>
      <c r="G51" s="16">
        <v>0.5</v>
      </c>
      <c r="H51" s="17">
        <v>3.6</v>
      </c>
    </row>
    <row r="52" spans="1:8" x14ac:dyDescent="0.25">
      <c r="A52" s="75"/>
      <c r="B52" s="8" t="s">
        <v>78</v>
      </c>
      <c r="C52" s="15">
        <v>6</v>
      </c>
      <c r="D52" s="15">
        <v>5</v>
      </c>
      <c r="E52" s="16">
        <v>0.83333333333333337</v>
      </c>
      <c r="F52" s="15">
        <v>4</v>
      </c>
      <c r="G52" s="16">
        <v>0.66666666666666663</v>
      </c>
      <c r="H52" s="17">
        <v>2.75</v>
      </c>
    </row>
    <row r="53" spans="1:8" x14ac:dyDescent="0.25">
      <c r="A53" s="75" t="s">
        <v>46</v>
      </c>
      <c r="B53" s="8" t="s">
        <v>74</v>
      </c>
      <c r="C53" s="15">
        <v>3</v>
      </c>
      <c r="D53" s="15">
        <v>2</v>
      </c>
      <c r="E53" s="16">
        <v>0.66666666666666663</v>
      </c>
      <c r="F53" s="15">
        <v>2</v>
      </c>
      <c r="G53" s="16">
        <v>0.66666666666666663</v>
      </c>
      <c r="H53" s="17">
        <v>2.5</v>
      </c>
    </row>
    <row r="54" spans="1:8" x14ac:dyDescent="0.25">
      <c r="A54" s="75"/>
      <c r="B54" s="8" t="s">
        <v>75</v>
      </c>
      <c r="C54" s="15">
        <v>3</v>
      </c>
      <c r="D54" s="15">
        <v>3</v>
      </c>
      <c r="E54" s="16">
        <v>1</v>
      </c>
      <c r="F54" s="15">
        <v>2</v>
      </c>
      <c r="G54" s="16">
        <v>0.66666666666666663</v>
      </c>
      <c r="H54" s="17">
        <v>2</v>
      </c>
    </row>
    <row r="55" spans="1:8" x14ac:dyDescent="0.25">
      <c r="A55" s="75"/>
      <c r="B55" s="8" t="s">
        <v>76</v>
      </c>
      <c r="C55" s="15" t="s">
        <v>9</v>
      </c>
      <c r="D55" s="15" t="s">
        <v>9</v>
      </c>
      <c r="E55" s="16" t="s">
        <v>9</v>
      </c>
      <c r="F55" s="15" t="s">
        <v>9</v>
      </c>
      <c r="G55" s="16" t="s">
        <v>9</v>
      </c>
      <c r="H55" s="17" t="s">
        <v>9</v>
      </c>
    </row>
    <row r="56" spans="1:8" x14ac:dyDescent="0.25">
      <c r="A56" s="75"/>
      <c r="B56" s="8" t="s">
        <v>77</v>
      </c>
      <c r="C56" s="15">
        <v>1</v>
      </c>
      <c r="D56" s="15">
        <v>1</v>
      </c>
      <c r="E56" s="16">
        <v>1</v>
      </c>
      <c r="F56" s="15">
        <v>1</v>
      </c>
      <c r="G56" s="16">
        <v>1</v>
      </c>
      <c r="H56" s="17">
        <v>3</v>
      </c>
    </row>
    <row r="57" spans="1:8" x14ac:dyDescent="0.25">
      <c r="A57" s="75"/>
      <c r="B57" s="8" t="s">
        <v>78</v>
      </c>
      <c r="C57" s="15" t="s">
        <v>9</v>
      </c>
      <c r="D57" s="15" t="s">
        <v>9</v>
      </c>
      <c r="E57" s="16" t="s">
        <v>9</v>
      </c>
      <c r="F57" s="15" t="s">
        <v>9</v>
      </c>
      <c r="G57" s="16" t="s">
        <v>9</v>
      </c>
      <c r="H57" s="17" t="s">
        <v>9</v>
      </c>
    </row>
  </sheetData>
  <mergeCells count="11">
    <mergeCell ref="A28:A32"/>
    <mergeCell ref="A2:A6"/>
    <mergeCell ref="A7:A11"/>
    <mergeCell ref="A13:A17"/>
    <mergeCell ref="A18:A22"/>
    <mergeCell ref="A23:A27"/>
    <mergeCell ref="A33:A37"/>
    <mergeCell ref="A38:A42"/>
    <mergeCell ref="A43:A47"/>
    <mergeCell ref="A48:A52"/>
    <mergeCell ref="A53:A57"/>
  </mergeCells>
  <printOptions horizontalCentered="1"/>
  <pageMargins left="0.7" right="0.7" top="0.75" bottom="0.75" header="0.3" footer="0.3"/>
  <pageSetup scale="59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"/>
  <sheetViews>
    <sheetView workbookViewId="0">
      <selection activeCell="M6" sqref="M6"/>
    </sheetView>
  </sheetViews>
  <sheetFormatPr defaultRowHeight="15" x14ac:dyDescent="0.25"/>
  <cols>
    <col min="1" max="1" width="23.28515625" customWidth="1"/>
  </cols>
  <sheetData>
    <row r="1" spans="1:6" x14ac:dyDescent="0.25">
      <c r="A1" s="79" t="s">
        <v>35</v>
      </c>
      <c r="B1" s="80"/>
      <c r="C1" s="80"/>
      <c r="D1" s="80"/>
      <c r="E1" s="80"/>
      <c r="F1" s="80"/>
    </row>
    <row r="2" spans="1:6" x14ac:dyDescent="0.25">
      <c r="A2" s="81" t="s">
        <v>68</v>
      </c>
      <c r="B2" s="82" t="s">
        <v>69</v>
      </c>
      <c r="C2" s="82"/>
      <c r="D2" s="82"/>
      <c r="E2" s="82"/>
      <c r="F2" s="82"/>
    </row>
    <row r="3" spans="1:6" x14ac:dyDescent="0.25">
      <c r="A3" s="81"/>
      <c r="B3" s="46" t="s">
        <v>58</v>
      </c>
      <c r="C3" s="46" t="s">
        <v>59</v>
      </c>
      <c r="D3" s="46" t="s">
        <v>60</v>
      </c>
      <c r="E3" s="46" t="s">
        <v>61</v>
      </c>
      <c r="F3" s="46" t="s">
        <v>73</v>
      </c>
    </row>
    <row r="4" spans="1:6" x14ac:dyDescent="0.25">
      <c r="A4" s="36" t="s">
        <v>57</v>
      </c>
      <c r="B4" s="6">
        <v>0</v>
      </c>
      <c r="C4" s="6">
        <v>0</v>
      </c>
      <c r="D4" s="6">
        <v>0</v>
      </c>
      <c r="E4" s="6">
        <v>0</v>
      </c>
      <c r="F4" s="6">
        <v>0</v>
      </c>
    </row>
    <row r="5" spans="1:6" x14ac:dyDescent="0.25">
      <c r="A5" s="36" t="s">
        <v>70</v>
      </c>
      <c r="B5" s="37" t="s">
        <v>9</v>
      </c>
      <c r="C5" s="37" t="s">
        <v>9</v>
      </c>
      <c r="D5" s="37" t="s">
        <v>9</v>
      </c>
      <c r="E5" s="37" t="s">
        <v>9</v>
      </c>
      <c r="F5" s="37" t="s">
        <v>9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activeCell="M6" sqref="M6"/>
    </sheetView>
  </sheetViews>
  <sheetFormatPr defaultRowHeight="15" x14ac:dyDescent="0.25"/>
  <cols>
    <col min="1" max="1" width="15.42578125" style="35" customWidth="1"/>
    <col min="2" max="11" width="11.7109375" style="18" customWidth="1"/>
  </cols>
  <sheetData>
    <row r="1" spans="1:11" ht="45" x14ac:dyDescent="0.25">
      <c r="A1" s="33" t="s">
        <v>31</v>
      </c>
      <c r="B1" s="10" t="s">
        <v>47</v>
      </c>
      <c r="C1" s="10" t="s">
        <v>48</v>
      </c>
      <c r="D1" s="10" t="s">
        <v>49</v>
      </c>
      <c r="E1" s="10" t="s">
        <v>50</v>
      </c>
      <c r="F1" s="10" t="s">
        <v>51</v>
      </c>
      <c r="G1" s="10" t="s">
        <v>52</v>
      </c>
      <c r="H1" s="10" t="s">
        <v>53</v>
      </c>
      <c r="I1" s="10" t="s">
        <v>54</v>
      </c>
      <c r="J1" s="10" t="s">
        <v>55</v>
      </c>
      <c r="K1" s="10" t="s">
        <v>56</v>
      </c>
    </row>
    <row r="2" spans="1:11" x14ac:dyDescent="0.25">
      <c r="A2" s="47" t="s">
        <v>74</v>
      </c>
      <c r="B2" s="25">
        <v>4</v>
      </c>
      <c r="C2" s="26">
        <v>315</v>
      </c>
      <c r="D2" s="27">
        <v>393.75</v>
      </c>
      <c r="E2" s="26">
        <v>10.5</v>
      </c>
      <c r="F2" s="26">
        <v>0.8</v>
      </c>
      <c r="G2" s="28">
        <v>0.8</v>
      </c>
      <c r="H2" s="27">
        <v>13.125</v>
      </c>
      <c r="I2" s="25">
        <v>105</v>
      </c>
      <c r="J2" s="25">
        <v>140</v>
      </c>
      <c r="K2" s="29">
        <v>0.75</v>
      </c>
    </row>
    <row r="3" spans="1:11" x14ac:dyDescent="0.25">
      <c r="A3" s="47" t="s">
        <v>75</v>
      </c>
      <c r="B3" s="25">
        <v>2</v>
      </c>
      <c r="C3" s="28">
        <v>152.99999999999997</v>
      </c>
      <c r="D3" s="30">
        <v>382.49999999999994</v>
      </c>
      <c r="E3" s="28">
        <v>5.0999999999999996</v>
      </c>
      <c r="F3" s="28">
        <v>0.4</v>
      </c>
      <c r="G3" s="28">
        <v>0.2</v>
      </c>
      <c r="H3" s="30">
        <v>12.749999999999998</v>
      </c>
      <c r="I3" s="25">
        <v>51</v>
      </c>
      <c r="J3" s="25">
        <v>70</v>
      </c>
      <c r="K3" s="29">
        <v>0.72857142857142854</v>
      </c>
    </row>
    <row r="4" spans="1:11" x14ac:dyDescent="0.25">
      <c r="A4" s="47" t="s">
        <v>76</v>
      </c>
      <c r="B4" s="25">
        <v>2</v>
      </c>
      <c r="C4" s="26">
        <v>126</v>
      </c>
      <c r="D4" s="27">
        <v>315</v>
      </c>
      <c r="E4" s="26">
        <v>4.2</v>
      </c>
      <c r="F4" s="26">
        <v>0.4</v>
      </c>
      <c r="G4" s="28">
        <v>0.2</v>
      </c>
      <c r="H4" s="27">
        <v>10.5</v>
      </c>
      <c r="I4" s="25">
        <v>42</v>
      </c>
      <c r="J4" s="25">
        <v>85</v>
      </c>
      <c r="K4" s="29">
        <v>0.49411764705882355</v>
      </c>
    </row>
    <row r="5" spans="1:11" x14ac:dyDescent="0.25">
      <c r="A5" s="47" t="s">
        <v>77</v>
      </c>
      <c r="B5" s="25">
        <v>1</v>
      </c>
      <c r="C5" s="26">
        <v>108</v>
      </c>
      <c r="D5" s="27">
        <v>540</v>
      </c>
      <c r="E5" s="26">
        <v>3.6</v>
      </c>
      <c r="F5" s="26">
        <v>0.2</v>
      </c>
      <c r="G5" s="28">
        <v>0.2</v>
      </c>
      <c r="H5" s="27">
        <v>18</v>
      </c>
      <c r="I5" s="25">
        <v>36</v>
      </c>
      <c r="J5" s="25">
        <v>50</v>
      </c>
      <c r="K5" s="29">
        <v>0.72</v>
      </c>
    </row>
    <row r="6" spans="1:11" x14ac:dyDescent="0.25">
      <c r="A6" s="47" t="s">
        <v>78</v>
      </c>
      <c r="B6" s="25">
        <v>3</v>
      </c>
      <c r="C6" s="26">
        <v>183</v>
      </c>
      <c r="D6" s="27">
        <v>304.99999999999994</v>
      </c>
      <c r="E6" s="26">
        <v>6.1</v>
      </c>
      <c r="F6" s="26">
        <v>0.60000000000000009</v>
      </c>
      <c r="G6" s="28">
        <v>0.60000000000000009</v>
      </c>
      <c r="H6" s="27">
        <v>10.166666666666664</v>
      </c>
      <c r="I6" s="25">
        <v>61</v>
      </c>
      <c r="J6" s="25">
        <v>135</v>
      </c>
      <c r="K6" s="29">
        <v>0.45185185185185184</v>
      </c>
    </row>
  </sheetData>
  <printOptions horizontalCentered="1"/>
  <pageMargins left="0.7" right="0.7" top="0.75" bottom="0.75" header="0.3" footer="0.3"/>
  <pageSetup scale="92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Windows User</cp:lastModifiedBy>
  <cp:lastPrinted>2017-09-26T19:02:59Z</cp:lastPrinted>
  <dcterms:created xsi:type="dcterms:W3CDTF">2017-08-31T21:44:50Z</dcterms:created>
  <dcterms:modified xsi:type="dcterms:W3CDTF">2018-08-30T18:20:59Z</dcterms:modified>
</cp:coreProperties>
</file>