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8-19\Data\Division Reports\Arts, Humanities &amp; Social Sciences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K35" i="1"/>
  <c r="K34" i="1"/>
  <c r="K31" i="1"/>
  <c r="K28" i="1"/>
  <c r="K27" i="1"/>
  <c r="K26" i="1"/>
  <c r="K23" i="1"/>
  <c r="K22" i="1"/>
  <c r="K21" i="1"/>
  <c r="K20" i="1"/>
  <c r="K16" i="1"/>
  <c r="K15" i="1"/>
  <c r="K13" i="1"/>
  <c r="K12" i="1"/>
  <c r="K11" i="1"/>
  <c r="K9" i="1"/>
  <c r="K6" i="1"/>
  <c r="K5" i="1"/>
  <c r="K4" i="1"/>
  <c r="K7" i="1"/>
  <c r="I35" i="1"/>
  <c r="I34" i="1"/>
  <c r="I31" i="1"/>
  <c r="I29" i="1"/>
  <c r="I28" i="1"/>
  <c r="I27" i="1"/>
  <c r="I26" i="1"/>
  <c r="I23" i="1"/>
  <c r="I22" i="1"/>
  <c r="I21" i="1"/>
  <c r="I20" i="1"/>
  <c r="I16" i="1"/>
  <c r="I15" i="1"/>
  <c r="I13" i="1"/>
  <c r="I11" i="1"/>
  <c r="I9" i="1"/>
  <c r="I5" i="1"/>
  <c r="I4" i="1"/>
  <c r="G35" i="1"/>
  <c r="G34" i="1"/>
  <c r="G31" i="1"/>
  <c r="G29" i="1"/>
  <c r="G28" i="1"/>
  <c r="G27" i="1"/>
  <c r="G26" i="1"/>
  <c r="G23" i="1"/>
  <c r="G22" i="1"/>
  <c r="G21" i="1"/>
  <c r="G20" i="1"/>
  <c r="G17" i="1"/>
  <c r="G16" i="1"/>
  <c r="G15" i="1"/>
  <c r="G13" i="1"/>
  <c r="G12" i="1"/>
  <c r="G11" i="1"/>
  <c r="G9" i="1"/>
  <c r="G6" i="1"/>
  <c r="G5" i="1"/>
  <c r="G4" i="1"/>
  <c r="G7" i="1"/>
  <c r="E35" i="1"/>
  <c r="E34" i="1"/>
  <c r="E31" i="1"/>
  <c r="E29" i="1"/>
  <c r="E28" i="1"/>
  <c r="E27" i="1"/>
  <c r="E26" i="1"/>
  <c r="E23" i="1"/>
  <c r="E22" i="1"/>
  <c r="E21" i="1"/>
  <c r="E20" i="1"/>
  <c r="E17" i="1"/>
  <c r="E16" i="1"/>
  <c r="E15" i="1"/>
  <c r="E13" i="1"/>
  <c r="E11" i="1"/>
  <c r="E10" i="1"/>
  <c r="E9" i="1"/>
  <c r="E5" i="1"/>
  <c r="E4" i="1"/>
  <c r="C35" i="1"/>
  <c r="C34" i="1"/>
  <c r="C31" i="1"/>
  <c r="C28" i="1"/>
  <c r="C27" i="1"/>
  <c r="C26" i="1"/>
  <c r="C23" i="1"/>
  <c r="C22" i="1"/>
  <c r="C21" i="1"/>
  <c r="C20" i="1"/>
  <c r="C16" i="1"/>
  <c r="C15" i="1"/>
  <c r="C13" i="1"/>
  <c r="C12" i="1"/>
  <c r="C11" i="1"/>
  <c r="C9" i="1"/>
  <c r="C5" i="1"/>
  <c r="C4" i="1"/>
  <c r="L35" i="1"/>
  <c r="L34" i="1"/>
  <c r="L31" i="1"/>
  <c r="L28" i="1"/>
  <c r="L27" i="1"/>
  <c r="L26" i="1"/>
  <c r="L23" i="1"/>
  <c r="L22" i="1"/>
  <c r="L21" i="1"/>
  <c r="L20" i="1"/>
  <c r="L16" i="1"/>
  <c r="L15" i="1"/>
  <c r="L13" i="1"/>
  <c r="L12" i="1"/>
  <c r="L11" i="1"/>
  <c r="L9" i="1"/>
  <c r="L5" i="1"/>
  <c r="H36" i="1" l="1"/>
  <c r="I36" i="1" s="1"/>
  <c r="F36" i="1"/>
  <c r="G36" i="1" s="1"/>
  <c r="D36" i="1"/>
  <c r="E36" i="1" s="1"/>
  <c r="B36" i="1"/>
  <c r="H32" i="1"/>
  <c r="I32" i="1" s="1"/>
  <c r="F32" i="1"/>
  <c r="G32" i="1" s="1"/>
  <c r="D32" i="1"/>
  <c r="E32" i="1" s="1"/>
  <c r="B32" i="1"/>
  <c r="H24" i="1"/>
  <c r="I24" i="1" s="1"/>
  <c r="F24" i="1"/>
  <c r="G24" i="1" s="1"/>
  <c r="D24" i="1"/>
  <c r="E24" i="1" s="1"/>
  <c r="B24" i="1"/>
  <c r="H18" i="1"/>
  <c r="I18" i="1" s="1"/>
  <c r="F18" i="1"/>
  <c r="G18" i="1" s="1"/>
  <c r="D18" i="1"/>
  <c r="E18" i="1" s="1"/>
  <c r="B18" i="1"/>
  <c r="H7" i="1"/>
  <c r="I7" i="1" s="1"/>
  <c r="F7" i="1"/>
  <c r="D7" i="1"/>
  <c r="E7" i="1" s="1"/>
  <c r="B7" i="1"/>
  <c r="C7" i="1" s="1"/>
  <c r="C36" i="1" l="1"/>
  <c r="C32" i="1"/>
  <c r="L24" i="1"/>
  <c r="C24" i="1"/>
  <c r="C18" i="1"/>
  <c r="J36" i="1"/>
  <c r="K36" i="1" s="1"/>
  <c r="J32" i="1"/>
  <c r="K32" i="1" s="1"/>
  <c r="J24" i="1"/>
  <c r="K24" i="1" s="1"/>
  <c r="J18" i="1"/>
  <c r="K18" i="1" s="1"/>
  <c r="J7" i="1"/>
  <c r="L4" i="1"/>
  <c r="L36" i="1" l="1"/>
  <c r="L32" i="1"/>
  <c r="L18" i="1"/>
  <c r="L7" i="1"/>
</calcChain>
</file>

<file path=xl/sharedStrings.xml><?xml version="1.0" encoding="utf-8"?>
<sst xmlns="http://schemas.openxmlformats.org/spreadsheetml/2006/main" count="552" uniqueCount="80">
  <si>
    <t>Gender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</si>
  <si>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</si>
  <si>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</si>
  <si>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</si>
  <si>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</si>
  <si>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</si>
  <si>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</si>
  <si>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</si>
  <si>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</si>
  <si>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</si>
  <si>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</si>
  <si>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</si>
  <si>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</si>
  <si>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</si>
  <si>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</si>
  <si>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</si>
  <si>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</si>
  <si>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</si>
  <si>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</si>
  <si>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</si>
  <si>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</si>
  <si>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</si>
  <si>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</si>
  <si>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</si>
  <si>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</si>
  <si>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</si>
  <si>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</si>
  <si>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</si>
  <si>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</si>
  <si>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</si>
  <si>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Program</t>
  </si>
  <si>
    <t>Term</t>
  </si>
  <si>
    <t>Success Rate</t>
  </si>
  <si>
    <t>Course</t>
  </si>
  <si>
    <t>Social Work
Success and Retention Rates by Course</t>
  </si>
  <si>
    <t>Social Work</t>
  </si>
  <si>
    <t>SW-110 : Social Work Fields of Service</t>
  </si>
  <si>
    <t>SW-120 : Introduction to Social Work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</si>
  <si>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</si>
  <si>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</si>
  <si>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</si>
  <si>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</si>
  <si>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</si>
  <si>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</si>
  <si>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</si>
  <si>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</si>
  <si>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Certificates Awarded</t>
  </si>
  <si>
    <t>2013-14</t>
  </si>
  <si>
    <t>2014-15</t>
  </si>
  <si>
    <t>2015-16</t>
  </si>
  <si>
    <t>2016-17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</si>
  <si>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</si>
  <si>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</si>
  <si>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</si>
  <si>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</si>
  <si>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</si>
  <si>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</si>
  <si>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</si>
  <si>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</si>
  <si>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</si>
  <si>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</si>
  <si>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Location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</si>
  <si>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</si>
  <si>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</si>
  <si>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</si>
  <si>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</si>
  <si>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</si>
  <si>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</si>
  <si>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</si>
  <si>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Degrees Awarded</t>
  </si>
  <si>
    <t>Less than full-time (less than 12 units)</t>
  </si>
  <si>
    <t>White                    
Non-Hispanic</t>
  </si>
  <si>
    <t>2017-18</t>
  </si>
  <si>
    <t>Spring 2014</t>
  </si>
  <si>
    <t>Spring 2015</t>
  </si>
  <si>
    <t>Spring 2016</t>
  </si>
  <si>
    <t>Spring 2017</t>
  </si>
  <si>
    <t>Spring 2018</t>
  </si>
  <si>
    <t>Social Work-Spring
Student Characteristics</t>
  </si>
  <si>
    <t>Transfer, Degree,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</si>
</sst>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9" fontId="0" fillId="0" borderId="0" xfId="0" applyNumberFormat="1"/>
    <xf numFmtId="2" fontId="0" fillId="0" borderId="0" xfId="0" applyNumberFormat="1"/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3" fontId="0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1" applyNumberFormat="1" applyFont="1" applyFill="1" applyBorder="1" applyAlignment="1">
      <alignment horizontal="center" vertical="center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quotePrefix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" fontId="0" fillId="6" borderId="2" xfId="0" applyNumberFormat="1" applyFill="1" applyBorder="1" applyAlignment="1">
      <alignment horizontal="center" vertical="center"/>
    </xf>
    <xf numFmtId="9" fontId="0" fillId="6" borderId="2" xfId="0" applyNumberForma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 vertical="center"/>
    </xf>
    <xf numFmtId="3" fontId="0" fillId="6" borderId="2" xfId="0" quotePrefix="1" applyNumberFormat="1" applyFill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2" fontId="0" fillId="0" borderId="2" xfId="0" quotePrefix="1" applyNumberForma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6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M4" sqref="M4"/>
    </sheetView>
  </sheetViews>
  <sheetFormatPr defaultRowHeight="15" x14ac:dyDescent="0.25"/>
  <cols>
    <col min="1" max="1" width="30" style="33" customWidth="1"/>
    <col min="2" max="12" width="8.28515625" style="12" customWidth="1"/>
  </cols>
  <sheetData>
    <row r="1" spans="1:12" x14ac:dyDescent="0.25">
      <c r="A1" s="56" t="s">
        <v>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0" x14ac:dyDescent="0.25">
      <c r="A3" s="35" t="s">
        <v>0</v>
      </c>
      <c r="B3" s="59" t="s">
        <v>73</v>
      </c>
      <c r="C3" s="60"/>
      <c r="D3" s="59" t="s">
        <v>74</v>
      </c>
      <c r="E3" s="60"/>
      <c r="F3" s="59" t="s">
        <v>75</v>
      </c>
      <c r="G3" s="60"/>
      <c r="H3" s="59" t="s">
        <v>76</v>
      </c>
      <c r="I3" s="60"/>
      <c r="J3" s="59" t="s">
        <v>77</v>
      </c>
      <c r="K3" s="60"/>
      <c r="L3" s="6" t="s">
        <v>1</v>
      </c>
    </row>
    <row r="4" spans="1:12" x14ac:dyDescent="0.25">
      <c r="A4" s="32" t="s">
        <v>2</v>
      </c>
      <c r="B4" s="7">
        <v>63</v>
      </c>
      <c r="C4" s="8">
        <f t="shared" ref="C4:C5" si="0">B4/67</f>
        <v>0.94029850746268662</v>
      </c>
      <c r="D4" s="7">
        <v>57</v>
      </c>
      <c r="E4" s="8">
        <f t="shared" ref="E4:E5" si="1">D4/65</f>
        <v>0.87692307692307692</v>
      </c>
      <c r="F4" s="7">
        <v>93</v>
      </c>
      <c r="G4" s="8">
        <f t="shared" ref="G4:G6" si="2">F4/105</f>
        <v>0.88571428571428568</v>
      </c>
      <c r="H4" s="7">
        <v>75</v>
      </c>
      <c r="I4" s="8">
        <f t="shared" ref="I4:I5" si="3">H4/84</f>
        <v>0.8928571428571429</v>
      </c>
      <c r="J4" s="7">
        <v>73</v>
      </c>
      <c r="K4" s="8">
        <f t="shared" ref="K4:K6" si="4">J4/80</f>
        <v>0.91249999999999998</v>
      </c>
      <c r="L4" s="8">
        <f>(J4-B4)/B4</f>
        <v>0.15873015873015872</v>
      </c>
    </row>
    <row r="5" spans="1:12" x14ac:dyDescent="0.25">
      <c r="A5" s="32" t="s">
        <v>3</v>
      </c>
      <c r="B5" s="7">
        <v>4</v>
      </c>
      <c r="C5" s="8">
        <f t="shared" si="0"/>
        <v>5.9701492537313432E-2</v>
      </c>
      <c r="D5" s="7">
        <v>8</v>
      </c>
      <c r="E5" s="8">
        <f t="shared" si="1"/>
        <v>0.12307692307692308</v>
      </c>
      <c r="F5" s="7">
        <v>10</v>
      </c>
      <c r="G5" s="8">
        <f t="shared" si="2"/>
        <v>9.5238095238095233E-2</v>
      </c>
      <c r="H5" s="7">
        <v>9</v>
      </c>
      <c r="I5" s="8">
        <f t="shared" si="3"/>
        <v>0.10714285714285714</v>
      </c>
      <c r="J5" s="7">
        <v>6</v>
      </c>
      <c r="K5" s="8">
        <f t="shared" si="4"/>
        <v>7.4999999999999997E-2</v>
      </c>
      <c r="L5" s="8">
        <f t="shared" ref="L5:L7" si="5">(J5-B5)/B5</f>
        <v>0.5</v>
      </c>
    </row>
    <row r="6" spans="1:12" x14ac:dyDescent="0.25">
      <c r="A6" s="32" t="s">
        <v>4</v>
      </c>
      <c r="B6" s="30" t="s">
        <v>9</v>
      </c>
      <c r="C6" s="30" t="s">
        <v>9</v>
      </c>
      <c r="D6" s="30" t="s">
        <v>9</v>
      </c>
      <c r="E6" s="30" t="s">
        <v>9</v>
      </c>
      <c r="F6" s="7">
        <v>2</v>
      </c>
      <c r="G6" s="8">
        <f t="shared" si="2"/>
        <v>1.9047619047619049E-2</v>
      </c>
      <c r="H6" s="30" t="s">
        <v>9</v>
      </c>
      <c r="I6" s="30" t="s">
        <v>9</v>
      </c>
      <c r="J6" s="7">
        <v>1</v>
      </c>
      <c r="K6" s="8">
        <f t="shared" si="4"/>
        <v>1.2500000000000001E-2</v>
      </c>
      <c r="L6" s="8">
        <v>1</v>
      </c>
    </row>
    <row r="7" spans="1:12" s="13" customFormat="1" x14ac:dyDescent="0.25">
      <c r="A7" s="38" t="s">
        <v>5</v>
      </c>
      <c r="B7" s="10">
        <f t="shared" ref="B7" si="6">SUM(B4:B6)</f>
        <v>67</v>
      </c>
      <c r="C7" s="11">
        <f>B7/67</f>
        <v>1</v>
      </c>
      <c r="D7" s="10">
        <f t="shared" ref="D7" si="7">SUM(D4:D6)</f>
        <v>65</v>
      </c>
      <c r="E7" s="11">
        <f>D7/65</f>
        <v>1</v>
      </c>
      <c r="F7" s="10">
        <f t="shared" ref="F7" si="8">SUM(F4:F6)</f>
        <v>105</v>
      </c>
      <c r="G7" s="11">
        <f>F7/105</f>
        <v>1</v>
      </c>
      <c r="H7" s="10">
        <f>SUM(H4:H6)</f>
        <v>84</v>
      </c>
      <c r="I7" s="11">
        <f>H7/84</f>
        <v>1</v>
      </c>
      <c r="J7" s="10">
        <f>SUM(J4:J6)</f>
        <v>80</v>
      </c>
      <c r="K7" s="11">
        <f>J7/80</f>
        <v>1</v>
      </c>
      <c r="L7" s="11">
        <f t="shared" si="5"/>
        <v>0.19402985074626866</v>
      </c>
    </row>
    <row r="8" spans="1:12" ht="30" x14ac:dyDescent="0.25">
      <c r="A8" s="35" t="s">
        <v>6</v>
      </c>
      <c r="B8" s="59" t="s">
        <v>73</v>
      </c>
      <c r="C8" s="60"/>
      <c r="D8" s="59" t="s">
        <v>74</v>
      </c>
      <c r="E8" s="60"/>
      <c r="F8" s="59" t="s">
        <v>75</v>
      </c>
      <c r="G8" s="60"/>
      <c r="H8" s="59" t="s">
        <v>76</v>
      </c>
      <c r="I8" s="60"/>
      <c r="J8" s="59" t="s">
        <v>77</v>
      </c>
      <c r="K8" s="60"/>
      <c r="L8" s="6" t="s">
        <v>1</v>
      </c>
    </row>
    <row r="9" spans="1:12" x14ac:dyDescent="0.25">
      <c r="A9" s="32" t="s">
        <v>7</v>
      </c>
      <c r="B9" s="7">
        <v>7</v>
      </c>
      <c r="C9" s="8">
        <f t="shared" ref="C9:C18" si="9">B9/67</f>
        <v>0.1044776119402985</v>
      </c>
      <c r="D9" s="7">
        <v>9</v>
      </c>
      <c r="E9" s="8">
        <f t="shared" ref="E9:E18" si="10">D9/65</f>
        <v>0.13846153846153847</v>
      </c>
      <c r="F9" s="7">
        <v>11</v>
      </c>
      <c r="G9" s="8">
        <f t="shared" ref="G9:G18" si="11">F9/105</f>
        <v>0.10476190476190476</v>
      </c>
      <c r="H9" s="7">
        <v>2</v>
      </c>
      <c r="I9" s="8">
        <f t="shared" ref="I9:I18" si="12">H9/84</f>
        <v>2.3809523809523808E-2</v>
      </c>
      <c r="J9" s="7">
        <v>5</v>
      </c>
      <c r="K9" s="8">
        <f t="shared" ref="K9:K18" si="13">J9/80</f>
        <v>6.25E-2</v>
      </c>
      <c r="L9" s="8">
        <f t="shared" ref="L9:L18" si="14">(J9-B9)/B9</f>
        <v>-0.2857142857142857</v>
      </c>
    </row>
    <row r="10" spans="1:12" x14ac:dyDescent="0.25">
      <c r="A10" s="32" t="s">
        <v>8</v>
      </c>
      <c r="B10" s="30" t="s">
        <v>9</v>
      </c>
      <c r="C10" s="30" t="s">
        <v>9</v>
      </c>
      <c r="D10" s="7">
        <v>2</v>
      </c>
      <c r="E10" s="8">
        <f t="shared" si="10"/>
        <v>3.0769230769230771E-2</v>
      </c>
      <c r="F10" s="30" t="s">
        <v>9</v>
      </c>
      <c r="G10" s="30" t="s">
        <v>9</v>
      </c>
      <c r="H10" s="30" t="s">
        <v>9</v>
      </c>
      <c r="I10" s="30" t="s">
        <v>9</v>
      </c>
      <c r="J10" s="30" t="s">
        <v>9</v>
      </c>
      <c r="K10" s="30" t="s">
        <v>9</v>
      </c>
      <c r="L10" s="9">
        <v>0</v>
      </c>
    </row>
    <row r="11" spans="1:12" x14ac:dyDescent="0.25">
      <c r="A11" s="32" t="s">
        <v>10</v>
      </c>
      <c r="B11" s="30">
        <v>2</v>
      </c>
      <c r="C11" s="9">
        <f t="shared" si="9"/>
        <v>2.9850746268656716E-2</v>
      </c>
      <c r="D11" s="7">
        <v>4</v>
      </c>
      <c r="E11" s="8">
        <f t="shared" si="10"/>
        <v>6.1538461538461542E-2</v>
      </c>
      <c r="F11" s="7">
        <v>3</v>
      </c>
      <c r="G11" s="8">
        <f t="shared" si="11"/>
        <v>2.8571428571428571E-2</v>
      </c>
      <c r="H11" s="7">
        <v>1</v>
      </c>
      <c r="I11" s="8">
        <f t="shared" si="12"/>
        <v>1.1904761904761904E-2</v>
      </c>
      <c r="J11" s="7">
        <v>2</v>
      </c>
      <c r="K11" s="8">
        <f t="shared" si="13"/>
        <v>2.5000000000000001E-2</v>
      </c>
      <c r="L11" s="8">
        <f t="shared" si="14"/>
        <v>0</v>
      </c>
    </row>
    <row r="12" spans="1:12" x14ac:dyDescent="0.25">
      <c r="A12" s="32" t="s">
        <v>11</v>
      </c>
      <c r="B12" s="7">
        <v>1</v>
      </c>
      <c r="C12" s="8">
        <f t="shared" si="9"/>
        <v>1.4925373134328358E-2</v>
      </c>
      <c r="D12" s="30" t="s">
        <v>9</v>
      </c>
      <c r="E12" s="30" t="s">
        <v>9</v>
      </c>
      <c r="F12" s="7">
        <v>1</v>
      </c>
      <c r="G12" s="8">
        <f t="shared" si="11"/>
        <v>9.5238095238095247E-3</v>
      </c>
      <c r="H12" s="30" t="s">
        <v>9</v>
      </c>
      <c r="I12" s="30" t="s">
        <v>9</v>
      </c>
      <c r="J12" s="30">
        <v>1</v>
      </c>
      <c r="K12" s="9">
        <f t="shared" si="13"/>
        <v>1.2500000000000001E-2</v>
      </c>
      <c r="L12" s="8">
        <f t="shared" si="14"/>
        <v>0</v>
      </c>
    </row>
    <row r="13" spans="1:12" x14ac:dyDescent="0.25">
      <c r="A13" s="32" t="s">
        <v>12</v>
      </c>
      <c r="B13" s="7">
        <v>33</v>
      </c>
      <c r="C13" s="8">
        <f t="shared" si="9"/>
        <v>0.4925373134328358</v>
      </c>
      <c r="D13" s="7">
        <v>24</v>
      </c>
      <c r="E13" s="8">
        <f t="shared" si="10"/>
        <v>0.36923076923076925</v>
      </c>
      <c r="F13" s="7">
        <v>46</v>
      </c>
      <c r="G13" s="8">
        <f t="shared" si="11"/>
        <v>0.43809523809523809</v>
      </c>
      <c r="H13" s="7">
        <v>33</v>
      </c>
      <c r="I13" s="8">
        <f t="shared" si="12"/>
        <v>0.39285714285714285</v>
      </c>
      <c r="J13" s="7">
        <v>31</v>
      </c>
      <c r="K13" s="8">
        <f t="shared" si="13"/>
        <v>0.38750000000000001</v>
      </c>
      <c r="L13" s="8">
        <f t="shared" si="14"/>
        <v>-6.0606060606060608E-2</v>
      </c>
    </row>
    <row r="14" spans="1:12" x14ac:dyDescent="0.25">
      <c r="A14" s="32" t="s">
        <v>13</v>
      </c>
      <c r="B14" s="30" t="s">
        <v>9</v>
      </c>
      <c r="C14" s="30" t="s">
        <v>9</v>
      </c>
      <c r="D14" s="30" t="s">
        <v>9</v>
      </c>
      <c r="E14" s="30" t="s">
        <v>9</v>
      </c>
      <c r="F14" s="30" t="s">
        <v>9</v>
      </c>
      <c r="G14" s="30" t="s">
        <v>9</v>
      </c>
      <c r="H14" s="30" t="s">
        <v>9</v>
      </c>
      <c r="I14" s="30" t="s">
        <v>9</v>
      </c>
      <c r="J14" s="30" t="s">
        <v>9</v>
      </c>
      <c r="K14" s="30" t="s">
        <v>9</v>
      </c>
      <c r="L14" s="8">
        <v>0</v>
      </c>
    </row>
    <row r="15" spans="1:12" x14ac:dyDescent="0.25">
      <c r="A15" s="32" t="s">
        <v>14</v>
      </c>
      <c r="B15" s="7">
        <v>21</v>
      </c>
      <c r="C15" s="8">
        <f t="shared" si="9"/>
        <v>0.31343283582089554</v>
      </c>
      <c r="D15" s="7">
        <v>18</v>
      </c>
      <c r="E15" s="8">
        <f t="shared" si="10"/>
        <v>0.27692307692307694</v>
      </c>
      <c r="F15" s="7">
        <v>34</v>
      </c>
      <c r="G15" s="8">
        <f t="shared" si="11"/>
        <v>0.32380952380952382</v>
      </c>
      <c r="H15" s="7">
        <v>39</v>
      </c>
      <c r="I15" s="8">
        <f t="shared" si="12"/>
        <v>0.4642857142857143</v>
      </c>
      <c r="J15" s="7">
        <v>37</v>
      </c>
      <c r="K15" s="8">
        <f t="shared" si="13"/>
        <v>0.46250000000000002</v>
      </c>
      <c r="L15" s="8">
        <f t="shared" si="14"/>
        <v>0.76190476190476186</v>
      </c>
    </row>
    <row r="16" spans="1:12" x14ac:dyDescent="0.25">
      <c r="A16" s="32" t="s">
        <v>15</v>
      </c>
      <c r="B16" s="7">
        <v>3</v>
      </c>
      <c r="C16" s="8">
        <f t="shared" si="9"/>
        <v>4.4776119402985072E-2</v>
      </c>
      <c r="D16" s="7">
        <v>7</v>
      </c>
      <c r="E16" s="8">
        <f t="shared" si="10"/>
        <v>0.1076923076923077</v>
      </c>
      <c r="F16" s="7">
        <v>8</v>
      </c>
      <c r="G16" s="8">
        <f t="shared" si="11"/>
        <v>7.6190476190476197E-2</v>
      </c>
      <c r="H16" s="7">
        <v>9</v>
      </c>
      <c r="I16" s="8">
        <f t="shared" si="12"/>
        <v>0.10714285714285714</v>
      </c>
      <c r="J16" s="7">
        <v>4</v>
      </c>
      <c r="K16" s="8">
        <f t="shared" si="13"/>
        <v>0.05</v>
      </c>
      <c r="L16" s="8">
        <f t="shared" si="14"/>
        <v>0.33333333333333331</v>
      </c>
    </row>
    <row r="17" spans="1:12" x14ac:dyDescent="0.25">
      <c r="A17" s="32" t="s">
        <v>16</v>
      </c>
      <c r="B17" s="30" t="s">
        <v>9</v>
      </c>
      <c r="C17" s="30" t="s">
        <v>9</v>
      </c>
      <c r="D17" s="7">
        <v>1</v>
      </c>
      <c r="E17" s="8">
        <f t="shared" si="10"/>
        <v>1.5384615384615385E-2</v>
      </c>
      <c r="F17" s="7">
        <v>2</v>
      </c>
      <c r="G17" s="8">
        <f t="shared" si="11"/>
        <v>1.9047619047619049E-2</v>
      </c>
      <c r="H17" s="30" t="s">
        <v>9</v>
      </c>
      <c r="I17" s="30" t="s">
        <v>9</v>
      </c>
      <c r="J17" s="30" t="s">
        <v>9</v>
      </c>
      <c r="K17" s="30" t="s">
        <v>9</v>
      </c>
      <c r="L17" s="8">
        <v>0</v>
      </c>
    </row>
    <row r="18" spans="1:12" s="13" customFormat="1" x14ac:dyDescent="0.25">
      <c r="A18" s="38" t="s">
        <v>5</v>
      </c>
      <c r="B18" s="10">
        <f t="shared" ref="B18" si="15">SUM(B9:B17)</f>
        <v>67</v>
      </c>
      <c r="C18" s="11">
        <f t="shared" si="9"/>
        <v>1</v>
      </c>
      <c r="D18" s="10">
        <f t="shared" ref="D18" si="16">SUM(D9:D17)</f>
        <v>65</v>
      </c>
      <c r="E18" s="11">
        <f t="shared" si="10"/>
        <v>1</v>
      </c>
      <c r="F18" s="10">
        <f t="shared" ref="F18" si="17">SUM(F9:F17)</f>
        <v>105</v>
      </c>
      <c r="G18" s="11">
        <f t="shared" si="11"/>
        <v>1</v>
      </c>
      <c r="H18" s="10">
        <f t="shared" ref="H18" si="18">SUM(H9:H17)</f>
        <v>84</v>
      </c>
      <c r="I18" s="11">
        <f t="shared" si="12"/>
        <v>1</v>
      </c>
      <c r="J18" s="10">
        <f t="shared" ref="J18" si="19">SUM(J9:J17)</f>
        <v>80</v>
      </c>
      <c r="K18" s="11">
        <f t="shared" si="13"/>
        <v>1</v>
      </c>
      <c r="L18" s="11">
        <f t="shared" si="14"/>
        <v>0.19402985074626866</v>
      </c>
    </row>
    <row r="19" spans="1:12" ht="30" x14ac:dyDescent="0.25">
      <c r="A19" s="35" t="s">
        <v>17</v>
      </c>
      <c r="B19" s="59" t="s">
        <v>73</v>
      </c>
      <c r="C19" s="60"/>
      <c r="D19" s="59" t="s">
        <v>74</v>
      </c>
      <c r="E19" s="60"/>
      <c r="F19" s="59" t="s">
        <v>75</v>
      </c>
      <c r="G19" s="60"/>
      <c r="H19" s="59" t="s">
        <v>76</v>
      </c>
      <c r="I19" s="60"/>
      <c r="J19" s="59" t="s">
        <v>77</v>
      </c>
      <c r="K19" s="60"/>
      <c r="L19" s="6" t="s">
        <v>1</v>
      </c>
    </row>
    <row r="20" spans="1:12" x14ac:dyDescent="0.25">
      <c r="A20" s="32" t="s">
        <v>18</v>
      </c>
      <c r="B20" s="7">
        <v>2</v>
      </c>
      <c r="C20" s="8">
        <f t="shared" ref="C20:C24" si="20">B20/67</f>
        <v>2.9850746268656716E-2</v>
      </c>
      <c r="D20" s="7">
        <v>7</v>
      </c>
      <c r="E20" s="8">
        <f t="shared" ref="E20:E24" si="21">D20/65</f>
        <v>0.1076923076923077</v>
      </c>
      <c r="F20" s="7">
        <v>15</v>
      </c>
      <c r="G20" s="8">
        <f t="shared" ref="G20:G24" si="22">F20/105</f>
        <v>0.14285714285714285</v>
      </c>
      <c r="H20" s="7">
        <v>10</v>
      </c>
      <c r="I20" s="8">
        <f t="shared" ref="I20:I24" si="23">H20/84</f>
        <v>0.11904761904761904</v>
      </c>
      <c r="J20" s="7">
        <v>10</v>
      </c>
      <c r="K20" s="8">
        <f t="shared" ref="K20:K24" si="24">J20/80</f>
        <v>0.125</v>
      </c>
      <c r="L20" s="8">
        <f t="shared" ref="L20:L24" si="25">(J20-B20)/B20</f>
        <v>4</v>
      </c>
    </row>
    <row r="21" spans="1:12" x14ac:dyDescent="0.25">
      <c r="A21" s="32" t="s">
        <v>19</v>
      </c>
      <c r="B21" s="7">
        <v>37</v>
      </c>
      <c r="C21" s="8">
        <f t="shared" si="20"/>
        <v>0.55223880597014929</v>
      </c>
      <c r="D21" s="7">
        <v>26</v>
      </c>
      <c r="E21" s="8">
        <f t="shared" si="21"/>
        <v>0.4</v>
      </c>
      <c r="F21" s="7">
        <v>40</v>
      </c>
      <c r="G21" s="8">
        <f t="shared" si="22"/>
        <v>0.38095238095238093</v>
      </c>
      <c r="H21" s="7">
        <v>29</v>
      </c>
      <c r="I21" s="8">
        <f t="shared" si="23"/>
        <v>0.34523809523809523</v>
      </c>
      <c r="J21" s="7">
        <v>27</v>
      </c>
      <c r="K21" s="8">
        <f t="shared" si="24"/>
        <v>0.33750000000000002</v>
      </c>
      <c r="L21" s="8">
        <f t="shared" si="25"/>
        <v>-0.27027027027027029</v>
      </c>
    </row>
    <row r="22" spans="1:12" x14ac:dyDescent="0.25">
      <c r="A22" s="32" t="s">
        <v>20</v>
      </c>
      <c r="B22" s="7">
        <v>22</v>
      </c>
      <c r="C22" s="8">
        <f t="shared" si="20"/>
        <v>0.32835820895522388</v>
      </c>
      <c r="D22" s="7">
        <v>19</v>
      </c>
      <c r="E22" s="8">
        <f t="shared" si="21"/>
        <v>0.29230769230769232</v>
      </c>
      <c r="F22" s="7">
        <v>37</v>
      </c>
      <c r="G22" s="8">
        <f t="shared" si="22"/>
        <v>0.35238095238095241</v>
      </c>
      <c r="H22" s="7">
        <v>32</v>
      </c>
      <c r="I22" s="8">
        <f t="shared" si="23"/>
        <v>0.38095238095238093</v>
      </c>
      <c r="J22" s="7">
        <v>33</v>
      </c>
      <c r="K22" s="8">
        <f t="shared" si="24"/>
        <v>0.41249999999999998</v>
      </c>
      <c r="L22" s="8">
        <f t="shared" si="25"/>
        <v>0.5</v>
      </c>
    </row>
    <row r="23" spans="1:12" x14ac:dyDescent="0.25">
      <c r="A23" s="32" t="s">
        <v>21</v>
      </c>
      <c r="B23" s="7">
        <v>6</v>
      </c>
      <c r="C23" s="8">
        <f t="shared" si="20"/>
        <v>8.9552238805970144E-2</v>
      </c>
      <c r="D23" s="7">
        <v>13</v>
      </c>
      <c r="E23" s="8">
        <f t="shared" si="21"/>
        <v>0.2</v>
      </c>
      <c r="F23" s="7">
        <v>13</v>
      </c>
      <c r="G23" s="8">
        <f t="shared" si="22"/>
        <v>0.12380952380952381</v>
      </c>
      <c r="H23" s="7">
        <v>13</v>
      </c>
      <c r="I23" s="8">
        <f t="shared" si="23"/>
        <v>0.15476190476190477</v>
      </c>
      <c r="J23" s="7">
        <v>10</v>
      </c>
      <c r="K23" s="8">
        <f t="shared" si="24"/>
        <v>0.125</v>
      </c>
      <c r="L23" s="8">
        <f t="shared" si="25"/>
        <v>0.66666666666666663</v>
      </c>
    </row>
    <row r="24" spans="1:12" s="13" customFormat="1" x14ac:dyDescent="0.25">
      <c r="A24" s="38" t="s">
        <v>5</v>
      </c>
      <c r="B24" s="10">
        <f t="shared" ref="B24" si="26">SUM(B20:B23)</f>
        <v>67</v>
      </c>
      <c r="C24" s="11">
        <f t="shared" si="20"/>
        <v>1</v>
      </c>
      <c r="D24" s="10">
        <f t="shared" ref="D24" si="27">SUM(D20:D23)</f>
        <v>65</v>
      </c>
      <c r="E24" s="11">
        <f t="shared" si="21"/>
        <v>1</v>
      </c>
      <c r="F24" s="10">
        <f t="shared" ref="F24" si="28">SUM(F20:F23)</f>
        <v>105</v>
      </c>
      <c r="G24" s="11">
        <f t="shared" si="22"/>
        <v>1</v>
      </c>
      <c r="H24" s="10">
        <f t="shared" ref="H24" si="29">SUM(H20:H23)</f>
        <v>84</v>
      </c>
      <c r="I24" s="11">
        <f t="shared" si="23"/>
        <v>1</v>
      </c>
      <c r="J24" s="10">
        <f t="shared" ref="J24" si="30">SUM(J20:J23)</f>
        <v>80</v>
      </c>
      <c r="K24" s="11">
        <f t="shared" si="24"/>
        <v>1</v>
      </c>
      <c r="L24" s="11">
        <f t="shared" si="25"/>
        <v>0.19402985074626866</v>
      </c>
    </row>
    <row r="25" spans="1:12" ht="30" x14ac:dyDescent="0.25">
      <c r="A25" s="39" t="s">
        <v>22</v>
      </c>
      <c r="B25" s="59" t="s">
        <v>73</v>
      </c>
      <c r="C25" s="60"/>
      <c r="D25" s="59" t="s">
        <v>74</v>
      </c>
      <c r="E25" s="60"/>
      <c r="F25" s="59" t="s">
        <v>75</v>
      </c>
      <c r="G25" s="60"/>
      <c r="H25" s="59" t="s">
        <v>76</v>
      </c>
      <c r="I25" s="60"/>
      <c r="J25" s="59" t="s">
        <v>77</v>
      </c>
      <c r="K25" s="60"/>
      <c r="L25" s="6" t="s">
        <v>1</v>
      </c>
    </row>
    <row r="26" spans="1:12" x14ac:dyDescent="0.25">
      <c r="A26" s="32" t="s">
        <v>23</v>
      </c>
      <c r="B26" s="7">
        <v>28</v>
      </c>
      <c r="C26" s="8">
        <f t="shared" ref="C26:C32" si="31">B26/67</f>
        <v>0.41791044776119401</v>
      </c>
      <c r="D26" s="7">
        <v>36</v>
      </c>
      <c r="E26" s="8">
        <f t="shared" ref="E26:E32" si="32">D26/65</f>
        <v>0.55384615384615388</v>
      </c>
      <c r="F26" s="7">
        <v>48</v>
      </c>
      <c r="G26" s="8">
        <f t="shared" ref="G26:G32" si="33">F26/105</f>
        <v>0.45714285714285713</v>
      </c>
      <c r="H26" s="7">
        <v>57</v>
      </c>
      <c r="I26" s="8">
        <f t="shared" ref="I26:I32" si="34">H26/84</f>
        <v>0.6785714285714286</v>
      </c>
      <c r="J26" s="7">
        <v>57</v>
      </c>
      <c r="K26" s="8">
        <f t="shared" ref="K26:K32" si="35">J26/80</f>
        <v>0.71250000000000002</v>
      </c>
      <c r="L26" s="8">
        <f t="shared" ref="L26:L32" si="36">(J26-B26)/B26</f>
        <v>1.0357142857142858</v>
      </c>
    </row>
    <row r="27" spans="1:12" x14ac:dyDescent="0.25">
      <c r="A27" s="32" t="s">
        <v>24</v>
      </c>
      <c r="B27" s="7">
        <v>14</v>
      </c>
      <c r="C27" s="8">
        <f t="shared" si="31"/>
        <v>0.20895522388059701</v>
      </c>
      <c r="D27" s="7">
        <v>19</v>
      </c>
      <c r="E27" s="8">
        <f t="shared" si="32"/>
        <v>0.29230769230769232</v>
      </c>
      <c r="F27" s="7">
        <v>17</v>
      </c>
      <c r="G27" s="8">
        <f t="shared" si="33"/>
        <v>0.16190476190476191</v>
      </c>
      <c r="H27" s="7">
        <v>8</v>
      </c>
      <c r="I27" s="8">
        <f t="shared" si="34"/>
        <v>9.5238095238095233E-2</v>
      </c>
      <c r="J27" s="7">
        <v>8</v>
      </c>
      <c r="K27" s="8">
        <f t="shared" si="35"/>
        <v>0.1</v>
      </c>
      <c r="L27" s="8">
        <f t="shared" si="36"/>
        <v>-0.42857142857142855</v>
      </c>
    </row>
    <row r="28" spans="1:12" x14ac:dyDescent="0.25">
      <c r="A28" s="32" t="s">
        <v>25</v>
      </c>
      <c r="B28" s="7">
        <v>11</v>
      </c>
      <c r="C28" s="8">
        <f t="shared" si="31"/>
        <v>0.16417910447761194</v>
      </c>
      <c r="D28" s="7">
        <v>6</v>
      </c>
      <c r="E28" s="8">
        <f t="shared" si="32"/>
        <v>9.2307692307692313E-2</v>
      </c>
      <c r="F28" s="7">
        <v>17</v>
      </c>
      <c r="G28" s="8">
        <f t="shared" si="33"/>
        <v>0.16190476190476191</v>
      </c>
      <c r="H28" s="7">
        <v>16</v>
      </c>
      <c r="I28" s="8">
        <f t="shared" si="34"/>
        <v>0.19047619047619047</v>
      </c>
      <c r="J28" s="7">
        <v>9</v>
      </c>
      <c r="K28" s="8">
        <f t="shared" si="35"/>
        <v>0.1125</v>
      </c>
      <c r="L28" s="8">
        <f t="shared" si="36"/>
        <v>-0.18181818181818182</v>
      </c>
    </row>
    <row r="29" spans="1:12" x14ac:dyDescent="0.25">
      <c r="A29" s="32" t="s">
        <v>26</v>
      </c>
      <c r="B29" s="30" t="s">
        <v>9</v>
      </c>
      <c r="C29" s="30" t="s">
        <v>9</v>
      </c>
      <c r="D29" s="7">
        <v>1</v>
      </c>
      <c r="E29" s="8">
        <f t="shared" si="32"/>
        <v>1.5384615384615385E-2</v>
      </c>
      <c r="F29" s="30">
        <v>2</v>
      </c>
      <c r="G29" s="9">
        <f t="shared" si="33"/>
        <v>1.9047619047619049E-2</v>
      </c>
      <c r="H29" s="30">
        <v>1</v>
      </c>
      <c r="I29" s="9">
        <f t="shared" si="34"/>
        <v>1.1904761904761904E-2</v>
      </c>
      <c r="J29" s="30" t="s">
        <v>9</v>
      </c>
      <c r="K29" s="30" t="s">
        <v>9</v>
      </c>
      <c r="L29" s="8">
        <v>0</v>
      </c>
    </row>
    <row r="30" spans="1:12" x14ac:dyDescent="0.25">
      <c r="A30" s="44" t="s">
        <v>79</v>
      </c>
      <c r="B30" s="30" t="s">
        <v>9</v>
      </c>
      <c r="C30" s="30" t="s">
        <v>9</v>
      </c>
      <c r="D30" s="30" t="s">
        <v>9</v>
      </c>
      <c r="E30" s="30" t="s">
        <v>9</v>
      </c>
      <c r="F30" s="30" t="s">
        <v>9</v>
      </c>
      <c r="G30" s="30" t="s">
        <v>9</v>
      </c>
      <c r="H30" s="30">
        <v>1</v>
      </c>
      <c r="I30" s="9">
        <f t="shared" si="34"/>
        <v>1.1904761904761904E-2</v>
      </c>
      <c r="J30" s="30" t="s">
        <v>9</v>
      </c>
      <c r="K30" s="30" t="s">
        <v>9</v>
      </c>
      <c r="L30" s="8">
        <v>0</v>
      </c>
    </row>
    <row r="31" spans="1:12" x14ac:dyDescent="0.25">
      <c r="A31" s="32" t="s">
        <v>27</v>
      </c>
      <c r="B31" s="7">
        <v>14</v>
      </c>
      <c r="C31" s="8">
        <f t="shared" si="31"/>
        <v>0.20895522388059701</v>
      </c>
      <c r="D31" s="7">
        <v>3</v>
      </c>
      <c r="E31" s="8">
        <f t="shared" si="32"/>
        <v>4.6153846153846156E-2</v>
      </c>
      <c r="F31" s="7">
        <v>21</v>
      </c>
      <c r="G31" s="8">
        <f t="shared" si="33"/>
        <v>0.2</v>
      </c>
      <c r="H31" s="7">
        <v>1</v>
      </c>
      <c r="I31" s="8">
        <f t="shared" si="34"/>
        <v>1.1904761904761904E-2</v>
      </c>
      <c r="J31" s="7">
        <v>6</v>
      </c>
      <c r="K31" s="8">
        <f t="shared" si="35"/>
        <v>7.4999999999999997E-2</v>
      </c>
      <c r="L31" s="8">
        <f t="shared" si="36"/>
        <v>-0.5714285714285714</v>
      </c>
    </row>
    <row r="32" spans="1:12" s="13" customFormat="1" x14ac:dyDescent="0.25">
      <c r="A32" s="38" t="s">
        <v>5</v>
      </c>
      <c r="B32" s="10">
        <f>SUM(B26:B31)</f>
        <v>67</v>
      </c>
      <c r="C32" s="11">
        <f t="shared" si="31"/>
        <v>1</v>
      </c>
      <c r="D32" s="10">
        <f>SUM(D26:D31)</f>
        <v>65</v>
      </c>
      <c r="E32" s="11">
        <f t="shared" si="32"/>
        <v>1</v>
      </c>
      <c r="F32" s="10">
        <f>SUM(F26:F31)</f>
        <v>105</v>
      </c>
      <c r="G32" s="11">
        <f t="shared" si="33"/>
        <v>1</v>
      </c>
      <c r="H32" s="10">
        <f>SUM(H26:H31)</f>
        <v>84</v>
      </c>
      <c r="I32" s="11">
        <f t="shared" si="34"/>
        <v>1</v>
      </c>
      <c r="J32" s="10">
        <f>SUM(J26:J31)</f>
        <v>80</v>
      </c>
      <c r="K32" s="11">
        <f t="shared" si="35"/>
        <v>1</v>
      </c>
      <c r="L32" s="11">
        <f t="shared" si="36"/>
        <v>0.19402985074626866</v>
      </c>
    </row>
    <row r="33" spans="1:12" ht="30" x14ac:dyDescent="0.25">
      <c r="A33" s="35" t="s">
        <v>28</v>
      </c>
      <c r="B33" s="59" t="s">
        <v>73</v>
      </c>
      <c r="C33" s="60"/>
      <c r="D33" s="59" t="s">
        <v>74</v>
      </c>
      <c r="E33" s="60"/>
      <c r="F33" s="59" t="s">
        <v>75</v>
      </c>
      <c r="G33" s="60"/>
      <c r="H33" s="59" t="s">
        <v>76</v>
      </c>
      <c r="I33" s="60"/>
      <c r="J33" s="59" t="s">
        <v>77</v>
      </c>
      <c r="K33" s="60"/>
      <c r="L33" s="6" t="s">
        <v>1</v>
      </c>
    </row>
    <row r="34" spans="1:12" ht="30" x14ac:dyDescent="0.25">
      <c r="A34" s="40" t="s">
        <v>70</v>
      </c>
      <c r="B34" s="7">
        <v>43</v>
      </c>
      <c r="C34" s="8">
        <f t="shared" ref="C34:C36" si="37">B34/67</f>
        <v>0.64179104477611937</v>
      </c>
      <c r="D34" s="7">
        <v>43</v>
      </c>
      <c r="E34" s="8">
        <f t="shared" ref="E34:E36" si="38">D34/65</f>
        <v>0.66153846153846152</v>
      </c>
      <c r="F34" s="7">
        <v>69</v>
      </c>
      <c r="G34" s="8">
        <f t="shared" ref="G34:G36" si="39">F34/105</f>
        <v>0.65714285714285714</v>
      </c>
      <c r="H34" s="7">
        <v>36</v>
      </c>
      <c r="I34" s="8">
        <f t="shared" ref="I34:I36" si="40">H34/84</f>
        <v>0.42857142857142855</v>
      </c>
      <c r="J34" s="7">
        <v>47</v>
      </c>
      <c r="K34" s="8">
        <f t="shared" ref="K34:K36" si="41">J34/80</f>
        <v>0.58750000000000002</v>
      </c>
      <c r="L34" s="8">
        <f t="shared" ref="L34:L36" si="42">(J34-B34)/B34</f>
        <v>9.3023255813953487E-2</v>
      </c>
    </row>
    <row r="35" spans="1:12" x14ac:dyDescent="0.25">
      <c r="A35" s="32" t="s">
        <v>29</v>
      </c>
      <c r="B35" s="7">
        <v>24</v>
      </c>
      <c r="C35" s="8">
        <f t="shared" si="37"/>
        <v>0.35820895522388058</v>
      </c>
      <c r="D35" s="7">
        <v>22</v>
      </c>
      <c r="E35" s="8">
        <f t="shared" si="38"/>
        <v>0.33846153846153848</v>
      </c>
      <c r="F35" s="7">
        <v>36</v>
      </c>
      <c r="G35" s="8">
        <f t="shared" si="39"/>
        <v>0.34285714285714286</v>
      </c>
      <c r="H35" s="7">
        <v>48</v>
      </c>
      <c r="I35" s="8">
        <f t="shared" si="40"/>
        <v>0.5714285714285714</v>
      </c>
      <c r="J35" s="7">
        <v>33</v>
      </c>
      <c r="K35" s="8">
        <f t="shared" si="41"/>
        <v>0.41249999999999998</v>
      </c>
      <c r="L35" s="8">
        <f t="shared" si="42"/>
        <v>0.375</v>
      </c>
    </row>
    <row r="36" spans="1:12" s="13" customFormat="1" x14ac:dyDescent="0.25">
      <c r="A36" s="38" t="s">
        <v>5</v>
      </c>
      <c r="B36" s="10">
        <f t="shared" ref="B36" si="43">SUM(B34:B35)</f>
        <v>67</v>
      </c>
      <c r="C36" s="11">
        <f t="shared" si="37"/>
        <v>1</v>
      </c>
      <c r="D36" s="10">
        <f t="shared" ref="D36" si="44">SUM(D34:D35)</f>
        <v>65</v>
      </c>
      <c r="E36" s="11">
        <f t="shared" si="38"/>
        <v>1</v>
      </c>
      <c r="F36" s="10">
        <f t="shared" ref="F36" si="45">SUM(F34:F35)</f>
        <v>105</v>
      </c>
      <c r="G36" s="11">
        <f t="shared" si="39"/>
        <v>1</v>
      </c>
      <c r="H36" s="10">
        <f t="shared" ref="H36" si="46">SUM(H34:H35)</f>
        <v>84</v>
      </c>
      <c r="I36" s="11">
        <f t="shared" si="40"/>
        <v>1</v>
      </c>
      <c r="J36" s="10">
        <f t="shared" ref="J36" si="47">SUM(J34:J35)</f>
        <v>80</v>
      </c>
      <c r="K36" s="11">
        <f t="shared" si="41"/>
        <v>1</v>
      </c>
      <c r="L36" s="11">
        <f t="shared" si="42"/>
        <v>0.19402985074626866</v>
      </c>
    </row>
  </sheetData>
  <mergeCells count="26">
    <mergeCell ref="B33:C33"/>
    <mergeCell ref="D33:E33"/>
    <mergeCell ref="F33:G33"/>
    <mergeCell ref="H33:I33"/>
    <mergeCell ref="J33:K33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workbookViewId="0">
      <selection activeCell="M3" sqref="M3"/>
    </sheetView>
  </sheetViews>
  <sheetFormatPr defaultRowHeight="15" x14ac:dyDescent="0.25"/>
  <cols>
    <col min="1" max="1" width="38.140625" style="33" customWidth="1"/>
    <col min="2" max="2" width="18.5703125" style="12" customWidth="1"/>
    <col min="3" max="4" width="13.140625" style="12" customWidth="1"/>
    <col min="5" max="5" width="13.140625" style="21" customWidth="1"/>
    <col min="6" max="6" width="13.140625" style="12" customWidth="1"/>
    <col min="7" max="7" width="13.140625" style="21" customWidth="1"/>
    <col min="8" max="8" width="13.140625" style="22" customWidth="1"/>
  </cols>
  <sheetData>
    <row r="1" spans="1:8" x14ac:dyDescent="0.25">
      <c r="A1" s="56" t="s">
        <v>34</v>
      </c>
      <c r="B1" s="56"/>
      <c r="C1" s="56"/>
      <c r="D1" s="56"/>
      <c r="E1" s="56"/>
      <c r="F1" s="56"/>
      <c r="G1" s="56"/>
      <c r="H1" s="56"/>
    </row>
    <row r="2" spans="1:8" x14ac:dyDescent="0.25">
      <c r="A2" s="61"/>
      <c r="B2" s="61"/>
      <c r="C2" s="61"/>
      <c r="D2" s="61"/>
      <c r="E2" s="61"/>
      <c r="F2" s="61"/>
      <c r="G2" s="61"/>
      <c r="H2" s="61"/>
    </row>
    <row r="3" spans="1:8" ht="30" x14ac:dyDescent="0.25">
      <c r="A3" s="36" t="s">
        <v>30</v>
      </c>
      <c r="B3" s="2" t="s">
        <v>31</v>
      </c>
      <c r="C3" s="15" t="s">
        <v>62</v>
      </c>
      <c r="D3" s="15" t="s">
        <v>63</v>
      </c>
      <c r="E3" s="16" t="s">
        <v>64</v>
      </c>
      <c r="F3" s="15" t="s">
        <v>65</v>
      </c>
      <c r="G3" s="16" t="s">
        <v>32</v>
      </c>
      <c r="H3" s="17" t="s">
        <v>66</v>
      </c>
    </row>
    <row r="4" spans="1:8" x14ac:dyDescent="0.25">
      <c r="A4" s="62" t="s">
        <v>35</v>
      </c>
      <c r="B4" s="5" t="s">
        <v>73</v>
      </c>
      <c r="C4" s="7">
        <v>90</v>
      </c>
      <c r="D4" s="7">
        <v>77</v>
      </c>
      <c r="E4" s="18">
        <v>0.85555555555555551</v>
      </c>
      <c r="F4" s="7">
        <v>65</v>
      </c>
      <c r="G4" s="18">
        <v>0.72222222222222221</v>
      </c>
      <c r="H4" s="20" t="s">
        <v>9</v>
      </c>
    </row>
    <row r="5" spans="1:8" x14ac:dyDescent="0.25">
      <c r="A5" s="63"/>
      <c r="B5" s="5" t="s">
        <v>74</v>
      </c>
      <c r="C5" s="7">
        <v>75</v>
      </c>
      <c r="D5" s="7">
        <v>67</v>
      </c>
      <c r="E5" s="18">
        <v>0.89333333333333331</v>
      </c>
      <c r="F5" s="7">
        <v>64</v>
      </c>
      <c r="G5" s="18">
        <v>0.85333333333333339</v>
      </c>
      <c r="H5" s="20" t="s">
        <v>9</v>
      </c>
    </row>
    <row r="6" spans="1:8" x14ac:dyDescent="0.25">
      <c r="A6" s="63"/>
      <c r="B6" s="5" t="s">
        <v>75</v>
      </c>
      <c r="C6" s="7">
        <v>130</v>
      </c>
      <c r="D6" s="7">
        <v>121</v>
      </c>
      <c r="E6" s="18">
        <v>0.93076923076923079</v>
      </c>
      <c r="F6" s="7">
        <v>117</v>
      </c>
      <c r="G6" s="18">
        <v>0.9</v>
      </c>
      <c r="H6" s="20" t="s">
        <v>9</v>
      </c>
    </row>
    <row r="7" spans="1:8" x14ac:dyDescent="0.25">
      <c r="A7" s="63"/>
      <c r="B7" s="5" t="s">
        <v>76</v>
      </c>
      <c r="C7" s="7">
        <v>104</v>
      </c>
      <c r="D7" s="7">
        <v>100</v>
      </c>
      <c r="E7" s="18">
        <v>0.96153846153846156</v>
      </c>
      <c r="F7" s="7">
        <v>98</v>
      </c>
      <c r="G7" s="18">
        <v>0.94230769230769229</v>
      </c>
      <c r="H7" s="20" t="s">
        <v>9</v>
      </c>
    </row>
    <row r="8" spans="1:8" x14ac:dyDescent="0.25">
      <c r="A8" s="64"/>
      <c r="B8" s="5" t="s">
        <v>77</v>
      </c>
      <c r="C8" s="7">
        <v>91</v>
      </c>
      <c r="D8" s="7">
        <v>86</v>
      </c>
      <c r="E8" s="18">
        <v>0.94505494505494503</v>
      </c>
      <c r="F8" s="7">
        <v>72</v>
      </c>
      <c r="G8" s="18">
        <v>0.79120879120879117</v>
      </c>
      <c r="H8" s="20" t="s">
        <v>9</v>
      </c>
    </row>
    <row r="10" spans="1:8" ht="30" x14ac:dyDescent="0.25">
      <c r="A10" s="35" t="s">
        <v>33</v>
      </c>
      <c r="B10" s="2" t="s">
        <v>31</v>
      </c>
      <c r="C10" s="15" t="s">
        <v>62</v>
      </c>
      <c r="D10" s="15" t="s">
        <v>63</v>
      </c>
      <c r="E10" s="16" t="s">
        <v>64</v>
      </c>
      <c r="F10" s="15" t="s">
        <v>65</v>
      </c>
      <c r="G10" s="16" t="s">
        <v>32</v>
      </c>
      <c r="H10" s="17" t="s">
        <v>66</v>
      </c>
    </row>
    <row r="11" spans="1:8" x14ac:dyDescent="0.25">
      <c r="A11" s="65" t="s">
        <v>36</v>
      </c>
      <c r="B11" s="5" t="s">
        <v>73</v>
      </c>
      <c r="C11" s="7">
        <v>50</v>
      </c>
      <c r="D11" s="7">
        <v>44</v>
      </c>
      <c r="E11" s="19">
        <v>0.88</v>
      </c>
      <c r="F11" s="7">
        <v>35</v>
      </c>
      <c r="G11" s="19">
        <v>0.7</v>
      </c>
      <c r="H11" s="20">
        <v>2.7045454545454546</v>
      </c>
    </row>
    <row r="12" spans="1:8" x14ac:dyDescent="0.25">
      <c r="A12" s="65"/>
      <c r="B12" s="5" t="s">
        <v>74</v>
      </c>
      <c r="C12" s="7">
        <v>38</v>
      </c>
      <c r="D12" s="7">
        <v>33</v>
      </c>
      <c r="E12" s="19">
        <v>0.86842105263157898</v>
      </c>
      <c r="F12" s="7">
        <v>32</v>
      </c>
      <c r="G12" s="19">
        <v>0.84210526315789469</v>
      </c>
      <c r="H12" s="20">
        <v>3.3333333333333335</v>
      </c>
    </row>
    <row r="13" spans="1:8" x14ac:dyDescent="0.25">
      <c r="A13" s="65"/>
      <c r="B13" s="5" t="s">
        <v>75</v>
      </c>
      <c r="C13" s="7">
        <v>62</v>
      </c>
      <c r="D13" s="7">
        <v>56</v>
      </c>
      <c r="E13" s="19">
        <v>0.90322580645161288</v>
      </c>
      <c r="F13" s="7">
        <v>53</v>
      </c>
      <c r="G13" s="19">
        <v>0.85483870967741937</v>
      </c>
      <c r="H13" s="20">
        <v>3.4814814814814814</v>
      </c>
    </row>
    <row r="14" spans="1:8" x14ac:dyDescent="0.25">
      <c r="A14" s="65"/>
      <c r="B14" s="5" t="s">
        <v>76</v>
      </c>
      <c r="C14" s="7">
        <v>45</v>
      </c>
      <c r="D14" s="7">
        <v>44</v>
      </c>
      <c r="E14" s="19">
        <v>0.97777777777777775</v>
      </c>
      <c r="F14" s="7">
        <v>43</v>
      </c>
      <c r="G14" s="19">
        <v>0.9555555555555556</v>
      </c>
      <c r="H14" s="20">
        <v>3.4068181818181817</v>
      </c>
    </row>
    <row r="15" spans="1:8" x14ac:dyDescent="0.25">
      <c r="A15" s="65"/>
      <c r="B15" s="5" t="s">
        <v>77</v>
      </c>
      <c r="C15" s="7">
        <v>53</v>
      </c>
      <c r="D15" s="7">
        <v>51</v>
      </c>
      <c r="E15" s="19">
        <v>0.96226415094339623</v>
      </c>
      <c r="F15" s="7">
        <v>41</v>
      </c>
      <c r="G15" s="19">
        <v>0.77358490566037741</v>
      </c>
      <c r="H15" s="20">
        <v>2.837254901960784</v>
      </c>
    </row>
    <row r="16" spans="1:8" ht="30" x14ac:dyDescent="0.25">
      <c r="A16" s="37"/>
      <c r="B16" s="2" t="s">
        <v>31</v>
      </c>
      <c r="C16" s="15" t="s">
        <v>62</v>
      </c>
      <c r="D16" s="15" t="s">
        <v>63</v>
      </c>
      <c r="E16" s="16" t="s">
        <v>64</v>
      </c>
      <c r="F16" s="15" t="s">
        <v>65</v>
      </c>
      <c r="G16" s="16" t="s">
        <v>32</v>
      </c>
      <c r="H16" s="17" t="s">
        <v>66</v>
      </c>
    </row>
    <row r="17" spans="1:8" x14ac:dyDescent="0.25">
      <c r="A17" s="65" t="s">
        <v>37</v>
      </c>
      <c r="B17" s="5" t="s">
        <v>73</v>
      </c>
      <c r="C17" s="7">
        <v>40</v>
      </c>
      <c r="D17" s="7">
        <v>33</v>
      </c>
      <c r="E17" s="19">
        <v>0.82499999999999996</v>
      </c>
      <c r="F17" s="7">
        <v>30</v>
      </c>
      <c r="G17" s="19">
        <v>0.75</v>
      </c>
      <c r="H17" s="20">
        <v>3.2727272727272729</v>
      </c>
    </row>
    <row r="18" spans="1:8" x14ac:dyDescent="0.25">
      <c r="A18" s="65"/>
      <c r="B18" s="5" t="s">
        <v>74</v>
      </c>
      <c r="C18" s="7">
        <v>37</v>
      </c>
      <c r="D18" s="7">
        <v>34</v>
      </c>
      <c r="E18" s="19">
        <v>0.91891891891891897</v>
      </c>
      <c r="F18" s="7">
        <v>32</v>
      </c>
      <c r="G18" s="19">
        <v>0.86486486486486491</v>
      </c>
      <c r="H18" s="20">
        <v>3.2647058823529411</v>
      </c>
    </row>
    <row r="19" spans="1:8" x14ac:dyDescent="0.25">
      <c r="A19" s="65"/>
      <c r="B19" s="5" t="s">
        <v>75</v>
      </c>
      <c r="C19" s="7">
        <v>68</v>
      </c>
      <c r="D19" s="7">
        <v>65</v>
      </c>
      <c r="E19" s="19">
        <v>0.95588235294117652</v>
      </c>
      <c r="F19" s="7">
        <v>64</v>
      </c>
      <c r="G19" s="19">
        <v>0.94117647058823528</v>
      </c>
      <c r="H19" s="20">
        <v>3.6515624999999998</v>
      </c>
    </row>
    <row r="20" spans="1:8" x14ac:dyDescent="0.25">
      <c r="A20" s="65"/>
      <c r="B20" s="5" t="s">
        <v>76</v>
      </c>
      <c r="C20" s="7">
        <v>59</v>
      </c>
      <c r="D20" s="7">
        <v>56</v>
      </c>
      <c r="E20" s="19">
        <v>0.94915254237288138</v>
      </c>
      <c r="F20" s="7">
        <v>55</v>
      </c>
      <c r="G20" s="19">
        <v>0.93220338983050843</v>
      </c>
      <c r="H20" s="20">
        <v>3.7321428571428572</v>
      </c>
    </row>
    <row r="21" spans="1:8" x14ac:dyDescent="0.25">
      <c r="A21" s="65"/>
      <c r="B21" s="5" t="s">
        <v>77</v>
      </c>
      <c r="C21" s="7">
        <v>38</v>
      </c>
      <c r="D21" s="7">
        <v>35</v>
      </c>
      <c r="E21" s="19">
        <v>0.92105263157894735</v>
      </c>
      <c r="F21" s="7">
        <v>31</v>
      </c>
      <c r="G21" s="19">
        <v>0.81578947368421051</v>
      </c>
      <c r="H21" s="20">
        <v>2.8457142857142856</v>
      </c>
    </row>
  </sheetData>
  <mergeCells count="4">
    <mergeCell ref="A1:H2"/>
    <mergeCell ref="A4:A8"/>
    <mergeCell ref="A11:A15"/>
    <mergeCell ref="A17:A21"/>
  </mergeCells>
  <printOptions horizontalCentered="1"/>
  <pageMargins left="0.7" right="0.7" top="0.75" bottom="0.75" header="0.3" footer="0.3"/>
  <pageSetup scale="90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M3" sqref="M3"/>
    </sheetView>
  </sheetViews>
  <sheetFormatPr defaultRowHeight="15" x14ac:dyDescent="0.25"/>
  <cols>
    <col min="1" max="1" width="20" style="33" customWidth="1"/>
    <col min="2" max="2" width="16.7109375" customWidth="1"/>
    <col min="3" max="4" width="13.7109375" customWidth="1"/>
    <col min="5" max="5" width="13.7109375" style="3" customWidth="1"/>
    <col min="6" max="6" width="13.7109375" customWidth="1"/>
    <col min="7" max="7" width="13.7109375" style="3" customWidth="1"/>
    <col min="8" max="8" width="13.7109375" style="4" customWidth="1"/>
  </cols>
  <sheetData>
    <row r="1" spans="1:8" ht="30" x14ac:dyDescent="0.25">
      <c r="A1" s="35" t="s">
        <v>61</v>
      </c>
      <c r="B1" s="2" t="s">
        <v>31</v>
      </c>
      <c r="C1" s="15" t="s">
        <v>62</v>
      </c>
      <c r="D1" s="15" t="s">
        <v>63</v>
      </c>
      <c r="E1" s="16" t="s">
        <v>64</v>
      </c>
      <c r="F1" s="15" t="s">
        <v>65</v>
      </c>
      <c r="G1" s="16" t="s">
        <v>32</v>
      </c>
      <c r="H1" s="17" t="s">
        <v>66</v>
      </c>
    </row>
    <row r="2" spans="1:8" x14ac:dyDescent="0.25">
      <c r="A2" s="65" t="s">
        <v>38</v>
      </c>
      <c r="B2" s="5" t="s">
        <v>73</v>
      </c>
      <c r="C2" s="7">
        <v>90</v>
      </c>
      <c r="D2" s="7">
        <v>77</v>
      </c>
      <c r="E2" s="19">
        <v>0.85555555555555551</v>
      </c>
      <c r="F2" s="7">
        <v>65</v>
      </c>
      <c r="G2" s="19">
        <v>0.72222222222222221</v>
      </c>
      <c r="H2" s="24">
        <v>2.948051948051948</v>
      </c>
    </row>
    <row r="3" spans="1:8" x14ac:dyDescent="0.25">
      <c r="A3" s="65"/>
      <c r="B3" s="5" t="s">
        <v>74</v>
      </c>
      <c r="C3" s="7">
        <v>75</v>
      </c>
      <c r="D3" s="7">
        <v>67</v>
      </c>
      <c r="E3" s="19">
        <v>0.89333333333333331</v>
      </c>
      <c r="F3" s="7">
        <v>64</v>
      </c>
      <c r="G3" s="19">
        <v>0.85333333333333339</v>
      </c>
      <c r="H3" s="24">
        <v>3.2985074626865671</v>
      </c>
    </row>
    <row r="4" spans="1:8" x14ac:dyDescent="0.25">
      <c r="A4" s="65"/>
      <c r="B4" s="5" t="s">
        <v>75</v>
      </c>
      <c r="C4" s="7">
        <v>130</v>
      </c>
      <c r="D4" s="7">
        <v>121</v>
      </c>
      <c r="E4" s="19">
        <v>0.93076923076923079</v>
      </c>
      <c r="F4" s="7">
        <v>117</v>
      </c>
      <c r="G4" s="19">
        <v>0.9</v>
      </c>
      <c r="H4" s="24">
        <v>3.5737288135593221</v>
      </c>
    </row>
    <row r="5" spans="1:8" x14ac:dyDescent="0.25">
      <c r="A5" s="65"/>
      <c r="B5" s="5" t="s">
        <v>76</v>
      </c>
      <c r="C5" s="7">
        <v>104</v>
      </c>
      <c r="D5" s="7">
        <v>100</v>
      </c>
      <c r="E5" s="19">
        <v>0.96153846153846156</v>
      </c>
      <c r="F5" s="7">
        <v>98</v>
      </c>
      <c r="G5" s="19">
        <v>0.94230769230769229</v>
      </c>
      <c r="H5" s="24">
        <v>3.5889999999999995</v>
      </c>
    </row>
    <row r="6" spans="1:8" x14ac:dyDescent="0.25">
      <c r="A6" s="65"/>
      <c r="B6" s="5" t="s">
        <v>77</v>
      </c>
      <c r="C6" s="7">
        <v>91</v>
      </c>
      <c r="D6" s="7">
        <v>86</v>
      </c>
      <c r="E6" s="19">
        <v>0.94505494505494503</v>
      </c>
      <c r="F6" s="7">
        <v>72</v>
      </c>
      <c r="G6" s="19">
        <v>0.79120879120879117</v>
      </c>
      <c r="H6" s="24">
        <v>2.8406976744186045</v>
      </c>
    </row>
    <row r="7" spans="1:8" x14ac:dyDescent="0.25">
      <c r="A7" s="65" t="s">
        <v>39</v>
      </c>
      <c r="B7" s="5" t="s">
        <v>73</v>
      </c>
      <c r="C7" s="30" t="s">
        <v>9</v>
      </c>
      <c r="D7" s="30" t="s">
        <v>9</v>
      </c>
      <c r="E7" s="54" t="s">
        <v>9</v>
      </c>
      <c r="F7" s="30" t="s">
        <v>9</v>
      </c>
      <c r="G7" s="54" t="s">
        <v>9</v>
      </c>
      <c r="H7" s="55" t="s">
        <v>9</v>
      </c>
    </row>
    <row r="8" spans="1:8" x14ac:dyDescent="0.25">
      <c r="A8" s="65"/>
      <c r="B8" s="5" t="s">
        <v>74</v>
      </c>
      <c r="C8" s="30" t="s">
        <v>9</v>
      </c>
      <c r="D8" s="30" t="s">
        <v>9</v>
      </c>
      <c r="E8" s="54" t="s">
        <v>9</v>
      </c>
      <c r="F8" s="30" t="s">
        <v>9</v>
      </c>
      <c r="G8" s="54" t="s">
        <v>9</v>
      </c>
      <c r="H8" s="55" t="s">
        <v>9</v>
      </c>
    </row>
    <row r="9" spans="1:8" x14ac:dyDescent="0.25">
      <c r="A9" s="65"/>
      <c r="B9" s="5" t="s">
        <v>75</v>
      </c>
      <c r="C9" s="30" t="s">
        <v>9</v>
      </c>
      <c r="D9" s="30" t="s">
        <v>9</v>
      </c>
      <c r="E9" s="54" t="s">
        <v>9</v>
      </c>
      <c r="F9" s="30" t="s">
        <v>9</v>
      </c>
      <c r="G9" s="54" t="s">
        <v>9</v>
      </c>
      <c r="H9" s="55" t="s">
        <v>9</v>
      </c>
    </row>
    <row r="10" spans="1:8" x14ac:dyDescent="0.25">
      <c r="A10" s="65"/>
      <c r="B10" s="5" t="s">
        <v>76</v>
      </c>
      <c r="C10" s="30" t="s">
        <v>9</v>
      </c>
      <c r="D10" s="30" t="s">
        <v>9</v>
      </c>
      <c r="E10" s="54" t="s">
        <v>9</v>
      </c>
      <c r="F10" s="30" t="s">
        <v>9</v>
      </c>
      <c r="G10" s="54" t="s">
        <v>9</v>
      </c>
      <c r="H10" s="55" t="s">
        <v>9</v>
      </c>
    </row>
    <row r="11" spans="1:8" x14ac:dyDescent="0.25">
      <c r="A11" s="65"/>
      <c r="B11" s="5" t="s">
        <v>77</v>
      </c>
      <c r="C11" s="30" t="s">
        <v>9</v>
      </c>
      <c r="D11" s="30" t="s">
        <v>9</v>
      </c>
      <c r="E11" s="54" t="s">
        <v>9</v>
      </c>
      <c r="F11" s="30" t="s">
        <v>9</v>
      </c>
      <c r="G11" s="54" t="s">
        <v>9</v>
      </c>
      <c r="H11" s="55" t="s">
        <v>9</v>
      </c>
    </row>
    <row r="14" spans="1:8" ht="37.5" customHeight="1" x14ac:dyDescent="0.25">
      <c r="A14" s="70" t="s">
        <v>38</v>
      </c>
      <c r="B14" s="70"/>
      <c r="C14" s="70"/>
      <c r="D14" s="70"/>
      <c r="E14" s="70"/>
      <c r="F14" s="70"/>
      <c r="G14" s="70"/>
      <c r="H14" s="70"/>
    </row>
    <row r="15" spans="1:8" ht="30" x14ac:dyDescent="0.25">
      <c r="A15" s="43" t="s">
        <v>40</v>
      </c>
      <c r="B15" s="42" t="s">
        <v>31</v>
      </c>
      <c r="C15" s="15" t="s">
        <v>62</v>
      </c>
      <c r="D15" s="15" t="s">
        <v>63</v>
      </c>
      <c r="E15" s="15" t="s">
        <v>64</v>
      </c>
      <c r="F15" s="15" t="s">
        <v>65</v>
      </c>
      <c r="G15" s="15" t="s">
        <v>32</v>
      </c>
      <c r="H15" s="15" t="s">
        <v>66</v>
      </c>
    </row>
    <row r="16" spans="1:8" x14ac:dyDescent="0.25">
      <c r="A16" s="71" t="s">
        <v>41</v>
      </c>
      <c r="B16" s="45" t="s">
        <v>73</v>
      </c>
      <c r="C16" s="46">
        <v>8</v>
      </c>
      <c r="D16" s="46">
        <v>8</v>
      </c>
      <c r="E16" s="47">
        <v>1</v>
      </c>
      <c r="F16" s="46">
        <v>6</v>
      </c>
      <c r="G16" s="47">
        <v>0.75</v>
      </c>
      <c r="H16" s="48">
        <v>2.25</v>
      </c>
    </row>
    <row r="17" spans="1:8" x14ac:dyDescent="0.25">
      <c r="A17" s="72"/>
      <c r="B17" s="45" t="s">
        <v>74</v>
      </c>
      <c r="C17" s="46">
        <v>12</v>
      </c>
      <c r="D17" s="46">
        <v>12</v>
      </c>
      <c r="E17" s="47">
        <v>1</v>
      </c>
      <c r="F17" s="46">
        <v>10</v>
      </c>
      <c r="G17" s="47">
        <v>0.83333333333333337</v>
      </c>
      <c r="H17" s="48">
        <v>2.5</v>
      </c>
    </row>
    <row r="18" spans="1:8" x14ac:dyDescent="0.25">
      <c r="A18" s="72"/>
      <c r="B18" s="45" t="s">
        <v>75</v>
      </c>
      <c r="C18" s="46">
        <v>14</v>
      </c>
      <c r="D18" s="46">
        <v>14</v>
      </c>
      <c r="E18" s="47">
        <v>1</v>
      </c>
      <c r="F18" s="46">
        <v>14</v>
      </c>
      <c r="G18" s="47">
        <v>1</v>
      </c>
      <c r="H18" s="48">
        <v>3.4071428571428575</v>
      </c>
    </row>
    <row r="19" spans="1:8" x14ac:dyDescent="0.25">
      <c r="A19" s="72"/>
      <c r="B19" s="45" t="s">
        <v>76</v>
      </c>
      <c r="C19" s="46">
        <v>3</v>
      </c>
      <c r="D19" s="46">
        <v>3</v>
      </c>
      <c r="E19" s="47">
        <v>1</v>
      </c>
      <c r="F19" s="46">
        <v>3</v>
      </c>
      <c r="G19" s="47">
        <v>1</v>
      </c>
      <c r="H19" s="48">
        <v>3.6666666666666665</v>
      </c>
    </row>
    <row r="20" spans="1:8" x14ac:dyDescent="0.25">
      <c r="A20" s="73"/>
      <c r="B20" s="45" t="s">
        <v>77</v>
      </c>
      <c r="C20" s="46">
        <v>5</v>
      </c>
      <c r="D20" s="46">
        <v>4</v>
      </c>
      <c r="E20" s="47">
        <v>0.8</v>
      </c>
      <c r="F20" s="46">
        <v>4</v>
      </c>
      <c r="G20" s="47">
        <v>0.8</v>
      </c>
      <c r="H20" s="48">
        <v>3.0750000000000002</v>
      </c>
    </row>
    <row r="21" spans="1:8" x14ac:dyDescent="0.25">
      <c r="A21" s="66" t="s">
        <v>42</v>
      </c>
      <c r="B21" s="49" t="s">
        <v>73</v>
      </c>
      <c r="C21" s="50" t="s">
        <v>9</v>
      </c>
      <c r="D21" s="50" t="s">
        <v>9</v>
      </c>
      <c r="E21" s="51" t="s">
        <v>9</v>
      </c>
      <c r="F21" s="50" t="s">
        <v>9</v>
      </c>
      <c r="G21" s="51" t="s">
        <v>9</v>
      </c>
      <c r="H21" s="52" t="s">
        <v>9</v>
      </c>
    </row>
    <row r="22" spans="1:8" x14ac:dyDescent="0.25">
      <c r="A22" s="66"/>
      <c r="B22" s="49" t="s">
        <v>74</v>
      </c>
      <c r="C22" s="50">
        <v>2</v>
      </c>
      <c r="D22" s="50">
        <v>2</v>
      </c>
      <c r="E22" s="51">
        <v>1</v>
      </c>
      <c r="F22" s="50">
        <v>2</v>
      </c>
      <c r="G22" s="51">
        <v>1</v>
      </c>
      <c r="H22" s="52">
        <v>4</v>
      </c>
    </row>
    <row r="23" spans="1:8" x14ac:dyDescent="0.25">
      <c r="A23" s="66"/>
      <c r="B23" s="49" t="s">
        <v>75</v>
      </c>
      <c r="C23" s="50" t="s">
        <v>9</v>
      </c>
      <c r="D23" s="50" t="s">
        <v>9</v>
      </c>
      <c r="E23" s="51" t="s">
        <v>9</v>
      </c>
      <c r="F23" s="50" t="s">
        <v>9</v>
      </c>
      <c r="G23" s="51" t="s">
        <v>9</v>
      </c>
      <c r="H23" s="52" t="s">
        <v>9</v>
      </c>
    </row>
    <row r="24" spans="1:8" x14ac:dyDescent="0.25">
      <c r="A24" s="66"/>
      <c r="B24" s="49" t="s">
        <v>76</v>
      </c>
      <c r="C24" s="50" t="s">
        <v>9</v>
      </c>
      <c r="D24" s="50" t="s">
        <v>9</v>
      </c>
      <c r="E24" s="51" t="s">
        <v>9</v>
      </c>
      <c r="F24" s="50" t="s">
        <v>9</v>
      </c>
      <c r="G24" s="51" t="s">
        <v>9</v>
      </c>
      <c r="H24" s="52" t="s">
        <v>9</v>
      </c>
    </row>
    <row r="25" spans="1:8" x14ac:dyDescent="0.25">
      <c r="A25" s="66"/>
      <c r="B25" s="49" t="s">
        <v>77</v>
      </c>
      <c r="C25" s="50" t="s">
        <v>9</v>
      </c>
      <c r="D25" s="50" t="s">
        <v>9</v>
      </c>
      <c r="E25" s="51" t="s">
        <v>9</v>
      </c>
      <c r="F25" s="50" t="s">
        <v>9</v>
      </c>
      <c r="G25" s="51" t="s">
        <v>9</v>
      </c>
      <c r="H25" s="52" t="s">
        <v>9</v>
      </c>
    </row>
    <row r="26" spans="1:8" x14ac:dyDescent="0.25">
      <c r="A26" s="68" t="s">
        <v>10</v>
      </c>
      <c r="B26" s="45" t="s">
        <v>73</v>
      </c>
      <c r="C26" s="46">
        <v>3</v>
      </c>
      <c r="D26" s="46">
        <v>2</v>
      </c>
      <c r="E26" s="47">
        <v>0.66666666666666663</v>
      </c>
      <c r="F26" s="46">
        <v>2</v>
      </c>
      <c r="G26" s="47">
        <v>0.66666666666666663</v>
      </c>
      <c r="H26" s="48">
        <v>2.5</v>
      </c>
    </row>
    <row r="27" spans="1:8" x14ac:dyDescent="0.25">
      <c r="A27" s="68"/>
      <c r="B27" s="45" t="s">
        <v>74</v>
      </c>
      <c r="C27" s="46">
        <v>5</v>
      </c>
      <c r="D27" s="46">
        <v>5</v>
      </c>
      <c r="E27" s="47">
        <v>1</v>
      </c>
      <c r="F27" s="46">
        <v>5</v>
      </c>
      <c r="G27" s="47">
        <v>1</v>
      </c>
      <c r="H27" s="48">
        <v>3.4</v>
      </c>
    </row>
    <row r="28" spans="1:8" x14ac:dyDescent="0.25">
      <c r="A28" s="68"/>
      <c r="B28" s="45" t="s">
        <v>75</v>
      </c>
      <c r="C28" s="46">
        <v>4</v>
      </c>
      <c r="D28" s="46">
        <v>4</v>
      </c>
      <c r="E28" s="47">
        <v>1</v>
      </c>
      <c r="F28" s="46">
        <v>4</v>
      </c>
      <c r="G28" s="47">
        <v>1</v>
      </c>
      <c r="H28" s="48">
        <v>3.5</v>
      </c>
    </row>
    <row r="29" spans="1:8" x14ac:dyDescent="0.25">
      <c r="A29" s="68"/>
      <c r="B29" s="45" t="s">
        <v>76</v>
      </c>
      <c r="C29" s="46">
        <v>1</v>
      </c>
      <c r="D29" s="46">
        <v>1</v>
      </c>
      <c r="E29" s="47">
        <v>1</v>
      </c>
      <c r="F29" s="46">
        <v>1</v>
      </c>
      <c r="G29" s="47">
        <v>1</v>
      </c>
      <c r="H29" s="48">
        <v>3.7000000000000006</v>
      </c>
    </row>
    <row r="30" spans="1:8" x14ac:dyDescent="0.25">
      <c r="A30" s="68"/>
      <c r="B30" s="45" t="s">
        <v>77</v>
      </c>
      <c r="C30" s="46">
        <v>2</v>
      </c>
      <c r="D30" s="46">
        <v>2</v>
      </c>
      <c r="E30" s="47">
        <v>1</v>
      </c>
      <c r="F30" s="46">
        <v>0</v>
      </c>
      <c r="G30" s="47">
        <v>0</v>
      </c>
      <c r="H30" s="48">
        <v>0</v>
      </c>
    </row>
    <row r="31" spans="1:8" x14ac:dyDescent="0.25">
      <c r="A31" s="69" t="s">
        <v>11</v>
      </c>
      <c r="B31" s="49" t="s">
        <v>73</v>
      </c>
      <c r="C31" s="50">
        <v>1</v>
      </c>
      <c r="D31" s="50">
        <v>1</v>
      </c>
      <c r="E31" s="51">
        <v>1</v>
      </c>
      <c r="F31" s="50">
        <v>1</v>
      </c>
      <c r="G31" s="51">
        <v>1</v>
      </c>
      <c r="H31" s="52">
        <v>4</v>
      </c>
    </row>
    <row r="32" spans="1:8" x14ac:dyDescent="0.25">
      <c r="A32" s="69"/>
      <c r="B32" s="49" t="s">
        <v>74</v>
      </c>
      <c r="C32" s="50" t="s">
        <v>9</v>
      </c>
      <c r="D32" s="50" t="s">
        <v>9</v>
      </c>
      <c r="E32" s="51" t="s">
        <v>9</v>
      </c>
      <c r="F32" s="50" t="s">
        <v>9</v>
      </c>
      <c r="G32" s="51" t="s">
        <v>9</v>
      </c>
      <c r="H32" s="52" t="s">
        <v>9</v>
      </c>
    </row>
    <row r="33" spans="1:8" x14ac:dyDescent="0.25">
      <c r="A33" s="69"/>
      <c r="B33" s="49" t="s">
        <v>75</v>
      </c>
      <c r="C33" s="50">
        <v>1</v>
      </c>
      <c r="D33" s="50">
        <v>1</v>
      </c>
      <c r="E33" s="51">
        <v>1</v>
      </c>
      <c r="F33" s="50">
        <v>1</v>
      </c>
      <c r="G33" s="51">
        <v>1</v>
      </c>
      <c r="H33" s="52">
        <v>4</v>
      </c>
    </row>
    <row r="34" spans="1:8" x14ac:dyDescent="0.25">
      <c r="A34" s="69"/>
      <c r="B34" s="49" t="s">
        <v>76</v>
      </c>
      <c r="C34" s="50" t="s">
        <v>9</v>
      </c>
      <c r="D34" s="50" t="s">
        <v>9</v>
      </c>
      <c r="E34" s="51" t="s">
        <v>9</v>
      </c>
      <c r="F34" s="50" t="s">
        <v>9</v>
      </c>
      <c r="G34" s="51" t="s">
        <v>9</v>
      </c>
      <c r="H34" s="52" t="s">
        <v>9</v>
      </c>
    </row>
    <row r="35" spans="1:8" x14ac:dyDescent="0.25">
      <c r="A35" s="69"/>
      <c r="B35" s="49" t="s">
        <v>77</v>
      </c>
      <c r="C35" s="50">
        <v>1</v>
      </c>
      <c r="D35" s="50">
        <v>1</v>
      </c>
      <c r="E35" s="51">
        <v>1</v>
      </c>
      <c r="F35" s="50">
        <v>1</v>
      </c>
      <c r="G35" s="51">
        <v>1</v>
      </c>
      <c r="H35" s="52">
        <v>4</v>
      </c>
    </row>
    <row r="36" spans="1:8" x14ac:dyDescent="0.25">
      <c r="A36" s="68" t="s">
        <v>12</v>
      </c>
      <c r="B36" s="45" t="s">
        <v>73</v>
      </c>
      <c r="C36" s="46">
        <v>45</v>
      </c>
      <c r="D36" s="46">
        <v>39</v>
      </c>
      <c r="E36" s="47">
        <v>0.8666666666666667</v>
      </c>
      <c r="F36" s="46">
        <v>32</v>
      </c>
      <c r="G36" s="47">
        <v>0.71111111111111114</v>
      </c>
      <c r="H36" s="48">
        <v>2.7692307692307692</v>
      </c>
    </row>
    <row r="37" spans="1:8" x14ac:dyDescent="0.25">
      <c r="A37" s="68"/>
      <c r="B37" s="45" t="s">
        <v>74</v>
      </c>
      <c r="C37" s="46">
        <v>26</v>
      </c>
      <c r="D37" s="46">
        <v>21</v>
      </c>
      <c r="E37" s="47">
        <v>0.80769230769230771</v>
      </c>
      <c r="F37" s="46">
        <v>20</v>
      </c>
      <c r="G37" s="47">
        <v>0.76923076923076927</v>
      </c>
      <c r="H37" s="48">
        <v>3.1904761904761907</v>
      </c>
    </row>
    <row r="38" spans="1:8" x14ac:dyDescent="0.25">
      <c r="A38" s="68"/>
      <c r="B38" s="45" t="s">
        <v>75</v>
      </c>
      <c r="C38" s="46">
        <v>60</v>
      </c>
      <c r="D38" s="46">
        <v>53</v>
      </c>
      <c r="E38" s="47">
        <v>0.8833333333333333</v>
      </c>
      <c r="F38" s="46">
        <v>52</v>
      </c>
      <c r="G38" s="47">
        <v>0.8666666666666667</v>
      </c>
      <c r="H38" s="48">
        <v>3.5471698113207548</v>
      </c>
    </row>
    <row r="39" spans="1:8" x14ac:dyDescent="0.25">
      <c r="A39" s="68"/>
      <c r="B39" s="45" t="s">
        <v>76</v>
      </c>
      <c r="C39" s="46">
        <v>37</v>
      </c>
      <c r="D39" s="46">
        <v>37</v>
      </c>
      <c r="E39" s="47">
        <v>1</v>
      </c>
      <c r="F39" s="46">
        <v>35</v>
      </c>
      <c r="G39" s="47">
        <v>0.94594594594594594</v>
      </c>
      <c r="H39" s="48">
        <v>3.2567567567567566</v>
      </c>
    </row>
    <row r="40" spans="1:8" x14ac:dyDescent="0.25">
      <c r="A40" s="68"/>
      <c r="B40" s="45" t="s">
        <v>77</v>
      </c>
      <c r="C40" s="46">
        <v>35</v>
      </c>
      <c r="D40" s="46">
        <v>31</v>
      </c>
      <c r="E40" s="47">
        <v>0.88571428571428568</v>
      </c>
      <c r="F40" s="46">
        <v>20</v>
      </c>
      <c r="G40" s="47">
        <v>0.5714285714285714</v>
      </c>
      <c r="H40" s="48">
        <v>2.1580645161290324</v>
      </c>
    </row>
    <row r="41" spans="1:8" x14ac:dyDescent="0.25">
      <c r="A41" s="69" t="s">
        <v>13</v>
      </c>
      <c r="B41" s="49" t="s">
        <v>73</v>
      </c>
      <c r="C41" s="50" t="s">
        <v>9</v>
      </c>
      <c r="D41" s="50" t="s">
        <v>9</v>
      </c>
      <c r="E41" s="51" t="s">
        <v>9</v>
      </c>
      <c r="F41" s="50" t="s">
        <v>9</v>
      </c>
      <c r="G41" s="51" t="s">
        <v>9</v>
      </c>
      <c r="H41" s="52" t="s">
        <v>9</v>
      </c>
    </row>
    <row r="42" spans="1:8" x14ac:dyDescent="0.25">
      <c r="A42" s="69"/>
      <c r="B42" s="49" t="s">
        <v>74</v>
      </c>
      <c r="C42" s="50" t="s">
        <v>9</v>
      </c>
      <c r="D42" s="50" t="s">
        <v>9</v>
      </c>
      <c r="E42" s="51" t="s">
        <v>9</v>
      </c>
      <c r="F42" s="50" t="s">
        <v>9</v>
      </c>
      <c r="G42" s="51" t="s">
        <v>9</v>
      </c>
      <c r="H42" s="52" t="s">
        <v>9</v>
      </c>
    </row>
    <row r="43" spans="1:8" x14ac:dyDescent="0.25">
      <c r="A43" s="69"/>
      <c r="B43" s="49" t="s">
        <v>75</v>
      </c>
      <c r="C43" s="50" t="s">
        <v>9</v>
      </c>
      <c r="D43" s="50" t="s">
        <v>9</v>
      </c>
      <c r="E43" s="51" t="s">
        <v>9</v>
      </c>
      <c r="F43" s="50" t="s">
        <v>9</v>
      </c>
      <c r="G43" s="51" t="s">
        <v>9</v>
      </c>
      <c r="H43" s="52" t="s">
        <v>9</v>
      </c>
    </row>
    <row r="44" spans="1:8" x14ac:dyDescent="0.25">
      <c r="A44" s="69"/>
      <c r="B44" s="49" t="s">
        <v>76</v>
      </c>
      <c r="C44" s="50" t="s">
        <v>9</v>
      </c>
      <c r="D44" s="50" t="s">
        <v>9</v>
      </c>
      <c r="E44" s="51" t="s">
        <v>9</v>
      </c>
      <c r="F44" s="50" t="s">
        <v>9</v>
      </c>
      <c r="G44" s="51" t="s">
        <v>9</v>
      </c>
      <c r="H44" s="52" t="s">
        <v>9</v>
      </c>
    </row>
    <row r="45" spans="1:8" x14ac:dyDescent="0.25">
      <c r="A45" s="69"/>
      <c r="B45" s="49" t="s">
        <v>77</v>
      </c>
      <c r="C45" s="50" t="s">
        <v>9</v>
      </c>
      <c r="D45" s="50" t="s">
        <v>9</v>
      </c>
      <c r="E45" s="51" t="s">
        <v>9</v>
      </c>
      <c r="F45" s="50" t="s">
        <v>9</v>
      </c>
      <c r="G45" s="51" t="s">
        <v>9</v>
      </c>
      <c r="H45" s="52" t="s">
        <v>9</v>
      </c>
    </row>
    <row r="46" spans="1:8" x14ac:dyDescent="0.25">
      <c r="A46" s="67" t="s">
        <v>71</v>
      </c>
      <c r="B46" s="45" t="s">
        <v>73</v>
      </c>
      <c r="C46" s="46">
        <v>29</v>
      </c>
      <c r="D46" s="46">
        <v>23</v>
      </c>
      <c r="E46" s="47">
        <v>0.7931034482758621</v>
      </c>
      <c r="F46" s="46">
        <v>22</v>
      </c>
      <c r="G46" s="47">
        <v>0.75862068965517238</v>
      </c>
      <c r="H46" s="48">
        <v>3.652173913043478</v>
      </c>
    </row>
    <row r="47" spans="1:8" x14ac:dyDescent="0.25">
      <c r="A47" s="67"/>
      <c r="B47" s="45" t="s">
        <v>74</v>
      </c>
      <c r="C47" s="46">
        <v>19</v>
      </c>
      <c r="D47" s="46">
        <v>17</v>
      </c>
      <c r="E47" s="47">
        <v>0.89473684210526316</v>
      </c>
      <c r="F47" s="46">
        <v>17</v>
      </c>
      <c r="G47" s="47">
        <v>0.89473684210526316</v>
      </c>
      <c r="H47" s="48">
        <v>3.5882352941176472</v>
      </c>
    </row>
    <row r="48" spans="1:8" x14ac:dyDescent="0.25">
      <c r="A48" s="67"/>
      <c r="B48" s="45" t="s">
        <v>75</v>
      </c>
      <c r="C48" s="46">
        <v>39</v>
      </c>
      <c r="D48" s="46">
        <v>37</v>
      </c>
      <c r="E48" s="47">
        <v>0.94871794871794868</v>
      </c>
      <c r="F48" s="46">
        <v>34</v>
      </c>
      <c r="G48" s="47">
        <v>0.87179487179487181</v>
      </c>
      <c r="H48" s="48">
        <v>3.6470588235294117</v>
      </c>
    </row>
    <row r="49" spans="1:8" x14ac:dyDescent="0.25">
      <c r="A49" s="67"/>
      <c r="B49" s="45" t="s">
        <v>76</v>
      </c>
      <c r="C49" s="46">
        <v>51</v>
      </c>
      <c r="D49" s="46">
        <v>49</v>
      </c>
      <c r="E49" s="47">
        <v>0.96078431372549022</v>
      </c>
      <c r="F49" s="46">
        <v>49</v>
      </c>
      <c r="G49" s="47">
        <v>0.96078431372549022</v>
      </c>
      <c r="H49" s="48">
        <v>3.8244897959183675</v>
      </c>
    </row>
    <row r="50" spans="1:8" x14ac:dyDescent="0.25">
      <c r="A50" s="67"/>
      <c r="B50" s="45" t="s">
        <v>77</v>
      </c>
      <c r="C50" s="46">
        <v>43</v>
      </c>
      <c r="D50" s="46">
        <v>43</v>
      </c>
      <c r="E50" s="47">
        <v>1</v>
      </c>
      <c r="F50" s="46">
        <v>42</v>
      </c>
      <c r="G50" s="47">
        <v>0.97674418604651159</v>
      </c>
      <c r="H50" s="48">
        <v>3.3255813953488378</v>
      </c>
    </row>
    <row r="51" spans="1:8" x14ac:dyDescent="0.25">
      <c r="A51" s="66" t="s">
        <v>44</v>
      </c>
      <c r="B51" s="49" t="s">
        <v>73</v>
      </c>
      <c r="C51" s="53">
        <v>4</v>
      </c>
      <c r="D51" s="50">
        <v>4</v>
      </c>
      <c r="E51" s="51">
        <v>1</v>
      </c>
      <c r="F51" s="50">
        <v>2</v>
      </c>
      <c r="G51" s="51">
        <v>0.5</v>
      </c>
      <c r="H51" s="52">
        <v>2</v>
      </c>
    </row>
    <row r="52" spans="1:8" x14ac:dyDescent="0.25">
      <c r="A52" s="66"/>
      <c r="B52" s="49" t="s">
        <v>74</v>
      </c>
      <c r="C52" s="50">
        <v>9</v>
      </c>
      <c r="D52" s="50">
        <v>8</v>
      </c>
      <c r="E52" s="51">
        <v>0.88888888888888884</v>
      </c>
      <c r="F52" s="50">
        <v>8</v>
      </c>
      <c r="G52" s="51">
        <v>0.88888888888888884</v>
      </c>
      <c r="H52" s="52">
        <v>3.75</v>
      </c>
    </row>
    <row r="53" spans="1:8" x14ac:dyDescent="0.25">
      <c r="A53" s="66"/>
      <c r="B53" s="49" t="s">
        <v>75</v>
      </c>
      <c r="C53" s="50">
        <v>10</v>
      </c>
      <c r="D53" s="50">
        <v>10</v>
      </c>
      <c r="E53" s="51">
        <v>1</v>
      </c>
      <c r="F53" s="50">
        <v>10</v>
      </c>
      <c r="G53" s="51">
        <v>1</v>
      </c>
      <c r="H53" s="52">
        <v>3.6</v>
      </c>
    </row>
    <row r="54" spans="1:8" x14ac:dyDescent="0.25">
      <c r="A54" s="66"/>
      <c r="B54" s="49" t="s">
        <v>76</v>
      </c>
      <c r="C54" s="50">
        <v>12</v>
      </c>
      <c r="D54" s="50">
        <v>10</v>
      </c>
      <c r="E54" s="51">
        <v>0.83333333333333337</v>
      </c>
      <c r="F54" s="50">
        <v>10</v>
      </c>
      <c r="G54" s="51">
        <v>0.83333333333333337</v>
      </c>
      <c r="H54" s="52">
        <v>3.63</v>
      </c>
    </row>
    <row r="55" spans="1:8" x14ac:dyDescent="0.25">
      <c r="A55" s="66"/>
      <c r="B55" s="49" t="s">
        <v>77</v>
      </c>
      <c r="C55" s="50">
        <v>5</v>
      </c>
      <c r="D55" s="50">
        <v>5</v>
      </c>
      <c r="E55" s="51">
        <v>1</v>
      </c>
      <c r="F55" s="50">
        <v>5</v>
      </c>
      <c r="G55" s="51">
        <v>1</v>
      </c>
      <c r="H55" s="52">
        <v>3.62</v>
      </c>
    </row>
    <row r="56" spans="1:8" x14ac:dyDescent="0.25">
      <c r="A56" s="67" t="s">
        <v>45</v>
      </c>
      <c r="B56" s="45" t="s">
        <v>73</v>
      </c>
      <c r="C56" s="46" t="s">
        <v>9</v>
      </c>
      <c r="D56" s="46" t="s">
        <v>9</v>
      </c>
      <c r="E56" s="47" t="s">
        <v>9</v>
      </c>
      <c r="F56" s="46" t="s">
        <v>9</v>
      </c>
      <c r="G56" s="47" t="s">
        <v>9</v>
      </c>
      <c r="H56" s="48" t="s">
        <v>9</v>
      </c>
    </row>
    <row r="57" spans="1:8" x14ac:dyDescent="0.25">
      <c r="A57" s="67"/>
      <c r="B57" s="45" t="s">
        <v>74</v>
      </c>
      <c r="C57" s="46">
        <v>2</v>
      </c>
      <c r="D57" s="46">
        <v>2</v>
      </c>
      <c r="E57" s="47">
        <v>1</v>
      </c>
      <c r="F57" s="46">
        <v>2</v>
      </c>
      <c r="G57" s="47">
        <v>1</v>
      </c>
      <c r="H57" s="48">
        <v>4</v>
      </c>
    </row>
    <row r="58" spans="1:8" x14ac:dyDescent="0.25">
      <c r="A58" s="67"/>
      <c r="B58" s="45" t="s">
        <v>75</v>
      </c>
      <c r="C58" s="46">
        <v>2</v>
      </c>
      <c r="D58" s="46">
        <v>2</v>
      </c>
      <c r="E58" s="47">
        <v>1</v>
      </c>
      <c r="F58" s="46">
        <v>2</v>
      </c>
      <c r="G58" s="47">
        <v>1</v>
      </c>
      <c r="H58" s="48">
        <v>4</v>
      </c>
    </row>
    <row r="59" spans="1:8" x14ac:dyDescent="0.25">
      <c r="A59" s="67"/>
      <c r="B59" s="45" t="s">
        <v>76</v>
      </c>
      <c r="C59" s="46" t="s">
        <v>9</v>
      </c>
      <c r="D59" s="46" t="s">
        <v>9</v>
      </c>
      <c r="E59" s="47" t="s">
        <v>9</v>
      </c>
      <c r="F59" s="46" t="s">
        <v>9</v>
      </c>
      <c r="G59" s="47" t="s">
        <v>9</v>
      </c>
      <c r="H59" s="48" t="s">
        <v>9</v>
      </c>
    </row>
    <row r="60" spans="1:8" x14ac:dyDescent="0.25">
      <c r="A60" s="67"/>
      <c r="B60" s="45" t="s">
        <v>77</v>
      </c>
      <c r="C60" s="46" t="s">
        <v>9</v>
      </c>
      <c r="D60" s="46" t="s">
        <v>9</v>
      </c>
      <c r="E60" s="47" t="s">
        <v>9</v>
      </c>
      <c r="F60" s="46" t="s">
        <v>9</v>
      </c>
      <c r="G60" s="47" t="s">
        <v>9</v>
      </c>
      <c r="H60" s="48" t="s">
        <v>9</v>
      </c>
    </row>
  </sheetData>
  <mergeCells count="12">
    <mergeCell ref="A2:A6"/>
    <mergeCell ref="A7:A11"/>
    <mergeCell ref="A14:H14"/>
    <mergeCell ref="A16:A20"/>
    <mergeCell ref="A21:A25"/>
    <mergeCell ref="A51:A55"/>
    <mergeCell ref="A56:A60"/>
    <mergeCell ref="A26:A30"/>
    <mergeCell ref="A31:A35"/>
    <mergeCell ref="A36:A40"/>
    <mergeCell ref="A41:A45"/>
    <mergeCell ref="A46:A50"/>
  </mergeCells>
  <printOptions horizontalCentered="1"/>
  <pageMargins left="0.7" right="0.7" top="0.75" bottom="0.75" header="0.3" footer="0.3"/>
  <pageSetup scale="54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M3" sqref="M3"/>
    </sheetView>
  </sheetViews>
  <sheetFormatPr defaultRowHeight="15" x14ac:dyDescent="0.25"/>
  <cols>
    <col min="1" max="1" width="14" style="33" customWidth="1"/>
    <col min="2" max="8" width="14" style="12" customWidth="1"/>
  </cols>
  <sheetData>
    <row r="1" spans="1:8" ht="30" x14ac:dyDescent="0.25">
      <c r="A1" s="35" t="s">
        <v>0</v>
      </c>
      <c r="B1" s="2" t="s">
        <v>31</v>
      </c>
      <c r="C1" s="15" t="s">
        <v>62</v>
      </c>
      <c r="D1" s="15" t="s">
        <v>63</v>
      </c>
      <c r="E1" s="16" t="s">
        <v>64</v>
      </c>
      <c r="F1" s="15" t="s">
        <v>65</v>
      </c>
      <c r="G1" s="16" t="s">
        <v>32</v>
      </c>
      <c r="H1" s="17" t="s">
        <v>66</v>
      </c>
    </row>
    <row r="2" spans="1:8" x14ac:dyDescent="0.25">
      <c r="A2" s="65" t="s">
        <v>2</v>
      </c>
      <c r="B2" s="5" t="s">
        <v>73</v>
      </c>
      <c r="C2" s="7">
        <v>84</v>
      </c>
      <c r="D2" s="7">
        <v>71</v>
      </c>
      <c r="E2" s="19">
        <v>0.84523809523809523</v>
      </c>
      <c r="F2" s="7">
        <v>59</v>
      </c>
      <c r="G2" s="19">
        <v>0.70238095238095233</v>
      </c>
      <c r="H2" s="20">
        <v>2.943661971830986</v>
      </c>
    </row>
    <row r="3" spans="1:8" x14ac:dyDescent="0.25">
      <c r="A3" s="65"/>
      <c r="B3" s="5" t="s">
        <v>74</v>
      </c>
      <c r="C3" s="7">
        <v>64</v>
      </c>
      <c r="D3" s="7">
        <v>56</v>
      </c>
      <c r="E3" s="19">
        <v>0.875</v>
      </c>
      <c r="F3" s="7">
        <v>53</v>
      </c>
      <c r="G3" s="19">
        <v>0.828125</v>
      </c>
      <c r="H3" s="20">
        <v>3.2321428571428572</v>
      </c>
    </row>
    <row r="4" spans="1:8" x14ac:dyDescent="0.25">
      <c r="A4" s="65"/>
      <c r="B4" s="5" t="s">
        <v>75</v>
      </c>
      <c r="C4" s="7">
        <v>117</v>
      </c>
      <c r="D4" s="7">
        <v>109</v>
      </c>
      <c r="E4" s="19">
        <v>0.93162393162393164</v>
      </c>
      <c r="F4" s="7">
        <v>105</v>
      </c>
      <c r="G4" s="19">
        <v>0.89743589743589747</v>
      </c>
      <c r="H4" s="20">
        <v>3.5754716981132075</v>
      </c>
    </row>
    <row r="5" spans="1:8" x14ac:dyDescent="0.25">
      <c r="A5" s="65"/>
      <c r="B5" s="5" t="s">
        <v>76</v>
      </c>
      <c r="C5" s="7">
        <v>93</v>
      </c>
      <c r="D5" s="7">
        <v>89</v>
      </c>
      <c r="E5" s="19">
        <v>0.956989247311828</v>
      </c>
      <c r="F5" s="7">
        <v>87</v>
      </c>
      <c r="G5" s="19">
        <v>0.93548387096774188</v>
      </c>
      <c r="H5" s="20">
        <v>3.5561797752808988</v>
      </c>
    </row>
    <row r="6" spans="1:8" x14ac:dyDescent="0.25">
      <c r="A6" s="65"/>
      <c r="B6" s="5" t="s">
        <v>77</v>
      </c>
      <c r="C6" s="7">
        <v>84</v>
      </c>
      <c r="D6" s="7">
        <v>81</v>
      </c>
      <c r="E6" s="19">
        <v>0.9642857142857143</v>
      </c>
      <c r="F6" s="7">
        <v>68</v>
      </c>
      <c r="G6" s="19">
        <v>0.80952380952380953</v>
      </c>
      <c r="H6" s="20">
        <v>2.8716049382716049</v>
      </c>
    </row>
    <row r="7" spans="1:8" x14ac:dyDescent="0.25">
      <c r="A7" s="65" t="s">
        <v>3</v>
      </c>
      <c r="B7" s="5" t="s">
        <v>73</v>
      </c>
      <c r="C7" s="7">
        <v>6</v>
      </c>
      <c r="D7" s="7">
        <v>6</v>
      </c>
      <c r="E7" s="19">
        <v>1</v>
      </c>
      <c r="F7" s="7">
        <v>6</v>
      </c>
      <c r="G7" s="19">
        <v>1</v>
      </c>
      <c r="H7" s="20">
        <v>3</v>
      </c>
    </row>
    <row r="8" spans="1:8" x14ac:dyDescent="0.25">
      <c r="A8" s="65"/>
      <c r="B8" s="5" t="s">
        <v>74</v>
      </c>
      <c r="C8" s="7">
        <v>11</v>
      </c>
      <c r="D8" s="7">
        <v>11</v>
      </c>
      <c r="E8" s="19">
        <v>1</v>
      </c>
      <c r="F8" s="7">
        <v>11</v>
      </c>
      <c r="G8" s="19">
        <v>1</v>
      </c>
      <c r="H8" s="20">
        <v>3.6363636363636362</v>
      </c>
    </row>
    <row r="9" spans="1:8" x14ac:dyDescent="0.25">
      <c r="A9" s="65"/>
      <c r="B9" s="5" t="s">
        <v>75</v>
      </c>
      <c r="C9" s="7">
        <v>10</v>
      </c>
      <c r="D9" s="7">
        <v>9</v>
      </c>
      <c r="E9" s="19">
        <v>0.9</v>
      </c>
      <c r="F9" s="7">
        <v>9</v>
      </c>
      <c r="G9" s="19">
        <v>0.9</v>
      </c>
      <c r="H9" s="20">
        <v>3.5222222222222221</v>
      </c>
    </row>
    <row r="10" spans="1:8" x14ac:dyDescent="0.25">
      <c r="A10" s="65"/>
      <c r="B10" s="5" t="s">
        <v>76</v>
      </c>
      <c r="C10" s="7">
        <v>11</v>
      </c>
      <c r="D10" s="7">
        <v>11</v>
      </c>
      <c r="E10" s="19">
        <v>1</v>
      </c>
      <c r="F10" s="7">
        <v>11</v>
      </c>
      <c r="G10" s="19">
        <v>1</v>
      </c>
      <c r="H10" s="20">
        <v>3.8545454545454545</v>
      </c>
    </row>
    <row r="11" spans="1:8" x14ac:dyDescent="0.25">
      <c r="A11" s="65"/>
      <c r="B11" s="5" t="s">
        <v>77</v>
      </c>
      <c r="C11" s="7">
        <v>6</v>
      </c>
      <c r="D11" s="7">
        <v>4</v>
      </c>
      <c r="E11" s="19">
        <v>0.66666666666666663</v>
      </c>
      <c r="F11" s="7">
        <v>3</v>
      </c>
      <c r="G11" s="19">
        <v>0.5</v>
      </c>
      <c r="H11" s="20">
        <v>2.25</v>
      </c>
    </row>
    <row r="12" spans="1:8" ht="30" x14ac:dyDescent="0.25">
      <c r="A12" s="35" t="s">
        <v>40</v>
      </c>
      <c r="B12" s="2" t="s">
        <v>31</v>
      </c>
      <c r="C12" s="15" t="s">
        <v>62</v>
      </c>
      <c r="D12" s="15" t="s">
        <v>63</v>
      </c>
      <c r="E12" s="16" t="s">
        <v>64</v>
      </c>
      <c r="F12" s="15" t="s">
        <v>65</v>
      </c>
      <c r="G12" s="16" t="s">
        <v>32</v>
      </c>
      <c r="H12" s="17" t="s">
        <v>66</v>
      </c>
    </row>
    <row r="13" spans="1:8" x14ac:dyDescent="0.25">
      <c r="A13" s="74" t="s">
        <v>41</v>
      </c>
      <c r="B13" s="5" t="s">
        <v>73</v>
      </c>
      <c r="C13" s="7">
        <v>8</v>
      </c>
      <c r="D13" s="7">
        <v>8</v>
      </c>
      <c r="E13" s="19">
        <v>1</v>
      </c>
      <c r="F13" s="7">
        <v>6</v>
      </c>
      <c r="G13" s="19">
        <v>0.75</v>
      </c>
      <c r="H13" s="20">
        <v>2.25</v>
      </c>
    </row>
    <row r="14" spans="1:8" x14ac:dyDescent="0.25">
      <c r="A14" s="75"/>
      <c r="B14" s="5" t="s">
        <v>74</v>
      </c>
      <c r="C14" s="7">
        <v>12</v>
      </c>
      <c r="D14" s="7">
        <v>12</v>
      </c>
      <c r="E14" s="19">
        <v>1</v>
      </c>
      <c r="F14" s="7">
        <v>10</v>
      </c>
      <c r="G14" s="19">
        <v>0.83333333333333337</v>
      </c>
      <c r="H14" s="20">
        <v>2.5</v>
      </c>
    </row>
    <row r="15" spans="1:8" x14ac:dyDescent="0.25">
      <c r="A15" s="75"/>
      <c r="B15" s="5" t="s">
        <v>75</v>
      </c>
      <c r="C15" s="7">
        <v>14</v>
      </c>
      <c r="D15" s="7">
        <v>14</v>
      </c>
      <c r="E15" s="19">
        <v>1</v>
      </c>
      <c r="F15" s="7">
        <v>14</v>
      </c>
      <c r="G15" s="19">
        <v>1</v>
      </c>
      <c r="H15" s="20">
        <v>3.4071428571428575</v>
      </c>
    </row>
    <row r="16" spans="1:8" x14ac:dyDescent="0.25">
      <c r="A16" s="75"/>
      <c r="B16" s="5" t="s">
        <v>76</v>
      </c>
      <c r="C16" s="7">
        <v>3</v>
      </c>
      <c r="D16" s="7">
        <v>3</v>
      </c>
      <c r="E16" s="19">
        <v>1</v>
      </c>
      <c r="F16" s="7">
        <v>3</v>
      </c>
      <c r="G16" s="19">
        <v>1</v>
      </c>
      <c r="H16" s="20">
        <v>3.6666666666666665</v>
      </c>
    </row>
    <row r="17" spans="1:8" x14ac:dyDescent="0.25">
      <c r="A17" s="76"/>
      <c r="B17" s="5" t="s">
        <v>77</v>
      </c>
      <c r="C17" s="7">
        <v>5</v>
      </c>
      <c r="D17" s="7">
        <v>4</v>
      </c>
      <c r="E17" s="19">
        <v>0.8</v>
      </c>
      <c r="F17" s="7">
        <v>4</v>
      </c>
      <c r="G17" s="19">
        <v>0.8</v>
      </c>
      <c r="H17" s="20">
        <v>3.0750000000000002</v>
      </c>
    </row>
    <row r="18" spans="1:8" x14ac:dyDescent="0.25">
      <c r="A18" s="77" t="s">
        <v>42</v>
      </c>
      <c r="B18" s="5" t="s">
        <v>73</v>
      </c>
      <c r="C18" s="7" t="s">
        <v>9</v>
      </c>
      <c r="D18" s="7" t="s">
        <v>9</v>
      </c>
      <c r="E18" s="19" t="s">
        <v>9</v>
      </c>
      <c r="F18" s="7" t="s">
        <v>9</v>
      </c>
      <c r="G18" s="19" t="s">
        <v>9</v>
      </c>
      <c r="H18" s="20" t="s">
        <v>9</v>
      </c>
    </row>
    <row r="19" spans="1:8" x14ac:dyDescent="0.25">
      <c r="A19" s="77"/>
      <c r="B19" s="5" t="s">
        <v>74</v>
      </c>
      <c r="C19" s="23">
        <v>2</v>
      </c>
      <c r="D19" s="23">
        <v>2</v>
      </c>
      <c r="E19" s="19">
        <v>1</v>
      </c>
      <c r="F19" s="23">
        <v>2</v>
      </c>
      <c r="G19" s="19">
        <v>1</v>
      </c>
      <c r="H19" s="24">
        <v>4</v>
      </c>
    </row>
    <row r="20" spans="1:8" x14ac:dyDescent="0.25">
      <c r="A20" s="77"/>
      <c r="B20" s="5" t="s">
        <v>75</v>
      </c>
      <c r="C20" s="7" t="s">
        <v>9</v>
      </c>
      <c r="D20" s="7" t="s">
        <v>9</v>
      </c>
      <c r="E20" s="19" t="s">
        <v>9</v>
      </c>
      <c r="F20" s="7" t="s">
        <v>9</v>
      </c>
      <c r="G20" s="19" t="s">
        <v>9</v>
      </c>
      <c r="H20" s="20" t="s">
        <v>9</v>
      </c>
    </row>
    <row r="21" spans="1:8" x14ac:dyDescent="0.25">
      <c r="A21" s="77"/>
      <c r="B21" s="5" t="s">
        <v>76</v>
      </c>
      <c r="C21" s="7" t="s">
        <v>9</v>
      </c>
      <c r="D21" s="7" t="s">
        <v>9</v>
      </c>
      <c r="E21" s="19" t="s">
        <v>9</v>
      </c>
      <c r="F21" s="7" t="s">
        <v>9</v>
      </c>
      <c r="G21" s="19" t="s">
        <v>9</v>
      </c>
      <c r="H21" s="20" t="s">
        <v>9</v>
      </c>
    </row>
    <row r="22" spans="1:8" x14ac:dyDescent="0.25">
      <c r="A22" s="77"/>
      <c r="B22" s="5" t="s">
        <v>77</v>
      </c>
      <c r="C22" s="7" t="s">
        <v>9</v>
      </c>
      <c r="D22" s="7" t="s">
        <v>9</v>
      </c>
      <c r="E22" s="19" t="s">
        <v>9</v>
      </c>
      <c r="F22" s="7" t="s">
        <v>9</v>
      </c>
      <c r="G22" s="19" t="s">
        <v>9</v>
      </c>
      <c r="H22" s="20" t="s">
        <v>9</v>
      </c>
    </row>
    <row r="23" spans="1:8" x14ac:dyDescent="0.25">
      <c r="A23" s="65" t="s">
        <v>10</v>
      </c>
      <c r="B23" s="5" t="s">
        <v>73</v>
      </c>
      <c r="C23" s="7">
        <v>3</v>
      </c>
      <c r="D23" s="7">
        <v>2</v>
      </c>
      <c r="E23" s="19">
        <v>0.66666666666666663</v>
      </c>
      <c r="F23" s="7">
        <v>2</v>
      </c>
      <c r="G23" s="19">
        <v>0.66666666666666663</v>
      </c>
      <c r="H23" s="20">
        <v>2.5</v>
      </c>
    </row>
    <row r="24" spans="1:8" x14ac:dyDescent="0.25">
      <c r="A24" s="65"/>
      <c r="B24" s="5" t="s">
        <v>74</v>
      </c>
      <c r="C24" s="23">
        <v>5</v>
      </c>
      <c r="D24" s="23">
        <v>5</v>
      </c>
      <c r="E24" s="19">
        <v>1</v>
      </c>
      <c r="F24" s="23">
        <v>5</v>
      </c>
      <c r="G24" s="19">
        <v>1</v>
      </c>
      <c r="H24" s="24">
        <v>3.4</v>
      </c>
    </row>
    <row r="25" spans="1:8" x14ac:dyDescent="0.25">
      <c r="A25" s="65"/>
      <c r="B25" s="5" t="s">
        <v>75</v>
      </c>
      <c r="C25" s="7">
        <v>4</v>
      </c>
      <c r="D25" s="7">
        <v>4</v>
      </c>
      <c r="E25" s="19">
        <v>1</v>
      </c>
      <c r="F25" s="7">
        <v>4</v>
      </c>
      <c r="G25" s="19">
        <v>1</v>
      </c>
      <c r="H25" s="20">
        <v>3.5</v>
      </c>
    </row>
    <row r="26" spans="1:8" x14ac:dyDescent="0.25">
      <c r="A26" s="65"/>
      <c r="B26" s="5" t="s">
        <v>76</v>
      </c>
      <c r="C26" s="7">
        <v>1</v>
      </c>
      <c r="D26" s="7">
        <v>1</v>
      </c>
      <c r="E26" s="19">
        <v>1</v>
      </c>
      <c r="F26" s="7">
        <v>1</v>
      </c>
      <c r="G26" s="19">
        <v>1</v>
      </c>
      <c r="H26" s="20">
        <v>3.7000000000000006</v>
      </c>
    </row>
    <row r="27" spans="1:8" x14ac:dyDescent="0.25">
      <c r="A27" s="65"/>
      <c r="B27" s="5" t="s">
        <v>77</v>
      </c>
      <c r="C27" s="7">
        <v>2</v>
      </c>
      <c r="D27" s="7">
        <v>2</v>
      </c>
      <c r="E27" s="19">
        <v>1</v>
      </c>
      <c r="F27" s="7">
        <v>0</v>
      </c>
      <c r="G27" s="19">
        <v>0</v>
      </c>
      <c r="H27" s="20">
        <v>0</v>
      </c>
    </row>
    <row r="28" spans="1:8" x14ac:dyDescent="0.25">
      <c r="A28" s="65" t="s">
        <v>11</v>
      </c>
      <c r="B28" s="5" t="s">
        <v>73</v>
      </c>
      <c r="C28" s="7">
        <v>1</v>
      </c>
      <c r="D28" s="7">
        <v>1</v>
      </c>
      <c r="E28" s="19">
        <v>1</v>
      </c>
      <c r="F28" s="7">
        <v>1</v>
      </c>
      <c r="G28" s="19">
        <v>1</v>
      </c>
      <c r="H28" s="20">
        <v>4</v>
      </c>
    </row>
    <row r="29" spans="1:8" x14ac:dyDescent="0.25">
      <c r="A29" s="65"/>
      <c r="B29" s="5" t="s">
        <v>74</v>
      </c>
      <c r="C29" s="7" t="s">
        <v>9</v>
      </c>
      <c r="D29" s="7" t="s">
        <v>9</v>
      </c>
      <c r="E29" s="19" t="s">
        <v>9</v>
      </c>
      <c r="F29" s="7" t="s">
        <v>9</v>
      </c>
      <c r="G29" s="19" t="s">
        <v>9</v>
      </c>
      <c r="H29" s="20" t="s">
        <v>9</v>
      </c>
    </row>
    <row r="30" spans="1:8" x14ac:dyDescent="0.25">
      <c r="A30" s="65"/>
      <c r="B30" s="5" t="s">
        <v>75</v>
      </c>
      <c r="C30" s="7">
        <v>1</v>
      </c>
      <c r="D30" s="7">
        <v>1</v>
      </c>
      <c r="E30" s="19">
        <v>1</v>
      </c>
      <c r="F30" s="7">
        <v>1</v>
      </c>
      <c r="G30" s="19">
        <v>1</v>
      </c>
      <c r="H30" s="20">
        <v>4</v>
      </c>
    </row>
    <row r="31" spans="1:8" x14ac:dyDescent="0.25">
      <c r="A31" s="65"/>
      <c r="B31" s="5" t="s">
        <v>76</v>
      </c>
      <c r="C31" s="7" t="s">
        <v>9</v>
      </c>
      <c r="D31" s="7" t="s">
        <v>9</v>
      </c>
      <c r="E31" s="19" t="s">
        <v>9</v>
      </c>
      <c r="F31" s="7" t="s">
        <v>9</v>
      </c>
      <c r="G31" s="19" t="s">
        <v>9</v>
      </c>
      <c r="H31" s="20" t="s">
        <v>9</v>
      </c>
    </row>
    <row r="32" spans="1:8" x14ac:dyDescent="0.25">
      <c r="A32" s="65"/>
      <c r="B32" s="5" t="s">
        <v>77</v>
      </c>
      <c r="C32" s="7">
        <v>1</v>
      </c>
      <c r="D32" s="7">
        <v>1</v>
      </c>
      <c r="E32" s="19">
        <v>1</v>
      </c>
      <c r="F32" s="7">
        <v>1</v>
      </c>
      <c r="G32" s="19">
        <v>1</v>
      </c>
      <c r="H32" s="20">
        <v>4</v>
      </c>
    </row>
    <row r="33" spans="1:8" x14ac:dyDescent="0.25">
      <c r="A33" s="65" t="s">
        <v>12</v>
      </c>
      <c r="B33" s="5" t="s">
        <v>73</v>
      </c>
      <c r="C33" s="7">
        <v>45</v>
      </c>
      <c r="D33" s="7">
        <v>39</v>
      </c>
      <c r="E33" s="19">
        <v>0.8666666666666667</v>
      </c>
      <c r="F33" s="7">
        <v>32</v>
      </c>
      <c r="G33" s="19">
        <v>0.71111111111111114</v>
      </c>
      <c r="H33" s="20">
        <v>2.7692307692307692</v>
      </c>
    </row>
    <row r="34" spans="1:8" x14ac:dyDescent="0.25">
      <c r="A34" s="65"/>
      <c r="B34" s="5" t="s">
        <v>74</v>
      </c>
      <c r="C34" s="7">
        <v>26</v>
      </c>
      <c r="D34" s="7">
        <v>21</v>
      </c>
      <c r="E34" s="19">
        <v>0.80769230769230771</v>
      </c>
      <c r="F34" s="7">
        <v>20</v>
      </c>
      <c r="G34" s="19">
        <v>0.76923076923076927</v>
      </c>
      <c r="H34" s="20">
        <v>3.1904761904761907</v>
      </c>
    </row>
    <row r="35" spans="1:8" x14ac:dyDescent="0.25">
      <c r="A35" s="65"/>
      <c r="B35" s="5" t="s">
        <v>75</v>
      </c>
      <c r="C35" s="7">
        <v>60</v>
      </c>
      <c r="D35" s="7">
        <v>53</v>
      </c>
      <c r="E35" s="19">
        <v>0.8833333333333333</v>
      </c>
      <c r="F35" s="7">
        <v>52</v>
      </c>
      <c r="G35" s="19">
        <v>0.8666666666666667</v>
      </c>
      <c r="H35" s="20">
        <v>3.5471698113207548</v>
      </c>
    </row>
    <row r="36" spans="1:8" x14ac:dyDescent="0.25">
      <c r="A36" s="65"/>
      <c r="B36" s="5" t="s">
        <v>76</v>
      </c>
      <c r="C36" s="7">
        <v>37</v>
      </c>
      <c r="D36" s="7">
        <v>37</v>
      </c>
      <c r="E36" s="19">
        <v>1</v>
      </c>
      <c r="F36" s="7">
        <v>35</v>
      </c>
      <c r="G36" s="19">
        <v>0.94594594594594594</v>
      </c>
      <c r="H36" s="20">
        <v>3.2567567567567566</v>
      </c>
    </row>
    <row r="37" spans="1:8" x14ac:dyDescent="0.25">
      <c r="A37" s="65"/>
      <c r="B37" s="5" t="s">
        <v>77</v>
      </c>
      <c r="C37" s="7">
        <v>35</v>
      </c>
      <c r="D37" s="7">
        <v>31</v>
      </c>
      <c r="E37" s="19">
        <v>0.88571428571428568</v>
      </c>
      <c r="F37" s="7">
        <v>20</v>
      </c>
      <c r="G37" s="19">
        <v>0.5714285714285714</v>
      </c>
      <c r="H37" s="20">
        <v>2.1580645161290324</v>
      </c>
    </row>
    <row r="38" spans="1:8" x14ac:dyDescent="0.25">
      <c r="A38" s="65" t="s">
        <v>13</v>
      </c>
      <c r="B38" s="5" t="s">
        <v>73</v>
      </c>
      <c r="C38" s="7" t="s">
        <v>9</v>
      </c>
      <c r="D38" s="7" t="s">
        <v>9</v>
      </c>
      <c r="E38" s="19" t="s">
        <v>9</v>
      </c>
      <c r="F38" s="7" t="s">
        <v>9</v>
      </c>
      <c r="G38" s="19" t="s">
        <v>9</v>
      </c>
      <c r="H38" s="20" t="s">
        <v>9</v>
      </c>
    </row>
    <row r="39" spans="1:8" x14ac:dyDescent="0.25">
      <c r="A39" s="65"/>
      <c r="B39" s="5" t="s">
        <v>74</v>
      </c>
      <c r="C39" s="7" t="s">
        <v>9</v>
      </c>
      <c r="D39" s="7" t="s">
        <v>9</v>
      </c>
      <c r="E39" s="19" t="s">
        <v>9</v>
      </c>
      <c r="F39" s="7" t="s">
        <v>9</v>
      </c>
      <c r="G39" s="19" t="s">
        <v>9</v>
      </c>
      <c r="H39" s="20" t="s">
        <v>9</v>
      </c>
    </row>
    <row r="40" spans="1:8" x14ac:dyDescent="0.25">
      <c r="A40" s="65"/>
      <c r="B40" s="5" t="s">
        <v>75</v>
      </c>
      <c r="C40" s="7" t="s">
        <v>9</v>
      </c>
      <c r="D40" s="7" t="s">
        <v>9</v>
      </c>
      <c r="E40" s="19" t="s">
        <v>9</v>
      </c>
      <c r="F40" s="7" t="s">
        <v>9</v>
      </c>
      <c r="G40" s="19" t="s">
        <v>9</v>
      </c>
      <c r="H40" s="20" t="s">
        <v>9</v>
      </c>
    </row>
    <row r="41" spans="1:8" x14ac:dyDescent="0.25">
      <c r="A41" s="65"/>
      <c r="B41" s="5" t="s">
        <v>76</v>
      </c>
      <c r="C41" s="7" t="s">
        <v>9</v>
      </c>
      <c r="D41" s="7" t="s">
        <v>9</v>
      </c>
      <c r="E41" s="19" t="s">
        <v>9</v>
      </c>
      <c r="F41" s="7" t="s">
        <v>9</v>
      </c>
      <c r="G41" s="19" t="s">
        <v>9</v>
      </c>
      <c r="H41" s="20" t="s">
        <v>9</v>
      </c>
    </row>
    <row r="42" spans="1:8" x14ac:dyDescent="0.25">
      <c r="A42" s="65"/>
      <c r="B42" s="5" t="s">
        <v>77</v>
      </c>
      <c r="C42" s="7" t="s">
        <v>9</v>
      </c>
      <c r="D42" s="7" t="s">
        <v>9</v>
      </c>
      <c r="E42" s="19" t="s">
        <v>9</v>
      </c>
      <c r="F42" s="7" t="s">
        <v>9</v>
      </c>
      <c r="G42" s="19" t="s">
        <v>9</v>
      </c>
      <c r="H42" s="20" t="s">
        <v>9</v>
      </c>
    </row>
    <row r="43" spans="1:8" x14ac:dyDescent="0.25">
      <c r="A43" s="77" t="s">
        <v>43</v>
      </c>
      <c r="B43" s="5" t="s">
        <v>73</v>
      </c>
      <c r="C43" s="7">
        <v>29</v>
      </c>
      <c r="D43" s="7">
        <v>23</v>
      </c>
      <c r="E43" s="19">
        <v>0.7931034482758621</v>
      </c>
      <c r="F43" s="7">
        <v>22</v>
      </c>
      <c r="G43" s="19">
        <v>0.75862068965517238</v>
      </c>
      <c r="H43" s="20">
        <v>3.652173913043478</v>
      </c>
    </row>
    <row r="44" spans="1:8" x14ac:dyDescent="0.25">
      <c r="A44" s="77"/>
      <c r="B44" s="5" t="s">
        <v>74</v>
      </c>
      <c r="C44" s="7">
        <v>19</v>
      </c>
      <c r="D44" s="7">
        <v>17</v>
      </c>
      <c r="E44" s="19">
        <v>0.89473684210526316</v>
      </c>
      <c r="F44" s="7">
        <v>17</v>
      </c>
      <c r="G44" s="19">
        <v>0.89473684210526316</v>
      </c>
      <c r="H44" s="20">
        <v>3.5882352941176472</v>
      </c>
    </row>
    <row r="45" spans="1:8" x14ac:dyDescent="0.25">
      <c r="A45" s="77"/>
      <c r="B45" s="5" t="s">
        <v>75</v>
      </c>
      <c r="C45" s="7">
        <v>39</v>
      </c>
      <c r="D45" s="7">
        <v>37</v>
      </c>
      <c r="E45" s="19">
        <v>0.94871794871794868</v>
      </c>
      <c r="F45" s="7">
        <v>34</v>
      </c>
      <c r="G45" s="19">
        <v>0.87179487179487181</v>
      </c>
      <c r="H45" s="20">
        <v>3.6470588235294117</v>
      </c>
    </row>
    <row r="46" spans="1:8" x14ac:dyDescent="0.25">
      <c r="A46" s="77"/>
      <c r="B46" s="5" t="s">
        <v>76</v>
      </c>
      <c r="C46" s="7">
        <v>51</v>
      </c>
      <c r="D46" s="7">
        <v>49</v>
      </c>
      <c r="E46" s="19">
        <v>0.96078431372549022</v>
      </c>
      <c r="F46" s="7">
        <v>49</v>
      </c>
      <c r="G46" s="19">
        <v>0.96078431372549022</v>
      </c>
      <c r="H46" s="20">
        <v>3.8244897959183675</v>
      </c>
    </row>
    <row r="47" spans="1:8" x14ac:dyDescent="0.25">
      <c r="A47" s="77"/>
      <c r="B47" s="5" t="s">
        <v>77</v>
      </c>
      <c r="C47" s="7">
        <v>43</v>
      </c>
      <c r="D47" s="7">
        <v>43</v>
      </c>
      <c r="E47" s="19">
        <v>1</v>
      </c>
      <c r="F47" s="7">
        <v>42</v>
      </c>
      <c r="G47" s="19">
        <v>0.97674418604651159</v>
      </c>
      <c r="H47" s="20">
        <v>3.3255813953488378</v>
      </c>
    </row>
    <row r="48" spans="1:8" x14ac:dyDescent="0.25">
      <c r="A48" s="77" t="s">
        <v>44</v>
      </c>
      <c r="B48" s="5" t="s">
        <v>73</v>
      </c>
      <c r="C48" s="7">
        <v>4</v>
      </c>
      <c r="D48" s="7">
        <v>4</v>
      </c>
      <c r="E48" s="19">
        <v>1</v>
      </c>
      <c r="F48" s="7">
        <v>2</v>
      </c>
      <c r="G48" s="19">
        <v>0.5</v>
      </c>
      <c r="H48" s="20">
        <v>2</v>
      </c>
    </row>
    <row r="49" spans="1:8" x14ac:dyDescent="0.25">
      <c r="A49" s="77"/>
      <c r="B49" s="5" t="s">
        <v>74</v>
      </c>
      <c r="C49" s="7">
        <v>9</v>
      </c>
      <c r="D49" s="7">
        <v>8</v>
      </c>
      <c r="E49" s="19">
        <v>0.88888888888888884</v>
      </c>
      <c r="F49" s="7">
        <v>8</v>
      </c>
      <c r="G49" s="19">
        <v>0.88888888888888884</v>
      </c>
      <c r="H49" s="20">
        <v>3.75</v>
      </c>
    </row>
    <row r="50" spans="1:8" x14ac:dyDescent="0.25">
      <c r="A50" s="77"/>
      <c r="B50" s="5" t="s">
        <v>75</v>
      </c>
      <c r="C50" s="7">
        <v>10</v>
      </c>
      <c r="D50" s="7">
        <v>10</v>
      </c>
      <c r="E50" s="19">
        <v>1</v>
      </c>
      <c r="F50" s="7">
        <v>10</v>
      </c>
      <c r="G50" s="19">
        <v>1</v>
      </c>
      <c r="H50" s="20">
        <v>3.6</v>
      </c>
    </row>
    <row r="51" spans="1:8" x14ac:dyDescent="0.25">
      <c r="A51" s="77"/>
      <c r="B51" s="5" t="s">
        <v>76</v>
      </c>
      <c r="C51" s="7">
        <v>12</v>
      </c>
      <c r="D51" s="7">
        <v>10</v>
      </c>
      <c r="E51" s="19">
        <v>0.83333333333333337</v>
      </c>
      <c r="F51" s="7">
        <v>10</v>
      </c>
      <c r="G51" s="19">
        <v>0.83333333333333337</v>
      </c>
      <c r="H51" s="20">
        <v>3.63</v>
      </c>
    </row>
    <row r="52" spans="1:8" x14ac:dyDescent="0.25">
      <c r="A52" s="77"/>
      <c r="B52" s="5" t="s">
        <v>77</v>
      </c>
      <c r="C52" s="7">
        <v>5</v>
      </c>
      <c r="D52" s="7">
        <v>5</v>
      </c>
      <c r="E52" s="19">
        <v>1</v>
      </c>
      <c r="F52" s="7">
        <v>5</v>
      </c>
      <c r="G52" s="19">
        <v>1</v>
      </c>
      <c r="H52" s="20">
        <v>3.62</v>
      </c>
    </row>
    <row r="53" spans="1:8" x14ac:dyDescent="0.25">
      <c r="A53" s="77" t="s">
        <v>45</v>
      </c>
      <c r="B53" s="5" t="s">
        <v>73</v>
      </c>
      <c r="C53" s="7" t="s">
        <v>9</v>
      </c>
      <c r="D53" s="7" t="s">
        <v>9</v>
      </c>
      <c r="E53" s="19" t="s">
        <v>9</v>
      </c>
      <c r="F53" s="7" t="s">
        <v>9</v>
      </c>
      <c r="G53" s="19" t="s">
        <v>9</v>
      </c>
      <c r="H53" s="20" t="s">
        <v>9</v>
      </c>
    </row>
    <row r="54" spans="1:8" x14ac:dyDescent="0.25">
      <c r="A54" s="77"/>
      <c r="B54" s="5" t="s">
        <v>74</v>
      </c>
      <c r="C54" s="7">
        <v>2</v>
      </c>
      <c r="D54" s="7">
        <v>2</v>
      </c>
      <c r="E54" s="19">
        <v>1</v>
      </c>
      <c r="F54" s="7">
        <v>2</v>
      </c>
      <c r="G54" s="19">
        <v>1</v>
      </c>
      <c r="H54" s="20">
        <v>4</v>
      </c>
    </row>
    <row r="55" spans="1:8" x14ac:dyDescent="0.25">
      <c r="A55" s="77"/>
      <c r="B55" s="5" t="s">
        <v>75</v>
      </c>
      <c r="C55" s="7">
        <v>2</v>
      </c>
      <c r="D55" s="7">
        <v>2</v>
      </c>
      <c r="E55" s="19">
        <v>1</v>
      </c>
      <c r="F55" s="7">
        <v>2</v>
      </c>
      <c r="G55" s="19">
        <v>1</v>
      </c>
      <c r="H55" s="20">
        <v>4</v>
      </c>
    </row>
    <row r="56" spans="1:8" x14ac:dyDescent="0.25">
      <c r="A56" s="77"/>
      <c r="B56" s="5" t="s">
        <v>76</v>
      </c>
      <c r="C56" s="7" t="s">
        <v>9</v>
      </c>
      <c r="D56" s="7" t="s">
        <v>9</v>
      </c>
      <c r="E56" s="19" t="s">
        <v>9</v>
      </c>
      <c r="F56" s="7" t="s">
        <v>9</v>
      </c>
      <c r="G56" s="19" t="s">
        <v>9</v>
      </c>
      <c r="H56" s="20" t="s">
        <v>9</v>
      </c>
    </row>
    <row r="57" spans="1:8" x14ac:dyDescent="0.25">
      <c r="A57" s="77"/>
      <c r="B57" s="5" t="s">
        <v>77</v>
      </c>
      <c r="C57" s="7" t="s">
        <v>9</v>
      </c>
      <c r="D57" s="7" t="s">
        <v>9</v>
      </c>
      <c r="E57" s="19" t="s">
        <v>9</v>
      </c>
      <c r="F57" s="7" t="s">
        <v>9</v>
      </c>
      <c r="G57" s="19" t="s">
        <v>9</v>
      </c>
      <c r="H57" s="20" t="s">
        <v>9</v>
      </c>
    </row>
  </sheetData>
  <mergeCells count="11">
    <mergeCell ref="A33:A37"/>
    <mergeCell ref="A38:A42"/>
    <mergeCell ref="A43:A47"/>
    <mergeCell ref="A48:A52"/>
    <mergeCell ref="A53:A57"/>
    <mergeCell ref="A28:A32"/>
    <mergeCell ref="A2:A6"/>
    <mergeCell ref="A7:A11"/>
    <mergeCell ref="A13:A17"/>
    <mergeCell ref="A18:A22"/>
    <mergeCell ref="A23:A27"/>
  </mergeCells>
  <printOptions horizontalCentered="1"/>
  <pageMargins left="0.7" right="0.7" top="0.75" bottom="0.75" header="0.3" footer="0.3"/>
  <pageSetup scale="59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workbookViewId="0">
      <selection activeCell="M3" sqref="M3"/>
    </sheetView>
  </sheetViews>
  <sheetFormatPr defaultRowHeight="15" x14ac:dyDescent="0.25"/>
  <cols>
    <col min="1" max="1" width="23.28515625" customWidth="1"/>
  </cols>
  <sheetData>
    <row r="1" spans="1:6" x14ac:dyDescent="0.25">
      <c r="A1" s="78" t="s">
        <v>35</v>
      </c>
      <c r="B1" s="79"/>
      <c r="C1" s="79"/>
      <c r="D1" s="79"/>
      <c r="E1" s="79"/>
      <c r="F1" s="79"/>
    </row>
    <row r="2" spans="1:6" x14ac:dyDescent="0.25">
      <c r="A2" s="80" t="s">
        <v>67</v>
      </c>
      <c r="B2" s="81" t="s">
        <v>68</v>
      </c>
      <c r="C2" s="81"/>
      <c r="D2" s="81"/>
      <c r="E2" s="81"/>
      <c r="F2" s="81"/>
    </row>
    <row r="3" spans="1:6" x14ac:dyDescent="0.25">
      <c r="A3" s="80"/>
      <c r="B3" s="42" t="s">
        <v>47</v>
      </c>
      <c r="C3" s="42" t="s">
        <v>48</v>
      </c>
      <c r="D3" s="42" t="s">
        <v>49</v>
      </c>
      <c r="E3" s="42" t="s">
        <v>50</v>
      </c>
      <c r="F3" s="42" t="s">
        <v>72</v>
      </c>
    </row>
    <row r="4" spans="1:6" x14ac:dyDescent="0.25">
      <c r="A4" s="34" t="s">
        <v>46</v>
      </c>
      <c r="B4" s="41" t="s">
        <v>9</v>
      </c>
      <c r="C4" s="41" t="s">
        <v>9</v>
      </c>
      <c r="D4" s="41" t="s">
        <v>9</v>
      </c>
      <c r="E4" s="41" t="s">
        <v>9</v>
      </c>
      <c r="F4" s="41" t="s">
        <v>9</v>
      </c>
    </row>
    <row r="5" spans="1:6" x14ac:dyDescent="0.25">
      <c r="A5" s="34" t="s">
        <v>69</v>
      </c>
      <c r="B5" s="1">
        <v>41</v>
      </c>
      <c r="C5" s="1">
        <v>31</v>
      </c>
      <c r="D5" s="1">
        <v>36</v>
      </c>
      <c r="E5" s="1">
        <v>48</v>
      </c>
      <c r="F5" s="1">
        <v>63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M3" sqref="M3"/>
    </sheetView>
  </sheetViews>
  <sheetFormatPr defaultRowHeight="15" x14ac:dyDescent="0.25"/>
  <cols>
    <col min="1" max="1" width="15.42578125" style="33" customWidth="1"/>
    <col min="2" max="11" width="11.7109375" style="12" customWidth="1"/>
  </cols>
  <sheetData>
    <row r="1" spans="1:11" ht="45" x14ac:dyDescent="0.25">
      <c r="A1" s="31" t="s">
        <v>31</v>
      </c>
      <c r="B1" s="15" t="s">
        <v>51</v>
      </c>
      <c r="C1" s="15" t="s">
        <v>52</v>
      </c>
      <c r="D1" s="15" t="s">
        <v>53</v>
      </c>
      <c r="E1" s="15" t="s">
        <v>54</v>
      </c>
      <c r="F1" s="15" t="s">
        <v>55</v>
      </c>
      <c r="G1" s="15" t="s">
        <v>56</v>
      </c>
      <c r="H1" s="15" t="s">
        <v>57</v>
      </c>
      <c r="I1" s="15" t="s">
        <v>58</v>
      </c>
      <c r="J1" s="15" t="s">
        <v>59</v>
      </c>
      <c r="K1" s="15" t="s">
        <v>60</v>
      </c>
    </row>
    <row r="2" spans="1:11" x14ac:dyDescent="0.25">
      <c r="A2" s="45" t="s">
        <v>73</v>
      </c>
      <c r="B2" s="14">
        <v>2</v>
      </c>
      <c r="C2" s="25">
        <v>267</v>
      </c>
      <c r="D2" s="26">
        <v>667.5</v>
      </c>
      <c r="E2" s="25">
        <v>8.9</v>
      </c>
      <c r="F2" s="25">
        <v>0.4</v>
      </c>
      <c r="G2" s="27">
        <v>0.4</v>
      </c>
      <c r="H2" s="26">
        <v>22.25</v>
      </c>
      <c r="I2" s="14">
        <v>89</v>
      </c>
      <c r="J2" s="14">
        <v>85</v>
      </c>
      <c r="K2" s="28">
        <v>1.0470588235294118</v>
      </c>
    </row>
    <row r="3" spans="1:11" x14ac:dyDescent="0.25">
      <c r="A3" s="45" t="s">
        <v>74</v>
      </c>
      <c r="B3" s="14">
        <v>2</v>
      </c>
      <c r="C3" s="25">
        <v>225</v>
      </c>
      <c r="D3" s="26">
        <v>562.5</v>
      </c>
      <c r="E3" s="25">
        <v>7.5</v>
      </c>
      <c r="F3" s="25">
        <v>0.4</v>
      </c>
      <c r="G3" s="27">
        <v>0.4</v>
      </c>
      <c r="H3" s="26">
        <v>18.75</v>
      </c>
      <c r="I3" s="14">
        <v>75</v>
      </c>
      <c r="J3" s="14">
        <v>85</v>
      </c>
      <c r="K3" s="28">
        <v>0.88235294117647056</v>
      </c>
    </row>
    <row r="4" spans="1:11" x14ac:dyDescent="0.25">
      <c r="A4" s="45" t="s">
        <v>75</v>
      </c>
      <c r="B4" s="14">
        <v>3</v>
      </c>
      <c r="C4" s="27">
        <v>384.29121000000004</v>
      </c>
      <c r="D4" s="29">
        <v>640.48534999999993</v>
      </c>
      <c r="E4" s="27">
        <v>12.809707000000001</v>
      </c>
      <c r="F4" s="27">
        <v>0.60000000000000009</v>
      </c>
      <c r="G4" s="27">
        <v>0.60000000000000009</v>
      </c>
      <c r="H4" s="29">
        <v>21.349511666666665</v>
      </c>
      <c r="I4" s="14">
        <v>128</v>
      </c>
      <c r="J4" s="14">
        <v>149</v>
      </c>
      <c r="K4" s="28">
        <v>0.85906040268456374</v>
      </c>
    </row>
    <row r="5" spans="1:11" x14ac:dyDescent="0.25">
      <c r="A5" s="45" t="s">
        <v>76</v>
      </c>
      <c r="B5" s="14">
        <v>2</v>
      </c>
      <c r="C5" s="25">
        <v>312</v>
      </c>
      <c r="D5" s="26">
        <v>780</v>
      </c>
      <c r="E5" s="25">
        <v>10.4</v>
      </c>
      <c r="F5" s="25">
        <v>0.4</v>
      </c>
      <c r="G5" s="27">
        <v>0.4</v>
      </c>
      <c r="H5" s="26">
        <v>26</v>
      </c>
      <c r="I5" s="14">
        <v>104</v>
      </c>
      <c r="J5" s="14">
        <v>100</v>
      </c>
      <c r="K5" s="28">
        <v>1.04</v>
      </c>
    </row>
    <row r="6" spans="1:11" x14ac:dyDescent="0.25">
      <c r="A6" s="45" t="s">
        <v>77</v>
      </c>
      <c r="B6" s="14">
        <v>3</v>
      </c>
      <c r="C6" s="25">
        <v>267</v>
      </c>
      <c r="D6" s="26">
        <v>444.99999999999994</v>
      </c>
      <c r="E6" s="25">
        <v>8.9</v>
      </c>
      <c r="F6" s="25">
        <v>0.60000000000000009</v>
      </c>
      <c r="G6" s="27">
        <v>0.60000000000000009</v>
      </c>
      <c r="H6" s="26">
        <v>14.833333333333332</v>
      </c>
      <c r="I6" s="14">
        <v>89</v>
      </c>
      <c r="J6" s="14">
        <v>142</v>
      </c>
      <c r="K6" s="28">
        <v>0.62676056338028174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2018-2019</oddHeader>
    <oddFooter>&amp;CInstitutional Effectiveness, Success, and Equity Office (August 2018)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2017-09-26T19:12:01Z</cp:lastPrinted>
  <dcterms:created xsi:type="dcterms:W3CDTF">2017-08-31T22:19:17Z</dcterms:created>
  <dcterms:modified xsi:type="dcterms:W3CDTF">2018-08-30T18:24:32Z</dcterms:modified>
</cp:coreProperties>
</file>