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30" i="1"/>
  <c r="K29" i="1"/>
  <c r="K28" i="1"/>
  <c r="K27" i="1"/>
  <c r="K26" i="1"/>
  <c r="K23" i="1"/>
  <c r="K22" i="1"/>
  <c r="K21" i="1"/>
  <c r="K20" i="1"/>
  <c r="K16" i="1"/>
  <c r="K15" i="1"/>
  <c r="K14" i="1"/>
  <c r="K13" i="1"/>
  <c r="K12" i="1"/>
  <c r="K11" i="1"/>
  <c r="K9" i="1"/>
  <c r="K6" i="1"/>
  <c r="K5" i="1"/>
  <c r="K4" i="1"/>
  <c r="K7" i="1"/>
  <c r="I34" i="1"/>
  <c r="I33" i="1"/>
  <c r="I30" i="1"/>
  <c r="I29" i="1"/>
  <c r="I28" i="1"/>
  <c r="I27" i="1"/>
  <c r="I26" i="1"/>
  <c r="I23" i="1"/>
  <c r="I22" i="1"/>
  <c r="I21" i="1"/>
  <c r="I20" i="1"/>
  <c r="I17" i="1"/>
  <c r="I16" i="1"/>
  <c r="I15" i="1"/>
  <c r="I14" i="1"/>
  <c r="I13" i="1"/>
  <c r="I12" i="1"/>
  <c r="I11" i="1"/>
  <c r="I9" i="1"/>
  <c r="I6" i="1"/>
  <c r="I5" i="1"/>
  <c r="I4" i="1"/>
  <c r="I7" i="1"/>
  <c r="G34" i="1"/>
  <c r="G33" i="1"/>
  <c r="G30" i="1"/>
  <c r="G29" i="1"/>
  <c r="G28" i="1"/>
  <c r="G27" i="1"/>
  <c r="G26" i="1"/>
  <c r="G23" i="1"/>
  <c r="G22" i="1"/>
  <c r="G21" i="1"/>
  <c r="G20" i="1"/>
  <c r="G17" i="1"/>
  <c r="G16" i="1"/>
  <c r="G15" i="1"/>
  <c r="G14" i="1"/>
  <c r="G13" i="1"/>
  <c r="G12" i="1"/>
  <c r="G11" i="1"/>
  <c r="G9" i="1"/>
  <c r="G6" i="1"/>
  <c r="G5" i="1"/>
  <c r="G4" i="1"/>
  <c r="G7" i="1"/>
  <c r="E34" i="1"/>
  <c r="E33" i="1"/>
  <c r="E30" i="1"/>
  <c r="E29" i="1"/>
  <c r="E28" i="1"/>
  <c r="E27" i="1"/>
  <c r="E26" i="1"/>
  <c r="E23" i="1"/>
  <c r="E22" i="1"/>
  <c r="E21" i="1"/>
  <c r="E20" i="1"/>
  <c r="E17" i="1"/>
  <c r="E16" i="1"/>
  <c r="E15" i="1"/>
  <c r="E14" i="1"/>
  <c r="E13" i="1"/>
  <c r="E12" i="1"/>
  <c r="E11" i="1"/>
  <c r="E9" i="1"/>
  <c r="E6" i="1"/>
  <c r="E5" i="1"/>
  <c r="E4" i="1"/>
  <c r="E7" i="1"/>
  <c r="C34" i="1"/>
  <c r="C33" i="1"/>
  <c r="C30" i="1"/>
  <c r="C29" i="1"/>
  <c r="C28" i="1"/>
  <c r="C27" i="1"/>
  <c r="C26" i="1"/>
  <c r="C23" i="1"/>
  <c r="C22" i="1"/>
  <c r="C21" i="1"/>
  <c r="C20" i="1"/>
  <c r="C17" i="1"/>
  <c r="C16" i="1"/>
  <c r="C15" i="1"/>
  <c r="C13" i="1"/>
  <c r="C12" i="1"/>
  <c r="C11" i="1"/>
  <c r="C10" i="1"/>
  <c r="C9" i="1"/>
  <c r="C6" i="1"/>
  <c r="C5" i="1"/>
  <c r="C4" i="1"/>
  <c r="C7" i="1"/>
  <c r="H35" i="1" l="1"/>
  <c r="I35" i="1" s="1"/>
  <c r="F35" i="1"/>
  <c r="G35" i="1" s="1"/>
  <c r="D35" i="1"/>
  <c r="E35" i="1" s="1"/>
  <c r="B35" i="1"/>
  <c r="C35" i="1" s="1"/>
  <c r="L29" i="1"/>
  <c r="H31" i="1"/>
  <c r="I31" i="1" s="1"/>
  <c r="F31" i="1"/>
  <c r="G31" i="1" s="1"/>
  <c r="D31" i="1"/>
  <c r="E31" i="1" s="1"/>
  <c r="B31" i="1"/>
  <c r="C31" i="1" s="1"/>
  <c r="H24" i="1"/>
  <c r="I24" i="1" s="1"/>
  <c r="F24" i="1"/>
  <c r="G24" i="1" s="1"/>
  <c r="D24" i="1"/>
  <c r="E24" i="1" s="1"/>
  <c r="B24" i="1"/>
  <c r="C24" i="1" s="1"/>
  <c r="H18" i="1"/>
  <c r="I18" i="1" s="1"/>
  <c r="F18" i="1"/>
  <c r="G18" i="1" s="1"/>
  <c r="D18" i="1"/>
  <c r="E18" i="1" s="1"/>
  <c r="B18" i="1"/>
  <c r="C18" i="1" s="1"/>
  <c r="H7" i="1"/>
  <c r="F7" i="1"/>
  <c r="D7" i="1"/>
  <c r="B7" i="1"/>
  <c r="J35" i="1" l="1"/>
  <c r="K35" i="1" s="1"/>
  <c r="L34" i="1"/>
  <c r="L33" i="1"/>
  <c r="J31" i="1"/>
  <c r="K31" i="1" s="1"/>
  <c r="L30" i="1"/>
  <c r="L28" i="1"/>
  <c r="L27" i="1"/>
  <c r="L26" i="1"/>
  <c r="J24" i="1"/>
  <c r="K24" i="1" s="1"/>
  <c r="L23" i="1"/>
  <c r="L22" i="1"/>
  <c r="L21" i="1"/>
  <c r="L20" i="1"/>
  <c r="J18" i="1"/>
  <c r="K18" i="1" s="1"/>
  <c r="L16" i="1"/>
  <c r="L15" i="1"/>
  <c r="L13" i="1"/>
  <c r="L12" i="1"/>
  <c r="L11" i="1"/>
  <c r="L9" i="1"/>
  <c r="J7" i="1"/>
  <c r="L6" i="1"/>
  <c r="L5" i="1"/>
  <c r="L4" i="1"/>
  <c r="L31" i="1" l="1"/>
  <c r="L24" i="1"/>
  <c r="L18" i="1"/>
  <c r="L7" i="1"/>
  <c r="L35" i="1"/>
</calcChain>
</file>

<file path=xl/sharedStrings.xml><?xml version="1.0" encoding="utf-8"?>
<sst xmlns="http://schemas.openxmlformats.org/spreadsheetml/2006/main" count="524" uniqueCount="80">
  <si>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</si>
  <si>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</si>
  <si>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</si>
  <si>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</si>
  <si>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</si>
  <si>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</si>
  <si>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</si>
  <si>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</si>
  <si>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</si>
  <si>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</si>
  <si>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</si>
  <si>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</si>
  <si>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</si>
  <si>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</si>
  <si>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</si>
  <si>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</si>
  <si>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</si>
  <si>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</si>
  <si>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</si>
  <si>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</si>
  <si>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</si>
  <si>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</si>
  <si>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</si>
  <si>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</si>
  <si>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</si>
  <si>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</si>
  <si>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</si>
  <si>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</si>
  <si>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</si>
  <si>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</si>
  <si>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</si>
  <si>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</si>
  <si>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</si>
  <si>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</si>
  <si>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Sociology
Success and Retention Rates by Course</t>
  </si>
  <si>
    <t>Sociology</t>
  </si>
  <si>
    <t>SOC-120 : Introductory Sociology</t>
  </si>
  <si>
    <t>SOC-125 : Marriage, Fam &amp; Alt Lifestyles</t>
  </si>
  <si>
    <t>SOC-130 : Contemporary Social Problems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</si>
  <si>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</si>
  <si>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</si>
  <si>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</si>
  <si>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</si>
  <si>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</si>
  <si>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</si>
  <si>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</si>
  <si>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</si>
  <si>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</si>
  <si>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</si>
  <si>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</si>
  <si>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</si>
  <si>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</si>
  <si>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</si>
  <si>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</si>
  <si>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</si>
  <si>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</si>
  <si>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</si>
  <si>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</si>
  <si>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</si>
  <si>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</si>
  <si>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</si>
  <si>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</si>
  <si>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</si>
  <si>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</si>
  <si>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</si>
  <si>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</si>
  <si>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</si>
  <si>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</si>
  <si>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</si>
  <si>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</si>
  <si>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</si>
  <si>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</si>
  <si>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</si>
  <si>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</si>
  <si>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</si>
  <si>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</si>
  <si>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</si>
  <si>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</si>
  <si>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</si>
  <si>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Sociology-Spring
Student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</si>
</sst>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3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wrapText="1"/>
    </xf>
    <xf numFmtId="9" fontId="0" fillId="4" borderId="2" xfId="1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4" sqref="N4"/>
    </sheetView>
  </sheetViews>
  <sheetFormatPr defaultRowHeight="15" x14ac:dyDescent="0.25"/>
  <cols>
    <col min="1" max="1" width="30" style="46" customWidth="1"/>
    <col min="2" max="12" width="8.28515625" style="24" customWidth="1"/>
  </cols>
  <sheetData>
    <row r="1" spans="1:12" x14ac:dyDescent="0.25">
      <c r="A1" s="69" t="s">
        <v>79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30" x14ac:dyDescent="0.25">
      <c r="A3" s="49" t="s">
        <v>0</v>
      </c>
      <c r="B3" s="67" t="s">
        <v>74</v>
      </c>
      <c r="C3" s="68"/>
      <c r="D3" s="67" t="s">
        <v>75</v>
      </c>
      <c r="E3" s="68"/>
      <c r="F3" s="67" t="s">
        <v>76</v>
      </c>
      <c r="G3" s="68"/>
      <c r="H3" s="67" t="s">
        <v>77</v>
      </c>
      <c r="I3" s="68"/>
      <c r="J3" s="67" t="s">
        <v>78</v>
      </c>
      <c r="K3" s="68"/>
      <c r="L3" s="19" t="s">
        <v>1</v>
      </c>
    </row>
    <row r="4" spans="1:12" x14ac:dyDescent="0.25">
      <c r="A4" s="45" t="s">
        <v>2</v>
      </c>
      <c r="B4" s="20">
        <v>252</v>
      </c>
      <c r="C4" s="21">
        <f t="shared" ref="C4:C6" si="0">B4/419</f>
        <v>0.60143198090692129</v>
      </c>
      <c r="D4" s="20">
        <v>290</v>
      </c>
      <c r="E4" s="21">
        <f t="shared" ref="E4:E6" si="1">D4/443</f>
        <v>0.65462753950338604</v>
      </c>
      <c r="F4" s="20">
        <v>259</v>
      </c>
      <c r="G4" s="21">
        <f t="shared" ref="G4:G6" si="2">F4/409</f>
        <v>0.63325183374083127</v>
      </c>
      <c r="H4" s="20">
        <v>213</v>
      </c>
      <c r="I4" s="21">
        <f t="shared" ref="I4:I6" si="3">H4/361</f>
        <v>0.59002770083102496</v>
      </c>
      <c r="J4" s="20">
        <v>179</v>
      </c>
      <c r="K4" s="21">
        <f t="shared" ref="K4:K6" si="4">J4/268</f>
        <v>0.66791044776119401</v>
      </c>
      <c r="L4" s="21">
        <f>(J4-B4)/B4</f>
        <v>-0.28968253968253971</v>
      </c>
    </row>
    <row r="5" spans="1:12" x14ac:dyDescent="0.25">
      <c r="A5" s="45" t="s">
        <v>3</v>
      </c>
      <c r="B5" s="20">
        <v>165</v>
      </c>
      <c r="C5" s="21">
        <f t="shared" si="0"/>
        <v>0.3937947494033413</v>
      </c>
      <c r="D5" s="20">
        <v>150</v>
      </c>
      <c r="E5" s="21">
        <f t="shared" si="1"/>
        <v>0.33860045146726864</v>
      </c>
      <c r="F5" s="20">
        <v>145</v>
      </c>
      <c r="G5" s="21">
        <f t="shared" si="2"/>
        <v>0.3545232273838631</v>
      </c>
      <c r="H5" s="20">
        <v>139</v>
      </c>
      <c r="I5" s="21">
        <f t="shared" si="3"/>
        <v>0.38504155124653738</v>
      </c>
      <c r="J5" s="20">
        <v>87</v>
      </c>
      <c r="K5" s="21">
        <f t="shared" si="4"/>
        <v>0.32462686567164178</v>
      </c>
      <c r="L5" s="21">
        <f t="shared" ref="L5:L7" si="5">(J5-B5)/B5</f>
        <v>-0.47272727272727272</v>
      </c>
    </row>
    <row r="6" spans="1:12" x14ac:dyDescent="0.25">
      <c r="A6" s="45" t="s">
        <v>4</v>
      </c>
      <c r="B6" s="20">
        <v>2</v>
      </c>
      <c r="C6" s="21">
        <f t="shared" si="0"/>
        <v>4.7732696897374704E-3</v>
      </c>
      <c r="D6" s="20">
        <v>3</v>
      </c>
      <c r="E6" s="21">
        <f t="shared" si="1"/>
        <v>6.7720090293453723E-3</v>
      </c>
      <c r="F6" s="20">
        <v>5</v>
      </c>
      <c r="G6" s="21">
        <f t="shared" si="2"/>
        <v>1.2224938875305624E-2</v>
      </c>
      <c r="H6" s="20">
        <v>9</v>
      </c>
      <c r="I6" s="21">
        <f t="shared" si="3"/>
        <v>2.4930747922437674E-2</v>
      </c>
      <c r="J6" s="20">
        <v>2</v>
      </c>
      <c r="K6" s="21">
        <f t="shared" si="4"/>
        <v>7.462686567164179E-3</v>
      </c>
      <c r="L6" s="21">
        <f t="shared" si="5"/>
        <v>0</v>
      </c>
    </row>
    <row r="7" spans="1:12" s="25" customFormat="1" x14ac:dyDescent="0.25">
      <c r="A7" s="52" t="s">
        <v>5</v>
      </c>
      <c r="B7" s="22">
        <f t="shared" ref="B7" si="6">SUM(B4:B6)</f>
        <v>419</v>
      </c>
      <c r="C7" s="23">
        <f>B7/419</f>
        <v>1</v>
      </c>
      <c r="D7" s="22">
        <f t="shared" ref="D7" si="7">SUM(D4:D6)</f>
        <v>443</v>
      </c>
      <c r="E7" s="23">
        <f>D7/443</f>
        <v>1</v>
      </c>
      <c r="F7" s="22">
        <f t="shared" ref="F7" si="8">SUM(F4:F6)</f>
        <v>409</v>
      </c>
      <c r="G7" s="23">
        <f>F7/409</f>
        <v>1</v>
      </c>
      <c r="H7" s="22">
        <f>SUM(H4:H6)</f>
        <v>361</v>
      </c>
      <c r="I7" s="23">
        <f>H7/361</f>
        <v>1</v>
      </c>
      <c r="J7" s="22">
        <f>SUM(J4:J6)</f>
        <v>268</v>
      </c>
      <c r="K7" s="23">
        <f>J7/268</f>
        <v>1</v>
      </c>
      <c r="L7" s="23">
        <f t="shared" si="5"/>
        <v>-0.36038186157517899</v>
      </c>
    </row>
    <row r="8" spans="1:12" ht="30" x14ac:dyDescent="0.25">
      <c r="A8" s="49" t="s">
        <v>6</v>
      </c>
      <c r="B8" s="67" t="s">
        <v>74</v>
      </c>
      <c r="C8" s="68"/>
      <c r="D8" s="67" t="s">
        <v>75</v>
      </c>
      <c r="E8" s="68"/>
      <c r="F8" s="67" t="s">
        <v>76</v>
      </c>
      <c r="G8" s="68"/>
      <c r="H8" s="67" t="s">
        <v>77</v>
      </c>
      <c r="I8" s="68"/>
      <c r="J8" s="67" t="s">
        <v>78</v>
      </c>
      <c r="K8" s="68"/>
      <c r="L8" s="19" t="s">
        <v>1</v>
      </c>
    </row>
    <row r="9" spans="1:12" x14ac:dyDescent="0.25">
      <c r="A9" s="45" t="s">
        <v>7</v>
      </c>
      <c r="B9" s="20">
        <v>50</v>
      </c>
      <c r="C9" s="21">
        <f t="shared" ref="C9:C18" si="9">B9/419</f>
        <v>0.11933174224343675</v>
      </c>
      <c r="D9" s="20">
        <v>49</v>
      </c>
      <c r="E9" s="21">
        <f t="shared" ref="E9:E18" si="10">D9/443</f>
        <v>0.11060948081264109</v>
      </c>
      <c r="F9" s="20">
        <v>30</v>
      </c>
      <c r="G9" s="21">
        <f t="shared" ref="G9:G18" si="11">F9/409</f>
        <v>7.3349633251833746E-2</v>
      </c>
      <c r="H9" s="20">
        <v>44</v>
      </c>
      <c r="I9" s="21">
        <f t="shared" ref="I9:I18" si="12">H9/361</f>
        <v>0.12188365650969529</v>
      </c>
      <c r="J9" s="20">
        <v>27</v>
      </c>
      <c r="K9" s="21">
        <f t="shared" ref="K9:K18" si="13">J9/268</f>
        <v>0.10074626865671642</v>
      </c>
      <c r="L9" s="21">
        <f t="shared" ref="L9:L18" si="14">(J9-B9)/B9</f>
        <v>-0.46</v>
      </c>
    </row>
    <row r="10" spans="1:12" x14ac:dyDescent="0.25">
      <c r="A10" s="45" t="s">
        <v>8</v>
      </c>
      <c r="B10" s="20">
        <v>2</v>
      </c>
      <c r="C10" s="21">
        <f t="shared" si="9"/>
        <v>4.7732696897374704E-3</v>
      </c>
      <c r="D10" s="31" t="s">
        <v>9</v>
      </c>
      <c r="E10" s="43" t="s">
        <v>9</v>
      </c>
      <c r="F10" s="20" t="s">
        <v>9</v>
      </c>
      <c r="G10" s="21" t="s">
        <v>9</v>
      </c>
      <c r="H10" s="20" t="s">
        <v>9</v>
      </c>
      <c r="I10" s="21" t="s">
        <v>9</v>
      </c>
      <c r="J10" s="20" t="s">
        <v>9</v>
      </c>
      <c r="K10" s="21" t="s">
        <v>9</v>
      </c>
      <c r="L10" s="21">
        <v>1</v>
      </c>
    </row>
    <row r="11" spans="1:12" x14ac:dyDescent="0.25">
      <c r="A11" s="45" t="s">
        <v>10</v>
      </c>
      <c r="B11" s="20">
        <v>7</v>
      </c>
      <c r="C11" s="21">
        <f t="shared" si="9"/>
        <v>1.6706443914081145E-2</v>
      </c>
      <c r="D11" s="20">
        <v>9</v>
      </c>
      <c r="E11" s="21">
        <f t="shared" si="10"/>
        <v>2.0316027088036117E-2</v>
      </c>
      <c r="F11" s="20">
        <v>8</v>
      </c>
      <c r="G11" s="21">
        <f t="shared" si="11"/>
        <v>1.9559902200488997E-2</v>
      </c>
      <c r="H11" s="20">
        <v>8</v>
      </c>
      <c r="I11" s="21">
        <f t="shared" si="12"/>
        <v>2.2160664819944598E-2</v>
      </c>
      <c r="J11" s="20">
        <v>4</v>
      </c>
      <c r="K11" s="21">
        <f t="shared" si="13"/>
        <v>1.4925373134328358E-2</v>
      </c>
      <c r="L11" s="21">
        <f t="shared" si="14"/>
        <v>-0.42857142857142855</v>
      </c>
    </row>
    <row r="12" spans="1:12" x14ac:dyDescent="0.25">
      <c r="A12" s="45" t="s">
        <v>11</v>
      </c>
      <c r="B12" s="20">
        <v>10</v>
      </c>
      <c r="C12" s="21">
        <f t="shared" si="9"/>
        <v>2.386634844868735E-2</v>
      </c>
      <c r="D12" s="20">
        <v>19</v>
      </c>
      <c r="E12" s="21">
        <f t="shared" si="10"/>
        <v>4.2889390519187359E-2</v>
      </c>
      <c r="F12" s="20">
        <v>13</v>
      </c>
      <c r="G12" s="21">
        <f t="shared" si="11"/>
        <v>3.1784841075794622E-2</v>
      </c>
      <c r="H12" s="20">
        <v>19</v>
      </c>
      <c r="I12" s="21">
        <f t="shared" si="12"/>
        <v>5.2631578947368418E-2</v>
      </c>
      <c r="J12" s="20">
        <v>8</v>
      </c>
      <c r="K12" s="21">
        <f t="shared" si="13"/>
        <v>2.9850746268656716E-2</v>
      </c>
      <c r="L12" s="21">
        <f t="shared" si="14"/>
        <v>-0.2</v>
      </c>
    </row>
    <row r="13" spans="1:12" x14ac:dyDescent="0.25">
      <c r="A13" s="45" t="s">
        <v>12</v>
      </c>
      <c r="B13" s="20">
        <v>183</v>
      </c>
      <c r="C13" s="21">
        <f t="shared" si="9"/>
        <v>0.43675417661097854</v>
      </c>
      <c r="D13" s="20">
        <v>176</v>
      </c>
      <c r="E13" s="21">
        <f t="shared" si="10"/>
        <v>0.39729119638826182</v>
      </c>
      <c r="F13" s="20">
        <v>184</v>
      </c>
      <c r="G13" s="21">
        <f t="shared" si="11"/>
        <v>0.44987775061124696</v>
      </c>
      <c r="H13" s="20">
        <v>150</v>
      </c>
      <c r="I13" s="21">
        <f t="shared" si="12"/>
        <v>0.41551246537396119</v>
      </c>
      <c r="J13" s="20">
        <v>126</v>
      </c>
      <c r="K13" s="21">
        <f t="shared" si="13"/>
        <v>0.47014925373134331</v>
      </c>
      <c r="L13" s="21">
        <f t="shared" si="14"/>
        <v>-0.31147540983606559</v>
      </c>
    </row>
    <row r="14" spans="1:12" x14ac:dyDescent="0.25">
      <c r="A14" s="45" t="s">
        <v>13</v>
      </c>
      <c r="B14" s="31" t="s">
        <v>9</v>
      </c>
      <c r="C14" s="43" t="s">
        <v>9</v>
      </c>
      <c r="D14" s="31">
        <v>1</v>
      </c>
      <c r="E14" s="43">
        <f t="shared" si="10"/>
        <v>2.257336343115124E-3</v>
      </c>
      <c r="F14" s="20">
        <v>4</v>
      </c>
      <c r="G14" s="21">
        <f t="shared" si="11"/>
        <v>9.7799511002444987E-3</v>
      </c>
      <c r="H14" s="20">
        <v>2</v>
      </c>
      <c r="I14" s="21">
        <f t="shared" si="12"/>
        <v>5.5401662049861496E-3</v>
      </c>
      <c r="J14" s="20">
        <v>2</v>
      </c>
      <c r="K14" s="21">
        <f t="shared" si="13"/>
        <v>7.462686567164179E-3</v>
      </c>
      <c r="L14" s="21">
        <v>1</v>
      </c>
    </row>
    <row r="15" spans="1:12" x14ac:dyDescent="0.25">
      <c r="A15" s="45" t="s">
        <v>14</v>
      </c>
      <c r="B15" s="20">
        <v>137</v>
      </c>
      <c r="C15" s="21">
        <f t="shared" si="9"/>
        <v>0.32696897374701672</v>
      </c>
      <c r="D15" s="20">
        <v>159</v>
      </c>
      <c r="E15" s="21">
        <f t="shared" si="10"/>
        <v>0.35891647855530473</v>
      </c>
      <c r="F15" s="20">
        <v>146</v>
      </c>
      <c r="G15" s="21">
        <f t="shared" si="11"/>
        <v>0.35696821515892418</v>
      </c>
      <c r="H15" s="20">
        <v>102</v>
      </c>
      <c r="I15" s="21">
        <f t="shared" si="12"/>
        <v>0.28254847645429365</v>
      </c>
      <c r="J15" s="20">
        <v>73</v>
      </c>
      <c r="K15" s="21">
        <f t="shared" si="13"/>
        <v>0.27238805970149255</v>
      </c>
      <c r="L15" s="21">
        <f t="shared" si="14"/>
        <v>-0.46715328467153283</v>
      </c>
    </row>
    <row r="16" spans="1:12" x14ac:dyDescent="0.25">
      <c r="A16" s="45" t="s">
        <v>15</v>
      </c>
      <c r="B16" s="20">
        <v>24</v>
      </c>
      <c r="C16" s="21">
        <f t="shared" si="9"/>
        <v>5.7279236276849645E-2</v>
      </c>
      <c r="D16" s="20">
        <v>27</v>
      </c>
      <c r="E16" s="21">
        <f t="shared" si="10"/>
        <v>6.0948081264108354E-2</v>
      </c>
      <c r="F16" s="20">
        <v>23</v>
      </c>
      <c r="G16" s="21">
        <f t="shared" si="11"/>
        <v>5.623471882640587E-2</v>
      </c>
      <c r="H16" s="20">
        <v>34</v>
      </c>
      <c r="I16" s="21">
        <f t="shared" si="12"/>
        <v>9.4182825484764546E-2</v>
      </c>
      <c r="J16" s="20">
        <v>28</v>
      </c>
      <c r="K16" s="21">
        <f t="shared" si="13"/>
        <v>0.1044776119402985</v>
      </c>
      <c r="L16" s="21">
        <f t="shared" si="14"/>
        <v>0.16666666666666666</v>
      </c>
    </row>
    <row r="17" spans="1:12" x14ac:dyDescent="0.25">
      <c r="A17" s="45" t="s">
        <v>16</v>
      </c>
      <c r="B17" s="20">
        <v>6</v>
      </c>
      <c r="C17" s="21">
        <f t="shared" si="9"/>
        <v>1.4319809069212411E-2</v>
      </c>
      <c r="D17" s="20">
        <v>3</v>
      </c>
      <c r="E17" s="21">
        <f t="shared" si="10"/>
        <v>6.7720090293453723E-3</v>
      </c>
      <c r="F17" s="20">
        <v>1</v>
      </c>
      <c r="G17" s="21">
        <f t="shared" si="11"/>
        <v>2.4449877750611247E-3</v>
      </c>
      <c r="H17" s="20">
        <v>2</v>
      </c>
      <c r="I17" s="21">
        <f t="shared" si="12"/>
        <v>5.5401662049861496E-3</v>
      </c>
      <c r="J17" s="20" t="s">
        <v>9</v>
      </c>
      <c r="K17" s="21" t="s">
        <v>9</v>
      </c>
      <c r="L17" s="21">
        <v>-1</v>
      </c>
    </row>
    <row r="18" spans="1:12" s="25" customFormat="1" x14ac:dyDescent="0.25">
      <c r="A18" s="52" t="s">
        <v>5</v>
      </c>
      <c r="B18" s="22">
        <f t="shared" ref="B18" si="15">SUM(B9:B17)</f>
        <v>419</v>
      </c>
      <c r="C18" s="23">
        <f t="shared" si="9"/>
        <v>1</v>
      </c>
      <c r="D18" s="22">
        <f t="shared" ref="D18" si="16">SUM(D9:D17)</f>
        <v>443</v>
      </c>
      <c r="E18" s="23">
        <f t="shared" si="10"/>
        <v>1</v>
      </c>
      <c r="F18" s="22">
        <f t="shared" ref="F18" si="17">SUM(F9:F17)</f>
        <v>409</v>
      </c>
      <c r="G18" s="23">
        <f t="shared" si="11"/>
        <v>1</v>
      </c>
      <c r="H18" s="22">
        <f t="shared" ref="H18" si="18">SUM(H9:H17)</f>
        <v>361</v>
      </c>
      <c r="I18" s="23">
        <f t="shared" si="12"/>
        <v>1</v>
      </c>
      <c r="J18" s="22">
        <f t="shared" ref="J18" si="19">SUM(J9:J17)</f>
        <v>268</v>
      </c>
      <c r="K18" s="23">
        <f t="shared" si="13"/>
        <v>1</v>
      </c>
      <c r="L18" s="23">
        <f t="shared" si="14"/>
        <v>-0.36038186157517899</v>
      </c>
    </row>
    <row r="19" spans="1:12" ht="30" x14ac:dyDescent="0.25">
      <c r="A19" s="49" t="s">
        <v>17</v>
      </c>
      <c r="B19" s="67" t="s">
        <v>74</v>
      </c>
      <c r="C19" s="68"/>
      <c r="D19" s="67" t="s">
        <v>75</v>
      </c>
      <c r="E19" s="68"/>
      <c r="F19" s="67" t="s">
        <v>76</v>
      </c>
      <c r="G19" s="68"/>
      <c r="H19" s="67" t="s">
        <v>77</v>
      </c>
      <c r="I19" s="68"/>
      <c r="J19" s="67" t="s">
        <v>78</v>
      </c>
      <c r="K19" s="68"/>
      <c r="L19" s="19" t="s">
        <v>1</v>
      </c>
    </row>
    <row r="20" spans="1:12" x14ac:dyDescent="0.25">
      <c r="A20" s="45" t="s">
        <v>18</v>
      </c>
      <c r="B20" s="20">
        <v>141</v>
      </c>
      <c r="C20" s="21">
        <f t="shared" ref="C20:C24" si="20">B20/419</f>
        <v>0.33651551312649164</v>
      </c>
      <c r="D20" s="20">
        <v>109</v>
      </c>
      <c r="E20" s="21">
        <f t="shared" ref="E20:E24" si="21">D20/443</f>
        <v>0.24604966139954854</v>
      </c>
      <c r="F20" s="20">
        <v>128</v>
      </c>
      <c r="G20" s="21">
        <f t="shared" ref="G20:G24" si="22">F20/409</f>
        <v>0.31295843520782396</v>
      </c>
      <c r="H20" s="20">
        <v>130</v>
      </c>
      <c r="I20" s="21">
        <f t="shared" ref="I20:I24" si="23">H20/361</f>
        <v>0.36011080332409973</v>
      </c>
      <c r="J20" s="20">
        <v>92</v>
      </c>
      <c r="K20" s="21">
        <f t="shared" ref="K20:K24" si="24">J20/268</f>
        <v>0.34328358208955223</v>
      </c>
      <c r="L20" s="21">
        <f t="shared" ref="L20:L24" si="25">(J20-B20)/B20</f>
        <v>-0.3475177304964539</v>
      </c>
    </row>
    <row r="21" spans="1:12" x14ac:dyDescent="0.25">
      <c r="A21" s="45" t="s">
        <v>19</v>
      </c>
      <c r="B21" s="20">
        <v>182</v>
      </c>
      <c r="C21" s="21">
        <f t="shared" si="20"/>
        <v>0.43436754176610981</v>
      </c>
      <c r="D21" s="20">
        <v>201</v>
      </c>
      <c r="E21" s="21">
        <f t="shared" si="21"/>
        <v>0.45372460496613998</v>
      </c>
      <c r="F21" s="20">
        <v>200</v>
      </c>
      <c r="G21" s="21">
        <f t="shared" si="22"/>
        <v>0.48899755501222492</v>
      </c>
      <c r="H21" s="20">
        <v>144</v>
      </c>
      <c r="I21" s="21">
        <f t="shared" si="23"/>
        <v>0.39889196675900279</v>
      </c>
      <c r="J21" s="20">
        <v>115</v>
      </c>
      <c r="K21" s="21">
        <f t="shared" si="24"/>
        <v>0.42910447761194032</v>
      </c>
      <c r="L21" s="21">
        <f t="shared" si="25"/>
        <v>-0.36813186813186816</v>
      </c>
    </row>
    <row r="22" spans="1:12" x14ac:dyDescent="0.25">
      <c r="A22" s="45" t="s">
        <v>20</v>
      </c>
      <c r="B22" s="20">
        <v>71</v>
      </c>
      <c r="C22" s="21">
        <f t="shared" si="20"/>
        <v>0.16945107398568018</v>
      </c>
      <c r="D22" s="20">
        <v>104</v>
      </c>
      <c r="E22" s="21">
        <f t="shared" si="21"/>
        <v>0.23476297968397292</v>
      </c>
      <c r="F22" s="20">
        <v>68</v>
      </c>
      <c r="G22" s="21">
        <f t="shared" si="22"/>
        <v>0.16625916870415647</v>
      </c>
      <c r="H22" s="20">
        <v>63</v>
      </c>
      <c r="I22" s="21">
        <f t="shared" si="23"/>
        <v>0.17451523545706371</v>
      </c>
      <c r="J22" s="20">
        <v>48</v>
      </c>
      <c r="K22" s="21">
        <f t="shared" si="24"/>
        <v>0.17910447761194029</v>
      </c>
      <c r="L22" s="21">
        <f t="shared" si="25"/>
        <v>-0.323943661971831</v>
      </c>
    </row>
    <row r="23" spans="1:12" x14ac:dyDescent="0.25">
      <c r="A23" s="45" t="s">
        <v>21</v>
      </c>
      <c r="B23" s="20">
        <v>25</v>
      </c>
      <c r="C23" s="21">
        <f t="shared" si="20"/>
        <v>5.9665871121718374E-2</v>
      </c>
      <c r="D23" s="20">
        <v>29</v>
      </c>
      <c r="E23" s="21">
        <f t="shared" si="21"/>
        <v>6.5462753950338598E-2</v>
      </c>
      <c r="F23" s="20">
        <v>13</v>
      </c>
      <c r="G23" s="21">
        <f t="shared" si="22"/>
        <v>3.1784841075794622E-2</v>
      </c>
      <c r="H23" s="20">
        <v>24</v>
      </c>
      <c r="I23" s="21">
        <f t="shared" si="23"/>
        <v>6.6481994459833799E-2</v>
      </c>
      <c r="J23" s="20">
        <v>13</v>
      </c>
      <c r="K23" s="21">
        <f t="shared" si="24"/>
        <v>4.8507462686567165E-2</v>
      </c>
      <c r="L23" s="21">
        <f t="shared" si="25"/>
        <v>-0.48</v>
      </c>
    </row>
    <row r="24" spans="1:12" s="25" customFormat="1" x14ac:dyDescent="0.25">
      <c r="A24" s="52" t="s">
        <v>5</v>
      </c>
      <c r="B24" s="22">
        <f t="shared" ref="B24" si="26">SUM(B20:B23)</f>
        <v>419</v>
      </c>
      <c r="C24" s="23">
        <f t="shared" si="20"/>
        <v>1</v>
      </c>
      <c r="D24" s="22">
        <f t="shared" ref="D24" si="27">SUM(D20:D23)</f>
        <v>443</v>
      </c>
      <c r="E24" s="23">
        <f t="shared" si="21"/>
        <v>1</v>
      </c>
      <c r="F24" s="22">
        <f t="shared" ref="F24" si="28">SUM(F20:F23)</f>
        <v>409</v>
      </c>
      <c r="G24" s="23">
        <f t="shared" si="22"/>
        <v>1</v>
      </c>
      <c r="H24" s="22">
        <f t="shared" ref="H24" si="29">SUM(H20:H23)</f>
        <v>361</v>
      </c>
      <c r="I24" s="23">
        <f t="shared" si="23"/>
        <v>1</v>
      </c>
      <c r="J24" s="22">
        <f t="shared" ref="J24" si="30">SUM(J20:J23)</f>
        <v>268</v>
      </c>
      <c r="K24" s="23">
        <f t="shared" si="24"/>
        <v>1</v>
      </c>
      <c r="L24" s="23">
        <f t="shared" si="25"/>
        <v>-0.36038186157517899</v>
      </c>
    </row>
    <row r="25" spans="1:12" ht="30" x14ac:dyDescent="0.25">
      <c r="A25" s="53" t="s">
        <v>22</v>
      </c>
      <c r="B25" s="67" t="s">
        <v>74</v>
      </c>
      <c r="C25" s="68"/>
      <c r="D25" s="67" t="s">
        <v>75</v>
      </c>
      <c r="E25" s="68"/>
      <c r="F25" s="67" t="s">
        <v>76</v>
      </c>
      <c r="G25" s="68"/>
      <c r="H25" s="67" t="s">
        <v>77</v>
      </c>
      <c r="I25" s="68"/>
      <c r="J25" s="67" t="s">
        <v>78</v>
      </c>
      <c r="K25" s="68"/>
      <c r="L25" s="19" t="s">
        <v>1</v>
      </c>
    </row>
    <row r="26" spans="1:12" x14ac:dyDescent="0.25">
      <c r="A26" s="45" t="s">
        <v>23</v>
      </c>
      <c r="B26" s="20">
        <v>240</v>
      </c>
      <c r="C26" s="21">
        <f t="shared" ref="C26:C31" si="31">B26/419</f>
        <v>0.57279236276849643</v>
      </c>
      <c r="D26" s="20">
        <v>253</v>
      </c>
      <c r="E26" s="21">
        <f t="shared" ref="E26:E31" si="32">D26/443</f>
        <v>0.57110609480812646</v>
      </c>
      <c r="F26" s="20">
        <v>249</v>
      </c>
      <c r="G26" s="21">
        <f t="shared" ref="G26:G31" si="33">F26/409</f>
        <v>0.60880195599022002</v>
      </c>
      <c r="H26" s="20">
        <v>211</v>
      </c>
      <c r="I26" s="21">
        <f t="shared" ref="I26:I31" si="34">H26/361</f>
        <v>0.58448753462603875</v>
      </c>
      <c r="J26" s="20">
        <v>171</v>
      </c>
      <c r="K26" s="21">
        <f t="shared" ref="K26:K31" si="35">J26/268</f>
        <v>0.63805970149253732</v>
      </c>
      <c r="L26" s="21">
        <f t="shared" ref="L26:L31" si="36">(J26-B26)/B26</f>
        <v>-0.28749999999999998</v>
      </c>
    </row>
    <row r="27" spans="1:12" x14ac:dyDescent="0.25">
      <c r="A27" s="45" t="s">
        <v>24</v>
      </c>
      <c r="B27" s="20">
        <v>72</v>
      </c>
      <c r="C27" s="21">
        <f t="shared" si="31"/>
        <v>0.17183770883054891</v>
      </c>
      <c r="D27" s="20">
        <v>77</v>
      </c>
      <c r="E27" s="21">
        <f t="shared" si="32"/>
        <v>0.17381489841986456</v>
      </c>
      <c r="F27" s="20">
        <v>69</v>
      </c>
      <c r="G27" s="21">
        <f t="shared" si="33"/>
        <v>0.1687041564792176</v>
      </c>
      <c r="H27" s="20">
        <v>60</v>
      </c>
      <c r="I27" s="21">
        <f t="shared" si="34"/>
        <v>0.16620498614958448</v>
      </c>
      <c r="J27" s="20">
        <v>41</v>
      </c>
      <c r="K27" s="21">
        <f t="shared" si="35"/>
        <v>0.15298507462686567</v>
      </c>
      <c r="L27" s="21">
        <f t="shared" si="36"/>
        <v>-0.43055555555555558</v>
      </c>
    </row>
    <row r="28" spans="1:12" x14ac:dyDescent="0.25">
      <c r="A28" s="45" t="s">
        <v>25</v>
      </c>
      <c r="B28" s="20">
        <v>47</v>
      </c>
      <c r="C28" s="21">
        <f t="shared" si="31"/>
        <v>0.11217183770883055</v>
      </c>
      <c r="D28" s="20">
        <v>47</v>
      </c>
      <c r="E28" s="21">
        <f t="shared" si="32"/>
        <v>0.10609480812641084</v>
      </c>
      <c r="F28" s="20">
        <v>42</v>
      </c>
      <c r="G28" s="21">
        <f t="shared" si="33"/>
        <v>0.10268948655256724</v>
      </c>
      <c r="H28" s="20">
        <v>34</v>
      </c>
      <c r="I28" s="21">
        <f t="shared" si="34"/>
        <v>9.4182825484764546E-2</v>
      </c>
      <c r="J28" s="20">
        <v>25</v>
      </c>
      <c r="K28" s="21">
        <f t="shared" si="35"/>
        <v>9.3283582089552244E-2</v>
      </c>
      <c r="L28" s="21">
        <f t="shared" si="36"/>
        <v>-0.46808510638297873</v>
      </c>
    </row>
    <row r="29" spans="1:12" x14ac:dyDescent="0.25">
      <c r="A29" s="45" t="s">
        <v>26</v>
      </c>
      <c r="B29" s="20">
        <v>6</v>
      </c>
      <c r="C29" s="21">
        <f t="shared" si="31"/>
        <v>1.4319809069212411E-2</v>
      </c>
      <c r="D29" s="20">
        <v>5</v>
      </c>
      <c r="E29" s="21">
        <f t="shared" si="32"/>
        <v>1.1286681715575621E-2</v>
      </c>
      <c r="F29" s="20">
        <v>7</v>
      </c>
      <c r="G29" s="21">
        <f t="shared" si="33"/>
        <v>1.7114914425427872E-2</v>
      </c>
      <c r="H29" s="31">
        <v>3</v>
      </c>
      <c r="I29" s="43">
        <f t="shared" si="34"/>
        <v>8.3102493074792248E-3</v>
      </c>
      <c r="J29" s="31">
        <v>4</v>
      </c>
      <c r="K29" s="21">
        <f t="shared" si="35"/>
        <v>1.4925373134328358E-2</v>
      </c>
      <c r="L29" s="21">
        <f t="shared" si="36"/>
        <v>-0.33333333333333331</v>
      </c>
    </row>
    <row r="30" spans="1:12" x14ac:dyDescent="0.25">
      <c r="A30" s="45" t="s">
        <v>27</v>
      </c>
      <c r="B30" s="20">
        <v>54</v>
      </c>
      <c r="C30" s="21">
        <f t="shared" si="31"/>
        <v>0.12887828162291171</v>
      </c>
      <c r="D30" s="20">
        <v>61</v>
      </c>
      <c r="E30" s="21">
        <f t="shared" si="32"/>
        <v>0.13769751693002258</v>
      </c>
      <c r="F30" s="20">
        <v>42</v>
      </c>
      <c r="G30" s="21">
        <f t="shared" si="33"/>
        <v>0.10268948655256724</v>
      </c>
      <c r="H30" s="20">
        <v>53</v>
      </c>
      <c r="I30" s="21">
        <f t="shared" si="34"/>
        <v>0.14681440443213298</v>
      </c>
      <c r="J30" s="20">
        <v>27</v>
      </c>
      <c r="K30" s="21">
        <f t="shared" si="35"/>
        <v>0.10074626865671642</v>
      </c>
      <c r="L30" s="21">
        <f t="shared" si="36"/>
        <v>-0.5</v>
      </c>
    </row>
    <row r="31" spans="1:12" s="25" customFormat="1" x14ac:dyDescent="0.25">
      <c r="A31" s="52" t="s">
        <v>5</v>
      </c>
      <c r="B31" s="22">
        <f t="shared" ref="B31" si="37">SUM(B26:B30)</f>
        <v>419</v>
      </c>
      <c r="C31" s="23">
        <f t="shared" si="31"/>
        <v>1</v>
      </c>
      <c r="D31" s="22">
        <f t="shared" ref="D31" si="38">SUM(D26:D30)</f>
        <v>443</v>
      </c>
      <c r="E31" s="23">
        <f t="shared" si="32"/>
        <v>1</v>
      </c>
      <c r="F31" s="22">
        <f t="shared" ref="F31" si="39">SUM(F26:F30)</f>
        <v>409</v>
      </c>
      <c r="G31" s="23">
        <f t="shared" si="33"/>
        <v>1</v>
      </c>
      <c r="H31" s="22">
        <f t="shared" ref="H31" si="40">SUM(H26:H30)</f>
        <v>361</v>
      </c>
      <c r="I31" s="23">
        <f t="shared" si="34"/>
        <v>1</v>
      </c>
      <c r="J31" s="22">
        <f t="shared" ref="J31" si="41">SUM(J26:J30)</f>
        <v>268</v>
      </c>
      <c r="K31" s="23">
        <f t="shared" si="35"/>
        <v>1</v>
      </c>
      <c r="L31" s="23">
        <f t="shared" si="36"/>
        <v>-0.36038186157517899</v>
      </c>
    </row>
    <row r="32" spans="1:12" ht="30" x14ac:dyDescent="0.25">
      <c r="A32" s="49" t="s">
        <v>28</v>
      </c>
      <c r="B32" s="67" t="s">
        <v>74</v>
      </c>
      <c r="C32" s="68"/>
      <c r="D32" s="67" t="s">
        <v>75</v>
      </c>
      <c r="E32" s="68"/>
      <c r="F32" s="67" t="s">
        <v>76</v>
      </c>
      <c r="G32" s="68"/>
      <c r="H32" s="67" t="s">
        <v>77</v>
      </c>
      <c r="I32" s="68"/>
      <c r="J32" s="67" t="s">
        <v>78</v>
      </c>
      <c r="K32" s="68"/>
      <c r="L32" s="19" t="s">
        <v>1</v>
      </c>
    </row>
    <row r="33" spans="1:12" ht="30" x14ac:dyDescent="0.25">
      <c r="A33" s="54" t="s">
        <v>71</v>
      </c>
      <c r="B33" s="20">
        <v>253</v>
      </c>
      <c r="C33" s="21">
        <f t="shared" ref="C33:C35" si="42">B33/419</f>
        <v>0.60381861575178997</v>
      </c>
      <c r="D33" s="20">
        <v>288</v>
      </c>
      <c r="E33" s="21">
        <f t="shared" ref="E33:E35" si="43">D33/443</f>
        <v>0.65011286681715574</v>
      </c>
      <c r="F33" s="20">
        <v>247</v>
      </c>
      <c r="G33" s="21">
        <f t="shared" ref="G33:G35" si="44">F33/409</f>
        <v>0.60391198044009775</v>
      </c>
      <c r="H33" s="20">
        <v>234</v>
      </c>
      <c r="I33" s="21">
        <f t="shared" ref="I33:I35" si="45">H33/361</f>
        <v>0.64819944598337953</v>
      </c>
      <c r="J33" s="20">
        <v>160</v>
      </c>
      <c r="K33" s="21">
        <f t="shared" ref="K33:K35" si="46">J33/268</f>
        <v>0.59701492537313428</v>
      </c>
      <c r="L33" s="21">
        <f t="shared" ref="L33:L35" si="47">(J33-B33)/B33</f>
        <v>-0.3675889328063241</v>
      </c>
    </row>
    <row r="34" spans="1:12" x14ac:dyDescent="0.25">
      <c r="A34" s="45" t="s">
        <v>29</v>
      </c>
      <c r="B34" s="20">
        <v>166</v>
      </c>
      <c r="C34" s="21">
        <f t="shared" si="42"/>
        <v>0.39618138424821003</v>
      </c>
      <c r="D34" s="20">
        <v>155</v>
      </c>
      <c r="E34" s="21">
        <f t="shared" si="43"/>
        <v>0.34988713318284426</v>
      </c>
      <c r="F34" s="20">
        <v>162</v>
      </c>
      <c r="G34" s="21">
        <f t="shared" si="44"/>
        <v>0.39608801955990219</v>
      </c>
      <c r="H34" s="20">
        <v>127</v>
      </c>
      <c r="I34" s="21">
        <f t="shared" si="45"/>
        <v>0.35180055401662053</v>
      </c>
      <c r="J34" s="20">
        <v>108</v>
      </c>
      <c r="K34" s="21">
        <f t="shared" si="46"/>
        <v>0.40298507462686567</v>
      </c>
      <c r="L34" s="21">
        <f t="shared" si="47"/>
        <v>-0.3493975903614458</v>
      </c>
    </row>
    <row r="35" spans="1:12" s="25" customFormat="1" x14ac:dyDescent="0.25">
      <c r="A35" s="52" t="s">
        <v>5</v>
      </c>
      <c r="B35" s="22">
        <f t="shared" ref="B35" si="48">SUM(B33:B34)</f>
        <v>419</v>
      </c>
      <c r="C35" s="23">
        <f t="shared" si="42"/>
        <v>1</v>
      </c>
      <c r="D35" s="22">
        <f t="shared" ref="D35" si="49">SUM(D33:D34)</f>
        <v>443</v>
      </c>
      <c r="E35" s="23">
        <f t="shared" si="43"/>
        <v>1</v>
      </c>
      <c r="F35" s="22">
        <f t="shared" ref="F35" si="50">SUM(F33:F34)</f>
        <v>409</v>
      </c>
      <c r="G35" s="23">
        <f t="shared" si="44"/>
        <v>1</v>
      </c>
      <c r="H35" s="22">
        <f t="shared" ref="H35" si="51">SUM(H33:H34)</f>
        <v>361</v>
      </c>
      <c r="I35" s="23">
        <f t="shared" si="45"/>
        <v>1</v>
      </c>
      <c r="J35" s="22">
        <f t="shared" ref="J35" si="52">SUM(J33:J34)</f>
        <v>268</v>
      </c>
      <c r="K35" s="23">
        <f t="shared" si="46"/>
        <v>1</v>
      </c>
      <c r="L35" s="23">
        <f t="shared" si="47"/>
        <v>-0.36038186157517899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M3" sqref="M3"/>
    </sheetView>
  </sheetViews>
  <sheetFormatPr defaultRowHeight="15" x14ac:dyDescent="0.25"/>
  <cols>
    <col min="1" max="1" width="38.140625" style="46" customWidth="1"/>
    <col min="2" max="2" width="18.5703125" customWidth="1"/>
    <col min="3" max="4" width="13.140625" customWidth="1"/>
    <col min="5" max="5" width="13.140625" style="13" customWidth="1"/>
    <col min="6" max="6" width="13.140625" customWidth="1"/>
    <col min="7" max="7" width="13.140625" style="13" customWidth="1"/>
    <col min="8" max="8" width="13.140625" style="16" customWidth="1"/>
  </cols>
  <sheetData>
    <row r="1" spans="1:8" x14ac:dyDescent="0.25">
      <c r="A1" s="69" t="s">
        <v>34</v>
      </c>
      <c r="B1" s="69"/>
      <c r="C1" s="69"/>
      <c r="D1" s="69"/>
      <c r="E1" s="69"/>
      <c r="F1" s="69"/>
      <c r="G1" s="69"/>
      <c r="H1" s="69"/>
    </row>
    <row r="2" spans="1:8" x14ac:dyDescent="0.25">
      <c r="A2" s="72"/>
      <c r="B2" s="72"/>
      <c r="C2" s="72"/>
      <c r="D2" s="72"/>
      <c r="E2" s="72"/>
      <c r="F2" s="72"/>
      <c r="G2" s="72"/>
      <c r="H2" s="72"/>
    </row>
    <row r="3" spans="1:8" ht="30" x14ac:dyDescent="0.25">
      <c r="A3" s="50" t="s">
        <v>30</v>
      </c>
      <c r="B3" s="2" t="s">
        <v>31</v>
      </c>
      <c r="C3" s="3" t="s">
        <v>63</v>
      </c>
      <c r="D3" s="3" t="s">
        <v>64</v>
      </c>
      <c r="E3" s="10" t="s">
        <v>65</v>
      </c>
      <c r="F3" s="3" t="s">
        <v>66</v>
      </c>
      <c r="G3" s="10" t="s">
        <v>32</v>
      </c>
      <c r="H3" s="14" t="s">
        <v>67</v>
      </c>
    </row>
    <row r="4" spans="1:8" x14ac:dyDescent="0.25">
      <c r="A4" s="73" t="s">
        <v>35</v>
      </c>
      <c r="B4" s="18" t="s">
        <v>74</v>
      </c>
      <c r="C4" s="1">
        <v>428</v>
      </c>
      <c r="D4" s="1">
        <v>346</v>
      </c>
      <c r="E4" s="11">
        <v>0.80841121495327106</v>
      </c>
      <c r="F4" s="1">
        <v>294</v>
      </c>
      <c r="G4" s="11">
        <v>0.68691588785046731</v>
      </c>
      <c r="H4" s="5" t="s">
        <v>9</v>
      </c>
    </row>
    <row r="5" spans="1:8" x14ac:dyDescent="0.25">
      <c r="A5" s="74"/>
      <c r="B5" s="18" t="s">
        <v>75</v>
      </c>
      <c r="C5" s="1">
        <v>446</v>
      </c>
      <c r="D5" s="1">
        <v>377</v>
      </c>
      <c r="E5" s="11">
        <v>0.8452914798206278</v>
      </c>
      <c r="F5" s="1">
        <v>303</v>
      </c>
      <c r="G5" s="11">
        <v>0.679372197309417</v>
      </c>
      <c r="H5" s="7" t="s">
        <v>9</v>
      </c>
    </row>
    <row r="6" spans="1:8" x14ac:dyDescent="0.25">
      <c r="A6" s="74"/>
      <c r="B6" s="18" t="s">
        <v>76</v>
      </c>
      <c r="C6" s="1">
        <v>414</v>
      </c>
      <c r="D6" s="1">
        <v>355</v>
      </c>
      <c r="E6" s="11">
        <v>0.85748792270531404</v>
      </c>
      <c r="F6" s="1">
        <v>276</v>
      </c>
      <c r="G6" s="11">
        <v>0.66666666666666663</v>
      </c>
      <c r="H6" s="7" t="s">
        <v>9</v>
      </c>
    </row>
    <row r="7" spans="1:8" x14ac:dyDescent="0.25">
      <c r="A7" s="74"/>
      <c r="B7" s="18" t="s">
        <v>77</v>
      </c>
      <c r="C7" s="1">
        <v>367</v>
      </c>
      <c r="D7" s="1">
        <v>316</v>
      </c>
      <c r="E7" s="11">
        <v>0.8610354223433242</v>
      </c>
      <c r="F7" s="1">
        <v>257</v>
      </c>
      <c r="G7" s="11">
        <v>0.70027247956403271</v>
      </c>
      <c r="H7" s="7" t="s">
        <v>9</v>
      </c>
    </row>
    <row r="8" spans="1:8" x14ac:dyDescent="0.25">
      <c r="A8" s="75"/>
      <c r="B8" s="18" t="s">
        <v>78</v>
      </c>
      <c r="C8" s="1">
        <v>272</v>
      </c>
      <c r="D8" s="1">
        <v>241</v>
      </c>
      <c r="E8" s="11">
        <v>0.88602941176470584</v>
      </c>
      <c r="F8" s="1">
        <v>195</v>
      </c>
      <c r="G8" s="11">
        <v>0.71691176470588236</v>
      </c>
      <c r="H8" s="7" t="s">
        <v>9</v>
      </c>
    </row>
    <row r="9" spans="1:8" x14ac:dyDescent="0.25">
      <c r="C9" s="8"/>
      <c r="D9" s="8"/>
      <c r="E9" s="12"/>
      <c r="F9" s="8"/>
      <c r="G9" s="12"/>
      <c r="H9" s="15"/>
    </row>
    <row r="10" spans="1:8" ht="30" x14ac:dyDescent="0.25">
      <c r="A10" s="49" t="s">
        <v>33</v>
      </c>
      <c r="B10" s="17" t="s">
        <v>31</v>
      </c>
      <c r="C10" s="3" t="s">
        <v>63</v>
      </c>
      <c r="D10" s="3" t="s">
        <v>64</v>
      </c>
      <c r="E10" s="10" t="s">
        <v>65</v>
      </c>
      <c r="F10" s="3" t="s">
        <v>66</v>
      </c>
      <c r="G10" s="10" t="s">
        <v>32</v>
      </c>
      <c r="H10" s="14" t="s">
        <v>67</v>
      </c>
    </row>
    <row r="11" spans="1:8" x14ac:dyDescent="0.25">
      <c r="A11" s="76" t="s">
        <v>36</v>
      </c>
      <c r="B11" s="18" t="s">
        <v>74</v>
      </c>
      <c r="C11" s="1">
        <v>352</v>
      </c>
      <c r="D11" s="1">
        <v>277</v>
      </c>
      <c r="E11" s="6">
        <v>0.78693181818181823</v>
      </c>
      <c r="F11" s="1">
        <v>234</v>
      </c>
      <c r="G11" s="6">
        <v>0.66477272727272729</v>
      </c>
      <c r="H11" s="7">
        <v>2.4485507246376814</v>
      </c>
    </row>
    <row r="12" spans="1:8" x14ac:dyDescent="0.25">
      <c r="A12" s="76"/>
      <c r="B12" s="18" t="s">
        <v>75</v>
      </c>
      <c r="C12" s="1">
        <v>319</v>
      </c>
      <c r="D12" s="1">
        <v>270</v>
      </c>
      <c r="E12" s="6">
        <v>0.84639498432601878</v>
      </c>
      <c r="F12" s="1">
        <v>215</v>
      </c>
      <c r="G12" s="6">
        <v>0.6739811912225705</v>
      </c>
      <c r="H12" s="7">
        <v>2.4344444444444449</v>
      </c>
    </row>
    <row r="13" spans="1:8" x14ac:dyDescent="0.25">
      <c r="A13" s="76"/>
      <c r="B13" s="18" t="s">
        <v>76</v>
      </c>
      <c r="C13" s="1">
        <v>306</v>
      </c>
      <c r="D13" s="1">
        <v>259</v>
      </c>
      <c r="E13" s="6">
        <v>0.84640522875816993</v>
      </c>
      <c r="F13" s="1">
        <v>200</v>
      </c>
      <c r="G13" s="6">
        <v>0.65359477124183007</v>
      </c>
      <c r="H13" s="7">
        <v>2.4832684824902729</v>
      </c>
    </row>
    <row r="14" spans="1:8" x14ac:dyDescent="0.25">
      <c r="A14" s="76"/>
      <c r="B14" s="18" t="s">
        <v>77</v>
      </c>
      <c r="C14" s="1">
        <v>263</v>
      </c>
      <c r="D14" s="1">
        <v>232</v>
      </c>
      <c r="E14" s="6">
        <v>0.88212927756653992</v>
      </c>
      <c r="F14" s="1">
        <v>187</v>
      </c>
      <c r="G14" s="6">
        <v>0.71102661596958172</v>
      </c>
      <c r="H14" s="7">
        <v>2.6599137931034482</v>
      </c>
    </row>
    <row r="15" spans="1:8" x14ac:dyDescent="0.25">
      <c r="A15" s="76"/>
      <c r="B15" s="18" t="s">
        <v>78</v>
      </c>
      <c r="C15" s="1">
        <v>198</v>
      </c>
      <c r="D15" s="1">
        <v>174</v>
      </c>
      <c r="E15" s="6">
        <v>0.87878787878787878</v>
      </c>
      <c r="F15" s="1">
        <v>140</v>
      </c>
      <c r="G15" s="6">
        <v>0.70707070707070707</v>
      </c>
      <c r="H15" s="7">
        <v>2.6941860465116281</v>
      </c>
    </row>
    <row r="16" spans="1:8" ht="30" x14ac:dyDescent="0.25">
      <c r="A16" s="51"/>
      <c r="B16" s="17" t="s">
        <v>31</v>
      </c>
      <c r="C16" s="3" t="s">
        <v>63</v>
      </c>
      <c r="D16" s="3" t="s">
        <v>64</v>
      </c>
      <c r="E16" s="10" t="s">
        <v>65</v>
      </c>
      <c r="F16" s="3" t="s">
        <v>66</v>
      </c>
      <c r="G16" s="10" t="s">
        <v>32</v>
      </c>
      <c r="H16" s="14" t="s">
        <v>67</v>
      </c>
    </row>
    <row r="17" spans="1:8" x14ac:dyDescent="0.25">
      <c r="A17" s="76" t="s">
        <v>37</v>
      </c>
      <c r="B17" s="18" t="s">
        <v>74</v>
      </c>
      <c r="C17" s="1">
        <v>43</v>
      </c>
      <c r="D17" s="1">
        <v>40</v>
      </c>
      <c r="E17" s="6">
        <v>0.93023255813953487</v>
      </c>
      <c r="F17" s="1">
        <v>34</v>
      </c>
      <c r="G17" s="6">
        <v>0.79069767441860461</v>
      </c>
      <c r="H17" s="7">
        <v>2.69</v>
      </c>
    </row>
    <row r="18" spans="1:8" x14ac:dyDescent="0.25">
      <c r="A18" s="76"/>
      <c r="B18" s="18" t="s">
        <v>75</v>
      </c>
      <c r="C18" s="1">
        <v>65</v>
      </c>
      <c r="D18" s="1">
        <v>54</v>
      </c>
      <c r="E18" s="6">
        <v>0.83076923076923082</v>
      </c>
      <c r="F18" s="1">
        <v>43</v>
      </c>
      <c r="G18" s="6">
        <v>0.66153846153846152</v>
      </c>
      <c r="H18" s="7">
        <v>2.5240740740740746</v>
      </c>
    </row>
    <row r="19" spans="1:8" x14ac:dyDescent="0.25">
      <c r="A19" s="76"/>
      <c r="B19" s="18" t="s">
        <v>76</v>
      </c>
      <c r="C19" s="1">
        <v>69</v>
      </c>
      <c r="D19" s="1">
        <v>61</v>
      </c>
      <c r="E19" s="6">
        <v>0.88405797101449279</v>
      </c>
      <c r="F19" s="1">
        <v>51</v>
      </c>
      <c r="G19" s="6">
        <v>0.73913043478260865</v>
      </c>
      <c r="H19" s="7">
        <v>2.6183333333333336</v>
      </c>
    </row>
    <row r="20" spans="1:8" x14ac:dyDescent="0.25">
      <c r="A20" s="76"/>
      <c r="B20" s="18" t="s">
        <v>77</v>
      </c>
      <c r="C20" s="1">
        <v>62</v>
      </c>
      <c r="D20" s="1">
        <v>45</v>
      </c>
      <c r="E20" s="6">
        <v>0.72580645161290325</v>
      </c>
      <c r="F20" s="1">
        <v>39</v>
      </c>
      <c r="G20" s="6">
        <v>0.62903225806451613</v>
      </c>
      <c r="H20" s="7">
        <v>2.9577777777777774</v>
      </c>
    </row>
    <row r="21" spans="1:8" x14ac:dyDescent="0.25">
      <c r="A21" s="76"/>
      <c r="B21" s="18" t="s">
        <v>78</v>
      </c>
      <c r="C21" s="1">
        <v>58</v>
      </c>
      <c r="D21" s="1">
        <v>51</v>
      </c>
      <c r="E21" s="6">
        <v>0.87931034482758619</v>
      </c>
      <c r="F21" s="1">
        <v>43</v>
      </c>
      <c r="G21" s="6">
        <v>0.74137931034482762</v>
      </c>
      <c r="H21" s="7">
        <v>2.6160000000000001</v>
      </c>
    </row>
    <row r="22" spans="1:8" ht="30" x14ac:dyDescent="0.25">
      <c r="A22" s="51"/>
      <c r="B22" s="17" t="s">
        <v>31</v>
      </c>
      <c r="C22" s="3" t="s">
        <v>63</v>
      </c>
      <c r="D22" s="3" t="s">
        <v>64</v>
      </c>
      <c r="E22" s="10" t="s">
        <v>65</v>
      </c>
      <c r="F22" s="3" t="s">
        <v>66</v>
      </c>
      <c r="G22" s="10" t="s">
        <v>32</v>
      </c>
      <c r="H22" s="14" t="s">
        <v>67</v>
      </c>
    </row>
    <row r="23" spans="1:8" x14ac:dyDescent="0.25">
      <c r="A23" s="76" t="s">
        <v>38</v>
      </c>
      <c r="B23" s="18" t="s">
        <v>74</v>
      </c>
      <c r="C23" s="1">
        <v>33</v>
      </c>
      <c r="D23" s="1">
        <v>29</v>
      </c>
      <c r="E23" s="6">
        <v>0.87878787878787878</v>
      </c>
      <c r="F23" s="1">
        <v>26</v>
      </c>
      <c r="G23" s="6">
        <v>0.78787878787878785</v>
      </c>
      <c r="H23" s="7">
        <v>2.6241379310344826</v>
      </c>
    </row>
    <row r="24" spans="1:8" x14ac:dyDescent="0.25">
      <c r="A24" s="76"/>
      <c r="B24" s="18" t="s">
        <v>75</v>
      </c>
      <c r="C24" s="1">
        <v>62</v>
      </c>
      <c r="D24" s="1">
        <v>53</v>
      </c>
      <c r="E24" s="6">
        <v>0.85483870967741937</v>
      </c>
      <c r="F24" s="1">
        <v>45</v>
      </c>
      <c r="G24" s="6">
        <v>0.72580645161290325</v>
      </c>
      <c r="H24" s="7">
        <v>2.6584905660377363</v>
      </c>
    </row>
    <row r="25" spans="1:8" x14ac:dyDescent="0.25">
      <c r="A25" s="76"/>
      <c r="B25" s="18" t="s">
        <v>76</v>
      </c>
      <c r="C25" s="4">
        <v>39</v>
      </c>
      <c r="D25" s="4">
        <v>35</v>
      </c>
      <c r="E25" s="6">
        <v>0.89743589743589747</v>
      </c>
      <c r="F25" s="4">
        <v>25</v>
      </c>
      <c r="G25" s="6">
        <v>0.64102564102564108</v>
      </c>
      <c r="H25" s="7">
        <v>2.0371428571428574</v>
      </c>
    </row>
    <row r="26" spans="1:8" x14ac:dyDescent="0.25">
      <c r="A26" s="76"/>
      <c r="B26" s="18" t="s">
        <v>77</v>
      </c>
      <c r="C26" s="1">
        <v>42</v>
      </c>
      <c r="D26" s="1">
        <v>39</v>
      </c>
      <c r="E26" s="6">
        <v>0.9285714285714286</v>
      </c>
      <c r="F26" s="1">
        <v>31</v>
      </c>
      <c r="G26" s="6">
        <v>0.73809523809523814</v>
      </c>
      <c r="H26" s="7">
        <v>2.5282051282051281</v>
      </c>
    </row>
    <row r="27" spans="1:8" x14ac:dyDescent="0.25">
      <c r="A27" s="76"/>
      <c r="B27" s="18" t="s">
        <v>78</v>
      </c>
      <c r="C27" s="1">
        <v>16</v>
      </c>
      <c r="D27" s="1">
        <v>16</v>
      </c>
      <c r="E27" s="6">
        <v>1</v>
      </c>
      <c r="F27" s="1">
        <v>12</v>
      </c>
      <c r="G27" s="6">
        <v>0.75</v>
      </c>
      <c r="H27" s="7">
        <v>2.7124999999999999</v>
      </c>
    </row>
  </sheetData>
  <mergeCells count="5"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>
      <selection activeCell="M3" sqref="M3"/>
    </sheetView>
  </sheetViews>
  <sheetFormatPr defaultRowHeight="15" x14ac:dyDescent="0.25"/>
  <cols>
    <col min="1" max="1" width="20" style="46" customWidth="1"/>
    <col min="2" max="2" width="16.7109375" style="24" customWidth="1"/>
    <col min="3" max="4" width="13.7109375" style="24" customWidth="1"/>
    <col min="5" max="5" width="13.7109375" style="33" customWidth="1"/>
    <col min="6" max="6" width="13.7109375" style="24" customWidth="1"/>
    <col min="7" max="7" width="13.7109375" style="33" customWidth="1"/>
    <col min="8" max="8" width="13.7109375" style="34" customWidth="1"/>
    <col min="9" max="9" width="16.7109375" customWidth="1"/>
    <col min="10" max="15" width="13.7109375" customWidth="1"/>
  </cols>
  <sheetData>
    <row r="1" spans="1:15" ht="30" x14ac:dyDescent="0.25">
      <c r="A1" s="49" t="s">
        <v>62</v>
      </c>
      <c r="B1" s="9" t="s">
        <v>31</v>
      </c>
      <c r="C1" s="27" t="s">
        <v>63</v>
      </c>
      <c r="D1" s="27" t="s">
        <v>64</v>
      </c>
      <c r="E1" s="28" t="s">
        <v>65</v>
      </c>
      <c r="F1" s="27" t="s">
        <v>66</v>
      </c>
      <c r="G1" s="28" t="s">
        <v>32</v>
      </c>
      <c r="H1" s="29" t="s">
        <v>67</v>
      </c>
    </row>
    <row r="2" spans="1:15" x14ac:dyDescent="0.25">
      <c r="A2" s="76" t="s">
        <v>39</v>
      </c>
      <c r="B2" s="18" t="s">
        <v>74</v>
      </c>
      <c r="C2" s="20">
        <v>340</v>
      </c>
      <c r="D2" s="20">
        <v>293</v>
      </c>
      <c r="E2" s="30">
        <v>0.86176470588235299</v>
      </c>
      <c r="F2" s="20">
        <v>253</v>
      </c>
      <c r="G2" s="30">
        <v>0.74411764705882355</v>
      </c>
      <c r="H2" s="37">
        <v>2.5154109589041096</v>
      </c>
    </row>
    <row r="3" spans="1:15" x14ac:dyDescent="0.25">
      <c r="A3" s="76"/>
      <c r="B3" s="18" t="s">
        <v>75</v>
      </c>
      <c r="C3" s="20">
        <v>327</v>
      </c>
      <c r="D3" s="20">
        <v>284</v>
      </c>
      <c r="E3" s="30">
        <v>0.86850152905198774</v>
      </c>
      <c r="F3" s="20">
        <v>227</v>
      </c>
      <c r="G3" s="30">
        <v>0.6941896024464832</v>
      </c>
      <c r="H3" s="37">
        <v>2.414084507042253</v>
      </c>
    </row>
    <row r="4" spans="1:15" x14ac:dyDescent="0.25">
      <c r="A4" s="76"/>
      <c r="B4" s="18" t="s">
        <v>76</v>
      </c>
      <c r="C4" s="20">
        <v>271</v>
      </c>
      <c r="D4" s="20">
        <v>240</v>
      </c>
      <c r="E4" s="30">
        <v>0.88560885608856088</v>
      </c>
      <c r="F4" s="20">
        <v>191</v>
      </c>
      <c r="G4" s="30">
        <v>0.70479704797047971</v>
      </c>
      <c r="H4" s="37">
        <v>2.5108333333333337</v>
      </c>
    </row>
    <row r="5" spans="1:15" x14ac:dyDescent="0.25">
      <c r="A5" s="76"/>
      <c r="B5" s="18" t="s">
        <v>77</v>
      </c>
      <c r="C5" s="20">
        <v>248</v>
      </c>
      <c r="D5" s="20">
        <v>217</v>
      </c>
      <c r="E5" s="30">
        <v>0.875</v>
      </c>
      <c r="F5" s="20">
        <v>171</v>
      </c>
      <c r="G5" s="30">
        <v>0.68951612903225812</v>
      </c>
      <c r="H5" s="37">
        <v>2.5516129032258066</v>
      </c>
    </row>
    <row r="6" spans="1:15" x14ac:dyDescent="0.25">
      <c r="A6" s="76"/>
      <c r="B6" s="18" t="s">
        <v>78</v>
      </c>
      <c r="C6" s="20">
        <v>161</v>
      </c>
      <c r="D6" s="20">
        <v>148</v>
      </c>
      <c r="E6" s="30">
        <v>0.91925465838509313</v>
      </c>
      <c r="F6" s="20">
        <v>120</v>
      </c>
      <c r="G6" s="30">
        <v>0.74534161490683226</v>
      </c>
      <c r="H6" s="37">
        <v>2.6424657534246574</v>
      </c>
    </row>
    <row r="7" spans="1:15" x14ac:dyDescent="0.25">
      <c r="A7" s="76" t="s">
        <v>40</v>
      </c>
      <c r="B7" s="18" t="s">
        <v>74</v>
      </c>
      <c r="C7" s="31">
        <v>88</v>
      </c>
      <c r="D7" s="31">
        <v>53</v>
      </c>
      <c r="E7" s="32">
        <v>0.60227272727272729</v>
      </c>
      <c r="F7" s="31">
        <v>41</v>
      </c>
      <c r="G7" s="32">
        <v>0.46590909090909088</v>
      </c>
      <c r="H7" s="66">
        <v>2.358490566037736</v>
      </c>
    </row>
    <row r="8" spans="1:15" x14ac:dyDescent="0.25">
      <c r="A8" s="76"/>
      <c r="B8" s="18" t="s">
        <v>75</v>
      </c>
      <c r="C8" s="31">
        <v>119</v>
      </c>
      <c r="D8" s="31">
        <v>93</v>
      </c>
      <c r="E8" s="32">
        <v>0.78151260504201681</v>
      </c>
      <c r="F8" s="31">
        <v>76</v>
      </c>
      <c r="G8" s="32">
        <v>0.6386554621848739</v>
      </c>
      <c r="H8" s="66">
        <v>2.6763440860215053</v>
      </c>
    </row>
    <row r="9" spans="1:15" x14ac:dyDescent="0.25">
      <c r="A9" s="76"/>
      <c r="B9" s="18" t="s">
        <v>76</v>
      </c>
      <c r="C9" s="31">
        <v>143</v>
      </c>
      <c r="D9" s="31">
        <v>115</v>
      </c>
      <c r="E9" s="32">
        <v>0.80419580419580416</v>
      </c>
      <c r="F9" s="31">
        <v>85</v>
      </c>
      <c r="G9" s="32">
        <v>0.59440559440559437</v>
      </c>
      <c r="H9" s="66">
        <v>2.3571428571428572</v>
      </c>
    </row>
    <row r="10" spans="1:15" x14ac:dyDescent="0.25">
      <c r="A10" s="76"/>
      <c r="B10" s="18" t="s">
        <v>77</v>
      </c>
      <c r="C10" s="31">
        <v>119</v>
      </c>
      <c r="D10" s="31">
        <v>99</v>
      </c>
      <c r="E10" s="32">
        <v>0.83193277310924374</v>
      </c>
      <c r="F10" s="31">
        <v>86</v>
      </c>
      <c r="G10" s="32">
        <v>0.72268907563025209</v>
      </c>
      <c r="H10" s="66">
        <v>2.9808080808080804</v>
      </c>
    </row>
    <row r="11" spans="1:15" x14ac:dyDescent="0.25">
      <c r="A11" s="76"/>
      <c r="B11" s="18" t="s">
        <v>78</v>
      </c>
      <c r="C11" s="31">
        <v>111</v>
      </c>
      <c r="D11" s="31">
        <v>93</v>
      </c>
      <c r="E11" s="32">
        <v>0.83783783783783783</v>
      </c>
      <c r="F11" s="31">
        <v>75</v>
      </c>
      <c r="G11" s="32">
        <v>0.67567567567567566</v>
      </c>
      <c r="H11" s="66">
        <v>2.7369565217391303</v>
      </c>
    </row>
    <row r="14" spans="1:15" ht="35.25" customHeight="1" x14ac:dyDescent="0.25">
      <c r="A14" s="81" t="s">
        <v>39</v>
      </c>
      <c r="B14" s="81"/>
      <c r="C14" s="81"/>
      <c r="D14" s="81"/>
      <c r="E14" s="81"/>
      <c r="F14" s="81"/>
      <c r="G14" s="81"/>
      <c r="H14" s="81"/>
      <c r="I14" s="81" t="s">
        <v>40</v>
      </c>
      <c r="J14" s="81"/>
      <c r="K14" s="81"/>
      <c r="L14" s="81"/>
      <c r="M14" s="81"/>
      <c r="N14" s="81"/>
      <c r="O14" s="81"/>
    </row>
    <row r="15" spans="1:15" ht="30" x14ac:dyDescent="0.25">
      <c r="A15" s="56" t="s">
        <v>41</v>
      </c>
      <c r="B15" s="55" t="s">
        <v>31</v>
      </c>
      <c r="C15" s="27" t="s">
        <v>63</v>
      </c>
      <c r="D15" s="27" t="s">
        <v>64</v>
      </c>
      <c r="E15" s="27" t="s">
        <v>65</v>
      </c>
      <c r="F15" s="27" t="s">
        <v>66</v>
      </c>
      <c r="G15" s="27" t="s">
        <v>32</v>
      </c>
      <c r="H15" s="27" t="s">
        <v>67</v>
      </c>
      <c r="I15" s="55" t="s">
        <v>31</v>
      </c>
      <c r="J15" s="27" t="s">
        <v>63</v>
      </c>
      <c r="K15" s="27" t="s">
        <v>64</v>
      </c>
      <c r="L15" s="27" t="s">
        <v>65</v>
      </c>
      <c r="M15" s="27" t="s">
        <v>66</v>
      </c>
      <c r="N15" s="27" t="s">
        <v>32</v>
      </c>
      <c r="O15" s="27" t="s">
        <v>67</v>
      </c>
    </row>
    <row r="16" spans="1:15" x14ac:dyDescent="0.25">
      <c r="A16" s="82" t="s">
        <v>42</v>
      </c>
      <c r="B16" s="57" t="s">
        <v>74</v>
      </c>
      <c r="C16" s="58">
        <v>35</v>
      </c>
      <c r="D16" s="58">
        <v>25</v>
      </c>
      <c r="E16" s="59">
        <v>0.7142857142857143</v>
      </c>
      <c r="F16" s="58">
        <v>19</v>
      </c>
      <c r="G16" s="59">
        <v>0.54285714285714282</v>
      </c>
      <c r="H16" s="60">
        <v>2.2080000000000002</v>
      </c>
      <c r="I16" s="57" t="s">
        <v>74</v>
      </c>
      <c r="J16" s="58">
        <v>16</v>
      </c>
      <c r="K16" s="58">
        <v>10</v>
      </c>
      <c r="L16" s="59">
        <v>0.625</v>
      </c>
      <c r="M16" s="58">
        <v>8</v>
      </c>
      <c r="N16" s="59">
        <v>0.5</v>
      </c>
      <c r="O16" s="60">
        <v>2.4</v>
      </c>
    </row>
    <row r="17" spans="1:15" x14ac:dyDescent="0.25">
      <c r="A17" s="83"/>
      <c r="B17" s="57" t="s">
        <v>75</v>
      </c>
      <c r="C17" s="58">
        <v>36</v>
      </c>
      <c r="D17" s="58">
        <v>30</v>
      </c>
      <c r="E17" s="59">
        <v>0.83333333333333337</v>
      </c>
      <c r="F17" s="58">
        <v>20</v>
      </c>
      <c r="G17" s="59">
        <v>0.55555555555555558</v>
      </c>
      <c r="H17" s="60">
        <v>1.8900000000000001</v>
      </c>
      <c r="I17" s="57" t="s">
        <v>75</v>
      </c>
      <c r="J17" s="58">
        <v>13</v>
      </c>
      <c r="K17" s="58">
        <v>7</v>
      </c>
      <c r="L17" s="59">
        <v>0.53846153846153844</v>
      </c>
      <c r="M17" s="58">
        <v>4</v>
      </c>
      <c r="N17" s="59">
        <v>0.30769230769230771</v>
      </c>
      <c r="O17" s="60">
        <v>1.9571428571428571</v>
      </c>
    </row>
    <row r="18" spans="1:15" x14ac:dyDescent="0.25">
      <c r="A18" s="83"/>
      <c r="B18" s="57" t="s">
        <v>76</v>
      </c>
      <c r="C18" s="58">
        <v>20</v>
      </c>
      <c r="D18" s="58">
        <v>17</v>
      </c>
      <c r="E18" s="59">
        <v>0.85</v>
      </c>
      <c r="F18" s="58">
        <v>12</v>
      </c>
      <c r="G18" s="59">
        <v>0.6</v>
      </c>
      <c r="H18" s="60">
        <v>1.8411764705882352</v>
      </c>
      <c r="I18" s="57" t="s">
        <v>76</v>
      </c>
      <c r="J18" s="58">
        <v>10</v>
      </c>
      <c r="K18" s="58">
        <v>5</v>
      </c>
      <c r="L18" s="59">
        <v>0.5</v>
      </c>
      <c r="M18" s="58">
        <v>4</v>
      </c>
      <c r="N18" s="59">
        <v>0.4</v>
      </c>
      <c r="O18" s="60">
        <v>2.2000000000000002</v>
      </c>
    </row>
    <row r="19" spans="1:15" x14ac:dyDescent="0.25">
      <c r="A19" s="83"/>
      <c r="B19" s="57" t="s">
        <v>77</v>
      </c>
      <c r="C19" s="58">
        <v>20</v>
      </c>
      <c r="D19" s="58">
        <v>16</v>
      </c>
      <c r="E19" s="59">
        <v>0.8</v>
      </c>
      <c r="F19" s="58">
        <v>12</v>
      </c>
      <c r="G19" s="59">
        <v>0.6</v>
      </c>
      <c r="H19" s="60">
        <v>2.3062500000000004</v>
      </c>
      <c r="I19" s="57" t="s">
        <v>77</v>
      </c>
      <c r="J19" s="58">
        <v>25</v>
      </c>
      <c r="K19" s="58">
        <v>19</v>
      </c>
      <c r="L19" s="59">
        <v>0.76</v>
      </c>
      <c r="M19" s="58">
        <v>15</v>
      </c>
      <c r="N19" s="59">
        <v>0.6</v>
      </c>
      <c r="O19" s="60">
        <v>2.4368421052631577</v>
      </c>
    </row>
    <row r="20" spans="1:15" x14ac:dyDescent="0.25">
      <c r="A20" s="84"/>
      <c r="B20" s="57" t="s">
        <v>78</v>
      </c>
      <c r="C20" s="58">
        <v>17</v>
      </c>
      <c r="D20" s="58">
        <v>15</v>
      </c>
      <c r="E20" s="59">
        <v>0.88235294117647056</v>
      </c>
      <c r="F20" s="58">
        <v>13</v>
      </c>
      <c r="G20" s="59">
        <v>0.76470588235294112</v>
      </c>
      <c r="H20" s="60">
        <v>2.5666666666666669</v>
      </c>
      <c r="I20" s="57" t="s">
        <v>78</v>
      </c>
      <c r="J20" s="58">
        <v>11</v>
      </c>
      <c r="K20" s="58">
        <v>10</v>
      </c>
      <c r="L20" s="59">
        <v>0.90909090909090906</v>
      </c>
      <c r="M20" s="58">
        <v>9</v>
      </c>
      <c r="N20" s="59">
        <v>0.81818181818181823</v>
      </c>
      <c r="O20" s="60">
        <v>2.2555555555555555</v>
      </c>
    </row>
    <row r="21" spans="1:15" x14ac:dyDescent="0.25">
      <c r="A21" s="78" t="s">
        <v>43</v>
      </c>
      <c r="B21" s="61" t="s">
        <v>74</v>
      </c>
      <c r="C21" s="62">
        <v>2</v>
      </c>
      <c r="D21" s="62">
        <v>2</v>
      </c>
      <c r="E21" s="63">
        <v>1</v>
      </c>
      <c r="F21" s="62">
        <v>2</v>
      </c>
      <c r="G21" s="63">
        <v>1</v>
      </c>
      <c r="H21" s="64">
        <v>2.5</v>
      </c>
      <c r="I21" s="61" t="s">
        <v>74</v>
      </c>
      <c r="J21" s="62" t="s">
        <v>9</v>
      </c>
      <c r="K21" s="62" t="s">
        <v>9</v>
      </c>
      <c r="L21" s="63" t="s">
        <v>9</v>
      </c>
      <c r="M21" s="62" t="s">
        <v>9</v>
      </c>
      <c r="N21" s="63" t="s">
        <v>9</v>
      </c>
      <c r="O21" s="64" t="s">
        <v>9</v>
      </c>
    </row>
    <row r="22" spans="1:15" x14ac:dyDescent="0.25">
      <c r="A22" s="78"/>
      <c r="B22" s="61" t="s">
        <v>75</v>
      </c>
      <c r="C22" s="62" t="s">
        <v>9</v>
      </c>
      <c r="D22" s="62" t="s">
        <v>9</v>
      </c>
      <c r="E22" s="63" t="s">
        <v>9</v>
      </c>
      <c r="F22" s="62" t="s">
        <v>9</v>
      </c>
      <c r="G22" s="63" t="s">
        <v>9</v>
      </c>
      <c r="H22" s="64" t="s">
        <v>9</v>
      </c>
      <c r="I22" s="61" t="s">
        <v>75</v>
      </c>
      <c r="J22" s="62" t="s">
        <v>9</v>
      </c>
      <c r="K22" s="62" t="s">
        <v>9</v>
      </c>
      <c r="L22" s="63" t="s">
        <v>9</v>
      </c>
      <c r="M22" s="62" t="s">
        <v>9</v>
      </c>
      <c r="N22" s="63" t="s">
        <v>9</v>
      </c>
      <c r="O22" s="64" t="s">
        <v>9</v>
      </c>
    </row>
    <row r="23" spans="1:15" x14ac:dyDescent="0.25">
      <c r="A23" s="78"/>
      <c r="B23" s="61" t="s">
        <v>76</v>
      </c>
      <c r="C23" s="62" t="s">
        <v>9</v>
      </c>
      <c r="D23" s="62" t="s">
        <v>9</v>
      </c>
      <c r="E23" s="63" t="s">
        <v>9</v>
      </c>
      <c r="F23" s="62" t="s">
        <v>9</v>
      </c>
      <c r="G23" s="63" t="s">
        <v>9</v>
      </c>
      <c r="H23" s="64" t="s">
        <v>9</v>
      </c>
      <c r="I23" s="61" t="s">
        <v>76</v>
      </c>
      <c r="J23" s="62" t="s">
        <v>9</v>
      </c>
      <c r="K23" s="62" t="s">
        <v>9</v>
      </c>
      <c r="L23" s="63" t="s">
        <v>9</v>
      </c>
      <c r="M23" s="62" t="s">
        <v>9</v>
      </c>
      <c r="N23" s="63" t="s">
        <v>9</v>
      </c>
      <c r="O23" s="64" t="s">
        <v>9</v>
      </c>
    </row>
    <row r="24" spans="1:15" x14ac:dyDescent="0.25">
      <c r="A24" s="78"/>
      <c r="B24" s="61" t="s">
        <v>77</v>
      </c>
      <c r="C24" s="62" t="s">
        <v>9</v>
      </c>
      <c r="D24" s="62" t="s">
        <v>9</v>
      </c>
      <c r="E24" s="63" t="s">
        <v>9</v>
      </c>
      <c r="F24" s="62" t="s">
        <v>9</v>
      </c>
      <c r="G24" s="63" t="s">
        <v>9</v>
      </c>
      <c r="H24" s="64" t="s">
        <v>9</v>
      </c>
      <c r="I24" s="61" t="s">
        <v>77</v>
      </c>
      <c r="J24" s="62" t="s">
        <v>9</v>
      </c>
      <c r="K24" s="62" t="s">
        <v>9</v>
      </c>
      <c r="L24" s="63" t="s">
        <v>9</v>
      </c>
      <c r="M24" s="62" t="s">
        <v>9</v>
      </c>
      <c r="N24" s="63" t="s">
        <v>9</v>
      </c>
      <c r="O24" s="64" t="s">
        <v>9</v>
      </c>
    </row>
    <row r="25" spans="1:15" x14ac:dyDescent="0.25">
      <c r="A25" s="78"/>
      <c r="B25" s="61" t="s">
        <v>78</v>
      </c>
      <c r="C25" s="62" t="s">
        <v>9</v>
      </c>
      <c r="D25" s="62" t="s">
        <v>9</v>
      </c>
      <c r="E25" s="63" t="s">
        <v>9</v>
      </c>
      <c r="F25" s="62" t="s">
        <v>9</v>
      </c>
      <c r="G25" s="63" t="s">
        <v>9</v>
      </c>
      <c r="H25" s="64" t="s">
        <v>9</v>
      </c>
      <c r="I25" s="61" t="s">
        <v>78</v>
      </c>
      <c r="J25" s="62" t="s">
        <v>9</v>
      </c>
      <c r="K25" s="62" t="s">
        <v>9</v>
      </c>
      <c r="L25" s="63" t="s">
        <v>9</v>
      </c>
      <c r="M25" s="62" t="s">
        <v>9</v>
      </c>
      <c r="N25" s="63" t="s">
        <v>9</v>
      </c>
      <c r="O25" s="64" t="s">
        <v>9</v>
      </c>
    </row>
    <row r="26" spans="1:15" x14ac:dyDescent="0.25">
      <c r="A26" s="79" t="s">
        <v>10</v>
      </c>
      <c r="B26" s="57" t="s">
        <v>74</v>
      </c>
      <c r="C26" s="58">
        <v>5</v>
      </c>
      <c r="D26" s="58">
        <v>3</v>
      </c>
      <c r="E26" s="59">
        <v>0.6</v>
      </c>
      <c r="F26" s="58">
        <v>3</v>
      </c>
      <c r="G26" s="59">
        <v>0.6</v>
      </c>
      <c r="H26" s="60">
        <v>2.6666666666666665</v>
      </c>
      <c r="I26" s="57" t="s">
        <v>74</v>
      </c>
      <c r="J26" s="58">
        <v>2</v>
      </c>
      <c r="K26" s="58">
        <v>1</v>
      </c>
      <c r="L26" s="59">
        <v>0.5</v>
      </c>
      <c r="M26" s="58">
        <v>1</v>
      </c>
      <c r="N26" s="59">
        <v>0.5</v>
      </c>
      <c r="O26" s="60">
        <v>4</v>
      </c>
    </row>
    <row r="27" spans="1:15" x14ac:dyDescent="0.25">
      <c r="A27" s="79"/>
      <c r="B27" s="57" t="s">
        <v>75</v>
      </c>
      <c r="C27" s="58">
        <v>7</v>
      </c>
      <c r="D27" s="58">
        <v>6</v>
      </c>
      <c r="E27" s="59">
        <v>0.8571428571428571</v>
      </c>
      <c r="F27" s="58">
        <v>5</v>
      </c>
      <c r="G27" s="59">
        <v>0.7142857142857143</v>
      </c>
      <c r="H27" s="60">
        <v>2.7833333333333332</v>
      </c>
      <c r="I27" s="57" t="s">
        <v>75</v>
      </c>
      <c r="J27" s="58">
        <v>2</v>
      </c>
      <c r="K27" s="58">
        <v>1</v>
      </c>
      <c r="L27" s="59">
        <v>0.5</v>
      </c>
      <c r="M27" s="58">
        <v>1</v>
      </c>
      <c r="N27" s="59">
        <v>0.5</v>
      </c>
      <c r="O27" s="60">
        <v>3</v>
      </c>
    </row>
    <row r="28" spans="1:15" x14ac:dyDescent="0.25">
      <c r="A28" s="79"/>
      <c r="B28" s="57" t="s">
        <v>76</v>
      </c>
      <c r="C28" s="58">
        <v>7</v>
      </c>
      <c r="D28" s="58">
        <v>7</v>
      </c>
      <c r="E28" s="59">
        <v>1</v>
      </c>
      <c r="F28" s="58">
        <v>6</v>
      </c>
      <c r="G28" s="59">
        <v>0.8571428571428571</v>
      </c>
      <c r="H28" s="60">
        <v>3.4285714285714284</v>
      </c>
      <c r="I28" s="57" t="s">
        <v>76</v>
      </c>
      <c r="J28" s="58">
        <v>1</v>
      </c>
      <c r="K28" s="58">
        <v>1</v>
      </c>
      <c r="L28" s="59">
        <v>1</v>
      </c>
      <c r="M28" s="58">
        <v>1</v>
      </c>
      <c r="N28" s="59">
        <v>1</v>
      </c>
      <c r="O28" s="60">
        <v>4</v>
      </c>
    </row>
    <row r="29" spans="1:15" x14ac:dyDescent="0.25">
      <c r="A29" s="79"/>
      <c r="B29" s="57" t="s">
        <v>77</v>
      </c>
      <c r="C29" s="58">
        <v>7</v>
      </c>
      <c r="D29" s="58">
        <v>6</v>
      </c>
      <c r="E29" s="59">
        <v>0.8571428571428571</v>
      </c>
      <c r="F29" s="58">
        <v>6</v>
      </c>
      <c r="G29" s="59">
        <v>0.8571428571428571</v>
      </c>
      <c r="H29" s="60">
        <v>3.3333333333333335</v>
      </c>
      <c r="I29" s="57" t="s">
        <v>77</v>
      </c>
      <c r="J29" s="58">
        <v>1</v>
      </c>
      <c r="K29" s="58">
        <v>1</v>
      </c>
      <c r="L29" s="59">
        <v>1</v>
      </c>
      <c r="M29" s="58">
        <v>0</v>
      </c>
      <c r="N29" s="59">
        <v>0</v>
      </c>
      <c r="O29" s="60">
        <v>1</v>
      </c>
    </row>
    <row r="30" spans="1:15" x14ac:dyDescent="0.25">
      <c r="A30" s="79"/>
      <c r="B30" s="57" t="s">
        <v>78</v>
      </c>
      <c r="C30" s="58">
        <v>1</v>
      </c>
      <c r="D30" s="58">
        <v>1</v>
      </c>
      <c r="E30" s="59">
        <v>1</v>
      </c>
      <c r="F30" s="58">
        <v>1</v>
      </c>
      <c r="G30" s="59">
        <v>1</v>
      </c>
      <c r="H30" s="60">
        <v>2</v>
      </c>
      <c r="I30" s="57" t="s">
        <v>78</v>
      </c>
      <c r="J30" s="58">
        <v>3</v>
      </c>
      <c r="K30" s="58">
        <v>2</v>
      </c>
      <c r="L30" s="59">
        <v>0.66666666666666663</v>
      </c>
      <c r="M30" s="58">
        <v>2</v>
      </c>
      <c r="N30" s="59">
        <v>0.66666666666666663</v>
      </c>
      <c r="O30" s="60">
        <v>3.7000000000000006</v>
      </c>
    </row>
    <row r="31" spans="1:15" x14ac:dyDescent="0.25">
      <c r="A31" s="80" t="s">
        <v>11</v>
      </c>
      <c r="B31" s="61" t="s">
        <v>74</v>
      </c>
      <c r="C31" s="62">
        <v>7</v>
      </c>
      <c r="D31" s="62">
        <v>6</v>
      </c>
      <c r="E31" s="63">
        <v>0.8571428571428571</v>
      </c>
      <c r="F31" s="62">
        <v>6</v>
      </c>
      <c r="G31" s="63">
        <v>0.8571428571428571</v>
      </c>
      <c r="H31" s="64">
        <v>2.6666666666666665</v>
      </c>
      <c r="I31" s="61" t="s">
        <v>74</v>
      </c>
      <c r="J31" s="62">
        <v>3</v>
      </c>
      <c r="K31" s="62">
        <v>1</v>
      </c>
      <c r="L31" s="63">
        <v>0.33333333333333331</v>
      </c>
      <c r="M31" s="62">
        <v>1</v>
      </c>
      <c r="N31" s="63">
        <v>0.33333333333333331</v>
      </c>
      <c r="O31" s="64">
        <v>2</v>
      </c>
    </row>
    <row r="32" spans="1:15" x14ac:dyDescent="0.25">
      <c r="A32" s="80"/>
      <c r="B32" s="61" t="s">
        <v>75</v>
      </c>
      <c r="C32" s="62">
        <v>14</v>
      </c>
      <c r="D32" s="62">
        <v>14</v>
      </c>
      <c r="E32" s="63">
        <v>1</v>
      </c>
      <c r="F32" s="62">
        <v>11</v>
      </c>
      <c r="G32" s="63">
        <v>0.7857142857142857</v>
      </c>
      <c r="H32" s="64">
        <v>2.0499999999999998</v>
      </c>
      <c r="I32" s="61" t="s">
        <v>75</v>
      </c>
      <c r="J32" s="62">
        <v>5</v>
      </c>
      <c r="K32" s="62">
        <v>4</v>
      </c>
      <c r="L32" s="63">
        <v>0.8</v>
      </c>
      <c r="M32" s="62">
        <v>2</v>
      </c>
      <c r="N32" s="63">
        <v>0.4</v>
      </c>
      <c r="O32" s="64">
        <v>1.75</v>
      </c>
    </row>
    <row r="33" spans="1:15" x14ac:dyDescent="0.25">
      <c r="A33" s="80"/>
      <c r="B33" s="61" t="s">
        <v>76</v>
      </c>
      <c r="C33" s="62">
        <v>10</v>
      </c>
      <c r="D33" s="62">
        <v>9</v>
      </c>
      <c r="E33" s="63">
        <v>0.9</v>
      </c>
      <c r="F33" s="62">
        <v>5</v>
      </c>
      <c r="G33" s="63">
        <v>0.5</v>
      </c>
      <c r="H33" s="64">
        <v>2.1111111111111112</v>
      </c>
      <c r="I33" s="61" t="s">
        <v>76</v>
      </c>
      <c r="J33" s="62">
        <v>3</v>
      </c>
      <c r="K33" s="62">
        <v>3</v>
      </c>
      <c r="L33" s="63">
        <v>1</v>
      </c>
      <c r="M33" s="62">
        <v>3</v>
      </c>
      <c r="N33" s="63">
        <v>1</v>
      </c>
      <c r="O33" s="64">
        <v>3.6666666666666665</v>
      </c>
    </row>
    <row r="34" spans="1:15" x14ac:dyDescent="0.25">
      <c r="A34" s="80"/>
      <c r="B34" s="61" t="s">
        <v>77</v>
      </c>
      <c r="C34" s="62">
        <v>16</v>
      </c>
      <c r="D34" s="62">
        <v>14</v>
      </c>
      <c r="E34" s="63">
        <v>0.875</v>
      </c>
      <c r="F34" s="62">
        <v>12</v>
      </c>
      <c r="G34" s="63">
        <v>0.75</v>
      </c>
      <c r="H34" s="64">
        <v>2.9285714285714284</v>
      </c>
      <c r="I34" s="61" t="s">
        <v>77</v>
      </c>
      <c r="J34" s="62">
        <v>3</v>
      </c>
      <c r="K34" s="62">
        <v>2</v>
      </c>
      <c r="L34" s="63">
        <v>0.66666666666666663</v>
      </c>
      <c r="M34" s="62">
        <v>1</v>
      </c>
      <c r="N34" s="63">
        <v>0.33333333333333331</v>
      </c>
      <c r="O34" s="64">
        <v>2.5</v>
      </c>
    </row>
    <row r="35" spans="1:15" x14ac:dyDescent="0.25">
      <c r="A35" s="80"/>
      <c r="B35" s="61" t="s">
        <v>78</v>
      </c>
      <c r="C35" s="62">
        <v>5</v>
      </c>
      <c r="D35" s="62">
        <v>5</v>
      </c>
      <c r="E35" s="63">
        <v>1</v>
      </c>
      <c r="F35" s="62">
        <v>5</v>
      </c>
      <c r="G35" s="63">
        <v>1</v>
      </c>
      <c r="H35" s="64">
        <v>3.3200000000000003</v>
      </c>
      <c r="I35" s="61" t="s">
        <v>78</v>
      </c>
      <c r="J35" s="62">
        <v>3</v>
      </c>
      <c r="K35" s="62">
        <v>2</v>
      </c>
      <c r="L35" s="63">
        <v>0.66666666666666663</v>
      </c>
      <c r="M35" s="62">
        <v>2</v>
      </c>
      <c r="N35" s="63">
        <v>0.66666666666666663</v>
      </c>
      <c r="O35" s="64">
        <v>2.65</v>
      </c>
    </row>
    <row r="36" spans="1:15" x14ac:dyDescent="0.25">
      <c r="A36" s="79" t="s">
        <v>12</v>
      </c>
      <c r="B36" s="57" t="s">
        <v>74</v>
      </c>
      <c r="C36" s="58">
        <v>168</v>
      </c>
      <c r="D36" s="58">
        <v>145</v>
      </c>
      <c r="E36" s="59">
        <v>0.86309523809523814</v>
      </c>
      <c r="F36" s="58">
        <v>123</v>
      </c>
      <c r="G36" s="59">
        <v>0.7321428571428571</v>
      </c>
      <c r="H36" s="60">
        <v>2.4351724137931039</v>
      </c>
      <c r="I36" s="57" t="s">
        <v>74</v>
      </c>
      <c r="J36" s="58">
        <v>19</v>
      </c>
      <c r="K36" s="58">
        <v>9</v>
      </c>
      <c r="L36" s="59">
        <v>0.47368421052631576</v>
      </c>
      <c r="M36" s="58">
        <v>6</v>
      </c>
      <c r="N36" s="59">
        <v>0.31578947368421051</v>
      </c>
      <c r="O36" s="60">
        <v>1.8888888888888888</v>
      </c>
    </row>
    <row r="37" spans="1:15" x14ac:dyDescent="0.25">
      <c r="A37" s="79"/>
      <c r="B37" s="57" t="s">
        <v>75</v>
      </c>
      <c r="C37" s="58">
        <v>146</v>
      </c>
      <c r="D37" s="58">
        <v>127</v>
      </c>
      <c r="E37" s="59">
        <v>0.86986301369863017</v>
      </c>
      <c r="F37" s="58">
        <v>103</v>
      </c>
      <c r="G37" s="59">
        <v>0.70547945205479456</v>
      </c>
      <c r="H37" s="60">
        <v>2.5496062992125985</v>
      </c>
      <c r="I37" s="57" t="s">
        <v>75</v>
      </c>
      <c r="J37" s="58">
        <v>32</v>
      </c>
      <c r="K37" s="58">
        <v>20</v>
      </c>
      <c r="L37" s="59">
        <v>0.625</v>
      </c>
      <c r="M37" s="58">
        <v>18</v>
      </c>
      <c r="N37" s="59">
        <v>0.5625</v>
      </c>
      <c r="O37" s="60">
        <v>2.75</v>
      </c>
    </row>
    <row r="38" spans="1:15" x14ac:dyDescent="0.25">
      <c r="A38" s="79"/>
      <c r="B38" s="57" t="s">
        <v>76</v>
      </c>
      <c r="C38" s="58">
        <v>139</v>
      </c>
      <c r="D38" s="58">
        <v>120</v>
      </c>
      <c r="E38" s="59">
        <v>0.86330935251798557</v>
      </c>
      <c r="F38" s="58">
        <v>97</v>
      </c>
      <c r="G38" s="59">
        <v>0.69784172661870503</v>
      </c>
      <c r="H38" s="60">
        <v>2.5275000000000003</v>
      </c>
      <c r="I38" s="57" t="s">
        <v>76</v>
      </c>
      <c r="J38" s="58">
        <v>49</v>
      </c>
      <c r="K38" s="58">
        <v>40</v>
      </c>
      <c r="L38" s="59">
        <v>0.81632653061224492</v>
      </c>
      <c r="M38" s="58">
        <v>26</v>
      </c>
      <c r="N38" s="59">
        <v>0.53061224489795922</v>
      </c>
      <c r="O38" s="60">
        <v>2.2000000000000002</v>
      </c>
    </row>
    <row r="39" spans="1:15" x14ac:dyDescent="0.25">
      <c r="A39" s="79"/>
      <c r="B39" s="57" t="s">
        <v>77</v>
      </c>
      <c r="C39" s="58">
        <v>114</v>
      </c>
      <c r="D39" s="58">
        <v>100</v>
      </c>
      <c r="E39" s="59">
        <v>0.8771929824561403</v>
      </c>
      <c r="F39" s="58">
        <v>79</v>
      </c>
      <c r="G39" s="59">
        <v>0.69298245614035092</v>
      </c>
      <c r="H39" s="60">
        <v>2.552</v>
      </c>
      <c r="I39" s="57" t="s">
        <v>77</v>
      </c>
      <c r="J39" s="58">
        <v>37</v>
      </c>
      <c r="K39" s="58">
        <v>31</v>
      </c>
      <c r="L39" s="59">
        <v>0.83783783783783783</v>
      </c>
      <c r="M39" s="58">
        <v>26</v>
      </c>
      <c r="N39" s="59">
        <v>0.70270270270270274</v>
      </c>
      <c r="O39" s="60">
        <v>2.9258064516129036</v>
      </c>
    </row>
    <row r="40" spans="1:15" x14ac:dyDescent="0.25">
      <c r="A40" s="79"/>
      <c r="B40" s="57" t="s">
        <v>78</v>
      </c>
      <c r="C40" s="58">
        <v>82</v>
      </c>
      <c r="D40" s="58">
        <v>73</v>
      </c>
      <c r="E40" s="59">
        <v>0.8902439024390244</v>
      </c>
      <c r="F40" s="58">
        <v>54</v>
      </c>
      <c r="G40" s="59">
        <v>0.65853658536585369</v>
      </c>
      <c r="H40" s="60">
        <v>2.4555555555555553</v>
      </c>
      <c r="I40" s="57" t="s">
        <v>78</v>
      </c>
      <c r="J40" s="58">
        <v>46</v>
      </c>
      <c r="K40" s="58">
        <v>35</v>
      </c>
      <c r="L40" s="59">
        <v>0.76086956521739135</v>
      </c>
      <c r="M40" s="58">
        <v>29</v>
      </c>
      <c r="N40" s="59">
        <v>0.63043478260869568</v>
      </c>
      <c r="O40" s="60">
        <v>2.9057142857142857</v>
      </c>
    </row>
    <row r="41" spans="1:15" x14ac:dyDescent="0.25">
      <c r="A41" s="80" t="s">
        <v>13</v>
      </c>
      <c r="B41" s="61" t="s">
        <v>74</v>
      </c>
      <c r="C41" s="62" t="s">
        <v>9</v>
      </c>
      <c r="D41" s="62" t="s">
        <v>9</v>
      </c>
      <c r="E41" s="63" t="s">
        <v>9</v>
      </c>
      <c r="F41" s="62" t="s">
        <v>9</v>
      </c>
      <c r="G41" s="63" t="s">
        <v>9</v>
      </c>
      <c r="H41" s="64" t="s">
        <v>9</v>
      </c>
      <c r="I41" s="61" t="s">
        <v>74</v>
      </c>
      <c r="J41" s="62" t="s">
        <v>9</v>
      </c>
      <c r="K41" s="62" t="s">
        <v>9</v>
      </c>
      <c r="L41" s="63" t="s">
        <v>9</v>
      </c>
      <c r="M41" s="62" t="s">
        <v>9</v>
      </c>
      <c r="N41" s="63" t="s">
        <v>9</v>
      </c>
      <c r="O41" s="64" t="s">
        <v>9</v>
      </c>
    </row>
    <row r="42" spans="1:15" x14ac:dyDescent="0.25">
      <c r="A42" s="80"/>
      <c r="B42" s="61" t="s">
        <v>75</v>
      </c>
      <c r="C42" s="62">
        <v>1</v>
      </c>
      <c r="D42" s="62">
        <v>1</v>
      </c>
      <c r="E42" s="63">
        <v>1</v>
      </c>
      <c r="F42" s="62">
        <v>0</v>
      </c>
      <c r="G42" s="63">
        <v>0</v>
      </c>
      <c r="H42" s="64">
        <v>0</v>
      </c>
      <c r="I42" s="61" t="s">
        <v>75</v>
      </c>
      <c r="J42" s="62" t="s">
        <v>9</v>
      </c>
      <c r="K42" s="62" t="s">
        <v>9</v>
      </c>
      <c r="L42" s="63" t="s">
        <v>9</v>
      </c>
      <c r="M42" s="62" t="s">
        <v>9</v>
      </c>
      <c r="N42" s="63" t="s">
        <v>9</v>
      </c>
      <c r="O42" s="64" t="s">
        <v>9</v>
      </c>
    </row>
    <row r="43" spans="1:15" x14ac:dyDescent="0.25">
      <c r="A43" s="80"/>
      <c r="B43" s="61" t="s">
        <v>76</v>
      </c>
      <c r="C43" s="62">
        <v>2</v>
      </c>
      <c r="D43" s="62">
        <v>2</v>
      </c>
      <c r="E43" s="63">
        <v>1</v>
      </c>
      <c r="F43" s="62">
        <v>1</v>
      </c>
      <c r="G43" s="63">
        <v>0.5</v>
      </c>
      <c r="H43" s="64">
        <v>1.1499999999999999</v>
      </c>
      <c r="I43" s="61" t="s">
        <v>76</v>
      </c>
      <c r="J43" s="62">
        <v>2</v>
      </c>
      <c r="K43" s="62">
        <v>1</v>
      </c>
      <c r="L43" s="63">
        <v>0.5</v>
      </c>
      <c r="M43" s="62">
        <v>1</v>
      </c>
      <c r="N43" s="63">
        <v>0.5</v>
      </c>
      <c r="O43" s="64">
        <v>3</v>
      </c>
    </row>
    <row r="44" spans="1:15" x14ac:dyDescent="0.25">
      <c r="A44" s="80"/>
      <c r="B44" s="61" t="s">
        <v>77</v>
      </c>
      <c r="C44" s="62" t="s">
        <v>9</v>
      </c>
      <c r="D44" s="62" t="s">
        <v>9</v>
      </c>
      <c r="E44" s="63" t="s">
        <v>9</v>
      </c>
      <c r="F44" s="62" t="s">
        <v>9</v>
      </c>
      <c r="G44" s="63" t="s">
        <v>9</v>
      </c>
      <c r="H44" s="64" t="s">
        <v>9</v>
      </c>
      <c r="I44" s="61" t="s">
        <v>77</v>
      </c>
      <c r="J44" s="62">
        <v>2</v>
      </c>
      <c r="K44" s="62">
        <v>2</v>
      </c>
      <c r="L44" s="63">
        <v>1</v>
      </c>
      <c r="M44" s="62">
        <v>1</v>
      </c>
      <c r="N44" s="63">
        <v>0.5</v>
      </c>
      <c r="O44" s="64">
        <v>1.5</v>
      </c>
    </row>
    <row r="45" spans="1:15" x14ac:dyDescent="0.25">
      <c r="A45" s="80"/>
      <c r="B45" s="61" t="s">
        <v>78</v>
      </c>
      <c r="C45" s="62" t="s">
        <v>9</v>
      </c>
      <c r="D45" s="62" t="s">
        <v>9</v>
      </c>
      <c r="E45" s="63" t="s">
        <v>9</v>
      </c>
      <c r="F45" s="62" t="s">
        <v>9</v>
      </c>
      <c r="G45" s="63" t="s">
        <v>9</v>
      </c>
      <c r="H45" s="64" t="s">
        <v>9</v>
      </c>
      <c r="I45" s="61" t="s">
        <v>78</v>
      </c>
      <c r="J45" s="62">
        <v>2</v>
      </c>
      <c r="K45" s="62">
        <v>1</v>
      </c>
      <c r="L45" s="63">
        <v>0.5</v>
      </c>
      <c r="M45" s="62">
        <v>1</v>
      </c>
      <c r="N45" s="63">
        <v>0.5</v>
      </c>
      <c r="O45" s="64">
        <v>2</v>
      </c>
    </row>
    <row r="46" spans="1:15" x14ac:dyDescent="0.25">
      <c r="A46" s="77" t="s">
        <v>72</v>
      </c>
      <c r="B46" s="57" t="s">
        <v>74</v>
      </c>
      <c r="C46" s="58">
        <v>102</v>
      </c>
      <c r="D46" s="58">
        <v>93</v>
      </c>
      <c r="E46" s="59">
        <v>0.91176470588235292</v>
      </c>
      <c r="F46" s="58">
        <v>82</v>
      </c>
      <c r="G46" s="59">
        <v>0.80392156862745101</v>
      </c>
      <c r="H46" s="60">
        <v>2.6902173913043472</v>
      </c>
      <c r="I46" s="57" t="s">
        <v>74</v>
      </c>
      <c r="J46" s="58">
        <v>38</v>
      </c>
      <c r="K46" s="58">
        <v>26</v>
      </c>
      <c r="L46" s="59">
        <v>0.68421052631578949</v>
      </c>
      <c r="M46" s="58">
        <v>20</v>
      </c>
      <c r="N46" s="59">
        <v>0.52631578947368418</v>
      </c>
      <c r="O46" s="60">
        <v>2.3846153846153846</v>
      </c>
    </row>
    <row r="47" spans="1:15" x14ac:dyDescent="0.25">
      <c r="A47" s="77"/>
      <c r="B47" s="57" t="s">
        <v>75</v>
      </c>
      <c r="C47" s="58">
        <v>102</v>
      </c>
      <c r="D47" s="58">
        <v>88</v>
      </c>
      <c r="E47" s="59">
        <v>0.86274509803921573</v>
      </c>
      <c r="F47" s="58">
        <v>72</v>
      </c>
      <c r="G47" s="59">
        <v>0.70588235294117652</v>
      </c>
      <c r="H47" s="60">
        <v>2.4238636363636363</v>
      </c>
      <c r="I47" s="57" t="s">
        <v>75</v>
      </c>
      <c r="J47" s="58">
        <v>58</v>
      </c>
      <c r="K47" s="58">
        <v>54</v>
      </c>
      <c r="L47" s="59">
        <v>0.93103448275862066</v>
      </c>
      <c r="M47" s="58">
        <v>46</v>
      </c>
      <c r="N47" s="59">
        <v>0.7931034482758621</v>
      </c>
      <c r="O47" s="60">
        <v>2.837037037037037</v>
      </c>
    </row>
    <row r="48" spans="1:15" x14ac:dyDescent="0.25">
      <c r="A48" s="77"/>
      <c r="B48" s="57" t="s">
        <v>76</v>
      </c>
      <c r="C48" s="58">
        <v>78</v>
      </c>
      <c r="D48" s="58">
        <v>72</v>
      </c>
      <c r="E48" s="59">
        <v>0.92307692307692313</v>
      </c>
      <c r="F48" s="58">
        <v>60</v>
      </c>
      <c r="G48" s="59">
        <v>0.76923076923076927</v>
      </c>
      <c r="H48" s="60">
        <v>2.6902777777777778</v>
      </c>
      <c r="I48" s="57" t="s">
        <v>76</v>
      </c>
      <c r="J48" s="58">
        <v>69</v>
      </c>
      <c r="K48" s="58">
        <v>56</v>
      </c>
      <c r="L48" s="59">
        <v>0.81159420289855078</v>
      </c>
      <c r="M48" s="58">
        <v>42</v>
      </c>
      <c r="N48" s="59">
        <v>0.60869565217391308</v>
      </c>
      <c r="O48" s="60">
        <v>2.3018867924528301</v>
      </c>
    </row>
    <row r="49" spans="1:15" x14ac:dyDescent="0.25">
      <c r="A49" s="77"/>
      <c r="B49" s="57" t="s">
        <v>77</v>
      </c>
      <c r="C49" s="58">
        <v>66</v>
      </c>
      <c r="D49" s="58">
        <v>60</v>
      </c>
      <c r="E49" s="59">
        <v>0.90909090909090906</v>
      </c>
      <c r="F49" s="58">
        <v>50</v>
      </c>
      <c r="G49" s="59">
        <v>0.75757575757575757</v>
      </c>
      <c r="H49" s="60">
        <v>2.6716666666666669</v>
      </c>
      <c r="I49" s="57" t="s">
        <v>77</v>
      </c>
      <c r="J49" s="58">
        <v>38</v>
      </c>
      <c r="K49" s="58">
        <v>32</v>
      </c>
      <c r="L49" s="59">
        <v>0.84210526315789469</v>
      </c>
      <c r="M49" s="58">
        <v>31</v>
      </c>
      <c r="N49" s="59">
        <v>0.81578947368421051</v>
      </c>
      <c r="O49" s="60">
        <v>3.4375</v>
      </c>
    </row>
    <row r="50" spans="1:15" x14ac:dyDescent="0.25">
      <c r="A50" s="77"/>
      <c r="B50" s="57" t="s">
        <v>78</v>
      </c>
      <c r="C50" s="58">
        <v>37</v>
      </c>
      <c r="D50" s="58">
        <v>36</v>
      </c>
      <c r="E50" s="59">
        <v>0.97297297297297303</v>
      </c>
      <c r="F50" s="58">
        <v>32</v>
      </c>
      <c r="G50" s="59">
        <v>0.86486486486486491</v>
      </c>
      <c r="H50" s="60">
        <v>2.9</v>
      </c>
      <c r="I50" s="57" t="s">
        <v>78</v>
      </c>
      <c r="J50" s="58">
        <v>37</v>
      </c>
      <c r="K50" s="58">
        <v>34</v>
      </c>
      <c r="L50" s="59">
        <v>0.91891891891891897</v>
      </c>
      <c r="M50" s="58">
        <v>24</v>
      </c>
      <c r="N50" s="59">
        <v>0.64864864864864868</v>
      </c>
      <c r="O50" s="60">
        <v>2.6382352941176466</v>
      </c>
    </row>
    <row r="51" spans="1:15" x14ac:dyDescent="0.25">
      <c r="A51" s="78" t="s">
        <v>45</v>
      </c>
      <c r="B51" s="61" t="s">
        <v>74</v>
      </c>
      <c r="C51" s="65">
        <v>16</v>
      </c>
      <c r="D51" s="62">
        <v>14</v>
      </c>
      <c r="E51" s="63">
        <v>0.875</v>
      </c>
      <c r="F51" s="62">
        <v>14</v>
      </c>
      <c r="G51" s="63">
        <v>0.875</v>
      </c>
      <c r="H51" s="64">
        <v>2.8357142857142859</v>
      </c>
      <c r="I51" s="61" t="s">
        <v>74</v>
      </c>
      <c r="J51" s="65">
        <v>9</v>
      </c>
      <c r="K51" s="62">
        <v>6</v>
      </c>
      <c r="L51" s="63">
        <v>0.66666666666666663</v>
      </c>
      <c r="M51" s="62">
        <v>5</v>
      </c>
      <c r="N51" s="63">
        <v>0.55555555555555558</v>
      </c>
      <c r="O51" s="64">
        <v>2.6666666666666665</v>
      </c>
    </row>
    <row r="52" spans="1:15" x14ac:dyDescent="0.25">
      <c r="A52" s="78"/>
      <c r="B52" s="61" t="s">
        <v>75</v>
      </c>
      <c r="C52" s="62">
        <v>19</v>
      </c>
      <c r="D52" s="62">
        <v>16</v>
      </c>
      <c r="E52" s="63">
        <v>0.84210526315789469</v>
      </c>
      <c r="F52" s="62">
        <v>14</v>
      </c>
      <c r="G52" s="63">
        <v>0.73684210526315785</v>
      </c>
      <c r="H52" s="64">
        <v>2.65</v>
      </c>
      <c r="I52" s="61" t="s">
        <v>75</v>
      </c>
      <c r="J52" s="62">
        <v>8</v>
      </c>
      <c r="K52" s="62">
        <v>6</v>
      </c>
      <c r="L52" s="63">
        <v>0.75</v>
      </c>
      <c r="M52" s="62">
        <v>5</v>
      </c>
      <c r="N52" s="63">
        <v>0.625</v>
      </c>
      <c r="O52" s="64">
        <v>2.8333333333333335</v>
      </c>
    </row>
    <row r="53" spans="1:15" x14ac:dyDescent="0.25">
      <c r="A53" s="78"/>
      <c r="B53" s="61" t="s">
        <v>76</v>
      </c>
      <c r="C53" s="62">
        <v>15</v>
      </c>
      <c r="D53" s="62">
        <v>13</v>
      </c>
      <c r="E53" s="63">
        <v>0.8666666666666667</v>
      </c>
      <c r="F53" s="62">
        <v>10</v>
      </c>
      <c r="G53" s="63">
        <v>0.66666666666666663</v>
      </c>
      <c r="H53" s="64">
        <v>2.2307692307692308</v>
      </c>
      <c r="I53" s="61" t="s">
        <v>76</v>
      </c>
      <c r="J53" s="62">
        <v>8</v>
      </c>
      <c r="K53" s="62">
        <v>8</v>
      </c>
      <c r="L53" s="63">
        <v>1</v>
      </c>
      <c r="M53" s="62">
        <v>7</v>
      </c>
      <c r="N53" s="63">
        <v>0.875</v>
      </c>
      <c r="O53" s="64">
        <v>2.75</v>
      </c>
    </row>
    <row r="54" spans="1:15" x14ac:dyDescent="0.25">
      <c r="A54" s="78"/>
      <c r="B54" s="61" t="s">
        <v>77</v>
      </c>
      <c r="C54" s="62">
        <v>24</v>
      </c>
      <c r="D54" s="62">
        <v>20</v>
      </c>
      <c r="E54" s="63">
        <v>0.83333333333333337</v>
      </c>
      <c r="F54" s="62">
        <v>12</v>
      </c>
      <c r="G54" s="63">
        <v>0.5</v>
      </c>
      <c r="H54" s="64">
        <v>1.9649999999999999</v>
      </c>
      <c r="I54" s="61" t="s">
        <v>77</v>
      </c>
      <c r="J54" s="62">
        <v>12</v>
      </c>
      <c r="K54" s="62">
        <v>11</v>
      </c>
      <c r="L54" s="63">
        <v>0.91666666666666663</v>
      </c>
      <c r="M54" s="62">
        <v>11</v>
      </c>
      <c r="N54" s="63">
        <v>0.91666666666666663</v>
      </c>
      <c r="O54" s="64">
        <v>3.3090909090909086</v>
      </c>
    </row>
    <row r="55" spans="1:15" x14ac:dyDescent="0.25">
      <c r="A55" s="78"/>
      <c r="B55" s="61" t="s">
        <v>78</v>
      </c>
      <c r="C55" s="62">
        <v>19</v>
      </c>
      <c r="D55" s="62">
        <v>18</v>
      </c>
      <c r="E55" s="63">
        <v>0.94736842105263153</v>
      </c>
      <c r="F55" s="62">
        <v>15</v>
      </c>
      <c r="G55" s="63">
        <v>0.78947368421052633</v>
      </c>
      <c r="H55" s="64">
        <v>2.8000000000000003</v>
      </c>
      <c r="I55" s="61" t="s">
        <v>78</v>
      </c>
      <c r="J55" s="62">
        <v>9</v>
      </c>
      <c r="K55" s="62">
        <v>9</v>
      </c>
      <c r="L55" s="63">
        <v>1</v>
      </c>
      <c r="M55" s="62">
        <v>8</v>
      </c>
      <c r="N55" s="63">
        <v>0.88888888888888884</v>
      </c>
      <c r="O55" s="64">
        <v>2.8222222222222224</v>
      </c>
    </row>
    <row r="56" spans="1:15" x14ac:dyDescent="0.25">
      <c r="A56" s="77" t="s">
        <v>46</v>
      </c>
      <c r="B56" s="57" t="s">
        <v>74</v>
      </c>
      <c r="C56" s="58">
        <v>5</v>
      </c>
      <c r="D56" s="58">
        <v>5</v>
      </c>
      <c r="E56" s="59">
        <v>1</v>
      </c>
      <c r="F56" s="58">
        <v>4</v>
      </c>
      <c r="G56" s="59">
        <v>0.8</v>
      </c>
      <c r="H56" s="60">
        <v>2</v>
      </c>
      <c r="I56" s="57" t="s">
        <v>74</v>
      </c>
      <c r="J56" s="58">
        <v>1</v>
      </c>
      <c r="K56" s="58">
        <v>0</v>
      </c>
      <c r="L56" s="59">
        <v>0</v>
      </c>
      <c r="M56" s="58">
        <v>0</v>
      </c>
      <c r="N56" s="59">
        <v>0</v>
      </c>
      <c r="O56" s="59" t="s">
        <v>9</v>
      </c>
    </row>
    <row r="57" spans="1:15" x14ac:dyDescent="0.25">
      <c r="A57" s="77"/>
      <c r="B57" s="57" t="s">
        <v>75</v>
      </c>
      <c r="C57" s="58">
        <v>2</v>
      </c>
      <c r="D57" s="58">
        <v>2</v>
      </c>
      <c r="E57" s="59">
        <v>1</v>
      </c>
      <c r="F57" s="58">
        <v>2</v>
      </c>
      <c r="G57" s="59">
        <v>1</v>
      </c>
      <c r="H57" s="60">
        <v>2</v>
      </c>
      <c r="I57" s="57" t="s">
        <v>75</v>
      </c>
      <c r="J57" s="58">
        <v>1</v>
      </c>
      <c r="K57" s="58">
        <v>1</v>
      </c>
      <c r="L57" s="59">
        <v>1</v>
      </c>
      <c r="M57" s="58">
        <v>0</v>
      </c>
      <c r="N57" s="59">
        <v>0</v>
      </c>
      <c r="O57" s="60">
        <v>0</v>
      </c>
    </row>
    <row r="58" spans="1:15" x14ac:dyDescent="0.25">
      <c r="A58" s="77"/>
      <c r="B58" s="57" t="s">
        <v>76</v>
      </c>
      <c r="C58" s="58" t="s">
        <v>9</v>
      </c>
      <c r="D58" s="58" t="s">
        <v>9</v>
      </c>
      <c r="E58" s="59" t="s">
        <v>9</v>
      </c>
      <c r="F58" s="58" t="s">
        <v>9</v>
      </c>
      <c r="G58" s="59" t="s">
        <v>9</v>
      </c>
      <c r="H58" s="60" t="s">
        <v>9</v>
      </c>
      <c r="I58" s="57" t="s">
        <v>76</v>
      </c>
      <c r="J58" s="58">
        <v>1</v>
      </c>
      <c r="K58" s="58">
        <v>1</v>
      </c>
      <c r="L58" s="59">
        <v>1</v>
      </c>
      <c r="M58" s="58">
        <v>1</v>
      </c>
      <c r="N58" s="59">
        <v>1</v>
      </c>
      <c r="O58" s="60">
        <v>3</v>
      </c>
    </row>
    <row r="59" spans="1:15" x14ac:dyDescent="0.25">
      <c r="A59" s="77"/>
      <c r="B59" s="57" t="s">
        <v>77</v>
      </c>
      <c r="C59" s="58">
        <v>1</v>
      </c>
      <c r="D59" s="58">
        <v>1</v>
      </c>
      <c r="E59" s="59">
        <v>1</v>
      </c>
      <c r="F59" s="58">
        <v>0</v>
      </c>
      <c r="G59" s="59">
        <v>0</v>
      </c>
      <c r="H59" s="60">
        <v>1</v>
      </c>
      <c r="I59" s="57" t="s">
        <v>77</v>
      </c>
      <c r="J59" s="58">
        <v>1</v>
      </c>
      <c r="K59" s="58">
        <v>1</v>
      </c>
      <c r="L59" s="59">
        <v>1</v>
      </c>
      <c r="M59" s="58">
        <v>1</v>
      </c>
      <c r="N59" s="59">
        <v>1</v>
      </c>
      <c r="O59" s="60">
        <v>2.7000000000000006</v>
      </c>
    </row>
    <row r="60" spans="1:15" x14ac:dyDescent="0.25">
      <c r="A60" s="77"/>
      <c r="B60" s="57" t="s">
        <v>78</v>
      </c>
      <c r="C60" s="58" t="s">
        <v>9</v>
      </c>
      <c r="D60" s="58" t="s">
        <v>9</v>
      </c>
      <c r="E60" s="59" t="s">
        <v>9</v>
      </c>
      <c r="F60" s="58" t="s">
        <v>9</v>
      </c>
      <c r="G60" s="59" t="s">
        <v>9</v>
      </c>
      <c r="H60" s="60" t="s">
        <v>9</v>
      </c>
      <c r="I60" s="57" t="s">
        <v>78</v>
      </c>
      <c r="J60" s="58" t="s">
        <v>9</v>
      </c>
      <c r="K60" s="58" t="s">
        <v>9</v>
      </c>
      <c r="L60" s="59" t="s">
        <v>9</v>
      </c>
      <c r="M60" s="58" t="s">
        <v>9</v>
      </c>
      <c r="N60" s="59" t="s">
        <v>9</v>
      </c>
      <c r="O60" s="60" t="s">
        <v>9</v>
      </c>
    </row>
  </sheetData>
  <mergeCells count="13">
    <mergeCell ref="A2:A6"/>
    <mergeCell ref="A7:A11"/>
    <mergeCell ref="A14:H14"/>
    <mergeCell ref="I14:O14"/>
    <mergeCell ref="A16:A20"/>
    <mergeCell ref="A46:A50"/>
    <mergeCell ref="A51:A55"/>
    <mergeCell ref="A56:A60"/>
    <mergeCell ref="A21:A25"/>
    <mergeCell ref="A26:A30"/>
    <mergeCell ref="A31:A35"/>
    <mergeCell ref="A36:A40"/>
    <mergeCell ref="A41:A4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M3" sqref="M3"/>
    </sheetView>
  </sheetViews>
  <sheetFormatPr defaultRowHeight="15" x14ac:dyDescent="0.25"/>
  <cols>
    <col min="1" max="1" width="14" style="46" customWidth="1"/>
    <col min="2" max="8" width="14" style="24" customWidth="1"/>
  </cols>
  <sheetData>
    <row r="1" spans="1:8" ht="30" x14ac:dyDescent="0.25">
      <c r="A1" s="49" t="s">
        <v>0</v>
      </c>
      <c r="B1" s="9" t="s">
        <v>31</v>
      </c>
      <c r="C1" s="27" t="s">
        <v>63</v>
      </c>
      <c r="D1" s="27" t="s">
        <v>64</v>
      </c>
      <c r="E1" s="28" t="s">
        <v>65</v>
      </c>
      <c r="F1" s="27" t="s">
        <v>66</v>
      </c>
      <c r="G1" s="28" t="s">
        <v>32</v>
      </c>
      <c r="H1" s="29" t="s">
        <v>67</v>
      </c>
    </row>
    <row r="2" spans="1:8" x14ac:dyDescent="0.25">
      <c r="A2" s="76" t="s">
        <v>2</v>
      </c>
      <c r="B2" s="18" t="s">
        <v>74</v>
      </c>
      <c r="C2" s="20">
        <v>257</v>
      </c>
      <c r="D2" s="20">
        <v>206</v>
      </c>
      <c r="E2" s="30">
        <v>0.80155642023346307</v>
      </c>
      <c r="F2" s="20">
        <v>175</v>
      </c>
      <c r="G2" s="30">
        <v>0.68093385214007784</v>
      </c>
      <c r="H2" s="35">
        <v>2.5276699029126215</v>
      </c>
    </row>
    <row r="3" spans="1:8" x14ac:dyDescent="0.25">
      <c r="A3" s="76"/>
      <c r="B3" s="18" t="s">
        <v>75</v>
      </c>
      <c r="C3" s="20">
        <v>292</v>
      </c>
      <c r="D3" s="20">
        <v>240</v>
      </c>
      <c r="E3" s="30">
        <v>0.82191780821917804</v>
      </c>
      <c r="F3" s="20">
        <v>198</v>
      </c>
      <c r="G3" s="30">
        <v>0.67808219178082196</v>
      </c>
      <c r="H3" s="35">
        <v>2.5524999999999998</v>
      </c>
    </row>
    <row r="4" spans="1:8" x14ac:dyDescent="0.25">
      <c r="A4" s="76"/>
      <c r="B4" s="18" t="s">
        <v>76</v>
      </c>
      <c r="C4" s="20">
        <v>261</v>
      </c>
      <c r="D4" s="20">
        <v>223</v>
      </c>
      <c r="E4" s="30">
        <v>0.85440613026819923</v>
      </c>
      <c r="F4" s="20">
        <v>176</v>
      </c>
      <c r="G4" s="30">
        <v>0.67432950191570884</v>
      </c>
      <c r="H4" s="35">
        <v>2.599099099099099</v>
      </c>
    </row>
    <row r="5" spans="1:8" x14ac:dyDescent="0.25">
      <c r="A5" s="76"/>
      <c r="B5" s="18" t="s">
        <v>77</v>
      </c>
      <c r="C5" s="20">
        <v>218</v>
      </c>
      <c r="D5" s="20">
        <v>186</v>
      </c>
      <c r="E5" s="30">
        <v>0.85321100917431192</v>
      </c>
      <c r="F5" s="20">
        <v>160</v>
      </c>
      <c r="G5" s="30">
        <v>0.73394495412844041</v>
      </c>
      <c r="H5" s="35">
        <v>2.8844086021505375</v>
      </c>
    </row>
    <row r="6" spans="1:8" x14ac:dyDescent="0.25">
      <c r="A6" s="76"/>
      <c r="B6" s="18" t="s">
        <v>78</v>
      </c>
      <c r="C6" s="20">
        <v>182</v>
      </c>
      <c r="D6" s="20">
        <v>161</v>
      </c>
      <c r="E6" s="30">
        <v>0.88461538461538458</v>
      </c>
      <c r="F6" s="20">
        <v>132</v>
      </c>
      <c r="G6" s="30">
        <v>0.72527472527472525</v>
      </c>
      <c r="H6" s="35">
        <v>2.7886792452830189</v>
      </c>
    </row>
    <row r="7" spans="1:8" x14ac:dyDescent="0.25">
      <c r="A7" s="76" t="s">
        <v>3</v>
      </c>
      <c r="B7" s="18" t="s">
        <v>74</v>
      </c>
      <c r="C7" s="20">
        <v>169</v>
      </c>
      <c r="D7" s="20">
        <v>138</v>
      </c>
      <c r="E7" s="30">
        <v>0.81656804733727806</v>
      </c>
      <c r="F7" s="20">
        <v>117</v>
      </c>
      <c r="G7" s="30">
        <v>0.69230769230769229</v>
      </c>
      <c r="H7" s="35">
        <v>2.4364963503649637</v>
      </c>
    </row>
    <row r="8" spans="1:8" x14ac:dyDescent="0.25">
      <c r="A8" s="76"/>
      <c r="B8" s="18" t="s">
        <v>75</v>
      </c>
      <c r="C8" s="20">
        <v>150</v>
      </c>
      <c r="D8" s="20">
        <v>133</v>
      </c>
      <c r="E8" s="30">
        <v>0.88666666666666671</v>
      </c>
      <c r="F8" s="20">
        <v>102</v>
      </c>
      <c r="G8" s="30">
        <v>0.68</v>
      </c>
      <c r="H8" s="35">
        <v>2.3526315789473684</v>
      </c>
    </row>
    <row r="9" spans="1:8" x14ac:dyDescent="0.25">
      <c r="A9" s="76"/>
      <c r="B9" s="18" t="s">
        <v>76</v>
      </c>
      <c r="C9" s="20">
        <v>148</v>
      </c>
      <c r="D9" s="20">
        <v>127</v>
      </c>
      <c r="E9" s="30">
        <v>0.85810810810810811</v>
      </c>
      <c r="F9" s="20">
        <v>96</v>
      </c>
      <c r="G9" s="30">
        <v>0.64864864864864868</v>
      </c>
      <c r="H9" s="35">
        <v>2.2288000000000001</v>
      </c>
    </row>
    <row r="10" spans="1:8" x14ac:dyDescent="0.25">
      <c r="A10" s="76"/>
      <c r="B10" s="18" t="s">
        <v>77</v>
      </c>
      <c r="C10" s="20">
        <v>140</v>
      </c>
      <c r="D10" s="20">
        <v>121</v>
      </c>
      <c r="E10" s="30">
        <v>0.86428571428571432</v>
      </c>
      <c r="F10" s="20">
        <v>91</v>
      </c>
      <c r="G10" s="30">
        <v>0.65</v>
      </c>
      <c r="H10" s="35">
        <v>2.418181818181818</v>
      </c>
    </row>
    <row r="11" spans="1:8" x14ac:dyDescent="0.25">
      <c r="A11" s="76"/>
      <c r="B11" s="18" t="s">
        <v>78</v>
      </c>
      <c r="C11" s="20">
        <v>88</v>
      </c>
      <c r="D11" s="20">
        <v>79</v>
      </c>
      <c r="E11" s="30">
        <v>0.89772727272727271</v>
      </c>
      <c r="F11" s="20">
        <v>63</v>
      </c>
      <c r="G11" s="30">
        <v>0.71590909090909094</v>
      </c>
      <c r="H11" s="35">
        <v>2.4897435897435898</v>
      </c>
    </row>
    <row r="12" spans="1:8" ht="30" x14ac:dyDescent="0.25">
      <c r="A12" s="49" t="s">
        <v>41</v>
      </c>
      <c r="B12" s="9" t="s">
        <v>31</v>
      </c>
      <c r="C12" s="27" t="s">
        <v>63</v>
      </c>
      <c r="D12" s="27" t="s">
        <v>64</v>
      </c>
      <c r="E12" s="28" t="s">
        <v>65</v>
      </c>
      <c r="F12" s="27" t="s">
        <v>66</v>
      </c>
      <c r="G12" s="28" t="s">
        <v>32</v>
      </c>
      <c r="H12" s="29" t="s">
        <v>67</v>
      </c>
    </row>
    <row r="13" spans="1:8" x14ac:dyDescent="0.25">
      <c r="A13" s="86" t="s">
        <v>42</v>
      </c>
      <c r="B13" s="18" t="s">
        <v>74</v>
      </c>
      <c r="C13" s="20">
        <v>51</v>
      </c>
      <c r="D13" s="20">
        <v>35</v>
      </c>
      <c r="E13" s="30">
        <v>0.68627450980392157</v>
      </c>
      <c r="F13" s="20">
        <v>27</v>
      </c>
      <c r="G13" s="30">
        <v>0.52941176470588236</v>
      </c>
      <c r="H13" s="35">
        <v>2.2628571428571425</v>
      </c>
    </row>
    <row r="14" spans="1:8" x14ac:dyDescent="0.25">
      <c r="A14" s="87"/>
      <c r="B14" s="18" t="s">
        <v>75</v>
      </c>
      <c r="C14" s="20">
        <v>49</v>
      </c>
      <c r="D14" s="20">
        <v>37</v>
      </c>
      <c r="E14" s="30">
        <v>0.75510204081632648</v>
      </c>
      <c r="F14" s="20">
        <v>24</v>
      </c>
      <c r="G14" s="30">
        <v>0.48979591836734693</v>
      </c>
      <c r="H14" s="35">
        <v>1.9027027027027028</v>
      </c>
    </row>
    <row r="15" spans="1:8" x14ac:dyDescent="0.25">
      <c r="A15" s="87"/>
      <c r="B15" s="18" t="s">
        <v>76</v>
      </c>
      <c r="C15" s="20">
        <v>30</v>
      </c>
      <c r="D15" s="20">
        <v>22</v>
      </c>
      <c r="E15" s="30">
        <v>0.73333333333333328</v>
      </c>
      <c r="F15" s="20">
        <v>16</v>
      </c>
      <c r="G15" s="30">
        <v>0.53333333333333333</v>
      </c>
      <c r="H15" s="35">
        <v>1.9227272727272724</v>
      </c>
    </row>
    <row r="16" spans="1:8" x14ac:dyDescent="0.25">
      <c r="A16" s="87"/>
      <c r="B16" s="18" t="s">
        <v>77</v>
      </c>
      <c r="C16" s="20">
        <v>45</v>
      </c>
      <c r="D16" s="20">
        <v>35</v>
      </c>
      <c r="E16" s="30">
        <v>0.77777777777777779</v>
      </c>
      <c r="F16" s="20">
        <v>27</v>
      </c>
      <c r="G16" s="30">
        <v>0.6</v>
      </c>
      <c r="H16" s="35">
        <v>2.3771428571428568</v>
      </c>
    </row>
    <row r="17" spans="1:8" x14ac:dyDescent="0.25">
      <c r="A17" s="88"/>
      <c r="B17" s="18" t="s">
        <v>78</v>
      </c>
      <c r="C17" s="20">
        <v>28</v>
      </c>
      <c r="D17" s="20">
        <v>25</v>
      </c>
      <c r="E17" s="30">
        <v>0.8928571428571429</v>
      </c>
      <c r="F17" s="20">
        <v>22</v>
      </c>
      <c r="G17" s="30">
        <v>0.7857142857142857</v>
      </c>
      <c r="H17" s="35">
        <v>2.4499999999999997</v>
      </c>
    </row>
    <row r="18" spans="1:8" x14ac:dyDescent="0.25">
      <c r="A18" s="85" t="s">
        <v>43</v>
      </c>
      <c r="B18" s="18" t="s">
        <v>74</v>
      </c>
      <c r="C18" s="20">
        <v>2</v>
      </c>
      <c r="D18" s="20">
        <v>2</v>
      </c>
      <c r="E18" s="30">
        <v>1</v>
      </c>
      <c r="F18" s="20">
        <v>2</v>
      </c>
      <c r="G18" s="30">
        <v>1</v>
      </c>
      <c r="H18" s="35">
        <v>2.5</v>
      </c>
    </row>
    <row r="19" spans="1:8" x14ac:dyDescent="0.25">
      <c r="A19" s="85"/>
      <c r="B19" s="18" t="s">
        <v>75</v>
      </c>
      <c r="C19" s="36" t="s">
        <v>9</v>
      </c>
      <c r="D19" s="36" t="s">
        <v>9</v>
      </c>
      <c r="E19" s="30" t="s">
        <v>9</v>
      </c>
      <c r="F19" s="36" t="s">
        <v>9</v>
      </c>
      <c r="G19" s="30" t="s">
        <v>9</v>
      </c>
      <c r="H19" s="37" t="s">
        <v>9</v>
      </c>
    </row>
    <row r="20" spans="1:8" x14ac:dyDescent="0.25">
      <c r="A20" s="85"/>
      <c r="B20" s="18" t="s">
        <v>76</v>
      </c>
      <c r="C20" s="20" t="s">
        <v>9</v>
      </c>
      <c r="D20" s="20" t="s">
        <v>9</v>
      </c>
      <c r="E20" s="30" t="s">
        <v>9</v>
      </c>
      <c r="F20" s="20" t="s">
        <v>9</v>
      </c>
      <c r="G20" s="30" t="s">
        <v>9</v>
      </c>
      <c r="H20" s="35" t="s">
        <v>9</v>
      </c>
    </row>
    <row r="21" spans="1:8" x14ac:dyDescent="0.25">
      <c r="A21" s="85"/>
      <c r="B21" s="18" t="s">
        <v>77</v>
      </c>
      <c r="C21" s="20" t="s">
        <v>9</v>
      </c>
      <c r="D21" s="20" t="s">
        <v>9</v>
      </c>
      <c r="E21" s="30" t="s">
        <v>9</v>
      </c>
      <c r="F21" s="20" t="s">
        <v>9</v>
      </c>
      <c r="G21" s="30" t="s">
        <v>9</v>
      </c>
      <c r="H21" s="35" t="s">
        <v>9</v>
      </c>
    </row>
    <row r="22" spans="1:8" x14ac:dyDescent="0.25">
      <c r="A22" s="85"/>
      <c r="B22" s="18" t="s">
        <v>78</v>
      </c>
      <c r="C22" s="20" t="s">
        <v>9</v>
      </c>
      <c r="D22" s="20" t="s">
        <v>9</v>
      </c>
      <c r="E22" s="30" t="s">
        <v>9</v>
      </c>
      <c r="F22" s="20" t="s">
        <v>9</v>
      </c>
      <c r="G22" s="30" t="s">
        <v>9</v>
      </c>
      <c r="H22" s="35" t="s">
        <v>9</v>
      </c>
    </row>
    <row r="23" spans="1:8" x14ac:dyDescent="0.25">
      <c r="A23" s="76" t="s">
        <v>10</v>
      </c>
      <c r="B23" s="18" t="s">
        <v>74</v>
      </c>
      <c r="C23" s="20">
        <v>7</v>
      </c>
      <c r="D23" s="20">
        <v>4</v>
      </c>
      <c r="E23" s="30">
        <v>0.5714285714285714</v>
      </c>
      <c r="F23" s="20">
        <v>4</v>
      </c>
      <c r="G23" s="30">
        <v>0.5714285714285714</v>
      </c>
      <c r="H23" s="35">
        <v>3</v>
      </c>
    </row>
    <row r="24" spans="1:8" x14ac:dyDescent="0.25">
      <c r="A24" s="76"/>
      <c r="B24" s="18" t="s">
        <v>75</v>
      </c>
      <c r="C24" s="36">
        <v>9</v>
      </c>
      <c r="D24" s="36">
        <v>7</v>
      </c>
      <c r="E24" s="30">
        <v>0.77777777777777779</v>
      </c>
      <c r="F24" s="36">
        <v>6</v>
      </c>
      <c r="G24" s="30">
        <v>0.66666666666666663</v>
      </c>
      <c r="H24" s="37">
        <v>2.8142857142857141</v>
      </c>
    </row>
    <row r="25" spans="1:8" x14ac:dyDescent="0.25">
      <c r="A25" s="76"/>
      <c r="B25" s="18" t="s">
        <v>76</v>
      </c>
      <c r="C25" s="20">
        <v>8</v>
      </c>
      <c r="D25" s="20">
        <v>8</v>
      </c>
      <c r="E25" s="30">
        <v>1</v>
      </c>
      <c r="F25" s="20">
        <v>7</v>
      </c>
      <c r="G25" s="30">
        <v>0.875</v>
      </c>
      <c r="H25" s="35">
        <v>3.5</v>
      </c>
    </row>
    <row r="26" spans="1:8" x14ac:dyDescent="0.25">
      <c r="A26" s="76"/>
      <c r="B26" s="18" t="s">
        <v>77</v>
      </c>
      <c r="C26" s="20">
        <v>8</v>
      </c>
      <c r="D26" s="20">
        <v>7</v>
      </c>
      <c r="E26" s="30">
        <v>0.875</v>
      </c>
      <c r="F26" s="20">
        <v>6</v>
      </c>
      <c r="G26" s="30">
        <v>0.75</v>
      </c>
      <c r="H26" s="35">
        <v>3</v>
      </c>
    </row>
    <row r="27" spans="1:8" x14ac:dyDescent="0.25">
      <c r="A27" s="76"/>
      <c r="B27" s="18" t="s">
        <v>78</v>
      </c>
      <c r="C27" s="20">
        <v>4</v>
      </c>
      <c r="D27" s="20">
        <v>3</v>
      </c>
      <c r="E27" s="30">
        <v>0.75</v>
      </c>
      <c r="F27" s="20">
        <v>3</v>
      </c>
      <c r="G27" s="30">
        <v>0.75</v>
      </c>
      <c r="H27" s="35">
        <v>3.1333333333333337</v>
      </c>
    </row>
    <row r="28" spans="1:8" x14ac:dyDescent="0.25">
      <c r="A28" s="76" t="s">
        <v>11</v>
      </c>
      <c r="B28" s="18" t="s">
        <v>74</v>
      </c>
      <c r="C28" s="20">
        <v>10</v>
      </c>
      <c r="D28" s="20">
        <v>7</v>
      </c>
      <c r="E28" s="30">
        <v>0.7</v>
      </c>
      <c r="F28" s="20">
        <v>7</v>
      </c>
      <c r="G28" s="30">
        <v>0.7</v>
      </c>
      <c r="H28" s="35">
        <v>2.5714285714285716</v>
      </c>
    </row>
    <row r="29" spans="1:8" x14ac:dyDescent="0.25">
      <c r="A29" s="76"/>
      <c r="B29" s="18" t="s">
        <v>75</v>
      </c>
      <c r="C29" s="20">
        <v>19</v>
      </c>
      <c r="D29" s="20">
        <v>18</v>
      </c>
      <c r="E29" s="30">
        <v>0.94736842105263153</v>
      </c>
      <c r="F29" s="20">
        <v>13</v>
      </c>
      <c r="G29" s="30">
        <v>0.68421052631578949</v>
      </c>
      <c r="H29" s="35">
        <v>1.9833333333333334</v>
      </c>
    </row>
    <row r="30" spans="1:8" x14ac:dyDescent="0.25">
      <c r="A30" s="76"/>
      <c r="B30" s="18" t="s">
        <v>76</v>
      </c>
      <c r="C30" s="20">
        <v>13</v>
      </c>
      <c r="D30" s="20">
        <v>12</v>
      </c>
      <c r="E30" s="30">
        <v>0.92307692307692313</v>
      </c>
      <c r="F30" s="20">
        <v>8</v>
      </c>
      <c r="G30" s="30">
        <v>0.61538461538461542</v>
      </c>
      <c r="H30" s="35">
        <v>2.5</v>
      </c>
    </row>
    <row r="31" spans="1:8" x14ac:dyDescent="0.25">
      <c r="A31" s="76"/>
      <c r="B31" s="18" t="s">
        <v>77</v>
      </c>
      <c r="C31" s="20">
        <v>19</v>
      </c>
      <c r="D31" s="20">
        <v>16</v>
      </c>
      <c r="E31" s="30">
        <v>0.84210526315789469</v>
      </c>
      <c r="F31" s="20">
        <v>13</v>
      </c>
      <c r="G31" s="30">
        <v>0.68421052631578949</v>
      </c>
      <c r="H31" s="35">
        <v>2.875</v>
      </c>
    </row>
    <row r="32" spans="1:8" x14ac:dyDescent="0.25">
      <c r="A32" s="76"/>
      <c r="B32" s="18" t="s">
        <v>78</v>
      </c>
      <c r="C32" s="20">
        <v>8</v>
      </c>
      <c r="D32" s="20">
        <v>7</v>
      </c>
      <c r="E32" s="30">
        <v>0.875</v>
      </c>
      <c r="F32" s="20">
        <v>7</v>
      </c>
      <c r="G32" s="30">
        <v>0.875</v>
      </c>
      <c r="H32" s="35">
        <v>3.1285714285714281</v>
      </c>
    </row>
    <row r="33" spans="1:8" x14ac:dyDescent="0.25">
      <c r="A33" s="76" t="s">
        <v>12</v>
      </c>
      <c r="B33" s="18" t="s">
        <v>74</v>
      </c>
      <c r="C33" s="20">
        <v>187</v>
      </c>
      <c r="D33" s="20">
        <v>154</v>
      </c>
      <c r="E33" s="30">
        <v>0.82352941176470584</v>
      </c>
      <c r="F33" s="20">
        <v>129</v>
      </c>
      <c r="G33" s="30">
        <v>0.68983957219251335</v>
      </c>
      <c r="H33" s="35">
        <v>2.4032467532467532</v>
      </c>
    </row>
    <row r="34" spans="1:8" x14ac:dyDescent="0.25">
      <c r="A34" s="76"/>
      <c r="B34" s="18" t="s">
        <v>75</v>
      </c>
      <c r="C34" s="20">
        <v>178</v>
      </c>
      <c r="D34" s="20">
        <v>147</v>
      </c>
      <c r="E34" s="30">
        <v>0.8258426966292135</v>
      </c>
      <c r="F34" s="20">
        <v>121</v>
      </c>
      <c r="G34" s="30">
        <v>0.6797752808988764</v>
      </c>
      <c r="H34" s="35">
        <v>2.5768707482993194</v>
      </c>
    </row>
    <row r="35" spans="1:8" x14ac:dyDescent="0.25">
      <c r="A35" s="76"/>
      <c r="B35" s="18" t="s">
        <v>76</v>
      </c>
      <c r="C35" s="20">
        <v>188</v>
      </c>
      <c r="D35" s="20">
        <v>160</v>
      </c>
      <c r="E35" s="30">
        <v>0.85106382978723405</v>
      </c>
      <c r="F35" s="20">
        <v>123</v>
      </c>
      <c r="G35" s="30">
        <v>0.6542553191489362</v>
      </c>
      <c r="H35" s="35">
        <v>2.4456250000000002</v>
      </c>
    </row>
    <row r="36" spans="1:8" x14ac:dyDescent="0.25">
      <c r="A36" s="76"/>
      <c r="B36" s="18" t="s">
        <v>77</v>
      </c>
      <c r="C36" s="20">
        <v>151</v>
      </c>
      <c r="D36" s="20">
        <v>131</v>
      </c>
      <c r="E36" s="30">
        <v>0.86754966887417218</v>
      </c>
      <c r="F36" s="20">
        <v>105</v>
      </c>
      <c r="G36" s="30">
        <v>0.69536423841059603</v>
      </c>
      <c r="H36" s="35">
        <v>2.6404580152671757</v>
      </c>
    </row>
    <row r="37" spans="1:8" x14ac:dyDescent="0.25">
      <c r="A37" s="76"/>
      <c r="B37" s="18" t="s">
        <v>78</v>
      </c>
      <c r="C37" s="20">
        <v>128</v>
      </c>
      <c r="D37" s="20">
        <v>108</v>
      </c>
      <c r="E37" s="30">
        <v>0.84375</v>
      </c>
      <c r="F37" s="20">
        <v>83</v>
      </c>
      <c r="G37" s="30">
        <v>0.6484375</v>
      </c>
      <c r="H37" s="35">
        <v>2.6028037383177569</v>
      </c>
    </row>
    <row r="38" spans="1:8" x14ac:dyDescent="0.25">
      <c r="A38" s="76" t="s">
        <v>13</v>
      </c>
      <c r="B38" s="18" t="s">
        <v>74</v>
      </c>
      <c r="C38" s="20" t="s">
        <v>9</v>
      </c>
      <c r="D38" s="20" t="s">
        <v>9</v>
      </c>
      <c r="E38" s="30" t="s">
        <v>9</v>
      </c>
      <c r="F38" s="20" t="s">
        <v>9</v>
      </c>
      <c r="G38" s="30" t="s">
        <v>9</v>
      </c>
      <c r="H38" s="35" t="s">
        <v>9</v>
      </c>
    </row>
    <row r="39" spans="1:8" x14ac:dyDescent="0.25">
      <c r="A39" s="76"/>
      <c r="B39" s="18" t="s">
        <v>75</v>
      </c>
      <c r="C39" s="20">
        <v>1</v>
      </c>
      <c r="D39" s="20">
        <v>1</v>
      </c>
      <c r="E39" s="30">
        <v>1</v>
      </c>
      <c r="F39" s="20">
        <v>0</v>
      </c>
      <c r="G39" s="30">
        <v>0</v>
      </c>
      <c r="H39" s="35">
        <v>0</v>
      </c>
    </row>
    <row r="40" spans="1:8" x14ac:dyDescent="0.25">
      <c r="A40" s="76"/>
      <c r="B40" s="18" t="s">
        <v>76</v>
      </c>
      <c r="C40" s="20">
        <v>4</v>
      </c>
      <c r="D40" s="20">
        <v>3</v>
      </c>
      <c r="E40" s="30">
        <v>0.75</v>
      </c>
      <c r="F40" s="20">
        <v>2</v>
      </c>
      <c r="G40" s="30">
        <v>0.5</v>
      </c>
      <c r="H40" s="35">
        <v>1.7666666666666666</v>
      </c>
    </row>
    <row r="41" spans="1:8" x14ac:dyDescent="0.25">
      <c r="A41" s="76"/>
      <c r="B41" s="18" t="s">
        <v>77</v>
      </c>
      <c r="C41" s="20">
        <v>2</v>
      </c>
      <c r="D41" s="20">
        <v>2</v>
      </c>
      <c r="E41" s="30">
        <v>1</v>
      </c>
      <c r="F41" s="20">
        <v>1</v>
      </c>
      <c r="G41" s="30">
        <v>0.5</v>
      </c>
      <c r="H41" s="35">
        <v>1.5</v>
      </c>
    </row>
    <row r="42" spans="1:8" x14ac:dyDescent="0.25">
      <c r="A42" s="76"/>
      <c r="B42" s="18" t="s">
        <v>78</v>
      </c>
      <c r="C42" s="20">
        <v>2</v>
      </c>
      <c r="D42" s="20">
        <v>1</v>
      </c>
      <c r="E42" s="30">
        <v>0.5</v>
      </c>
      <c r="F42" s="20">
        <v>1</v>
      </c>
      <c r="G42" s="30">
        <v>0.5</v>
      </c>
      <c r="H42" s="35">
        <v>2</v>
      </c>
    </row>
    <row r="43" spans="1:8" x14ac:dyDescent="0.25">
      <c r="A43" s="85" t="s">
        <v>44</v>
      </c>
      <c r="B43" s="18" t="s">
        <v>74</v>
      </c>
      <c r="C43" s="20">
        <v>140</v>
      </c>
      <c r="D43" s="20">
        <v>119</v>
      </c>
      <c r="E43" s="30">
        <v>0.85</v>
      </c>
      <c r="F43" s="20">
        <v>102</v>
      </c>
      <c r="G43" s="30">
        <v>0.72857142857142854</v>
      </c>
      <c r="H43" s="35">
        <v>2.6228813559322033</v>
      </c>
    </row>
    <row r="44" spans="1:8" x14ac:dyDescent="0.25">
      <c r="A44" s="85"/>
      <c r="B44" s="18" t="s">
        <v>75</v>
      </c>
      <c r="C44" s="20">
        <v>160</v>
      </c>
      <c r="D44" s="20">
        <v>142</v>
      </c>
      <c r="E44" s="30">
        <v>0.88749999999999996</v>
      </c>
      <c r="F44" s="20">
        <v>118</v>
      </c>
      <c r="G44" s="30">
        <v>0.73750000000000004</v>
      </c>
      <c r="H44" s="35">
        <v>2.5809859154929575</v>
      </c>
    </row>
    <row r="45" spans="1:8" x14ac:dyDescent="0.25">
      <c r="A45" s="85"/>
      <c r="B45" s="18" t="s">
        <v>76</v>
      </c>
      <c r="C45" s="20">
        <v>147</v>
      </c>
      <c r="D45" s="20">
        <v>128</v>
      </c>
      <c r="E45" s="30">
        <v>0.87074829931972786</v>
      </c>
      <c r="F45" s="20">
        <v>102</v>
      </c>
      <c r="G45" s="30">
        <v>0.69387755102040816</v>
      </c>
      <c r="H45" s="35">
        <v>2.5255999999999998</v>
      </c>
    </row>
    <row r="46" spans="1:8" x14ac:dyDescent="0.25">
      <c r="A46" s="85"/>
      <c r="B46" s="18" t="s">
        <v>77</v>
      </c>
      <c r="C46" s="20">
        <v>104</v>
      </c>
      <c r="D46" s="20">
        <v>92</v>
      </c>
      <c r="E46" s="30">
        <v>0.88461538461538458</v>
      </c>
      <c r="F46" s="20">
        <v>81</v>
      </c>
      <c r="G46" s="30">
        <v>0.77884615384615385</v>
      </c>
      <c r="H46" s="35">
        <v>2.9380434782608691</v>
      </c>
    </row>
    <row r="47" spans="1:8" x14ac:dyDescent="0.25">
      <c r="A47" s="85"/>
      <c r="B47" s="18" t="s">
        <v>78</v>
      </c>
      <c r="C47" s="20">
        <v>74</v>
      </c>
      <c r="D47" s="20">
        <v>70</v>
      </c>
      <c r="E47" s="30">
        <v>0.94594594594594594</v>
      </c>
      <c r="F47" s="20">
        <v>56</v>
      </c>
      <c r="G47" s="30">
        <v>0.7567567567567568</v>
      </c>
      <c r="H47" s="35">
        <v>2.7710144927536233</v>
      </c>
    </row>
    <row r="48" spans="1:8" x14ac:dyDescent="0.25">
      <c r="A48" s="85" t="s">
        <v>45</v>
      </c>
      <c r="B48" s="18" t="s">
        <v>74</v>
      </c>
      <c r="C48" s="20">
        <v>25</v>
      </c>
      <c r="D48" s="20">
        <v>20</v>
      </c>
      <c r="E48" s="30">
        <v>0.8</v>
      </c>
      <c r="F48" s="20">
        <v>19</v>
      </c>
      <c r="G48" s="30">
        <v>0.76</v>
      </c>
      <c r="H48" s="35">
        <v>2.7850000000000001</v>
      </c>
    </row>
    <row r="49" spans="1:8" x14ac:dyDescent="0.25">
      <c r="A49" s="85"/>
      <c r="B49" s="18" t="s">
        <v>75</v>
      </c>
      <c r="C49" s="20">
        <v>27</v>
      </c>
      <c r="D49" s="20">
        <v>22</v>
      </c>
      <c r="E49" s="30">
        <v>0.81481481481481477</v>
      </c>
      <c r="F49" s="20">
        <v>19</v>
      </c>
      <c r="G49" s="30">
        <v>0.70370370370370372</v>
      </c>
      <c r="H49" s="35">
        <v>2.6999999999999997</v>
      </c>
    </row>
    <row r="50" spans="1:8" x14ac:dyDescent="0.25">
      <c r="A50" s="85"/>
      <c r="B50" s="18" t="s">
        <v>76</v>
      </c>
      <c r="C50" s="20">
        <v>23</v>
      </c>
      <c r="D50" s="20">
        <v>21</v>
      </c>
      <c r="E50" s="30">
        <v>0.91304347826086951</v>
      </c>
      <c r="F50" s="20">
        <v>17</v>
      </c>
      <c r="G50" s="30">
        <v>0.73913043478260865</v>
      </c>
      <c r="H50" s="35">
        <v>2.4285714285714284</v>
      </c>
    </row>
    <row r="51" spans="1:8" x14ac:dyDescent="0.25">
      <c r="A51" s="85"/>
      <c r="B51" s="18" t="s">
        <v>77</v>
      </c>
      <c r="C51" s="20">
        <v>36</v>
      </c>
      <c r="D51" s="20">
        <v>31</v>
      </c>
      <c r="E51" s="30">
        <v>0.86111111111111116</v>
      </c>
      <c r="F51" s="20">
        <v>23</v>
      </c>
      <c r="G51" s="30">
        <v>0.63888888888888884</v>
      </c>
      <c r="H51" s="35">
        <v>2.4419354838709677</v>
      </c>
    </row>
    <row r="52" spans="1:8" x14ac:dyDescent="0.25">
      <c r="A52" s="85"/>
      <c r="B52" s="18" t="s">
        <v>78</v>
      </c>
      <c r="C52" s="20">
        <v>28</v>
      </c>
      <c r="D52" s="20">
        <v>27</v>
      </c>
      <c r="E52" s="30">
        <v>0.9642857142857143</v>
      </c>
      <c r="F52" s="20">
        <v>23</v>
      </c>
      <c r="G52" s="30">
        <v>0.8214285714285714</v>
      </c>
      <c r="H52" s="35">
        <v>2.8074074074074074</v>
      </c>
    </row>
    <row r="53" spans="1:8" x14ac:dyDescent="0.25">
      <c r="A53" s="85" t="s">
        <v>46</v>
      </c>
      <c r="B53" s="18" t="s">
        <v>74</v>
      </c>
      <c r="C53" s="20">
        <v>6</v>
      </c>
      <c r="D53" s="20">
        <v>5</v>
      </c>
      <c r="E53" s="30">
        <v>0.83333333333333337</v>
      </c>
      <c r="F53" s="20">
        <v>4</v>
      </c>
      <c r="G53" s="30">
        <v>0.66666666666666663</v>
      </c>
      <c r="H53" s="35">
        <v>2</v>
      </c>
    </row>
    <row r="54" spans="1:8" x14ac:dyDescent="0.25">
      <c r="A54" s="85"/>
      <c r="B54" s="18" t="s">
        <v>75</v>
      </c>
      <c r="C54" s="20">
        <v>3</v>
      </c>
      <c r="D54" s="20">
        <v>3</v>
      </c>
      <c r="E54" s="30">
        <v>1</v>
      </c>
      <c r="F54" s="20">
        <v>2</v>
      </c>
      <c r="G54" s="30">
        <v>0.66666666666666663</v>
      </c>
      <c r="H54" s="35">
        <v>1.3333333333333333</v>
      </c>
    </row>
    <row r="55" spans="1:8" x14ac:dyDescent="0.25">
      <c r="A55" s="85"/>
      <c r="B55" s="18" t="s">
        <v>76</v>
      </c>
      <c r="C55" s="20">
        <v>1</v>
      </c>
      <c r="D55" s="20">
        <v>1</v>
      </c>
      <c r="E55" s="30">
        <v>1</v>
      </c>
      <c r="F55" s="20">
        <v>1</v>
      </c>
      <c r="G55" s="30">
        <v>1</v>
      </c>
      <c r="H55" s="35">
        <v>3</v>
      </c>
    </row>
    <row r="56" spans="1:8" x14ac:dyDescent="0.25">
      <c r="A56" s="85"/>
      <c r="B56" s="18" t="s">
        <v>77</v>
      </c>
      <c r="C56" s="20">
        <v>2</v>
      </c>
      <c r="D56" s="20">
        <v>2</v>
      </c>
      <c r="E56" s="30">
        <v>1</v>
      </c>
      <c r="F56" s="20">
        <v>1</v>
      </c>
      <c r="G56" s="30">
        <v>0.5</v>
      </c>
      <c r="H56" s="35">
        <v>1.8500000000000003</v>
      </c>
    </row>
    <row r="57" spans="1:8" x14ac:dyDescent="0.25">
      <c r="A57" s="85"/>
      <c r="B57" s="18" t="s">
        <v>78</v>
      </c>
      <c r="C57" s="20" t="s">
        <v>9</v>
      </c>
      <c r="D57" s="20" t="s">
        <v>9</v>
      </c>
      <c r="E57" s="30" t="s">
        <v>9</v>
      </c>
      <c r="F57" s="20" t="s">
        <v>9</v>
      </c>
      <c r="G57" s="30" t="s">
        <v>9</v>
      </c>
      <c r="H57" s="35" t="s">
        <v>9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M3" sqref="M3"/>
    </sheetView>
  </sheetViews>
  <sheetFormatPr defaultRowHeight="15" x14ac:dyDescent="0.25"/>
  <cols>
    <col min="1" max="1" width="23.28515625" customWidth="1"/>
  </cols>
  <sheetData>
    <row r="1" spans="1:6" x14ac:dyDescent="0.25">
      <c r="A1" s="89" t="s">
        <v>35</v>
      </c>
      <c r="B1" s="90"/>
      <c r="C1" s="90"/>
      <c r="D1" s="90"/>
      <c r="E1" s="90"/>
      <c r="F1" s="90"/>
    </row>
    <row r="2" spans="1:6" x14ac:dyDescent="0.25">
      <c r="A2" s="91" t="s">
        <v>68</v>
      </c>
      <c r="B2" s="92" t="s">
        <v>69</v>
      </c>
      <c r="C2" s="92"/>
      <c r="D2" s="92"/>
      <c r="E2" s="92"/>
      <c r="F2" s="92"/>
    </row>
    <row r="3" spans="1:6" x14ac:dyDescent="0.25">
      <c r="A3" s="91"/>
      <c r="B3" s="55" t="s">
        <v>58</v>
      </c>
      <c r="C3" s="55" t="s">
        <v>59</v>
      </c>
      <c r="D3" s="55" t="s">
        <v>60</v>
      </c>
      <c r="E3" s="55" t="s">
        <v>61</v>
      </c>
      <c r="F3" s="55" t="s">
        <v>73</v>
      </c>
    </row>
    <row r="4" spans="1:6" x14ac:dyDescent="0.25">
      <c r="A4" s="47" t="s">
        <v>57</v>
      </c>
      <c r="B4" s="4">
        <v>0</v>
      </c>
      <c r="C4" s="4">
        <v>0</v>
      </c>
      <c r="D4" s="4">
        <v>0</v>
      </c>
      <c r="E4" s="4">
        <v>0</v>
      </c>
      <c r="F4" s="4">
        <v>0</v>
      </c>
    </row>
    <row r="5" spans="1:6" x14ac:dyDescent="0.25">
      <c r="A5" s="47" t="s">
        <v>70</v>
      </c>
      <c r="B5" s="48" t="s">
        <v>9</v>
      </c>
      <c r="C5" s="48" t="s">
        <v>9</v>
      </c>
      <c r="D5" s="48" t="s">
        <v>9</v>
      </c>
      <c r="E5" s="48" t="s">
        <v>9</v>
      </c>
      <c r="F5" s="48" t="s">
        <v>9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3" sqref="M3"/>
    </sheetView>
  </sheetViews>
  <sheetFormatPr defaultRowHeight="15" x14ac:dyDescent="0.25"/>
  <cols>
    <col min="1" max="1" width="15.42578125" style="46" customWidth="1"/>
    <col min="2" max="11" width="11.7109375" style="24" customWidth="1"/>
  </cols>
  <sheetData>
    <row r="1" spans="1:11" ht="45" x14ac:dyDescent="0.25">
      <c r="A1" s="44" t="s">
        <v>31</v>
      </c>
      <c r="B1" s="27" t="s">
        <v>47</v>
      </c>
      <c r="C1" s="27" t="s">
        <v>48</v>
      </c>
      <c r="D1" s="27" t="s">
        <v>49</v>
      </c>
      <c r="E1" s="27" t="s">
        <v>50</v>
      </c>
      <c r="F1" s="27" t="s">
        <v>51</v>
      </c>
      <c r="G1" s="27" t="s">
        <v>52</v>
      </c>
      <c r="H1" s="27" t="s">
        <v>53</v>
      </c>
      <c r="I1" s="27" t="s">
        <v>54</v>
      </c>
      <c r="J1" s="27" t="s">
        <v>55</v>
      </c>
      <c r="K1" s="27" t="s">
        <v>56</v>
      </c>
    </row>
    <row r="2" spans="1:11" x14ac:dyDescent="0.25">
      <c r="A2" s="57" t="s">
        <v>74</v>
      </c>
      <c r="B2" s="26">
        <v>12</v>
      </c>
      <c r="C2" s="38">
        <v>1216.9707599999999</v>
      </c>
      <c r="D2" s="39">
        <v>507.07114999999999</v>
      </c>
      <c r="E2" s="38">
        <v>40.565691999999999</v>
      </c>
      <c r="F2" s="38">
        <v>2.4</v>
      </c>
      <c r="G2" s="40">
        <v>2.4</v>
      </c>
      <c r="H2" s="39">
        <v>16.902371666666667</v>
      </c>
      <c r="I2" s="26">
        <v>409</v>
      </c>
      <c r="J2" s="26">
        <v>478</v>
      </c>
      <c r="K2" s="41">
        <v>0.85564853556485354</v>
      </c>
    </row>
    <row r="3" spans="1:11" x14ac:dyDescent="0.25">
      <c r="A3" s="57" t="s">
        <v>75</v>
      </c>
      <c r="B3" s="26">
        <v>13</v>
      </c>
      <c r="C3" s="38">
        <v>1337.8996500000001</v>
      </c>
      <c r="D3" s="39">
        <v>477.82130357142853</v>
      </c>
      <c r="E3" s="38">
        <v>44.596654999999998</v>
      </c>
      <c r="F3" s="38">
        <v>2.8000000000000003</v>
      </c>
      <c r="G3" s="40">
        <v>1.8000000000000003</v>
      </c>
      <c r="H3" s="39">
        <v>15.927376785714284</v>
      </c>
      <c r="I3" s="26">
        <v>440</v>
      </c>
      <c r="J3" s="26">
        <v>543</v>
      </c>
      <c r="K3" s="41">
        <v>0.81031307550644571</v>
      </c>
    </row>
    <row r="4" spans="1:11" x14ac:dyDescent="0.25">
      <c r="A4" s="57" t="s">
        <v>76</v>
      </c>
      <c r="B4" s="26">
        <v>12</v>
      </c>
      <c r="C4" s="40">
        <v>1189.4396400000001</v>
      </c>
      <c r="D4" s="42">
        <v>495.59985000000006</v>
      </c>
      <c r="E4" s="40">
        <v>39.647987999999998</v>
      </c>
      <c r="F4" s="40">
        <v>2.4</v>
      </c>
      <c r="G4" s="40">
        <v>2.4</v>
      </c>
      <c r="H4" s="42">
        <v>16.519995000000002</v>
      </c>
      <c r="I4" s="26">
        <v>396</v>
      </c>
      <c r="J4" s="26">
        <v>617</v>
      </c>
      <c r="K4" s="41">
        <v>0.64181523500810378</v>
      </c>
    </row>
    <row r="5" spans="1:11" x14ac:dyDescent="0.25">
      <c r="A5" s="57" t="s">
        <v>77</v>
      </c>
      <c r="B5" s="26">
        <v>12</v>
      </c>
      <c r="C5" s="38">
        <v>1068.7537200000002</v>
      </c>
      <c r="D5" s="39">
        <v>445.31405000000007</v>
      </c>
      <c r="E5" s="38">
        <v>35.625124000000007</v>
      </c>
      <c r="F5" s="38">
        <v>2.4</v>
      </c>
      <c r="G5" s="40">
        <v>1.4</v>
      </c>
      <c r="H5" s="39">
        <v>14.843801666666669</v>
      </c>
      <c r="I5" s="26">
        <v>356</v>
      </c>
      <c r="J5" s="26">
        <v>560</v>
      </c>
      <c r="K5" s="41">
        <v>0.63571428571428568</v>
      </c>
    </row>
    <row r="6" spans="1:11" x14ac:dyDescent="0.25">
      <c r="A6" s="57" t="s">
        <v>78</v>
      </c>
      <c r="B6" s="26">
        <v>9</v>
      </c>
      <c r="C6" s="38">
        <v>804.23982000000024</v>
      </c>
      <c r="D6" s="39">
        <v>446.79990000000015</v>
      </c>
      <c r="E6" s="38">
        <v>26.807994000000004</v>
      </c>
      <c r="F6" s="38">
        <v>1.7999999999999998</v>
      </c>
      <c r="G6" s="40">
        <v>0.79999999999999982</v>
      </c>
      <c r="H6" s="39">
        <v>14.893330000000004</v>
      </c>
      <c r="I6" s="26">
        <v>268</v>
      </c>
      <c r="J6" s="26">
        <v>426</v>
      </c>
      <c r="K6" s="41">
        <v>0.62910798122065725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2017-09-26T19:19:16Z</cp:lastPrinted>
  <dcterms:created xsi:type="dcterms:W3CDTF">2017-08-31T22:48:20Z</dcterms:created>
  <dcterms:modified xsi:type="dcterms:W3CDTF">2018-08-30T18:27:33Z</dcterms:modified>
</cp:coreProperties>
</file>