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3" i="1"/>
  <c r="K12" i="1"/>
  <c r="K11" i="1"/>
  <c r="K9" i="1"/>
  <c r="K6" i="1"/>
  <c r="K5" i="1"/>
  <c r="K4" i="1"/>
  <c r="K7" i="1"/>
  <c r="L6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E10" i="1"/>
  <c r="C10" i="1"/>
  <c r="I9" i="1"/>
  <c r="G9" i="1"/>
  <c r="E9" i="1"/>
  <c r="H7" i="1"/>
  <c r="I7" i="1" s="1"/>
  <c r="F7" i="1"/>
  <c r="G7" i="1" s="1"/>
  <c r="D7" i="1"/>
  <c r="E7" i="1" s="1"/>
  <c r="B7" i="1"/>
  <c r="C7" i="1" s="1"/>
  <c r="I6" i="1"/>
  <c r="G6" i="1"/>
  <c r="C6" i="1"/>
  <c r="I5" i="1"/>
  <c r="G5" i="1"/>
  <c r="E5" i="1"/>
  <c r="C5" i="1"/>
  <c r="I4" i="1"/>
  <c r="G4" i="1"/>
  <c r="E4" i="1"/>
  <c r="C4" i="1"/>
  <c r="J35" i="1" l="1"/>
  <c r="L34" i="1"/>
  <c r="L33" i="1"/>
  <c r="J31" i="1"/>
  <c r="L30" i="1"/>
  <c r="L29" i="1"/>
  <c r="L28" i="1"/>
  <c r="L27" i="1"/>
  <c r="L26" i="1"/>
  <c r="J24" i="1"/>
  <c r="L23" i="1"/>
  <c r="L22" i="1"/>
  <c r="L21" i="1"/>
  <c r="L20" i="1"/>
  <c r="J18" i="1"/>
  <c r="L16" i="1"/>
  <c r="L15" i="1"/>
  <c r="L13" i="1"/>
  <c r="L12" i="1"/>
  <c r="L11" i="1"/>
  <c r="J7" i="1"/>
  <c r="L5" i="1"/>
  <c r="L4" i="1"/>
  <c r="L18" i="1" l="1"/>
  <c r="L7" i="1"/>
  <c r="L35" i="1"/>
  <c r="L31" i="1"/>
  <c r="L24" i="1"/>
</calcChain>
</file>

<file path=xl/sharedStrings.xml><?xml version="1.0" encoding="utf-8"?>
<sst xmlns="http://schemas.openxmlformats.org/spreadsheetml/2006/main" count="951" uniqueCount="87">
  <si>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</si>
  <si>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</si>
  <si>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</si>
  <si>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</si>
  <si>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</si>
  <si>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</si>
  <si>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</si>
  <si>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</si>
  <si>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</si>
  <si>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</si>
  <si>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</si>
  <si>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</si>
  <si>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</si>
  <si>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</si>
  <si>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</si>
  <si>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</si>
  <si>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</si>
  <si>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</si>
  <si>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</si>
  <si>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</si>
  <si>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</si>
  <si>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</si>
  <si>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</si>
  <si>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</si>
  <si>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</si>
  <si>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</si>
  <si>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</si>
  <si>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</si>
  <si>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</si>
  <si>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</si>
  <si>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</si>
  <si>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</si>
  <si>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</si>
  <si>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CADD Technology
Student Characteristics</t>
  </si>
  <si>
    <t>Program</t>
  </si>
  <si>
    <t>Term</t>
  </si>
  <si>
    <t>Success Rate</t>
  </si>
  <si>
    <t>--</t>
  </si>
  <si>
    <t>Course</t>
  </si>
  <si>
    <t>CADD Technology
Success and Retention Rates by Course</t>
  </si>
  <si>
    <t>CADD Technology</t>
  </si>
  <si>
    <t>CADD-115 : Engineering Graphics</t>
  </si>
  <si>
    <t>CADD-120 : Intro to CAD and Design</t>
  </si>
  <si>
    <t>CADD-125 : 3D Solid Modeling</t>
  </si>
  <si>
    <t>CADD-126 : Electronic Drafting</t>
  </si>
  <si>
    <t>CADD-127 : Survey Drafting Technology</t>
  </si>
  <si>
    <t>CADD-128 : Dimensioning and Tolerancing</t>
  </si>
  <si>
    <t>CADD-131 : Architectural CAD &amp; Design</t>
  </si>
  <si>
    <t>CADD-133 : Adv Architectural CAD Design</t>
  </si>
  <si>
    <t>CADD-200 : Intro to CAD Landscape Design</t>
  </si>
  <si>
    <t>CADD-201 : Advanced CAD Landscape Design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</si>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</sst>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2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wrapText="1"/>
    </xf>
    <xf numFmtId="9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/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5" sqref="N5"/>
    </sheetView>
  </sheetViews>
  <sheetFormatPr defaultRowHeight="15" x14ac:dyDescent="0.25"/>
  <cols>
    <col min="1" max="1" width="30" style="45" customWidth="1"/>
    <col min="2" max="12" width="8.28515625" style="26" customWidth="1"/>
  </cols>
  <sheetData>
    <row r="1" spans="1:12" x14ac:dyDescent="0.25">
      <c r="A1" s="68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0" x14ac:dyDescent="0.25">
      <c r="A3" s="47" t="s">
        <v>0</v>
      </c>
      <c r="B3" s="65" t="s">
        <v>1</v>
      </c>
      <c r="C3" s="66"/>
      <c r="D3" s="65" t="s">
        <v>2</v>
      </c>
      <c r="E3" s="66"/>
      <c r="F3" s="65" t="s">
        <v>3</v>
      </c>
      <c r="G3" s="66"/>
      <c r="H3" s="65" t="s">
        <v>4</v>
      </c>
      <c r="I3" s="66"/>
      <c r="J3" s="67" t="s">
        <v>84</v>
      </c>
      <c r="K3" s="67"/>
      <c r="L3" s="19" t="s">
        <v>5</v>
      </c>
    </row>
    <row r="4" spans="1:12" x14ac:dyDescent="0.25">
      <c r="A4" s="44" t="s">
        <v>6</v>
      </c>
      <c r="B4" s="20">
        <v>21</v>
      </c>
      <c r="C4" s="21">
        <f>B4/326</f>
        <v>6.4417177914110432E-2</v>
      </c>
      <c r="D4" s="20">
        <v>14</v>
      </c>
      <c r="E4" s="21">
        <f>D4/299</f>
        <v>4.6822742474916385E-2</v>
      </c>
      <c r="F4" s="20">
        <v>16</v>
      </c>
      <c r="G4" s="21">
        <f>F4/258</f>
        <v>6.2015503875968991E-2</v>
      </c>
      <c r="H4" s="20">
        <v>22</v>
      </c>
      <c r="I4" s="21">
        <f t="shared" ref="I4" si="0">H4/272</f>
        <v>8.0882352941176475E-2</v>
      </c>
      <c r="J4" s="20">
        <v>25</v>
      </c>
      <c r="K4" s="21">
        <f t="shared" ref="K4:K6" si="1">J4/85</f>
        <v>0.29411764705882354</v>
      </c>
      <c r="L4" s="21">
        <f>(J4-B4)/B4</f>
        <v>0.19047619047619047</v>
      </c>
    </row>
    <row r="5" spans="1:12" x14ac:dyDescent="0.25">
      <c r="A5" s="44" t="s">
        <v>7</v>
      </c>
      <c r="B5" s="20">
        <v>88</v>
      </c>
      <c r="C5" s="21">
        <f t="shared" ref="C5:C6" si="2">B5/326</f>
        <v>0.26993865030674846</v>
      </c>
      <c r="D5" s="20">
        <v>80</v>
      </c>
      <c r="E5" s="21">
        <f t="shared" ref="E5" si="3">D5/299</f>
        <v>0.26755852842809363</v>
      </c>
      <c r="F5" s="20">
        <v>70</v>
      </c>
      <c r="G5" s="21">
        <f t="shared" ref="G5:G6" si="4">F5/258</f>
        <v>0.27131782945736432</v>
      </c>
      <c r="H5" s="20">
        <v>53</v>
      </c>
      <c r="I5" s="21">
        <f>H5/272</f>
        <v>0.19485294117647059</v>
      </c>
      <c r="J5" s="20">
        <v>58</v>
      </c>
      <c r="K5" s="21">
        <f t="shared" si="1"/>
        <v>0.68235294117647061</v>
      </c>
      <c r="L5" s="21">
        <f t="shared" ref="L5:L7" si="5">(J5-B5)/B5</f>
        <v>-0.34090909090909088</v>
      </c>
    </row>
    <row r="6" spans="1:12" x14ac:dyDescent="0.25">
      <c r="A6" s="44" t="s">
        <v>8</v>
      </c>
      <c r="B6" s="20">
        <v>1</v>
      </c>
      <c r="C6" s="21">
        <f t="shared" si="2"/>
        <v>3.0674846625766872E-3</v>
      </c>
      <c r="D6" s="22" t="s">
        <v>37</v>
      </c>
      <c r="E6" s="23" t="s">
        <v>37</v>
      </c>
      <c r="F6" s="20">
        <v>1</v>
      </c>
      <c r="G6" s="21">
        <f t="shared" si="4"/>
        <v>3.875968992248062E-3</v>
      </c>
      <c r="H6" s="20">
        <v>2</v>
      </c>
      <c r="I6" s="21">
        <f t="shared" ref="I6" si="6">H6/272</f>
        <v>7.3529411764705881E-3</v>
      </c>
      <c r="J6" s="20">
        <v>2</v>
      </c>
      <c r="K6" s="21">
        <f t="shared" si="1"/>
        <v>2.3529411764705882E-2</v>
      </c>
      <c r="L6" s="21">
        <f t="shared" si="5"/>
        <v>1</v>
      </c>
    </row>
    <row r="7" spans="1:12" x14ac:dyDescent="0.25">
      <c r="A7" s="50" t="s">
        <v>9</v>
      </c>
      <c r="B7" s="20">
        <f t="shared" ref="B7" si="7">SUM(B4:B6)</f>
        <v>110</v>
      </c>
      <c r="C7" s="21">
        <f>B7/110</f>
        <v>1</v>
      </c>
      <c r="D7" s="20">
        <f t="shared" ref="D7" si="8">SUM(D4:D6)</f>
        <v>94</v>
      </c>
      <c r="E7" s="21">
        <f>D7/94</f>
        <v>1</v>
      </c>
      <c r="F7" s="20">
        <f t="shared" ref="F7" si="9">SUM(F4:F6)</f>
        <v>87</v>
      </c>
      <c r="G7" s="21">
        <f>F7/87</f>
        <v>1</v>
      </c>
      <c r="H7" s="20">
        <f>SUM(H4:H6)</f>
        <v>77</v>
      </c>
      <c r="I7" s="21">
        <f>H7/77</f>
        <v>1</v>
      </c>
      <c r="J7" s="20">
        <f>SUM(J4:J6)</f>
        <v>85</v>
      </c>
      <c r="K7" s="21">
        <f>J7/85</f>
        <v>1</v>
      </c>
      <c r="L7" s="21">
        <f t="shared" si="5"/>
        <v>-0.22727272727272727</v>
      </c>
    </row>
    <row r="8" spans="1:12" ht="30" x14ac:dyDescent="0.25">
      <c r="A8" s="47" t="s">
        <v>10</v>
      </c>
      <c r="B8" s="65" t="s">
        <v>1</v>
      </c>
      <c r="C8" s="66"/>
      <c r="D8" s="65" t="s">
        <v>2</v>
      </c>
      <c r="E8" s="66"/>
      <c r="F8" s="65" t="s">
        <v>3</v>
      </c>
      <c r="G8" s="66"/>
      <c r="H8" s="65" t="s">
        <v>4</v>
      </c>
      <c r="I8" s="66"/>
      <c r="J8" s="67" t="s">
        <v>84</v>
      </c>
      <c r="K8" s="67"/>
      <c r="L8" s="19" t="s">
        <v>5</v>
      </c>
    </row>
    <row r="9" spans="1:12" x14ac:dyDescent="0.25">
      <c r="A9" s="44" t="s">
        <v>11</v>
      </c>
      <c r="B9" s="22" t="s">
        <v>37</v>
      </c>
      <c r="C9" s="23" t="s">
        <v>37</v>
      </c>
      <c r="D9" s="20">
        <v>1</v>
      </c>
      <c r="E9" s="21">
        <f>D9/94</f>
        <v>1.0638297872340425E-2</v>
      </c>
      <c r="F9" s="20">
        <v>2</v>
      </c>
      <c r="G9" s="21">
        <f>F9/87</f>
        <v>2.2988505747126436E-2</v>
      </c>
      <c r="H9" s="20">
        <v>2</v>
      </c>
      <c r="I9" s="21">
        <f>H9/77</f>
        <v>2.5974025974025976E-2</v>
      </c>
      <c r="J9" s="20">
        <v>2</v>
      </c>
      <c r="K9" s="21">
        <f>J9/85</f>
        <v>2.3529411764705882E-2</v>
      </c>
      <c r="L9" s="21">
        <v>1</v>
      </c>
    </row>
    <row r="10" spans="1:12" x14ac:dyDescent="0.25">
      <c r="A10" s="44" t="s">
        <v>12</v>
      </c>
      <c r="B10" s="20">
        <v>1</v>
      </c>
      <c r="C10" s="21">
        <f t="shared" ref="C10:C18" si="10">B10/110</f>
        <v>9.0909090909090905E-3</v>
      </c>
      <c r="D10" s="20">
        <v>1</v>
      </c>
      <c r="E10" s="21">
        <f t="shared" ref="E10:E13" si="11">D10/94</f>
        <v>1.0638297872340425E-2</v>
      </c>
      <c r="F10" s="22" t="s">
        <v>37</v>
      </c>
      <c r="G10" s="23" t="s">
        <v>37</v>
      </c>
      <c r="H10" s="20">
        <v>1</v>
      </c>
      <c r="I10" s="21">
        <f t="shared" ref="I10:I13" si="12">H10/77</f>
        <v>1.2987012987012988E-2</v>
      </c>
      <c r="J10" s="22" t="s">
        <v>37</v>
      </c>
      <c r="K10" s="23" t="s">
        <v>37</v>
      </c>
      <c r="L10" s="21">
        <v>-1</v>
      </c>
    </row>
    <row r="11" spans="1:12" x14ac:dyDescent="0.25">
      <c r="A11" s="44" t="s">
        <v>13</v>
      </c>
      <c r="B11" s="20">
        <v>2</v>
      </c>
      <c r="C11" s="21">
        <f t="shared" si="10"/>
        <v>1.8181818181818181E-2</v>
      </c>
      <c r="D11" s="20">
        <v>1</v>
      </c>
      <c r="E11" s="21">
        <f t="shared" si="11"/>
        <v>1.0638297872340425E-2</v>
      </c>
      <c r="F11" s="20">
        <v>3</v>
      </c>
      <c r="G11" s="21">
        <f t="shared" ref="G11:G13" si="13">F11/87</f>
        <v>3.4482758620689655E-2</v>
      </c>
      <c r="H11" s="20">
        <v>1</v>
      </c>
      <c r="I11" s="21">
        <f t="shared" si="12"/>
        <v>1.2987012987012988E-2</v>
      </c>
      <c r="J11" s="20">
        <v>2</v>
      </c>
      <c r="K11" s="21">
        <f>J11/85</f>
        <v>2.3529411764705882E-2</v>
      </c>
      <c r="L11" s="21">
        <f t="shared" ref="L11:L18" si="14">(J11-B11)/B11</f>
        <v>0</v>
      </c>
    </row>
    <row r="12" spans="1:12" x14ac:dyDescent="0.25">
      <c r="A12" s="44" t="s">
        <v>14</v>
      </c>
      <c r="B12" s="20">
        <v>5</v>
      </c>
      <c r="C12" s="21">
        <f t="shared" si="10"/>
        <v>4.5454545454545456E-2</v>
      </c>
      <c r="D12" s="20">
        <v>2</v>
      </c>
      <c r="E12" s="21">
        <f t="shared" si="11"/>
        <v>2.1276595744680851E-2</v>
      </c>
      <c r="F12" s="20">
        <v>2</v>
      </c>
      <c r="G12" s="21">
        <f t="shared" si="13"/>
        <v>2.2988505747126436E-2</v>
      </c>
      <c r="H12" s="20">
        <v>1</v>
      </c>
      <c r="I12" s="21">
        <f t="shared" si="12"/>
        <v>1.2987012987012988E-2</v>
      </c>
      <c r="J12" s="20">
        <v>3</v>
      </c>
      <c r="K12" s="21">
        <f>J12/85</f>
        <v>3.5294117647058823E-2</v>
      </c>
      <c r="L12" s="21">
        <f t="shared" si="14"/>
        <v>-0.4</v>
      </c>
    </row>
    <row r="13" spans="1:12" x14ac:dyDescent="0.25">
      <c r="A13" s="44" t="s">
        <v>15</v>
      </c>
      <c r="B13" s="20">
        <v>27</v>
      </c>
      <c r="C13" s="21">
        <f t="shared" si="10"/>
        <v>0.24545454545454545</v>
      </c>
      <c r="D13" s="20">
        <v>34</v>
      </c>
      <c r="E13" s="21">
        <f t="shared" si="11"/>
        <v>0.36170212765957449</v>
      </c>
      <c r="F13" s="20">
        <v>21</v>
      </c>
      <c r="G13" s="21">
        <f t="shared" si="13"/>
        <v>0.2413793103448276</v>
      </c>
      <c r="H13" s="20">
        <v>17</v>
      </c>
      <c r="I13" s="21">
        <f t="shared" si="12"/>
        <v>0.22077922077922077</v>
      </c>
      <c r="J13" s="20">
        <v>22</v>
      </c>
      <c r="K13" s="21">
        <f>J13/85</f>
        <v>0.25882352941176473</v>
      </c>
      <c r="L13" s="21">
        <f t="shared" si="14"/>
        <v>-0.18518518518518517</v>
      </c>
    </row>
    <row r="14" spans="1:12" x14ac:dyDescent="0.25">
      <c r="A14" s="44" t="s">
        <v>16</v>
      </c>
      <c r="B14" s="20">
        <v>1</v>
      </c>
      <c r="C14" s="21">
        <f t="shared" si="10"/>
        <v>9.0909090909090905E-3</v>
      </c>
      <c r="D14" s="22" t="s">
        <v>37</v>
      </c>
      <c r="E14" s="23" t="s">
        <v>37</v>
      </c>
      <c r="F14" s="22" t="s">
        <v>37</v>
      </c>
      <c r="G14" s="23" t="s">
        <v>37</v>
      </c>
      <c r="H14" s="22" t="s">
        <v>37</v>
      </c>
      <c r="I14" s="23" t="s">
        <v>37</v>
      </c>
      <c r="J14" s="22" t="s">
        <v>37</v>
      </c>
      <c r="K14" s="23" t="s">
        <v>37</v>
      </c>
      <c r="L14" s="21">
        <v>-1</v>
      </c>
    </row>
    <row r="15" spans="1:12" x14ac:dyDescent="0.25">
      <c r="A15" s="44" t="s">
        <v>17</v>
      </c>
      <c r="B15" s="20">
        <v>60</v>
      </c>
      <c r="C15" s="21">
        <f t="shared" si="10"/>
        <v>0.54545454545454541</v>
      </c>
      <c r="D15" s="20">
        <v>49</v>
      </c>
      <c r="E15" s="21">
        <f t="shared" ref="E15:E18" si="15">D15/94</f>
        <v>0.52127659574468088</v>
      </c>
      <c r="F15" s="20">
        <v>52</v>
      </c>
      <c r="G15" s="21">
        <f t="shared" ref="G15:G18" si="16">F15/87</f>
        <v>0.5977011494252874</v>
      </c>
      <c r="H15" s="20">
        <v>48</v>
      </c>
      <c r="I15" s="21">
        <f t="shared" ref="I15:I18" si="17">H15/77</f>
        <v>0.62337662337662336</v>
      </c>
      <c r="J15" s="20">
        <v>50</v>
      </c>
      <c r="K15" s="21">
        <f t="shared" ref="K15:K18" si="18">J15/85</f>
        <v>0.58823529411764708</v>
      </c>
      <c r="L15" s="21">
        <f t="shared" si="14"/>
        <v>-0.16666666666666666</v>
      </c>
    </row>
    <row r="16" spans="1:12" x14ac:dyDescent="0.25">
      <c r="A16" s="44" t="s">
        <v>18</v>
      </c>
      <c r="B16" s="20">
        <v>11</v>
      </c>
      <c r="C16" s="21">
        <f t="shared" si="10"/>
        <v>0.1</v>
      </c>
      <c r="D16" s="20">
        <v>4</v>
      </c>
      <c r="E16" s="21">
        <f t="shared" si="15"/>
        <v>4.2553191489361701E-2</v>
      </c>
      <c r="F16" s="20">
        <v>6</v>
      </c>
      <c r="G16" s="21">
        <f t="shared" si="16"/>
        <v>6.8965517241379309E-2</v>
      </c>
      <c r="H16" s="20">
        <v>6</v>
      </c>
      <c r="I16" s="21">
        <f t="shared" si="17"/>
        <v>7.792207792207792E-2</v>
      </c>
      <c r="J16" s="20">
        <v>5</v>
      </c>
      <c r="K16" s="21">
        <f t="shared" si="18"/>
        <v>5.8823529411764705E-2</v>
      </c>
      <c r="L16" s="21">
        <f t="shared" si="14"/>
        <v>-0.54545454545454541</v>
      </c>
    </row>
    <row r="17" spans="1:12" x14ac:dyDescent="0.25">
      <c r="A17" s="44" t="s">
        <v>19</v>
      </c>
      <c r="B17" s="20">
        <v>3</v>
      </c>
      <c r="C17" s="21">
        <f t="shared" si="10"/>
        <v>2.7272727272727271E-2</v>
      </c>
      <c r="D17" s="20">
        <v>2</v>
      </c>
      <c r="E17" s="21">
        <f t="shared" si="15"/>
        <v>2.1276595744680851E-2</v>
      </c>
      <c r="F17" s="20">
        <v>1</v>
      </c>
      <c r="G17" s="21">
        <f t="shared" si="16"/>
        <v>1.1494252873563218E-2</v>
      </c>
      <c r="H17" s="20">
        <v>1</v>
      </c>
      <c r="I17" s="21">
        <f t="shared" si="17"/>
        <v>1.2987012987012988E-2</v>
      </c>
      <c r="J17" s="20">
        <v>1</v>
      </c>
      <c r="K17" s="21">
        <f t="shared" si="18"/>
        <v>1.1764705882352941E-2</v>
      </c>
      <c r="L17" s="21">
        <f t="shared" si="14"/>
        <v>-0.66666666666666663</v>
      </c>
    </row>
    <row r="18" spans="1:12" x14ac:dyDescent="0.25">
      <c r="A18" s="51" t="s">
        <v>9</v>
      </c>
      <c r="B18" s="24">
        <f t="shared" ref="B18" si="19">SUM(B9:B17)</f>
        <v>110</v>
      </c>
      <c r="C18" s="21">
        <f t="shared" si="10"/>
        <v>1</v>
      </c>
      <c r="D18" s="24">
        <f t="shared" ref="D18" si="20">SUM(D9:D17)</f>
        <v>94</v>
      </c>
      <c r="E18" s="21">
        <f t="shared" si="15"/>
        <v>1</v>
      </c>
      <c r="F18" s="24">
        <f t="shared" ref="F18" si="21">SUM(F9:F17)</f>
        <v>87</v>
      </c>
      <c r="G18" s="21">
        <f t="shared" si="16"/>
        <v>1</v>
      </c>
      <c r="H18" s="24">
        <f t="shared" ref="H18" si="22">SUM(H9:H17)</f>
        <v>77</v>
      </c>
      <c r="I18" s="21">
        <f t="shared" si="17"/>
        <v>1</v>
      </c>
      <c r="J18" s="24">
        <f t="shared" ref="J18" si="23">SUM(J9:J17)</f>
        <v>85</v>
      </c>
      <c r="K18" s="21">
        <f t="shared" si="18"/>
        <v>1</v>
      </c>
      <c r="L18" s="25">
        <f t="shared" si="14"/>
        <v>-0.22727272727272727</v>
      </c>
    </row>
    <row r="19" spans="1:12" ht="30" x14ac:dyDescent="0.25">
      <c r="A19" s="47" t="s">
        <v>20</v>
      </c>
      <c r="B19" s="65" t="s">
        <v>1</v>
      </c>
      <c r="C19" s="66"/>
      <c r="D19" s="65" t="s">
        <v>2</v>
      </c>
      <c r="E19" s="66"/>
      <c r="F19" s="65" t="s">
        <v>3</v>
      </c>
      <c r="G19" s="66"/>
      <c r="H19" s="65" t="s">
        <v>4</v>
      </c>
      <c r="I19" s="66"/>
      <c r="J19" s="67" t="s">
        <v>84</v>
      </c>
      <c r="K19" s="67"/>
      <c r="L19" s="19" t="s">
        <v>5</v>
      </c>
    </row>
    <row r="20" spans="1:12" x14ac:dyDescent="0.25">
      <c r="A20" s="44" t="s">
        <v>21</v>
      </c>
      <c r="B20" s="20">
        <v>10</v>
      </c>
      <c r="C20" s="21">
        <f t="shared" ref="C20:C24" si="24">B20/110</f>
        <v>9.0909090909090912E-2</v>
      </c>
      <c r="D20" s="20">
        <v>10</v>
      </c>
      <c r="E20" s="21">
        <f t="shared" ref="E20:E24" si="25">D20/94</f>
        <v>0.10638297872340426</v>
      </c>
      <c r="F20" s="20">
        <v>9</v>
      </c>
      <c r="G20" s="21">
        <f t="shared" ref="G20:G24" si="26">F20/87</f>
        <v>0.10344827586206896</v>
      </c>
      <c r="H20" s="20">
        <v>15</v>
      </c>
      <c r="I20" s="21">
        <f t="shared" ref="I20:I24" si="27">H20/77</f>
        <v>0.19480519480519481</v>
      </c>
      <c r="J20" s="20">
        <v>8</v>
      </c>
      <c r="K20" s="21">
        <f t="shared" ref="K20:K24" si="28">J20/85</f>
        <v>9.4117647058823528E-2</v>
      </c>
      <c r="L20" s="21">
        <f t="shared" ref="L20:L24" si="29">(J20-B20)/B20</f>
        <v>-0.2</v>
      </c>
    </row>
    <row r="21" spans="1:12" x14ac:dyDescent="0.25">
      <c r="A21" s="44" t="s">
        <v>22</v>
      </c>
      <c r="B21" s="20">
        <v>33</v>
      </c>
      <c r="C21" s="21">
        <f t="shared" si="24"/>
        <v>0.3</v>
      </c>
      <c r="D21" s="20">
        <v>31</v>
      </c>
      <c r="E21" s="21">
        <f t="shared" si="25"/>
        <v>0.32978723404255317</v>
      </c>
      <c r="F21" s="20">
        <v>22</v>
      </c>
      <c r="G21" s="21">
        <f t="shared" si="26"/>
        <v>0.25287356321839083</v>
      </c>
      <c r="H21" s="20">
        <v>17</v>
      </c>
      <c r="I21" s="21">
        <f t="shared" si="27"/>
        <v>0.22077922077922077</v>
      </c>
      <c r="J21" s="20">
        <v>15</v>
      </c>
      <c r="K21" s="21">
        <f t="shared" si="28"/>
        <v>0.17647058823529413</v>
      </c>
      <c r="L21" s="21">
        <f t="shared" si="29"/>
        <v>-0.54545454545454541</v>
      </c>
    </row>
    <row r="22" spans="1:12" x14ac:dyDescent="0.25">
      <c r="A22" s="44" t="s">
        <v>23</v>
      </c>
      <c r="B22" s="20">
        <v>43</v>
      </c>
      <c r="C22" s="21">
        <f t="shared" si="24"/>
        <v>0.39090909090909093</v>
      </c>
      <c r="D22" s="20">
        <v>37</v>
      </c>
      <c r="E22" s="21">
        <f t="shared" si="25"/>
        <v>0.39361702127659576</v>
      </c>
      <c r="F22" s="20">
        <v>36</v>
      </c>
      <c r="G22" s="21">
        <f t="shared" si="26"/>
        <v>0.41379310344827586</v>
      </c>
      <c r="H22" s="20">
        <v>29</v>
      </c>
      <c r="I22" s="21">
        <f t="shared" si="27"/>
        <v>0.37662337662337664</v>
      </c>
      <c r="J22" s="20">
        <v>36</v>
      </c>
      <c r="K22" s="21">
        <f t="shared" si="28"/>
        <v>0.42352941176470588</v>
      </c>
      <c r="L22" s="21">
        <f t="shared" si="29"/>
        <v>-0.16279069767441862</v>
      </c>
    </row>
    <row r="23" spans="1:12" x14ac:dyDescent="0.25">
      <c r="A23" s="44" t="s">
        <v>24</v>
      </c>
      <c r="B23" s="20">
        <v>24</v>
      </c>
      <c r="C23" s="21">
        <f t="shared" si="24"/>
        <v>0.21818181818181817</v>
      </c>
      <c r="D23" s="20">
        <v>16</v>
      </c>
      <c r="E23" s="21">
        <f t="shared" si="25"/>
        <v>0.1702127659574468</v>
      </c>
      <c r="F23" s="20">
        <v>20</v>
      </c>
      <c r="G23" s="21">
        <f t="shared" si="26"/>
        <v>0.22988505747126436</v>
      </c>
      <c r="H23" s="20">
        <v>16</v>
      </c>
      <c r="I23" s="21">
        <f t="shared" si="27"/>
        <v>0.20779220779220781</v>
      </c>
      <c r="J23" s="20">
        <v>26</v>
      </c>
      <c r="K23" s="21">
        <f t="shared" si="28"/>
        <v>0.30588235294117649</v>
      </c>
      <c r="L23" s="21">
        <f t="shared" si="29"/>
        <v>8.3333333333333329E-2</v>
      </c>
    </row>
    <row r="24" spans="1:12" x14ac:dyDescent="0.25">
      <c r="A24" s="51" t="s">
        <v>9</v>
      </c>
      <c r="B24" s="24">
        <f t="shared" ref="B24" si="30">SUM(B20:B23)</f>
        <v>110</v>
      </c>
      <c r="C24" s="21">
        <f t="shared" si="24"/>
        <v>1</v>
      </c>
      <c r="D24" s="24">
        <f t="shared" ref="D24" si="31">SUM(D20:D23)</f>
        <v>94</v>
      </c>
      <c r="E24" s="21">
        <f t="shared" si="25"/>
        <v>1</v>
      </c>
      <c r="F24" s="24">
        <f t="shared" ref="F24" si="32">SUM(F20:F23)</f>
        <v>87</v>
      </c>
      <c r="G24" s="21">
        <f t="shared" si="26"/>
        <v>1</v>
      </c>
      <c r="H24" s="24">
        <f t="shared" ref="H24" si="33">SUM(H20:H23)</f>
        <v>77</v>
      </c>
      <c r="I24" s="21">
        <f t="shared" si="27"/>
        <v>1</v>
      </c>
      <c r="J24" s="24">
        <f t="shared" ref="J24" si="34">SUM(J20:J23)</f>
        <v>85</v>
      </c>
      <c r="K24" s="21">
        <f t="shared" si="28"/>
        <v>1</v>
      </c>
      <c r="L24" s="25">
        <f t="shared" si="29"/>
        <v>-0.22727272727272727</v>
      </c>
    </row>
    <row r="25" spans="1:12" ht="30" x14ac:dyDescent="0.25">
      <c r="A25" s="52" t="s">
        <v>25</v>
      </c>
      <c r="B25" s="65" t="s">
        <v>1</v>
      </c>
      <c r="C25" s="66"/>
      <c r="D25" s="65" t="s">
        <v>2</v>
      </c>
      <c r="E25" s="66"/>
      <c r="F25" s="65" t="s">
        <v>3</v>
      </c>
      <c r="G25" s="66"/>
      <c r="H25" s="65" t="s">
        <v>4</v>
      </c>
      <c r="I25" s="66"/>
      <c r="J25" s="67" t="s">
        <v>84</v>
      </c>
      <c r="K25" s="67"/>
      <c r="L25" s="19" t="s">
        <v>5</v>
      </c>
    </row>
    <row r="26" spans="1:12" x14ac:dyDescent="0.25">
      <c r="A26" s="44" t="s">
        <v>26</v>
      </c>
      <c r="B26" s="20">
        <v>41</v>
      </c>
      <c r="C26" s="21">
        <f t="shared" ref="C26:C31" si="35">B26/110</f>
        <v>0.37272727272727274</v>
      </c>
      <c r="D26" s="20">
        <v>28</v>
      </c>
      <c r="E26" s="21">
        <f t="shared" ref="E26:E31" si="36">D26/94</f>
        <v>0.2978723404255319</v>
      </c>
      <c r="F26" s="20">
        <v>25</v>
      </c>
      <c r="G26" s="21">
        <f t="shared" ref="G26:G31" si="37">F26/87</f>
        <v>0.28735632183908044</v>
      </c>
      <c r="H26" s="20">
        <v>22</v>
      </c>
      <c r="I26" s="21">
        <f t="shared" ref="I26:I31" si="38">H26/77</f>
        <v>0.2857142857142857</v>
      </c>
      <c r="J26" s="20">
        <v>16</v>
      </c>
      <c r="K26" s="21">
        <f t="shared" ref="K26:K31" si="39">J26/85</f>
        <v>0.18823529411764706</v>
      </c>
      <c r="L26" s="21">
        <f t="shared" ref="L26:L31" si="40">(J26-B26)/B26</f>
        <v>-0.6097560975609756</v>
      </c>
    </row>
    <row r="27" spans="1:12" x14ac:dyDescent="0.25">
      <c r="A27" s="44" t="s">
        <v>27</v>
      </c>
      <c r="B27" s="20">
        <v>8</v>
      </c>
      <c r="C27" s="21">
        <f t="shared" si="35"/>
        <v>7.2727272727272724E-2</v>
      </c>
      <c r="D27" s="20">
        <v>10</v>
      </c>
      <c r="E27" s="21">
        <f t="shared" si="36"/>
        <v>0.10638297872340426</v>
      </c>
      <c r="F27" s="20">
        <v>9</v>
      </c>
      <c r="G27" s="21">
        <f t="shared" si="37"/>
        <v>0.10344827586206896</v>
      </c>
      <c r="H27" s="20">
        <v>13</v>
      </c>
      <c r="I27" s="21">
        <f t="shared" si="38"/>
        <v>0.16883116883116883</v>
      </c>
      <c r="J27" s="20">
        <v>9</v>
      </c>
      <c r="K27" s="21">
        <f t="shared" si="39"/>
        <v>0.10588235294117647</v>
      </c>
      <c r="L27" s="21">
        <f t="shared" si="40"/>
        <v>0.125</v>
      </c>
    </row>
    <row r="28" spans="1:12" x14ac:dyDescent="0.25">
      <c r="A28" s="44" t="s">
        <v>28</v>
      </c>
      <c r="B28" s="20">
        <v>16</v>
      </c>
      <c r="C28" s="21">
        <f t="shared" si="35"/>
        <v>0.14545454545454545</v>
      </c>
      <c r="D28" s="20">
        <v>11</v>
      </c>
      <c r="E28" s="21">
        <f t="shared" si="36"/>
        <v>0.11702127659574468</v>
      </c>
      <c r="F28" s="20">
        <v>13</v>
      </c>
      <c r="G28" s="21">
        <f t="shared" si="37"/>
        <v>0.14942528735632185</v>
      </c>
      <c r="H28" s="20">
        <v>21</v>
      </c>
      <c r="I28" s="21">
        <f t="shared" si="38"/>
        <v>0.27272727272727271</v>
      </c>
      <c r="J28" s="20">
        <v>32</v>
      </c>
      <c r="K28" s="21">
        <f t="shared" si="39"/>
        <v>0.37647058823529411</v>
      </c>
      <c r="L28" s="21">
        <f t="shared" si="40"/>
        <v>1</v>
      </c>
    </row>
    <row r="29" spans="1:12" x14ac:dyDescent="0.25">
      <c r="A29" s="44" t="s">
        <v>29</v>
      </c>
      <c r="B29" s="20">
        <v>10</v>
      </c>
      <c r="C29" s="21">
        <f t="shared" si="35"/>
        <v>9.0909090909090912E-2</v>
      </c>
      <c r="D29" s="20">
        <v>7</v>
      </c>
      <c r="E29" s="21">
        <f t="shared" si="36"/>
        <v>7.4468085106382975E-2</v>
      </c>
      <c r="F29" s="20">
        <v>14</v>
      </c>
      <c r="G29" s="21">
        <f t="shared" si="37"/>
        <v>0.16091954022988506</v>
      </c>
      <c r="H29" s="20">
        <v>6</v>
      </c>
      <c r="I29" s="21">
        <f t="shared" si="38"/>
        <v>7.792207792207792E-2</v>
      </c>
      <c r="J29" s="20">
        <v>11</v>
      </c>
      <c r="K29" s="21">
        <f t="shared" si="39"/>
        <v>0.12941176470588237</v>
      </c>
      <c r="L29" s="21">
        <f t="shared" si="40"/>
        <v>0.1</v>
      </c>
    </row>
    <row r="30" spans="1:12" x14ac:dyDescent="0.25">
      <c r="A30" s="44" t="s">
        <v>30</v>
      </c>
      <c r="B30" s="20">
        <v>35</v>
      </c>
      <c r="C30" s="21">
        <f t="shared" si="35"/>
        <v>0.31818181818181818</v>
      </c>
      <c r="D30" s="20">
        <v>38</v>
      </c>
      <c r="E30" s="21">
        <f t="shared" si="36"/>
        <v>0.40425531914893614</v>
      </c>
      <c r="F30" s="20">
        <v>26</v>
      </c>
      <c r="G30" s="21">
        <f t="shared" si="37"/>
        <v>0.2988505747126437</v>
      </c>
      <c r="H30" s="20">
        <v>15</v>
      </c>
      <c r="I30" s="21">
        <f t="shared" si="38"/>
        <v>0.19480519480519481</v>
      </c>
      <c r="J30" s="20">
        <v>17</v>
      </c>
      <c r="K30" s="21">
        <f t="shared" si="39"/>
        <v>0.2</v>
      </c>
      <c r="L30" s="21">
        <f t="shared" si="40"/>
        <v>-0.51428571428571423</v>
      </c>
    </row>
    <row r="31" spans="1:12" x14ac:dyDescent="0.25">
      <c r="A31" s="51" t="s">
        <v>9</v>
      </c>
      <c r="B31" s="24">
        <f>SUM(B26:B30)</f>
        <v>110</v>
      </c>
      <c r="C31" s="21">
        <f t="shared" si="35"/>
        <v>1</v>
      </c>
      <c r="D31" s="24">
        <f>SUM(D26:D30)</f>
        <v>94</v>
      </c>
      <c r="E31" s="21">
        <f t="shared" si="36"/>
        <v>1</v>
      </c>
      <c r="F31" s="24">
        <f>SUM(F26:F30)</f>
        <v>87</v>
      </c>
      <c r="G31" s="21">
        <f t="shared" si="37"/>
        <v>1</v>
      </c>
      <c r="H31" s="24">
        <f>SUM(H26:H30)</f>
        <v>77</v>
      </c>
      <c r="I31" s="21">
        <f t="shared" si="38"/>
        <v>1</v>
      </c>
      <c r="J31" s="24">
        <f>SUM(J26:J30)</f>
        <v>85</v>
      </c>
      <c r="K31" s="21">
        <f t="shared" si="39"/>
        <v>1</v>
      </c>
      <c r="L31" s="25">
        <f t="shared" si="40"/>
        <v>-0.22727272727272727</v>
      </c>
    </row>
    <row r="32" spans="1:12" ht="30" x14ac:dyDescent="0.25">
      <c r="A32" s="47" t="s">
        <v>31</v>
      </c>
      <c r="B32" s="65" t="s">
        <v>1</v>
      </c>
      <c r="C32" s="66"/>
      <c r="D32" s="65" t="s">
        <v>2</v>
      </c>
      <c r="E32" s="66"/>
      <c r="F32" s="65" t="s">
        <v>3</v>
      </c>
      <c r="G32" s="66"/>
      <c r="H32" s="65" t="s">
        <v>4</v>
      </c>
      <c r="I32" s="66"/>
      <c r="J32" s="67" t="s">
        <v>84</v>
      </c>
      <c r="K32" s="67"/>
      <c r="L32" s="19" t="s">
        <v>5</v>
      </c>
    </row>
    <row r="33" spans="1:12" ht="30" x14ac:dyDescent="0.25">
      <c r="A33" s="53" t="s">
        <v>83</v>
      </c>
      <c r="B33" s="20">
        <v>97</v>
      </c>
      <c r="C33" s="21">
        <f t="shared" ref="C33:C35" si="41">B33/110</f>
        <v>0.88181818181818183</v>
      </c>
      <c r="D33" s="20">
        <v>82</v>
      </c>
      <c r="E33" s="21">
        <f t="shared" ref="E33:E35" si="42">D33/94</f>
        <v>0.87234042553191493</v>
      </c>
      <c r="F33" s="20">
        <v>76</v>
      </c>
      <c r="G33" s="21">
        <f t="shared" ref="G33:G35" si="43">F33/87</f>
        <v>0.87356321839080464</v>
      </c>
      <c r="H33" s="20">
        <v>66</v>
      </c>
      <c r="I33" s="21">
        <f t="shared" ref="I33:I35" si="44">H33/77</f>
        <v>0.8571428571428571</v>
      </c>
      <c r="J33" s="20">
        <v>76</v>
      </c>
      <c r="K33" s="21">
        <f t="shared" ref="K33:K35" si="45">J33/85</f>
        <v>0.89411764705882357</v>
      </c>
      <c r="L33" s="21">
        <f t="shared" ref="L33:L35" si="46">(J33-B33)/B33</f>
        <v>-0.21649484536082475</v>
      </c>
    </row>
    <row r="34" spans="1:12" x14ac:dyDescent="0.25">
      <c r="A34" s="44" t="s">
        <v>32</v>
      </c>
      <c r="B34" s="20">
        <v>13</v>
      </c>
      <c r="C34" s="21">
        <f t="shared" si="41"/>
        <v>0.11818181818181818</v>
      </c>
      <c r="D34" s="20">
        <v>12</v>
      </c>
      <c r="E34" s="21">
        <f t="shared" si="42"/>
        <v>0.1276595744680851</v>
      </c>
      <c r="F34" s="20">
        <v>11</v>
      </c>
      <c r="G34" s="21">
        <f t="shared" si="43"/>
        <v>0.12643678160919541</v>
      </c>
      <c r="H34" s="20">
        <v>11</v>
      </c>
      <c r="I34" s="21">
        <f t="shared" si="44"/>
        <v>0.14285714285714285</v>
      </c>
      <c r="J34" s="20">
        <v>9</v>
      </c>
      <c r="K34" s="21">
        <f t="shared" si="45"/>
        <v>0.10588235294117647</v>
      </c>
      <c r="L34" s="21">
        <f t="shared" si="46"/>
        <v>-0.30769230769230771</v>
      </c>
    </row>
    <row r="35" spans="1:12" x14ac:dyDescent="0.25">
      <c r="A35" s="51" t="s">
        <v>9</v>
      </c>
      <c r="B35" s="24">
        <f t="shared" ref="B35" si="47">SUM(B33:B34)</f>
        <v>110</v>
      </c>
      <c r="C35" s="21">
        <f t="shared" si="41"/>
        <v>1</v>
      </c>
      <c r="D35" s="24">
        <f t="shared" ref="D35" si="48">SUM(D33:D34)</f>
        <v>94</v>
      </c>
      <c r="E35" s="21">
        <f t="shared" si="42"/>
        <v>1</v>
      </c>
      <c r="F35" s="24">
        <f t="shared" ref="F35" si="49">SUM(F33:F34)</f>
        <v>87</v>
      </c>
      <c r="G35" s="21">
        <f t="shared" si="43"/>
        <v>1</v>
      </c>
      <c r="H35" s="24">
        <f t="shared" ref="H35" si="50">SUM(H33:H34)</f>
        <v>77</v>
      </c>
      <c r="I35" s="21">
        <f t="shared" si="44"/>
        <v>1</v>
      </c>
      <c r="J35" s="24">
        <f t="shared" ref="J35" si="51">SUM(J33:J34)</f>
        <v>85</v>
      </c>
      <c r="K35" s="21">
        <f t="shared" si="45"/>
        <v>1</v>
      </c>
      <c r="L35" s="25">
        <f t="shared" si="46"/>
        <v>-0.22727272727272727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activeCell="L9" sqref="L9"/>
    </sheetView>
  </sheetViews>
  <sheetFormatPr defaultRowHeight="15" x14ac:dyDescent="0.25"/>
  <cols>
    <col min="1" max="1" width="38.140625" style="45" customWidth="1"/>
    <col min="2" max="2" width="18.5703125" customWidth="1"/>
    <col min="3" max="4" width="13.140625" customWidth="1"/>
    <col min="5" max="5" width="13.140625" style="11" customWidth="1"/>
    <col min="6" max="6" width="13.140625" customWidth="1"/>
    <col min="7" max="7" width="13.140625" style="11" customWidth="1"/>
    <col min="8" max="8" width="13.140625" style="13" customWidth="1"/>
  </cols>
  <sheetData>
    <row r="1" spans="1:12" x14ac:dyDescent="0.25">
      <c r="A1" s="68" t="s">
        <v>39</v>
      </c>
      <c r="B1" s="68"/>
      <c r="C1" s="68"/>
      <c r="D1" s="68"/>
      <c r="E1" s="68"/>
      <c r="F1" s="68"/>
      <c r="G1" s="68"/>
      <c r="H1" s="68"/>
    </row>
    <row r="2" spans="1:12" x14ac:dyDescent="0.25">
      <c r="A2" s="72"/>
      <c r="B2" s="72"/>
      <c r="C2" s="72"/>
      <c r="D2" s="72"/>
      <c r="E2" s="72"/>
      <c r="F2" s="72"/>
      <c r="G2" s="72"/>
      <c r="H2" s="72"/>
    </row>
    <row r="3" spans="1:12" ht="30" x14ac:dyDescent="0.25">
      <c r="A3" s="48" t="s">
        <v>34</v>
      </c>
      <c r="B3" s="1" t="s">
        <v>35</v>
      </c>
      <c r="C3" s="3" t="s">
        <v>76</v>
      </c>
      <c r="D3" s="3" t="s">
        <v>77</v>
      </c>
      <c r="E3" s="10" t="s">
        <v>78</v>
      </c>
      <c r="F3" s="3" t="s">
        <v>79</v>
      </c>
      <c r="G3" s="10" t="s">
        <v>36</v>
      </c>
      <c r="H3" s="12" t="s">
        <v>80</v>
      </c>
    </row>
    <row r="4" spans="1:12" x14ac:dyDescent="0.25">
      <c r="A4" s="73" t="s">
        <v>40</v>
      </c>
      <c r="B4" s="18" t="s">
        <v>1</v>
      </c>
      <c r="C4" s="2">
        <v>140</v>
      </c>
      <c r="D4" s="2">
        <v>115</v>
      </c>
      <c r="E4" s="14">
        <v>0.8214285714285714</v>
      </c>
      <c r="F4" s="2">
        <v>97</v>
      </c>
      <c r="G4" s="14">
        <v>0.69285714285714284</v>
      </c>
      <c r="H4" s="5" t="s">
        <v>37</v>
      </c>
    </row>
    <row r="5" spans="1:12" x14ac:dyDescent="0.25">
      <c r="A5" s="74"/>
      <c r="B5" s="18" t="s">
        <v>2</v>
      </c>
      <c r="C5" s="2">
        <v>109</v>
      </c>
      <c r="D5" s="2">
        <v>92</v>
      </c>
      <c r="E5" s="14">
        <v>0.84403669724770647</v>
      </c>
      <c r="F5" s="2">
        <v>76</v>
      </c>
      <c r="G5" s="14">
        <v>0.69724770642201839</v>
      </c>
      <c r="H5" s="7" t="s">
        <v>37</v>
      </c>
    </row>
    <row r="6" spans="1:12" x14ac:dyDescent="0.25">
      <c r="A6" s="74"/>
      <c r="B6" s="18" t="s">
        <v>3</v>
      </c>
      <c r="C6" s="2">
        <v>101</v>
      </c>
      <c r="D6" s="2">
        <v>87</v>
      </c>
      <c r="E6" s="14">
        <v>0.86138613861386137</v>
      </c>
      <c r="F6" s="2">
        <v>80</v>
      </c>
      <c r="G6" s="14">
        <v>0.79207920792079212</v>
      </c>
      <c r="H6" s="7" t="s">
        <v>37</v>
      </c>
    </row>
    <row r="7" spans="1:12" x14ac:dyDescent="0.25">
      <c r="A7" s="74"/>
      <c r="B7" s="18" t="s">
        <v>4</v>
      </c>
      <c r="C7" s="2">
        <v>104</v>
      </c>
      <c r="D7" s="2">
        <v>91</v>
      </c>
      <c r="E7" s="14">
        <v>0.875</v>
      </c>
      <c r="F7" s="2">
        <v>76</v>
      </c>
      <c r="G7" s="14">
        <v>0.73076923076923073</v>
      </c>
      <c r="H7" s="7" t="s">
        <v>37</v>
      </c>
    </row>
    <row r="8" spans="1:12" x14ac:dyDescent="0.25">
      <c r="A8" s="75"/>
      <c r="B8" s="18" t="s">
        <v>84</v>
      </c>
      <c r="C8" s="2">
        <v>108</v>
      </c>
      <c r="D8" s="2">
        <v>96</v>
      </c>
      <c r="E8" s="14">
        <v>0.88888888888888884</v>
      </c>
      <c r="F8" s="2">
        <v>81</v>
      </c>
      <c r="G8" s="14">
        <v>0.75</v>
      </c>
      <c r="H8" s="7" t="s">
        <v>37</v>
      </c>
    </row>
    <row r="9" spans="1:12" x14ac:dyDescent="0.25">
      <c r="C9" s="8"/>
      <c r="D9" s="8"/>
      <c r="E9" s="15"/>
      <c r="F9" s="8"/>
      <c r="G9" s="15"/>
      <c r="H9" s="16"/>
      <c r="L9" s="11"/>
    </row>
    <row r="10" spans="1:12" ht="30" x14ac:dyDescent="0.25">
      <c r="A10" s="47" t="s">
        <v>38</v>
      </c>
      <c r="B10" s="17" t="s">
        <v>35</v>
      </c>
      <c r="C10" s="3" t="s">
        <v>76</v>
      </c>
      <c r="D10" s="3" t="s">
        <v>77</v>
      </c>
      <c r="E10" s="10" t="s">
        <v>78</v>
      </c>
      <c r="F10" s="3" t="s">
        <v>79</v>
      </c>
      <c r="G10" s="10" t="s">
        <v>36</v>
      </c>
      <c r="H10" s="12" t="s">
        <v>80</v>
      </c>
    </row>
    <row r="11" spans="1:12" x14ac:dyDescent="0.25">
      <c r="A11" s="76" t="s">
        <v>41</v>
      </c>
      <c r="B11" s="18" t="s">
        <v>1</v>
      </c>
      <c r="C11" s="2">
        <v>41</v>
      </c>
      <c r="D11" s="2">
        <v>32</v>
      </c>
      <c r="E11" s="6">
        <v>0.78048780487804881</v>
      </c>
      <c r="F11" s="2">
        <v>28</v>
      </c>
      <c r="G11" s="6">
        <v>0.68292682926829273</v>
      </c>
      <c r="H11" s="7">
        <v>3.21875</v>
      </c>
    </row>
    <row r="12" spans="1:12" x14ac:dyDescent="0.25">
      <c r="A12" s="76"/>
      <c r="B12" s="18" t="s">
        <v>2</v>
      </c>
      <c r="C12" s="2">
        <v>38</v>
      </c>
      <c r="D12" s="2">
        <v>30</v>
      </c>
      <c r="E12" s="6">
        <v>0.78947368421052633</v>
      </c>
      <c r="F12" s="2">
        <v>28</v>
      </c>
      <c r="G12" s="6">
        <v>0.73684210526315785</v>
      </c>
      <c r="H12" s="7">
        <v>3.2666666666666666</v>
      </c>
    </row>
    <row r="13" spans="1:12" x14ac:dyDescent="0.25">
      <c r="A13" s="76"/>
      <c r="B13" s="18" t="s">
        <v>3</v>
      </c>
      <c r="C13" s="2">
        <v>36</v>
      </c>
      <c r="D13" s="2">
        <v>30</v>
      </c>
      <c r="E13" s="6">
        <v>0.83333333333333337</v>
      </c>
      <c r="F13" s="2">
        <v>25</v>
      </c>
      <c r="G13" s="6">
        <v>0.69444444444444442</v>
      </c>
      <c r="H13" s="7">
        <v>2.86</v>
      </c>
    </row>
    <row r="14" spans="1:12" x14ac:dyDescent="0.25">
      <c r="A14" s="76"/>
      <c r="B14" s="18" t="s">
        <v>4</v>
      </c>
      <c r="C14" s="2">
        <v>32</v>
      </c>
      <c r="D14" s="2">
        <v>27</v>
      </c>
      <c r="E14" s="6">
        <v>0.84375</v>
      </c>
      <c r="F14" s="2">
        <v>20</v>
      </c>
      <c r="G14" s="6">
        <v>0.625</v>
      </c>
      <c r="H14" s="7">
        <v>2.6666666666666665</v>
      </c>
    </row>
    <row r="15" spans="1:12" x14ac:dyDescent="0.25">
      <c r="A15" s="76"/>
      <c r="B15" s="18" t="s">
        <v>84</v>
      </c>
      <c r="C15" s="2">
        <v>51</v>
      </c>
      <c r="D15" s="2">
        <v>44</v>
      </c>
      <c r="E15" s="6">
        <v>0.86274509803921573</v>
      </c>
      <c r="F15" s="2">
        <v>35</v>
      </c>
      <c r="G15" s="6">
        <v>0.68627450980392157</v>
      </c>
      <c r="H15" s="7">
        <v>2.4545454545454546</v>
      </c>
    </row>
    <row r="16" spans="1:12" ht="30" x14ac:dyDescent="0.25">
      <c r="A16" s="49"/>
      <c r="B16" s="17" t="s">
        <v>35</v>
      </c>
      <c r="C16" s="3" t="s">
        <v>76</v>
      </c>
      <c r="D16" s="3" t="s">
        <v>77</v>
      </c>
      <c r="E16" s="10" t="s">
        <v>78</v>
      </c>
      <c r="F16" s="3" t="s">
        <v>79</v>
      </c>
      <c r="G16" s="10" t="s">
        <v>36</v>
      </c>
      <c r="H16" s="12" t="s">
        <v>80</v>
      </c>
    </row>
    <row r="17" spans="1:8" x14ac:dyDescent="0.25">
      <c r="A17" s="76" t="s">
        <v>42</v>
      </c>
      <c r="B17" s="18" t="s">
        <v>1</v>
      </c>
      <c r="C17" s="2">
        <v>12</v>
      </c>
      <c r="D17" s="2">
        <v>10</v>
      </c>
      <c r="E17" s="6">
        <v>0.83333333333333337</v>
      </c>
      <c r="F17" s="2">
        <v>9</v>
      </c>
      <c r="G17" s="6">
        <v>0.75</v>
      </c>
      <c r="H17" s="7">
        <v>3.3</v>
      </c>
    </row>
    <row r="18" spans="1:8" x14ac:dyDescent="0.25">
      <c r="A18" s="76"/>
      <c r="B18" s="18" t="s">
        <v>2</v>
      </c>
      <c r="C18" s="2">
        <v>15</v>
      </c>
      <c r="D18" s="2">
        <v>13</v>
      </c>
      <c r="E18" s="6">
        <v>0.8666666666666667</v>
      </c>
      <c r="F18" s="2">
        <v>8</v>
      </c>
      <c r="G18" s="6">
        <v>0.53333333333333333</v>
      </c>
      <c r="H18" s="7">
        <v>2.2307692307692308</v>
      </c>
    </row>
    <row r="19" spans="1:8" x14ac:dyDescent="0.25">
      <c r="A19" s="76"/>
      <c r="B19" s="18" t="s">
        <v>3</v>
      </c>
      <c r="C19" s="2">
        <v>12</v>
      </c>
      <c r="D19" s="2">
        <v>11</v>
      </c>
      <c r="E19" s="6">
        <v>0.91666666666666663</v>
      </c>
      <c r="F19" s="2">
        <v>11</v>
      </c>
      <c r="G19" s="6">
        <v>0.91666666666666663</v>
      </c>
      <c r="H19" s="7">
        <v>3.4545454545454546</v>
      </c>
    </row>
    <row r="20" spans="1:8" x14ac:dyDescent="0.25">
      <c r="A20" s="76"/>
      <c r="B20" s="18" t="s">
        <v>4</v>
      </c>
      <c r="C20" s="2">
        <v>17</v>
      </c>
      <c r="D20" s="2">
        <v>13</v>
      </c>
      <c r="E20" s="6">
        <v>0.76470588235294112</v>
      </c>
      <c r="F20" s="2">
        <v>8</v>
      </c>
      <c r="G20" s="6">
        <v>0.47058823529411764</v>
      </c>
      <c r="H20" s="7">
        <v>1.9846153846153844</v>
      </c>
    </row>
    <row r="21" spans="1:8" x14ac:dyDescent="0.25">
      <c r="A21" s="76"/>
      <c r="B21" s="18" t="s">
        <v>84</v>
      </c>
      <c r="C21" s="2">
        <v>15</v>
      </c>
      <c r="D21" s="2">
        <v>14</v>
      </c>
      <c r="E21" s="6">
        <v>0.93333333333333335</v>
      </c>
      <c r="F21" s="2">
        <v>10</v>
      </c>
      <c r="G21" s="6">
        <v>0.66666666666666663</v>
      </c>
      <c r="H21" s="7">
        <v>2.7857142857142856</v>
      </c>
    </row>
    <row r="22" spans="1:8" ht="30" x14ac:dyDescent="0.25">
      <c r="A22" s="49"/>
      <c r="B22" s="17" t="s">
        <v>35</v>
      </c>
      <c r="C22" s="3" t="s">
        <v>76</v>
      </c>
      <c r="D22" s="3" t="s">
        <v>77</v>
      </c>
      <c r="E22" s="10" t="s">
        <v>78</v>
      </c>
      <c r="F22" s="3" t="s">
        <v>79</v>
      </c>
      <c r="G22" s="10" t="s">
        <v>36</v>
      </c>
      <c r="H22" s="12" t="s">
        <v>80</v>
      </c>
    </row>
    <row r="23" spans="1:8" x14ac:dyDescent="0.25">
      <c r="A23" s="76" t="s">
        <v>43</v>
      </c>
      <c r="B23" s="18" t="s">
        <v>1</v>
      </c>
      <c r="C23" s="2">
        <v>28</v>
      </c>
      <c r="D23" s="2">
        <v>23</v>
      </c>
      <c r="E23" s="6">
        <v>0.8214285714285714</v>
      </c>
      <c r="F23" s="2">
        <v>20</v>
      </c>
      <c r="G23" s="6">
        <v>0.7142857142857143</v>
      </c>
      <c r="H23" s="7">
        <v>3.3636363636363638</v>
      </c>
    </row>
    <row r="24" spans="1:8" x14ac:dyDescent="0.25">
      <c r="A24" s="76"/>
      <c r="B24" s="18" t="s">
        <v>2</v>
      </c>
      <c r="C24" s="2">
        <v>20</v>
      </c>
      <c r="D24" s="2">
        <v>18</v>
      </c>
      <c r="E24" s="6">
        <v>0.9</v>
      </c>
      <c r="F24" s="2">
        <v>14</v>
      </c>
      <c r="G24" s="6">
        <v>0.7</v>
      </c>
      <c r="H24" s="7">
        <v>2.9444444444444446</v>
      </c>
    </row>
    <row r="25" spans="1:8" x14ac:dyDescent="0.25">
      <c r="A25" s="76"/>
      <c r="B25" s="18" t="s">
        <v>3</v>
      </c>
      <c r="C25" s="4">
        <v>16</v>
      </c>
      <c r="D25" s="4">
        <v>15</v>
      </c>
      <c r="E25" s="6">
        <v>0.9375</v>
      </c>
      <c r="F25" s="4">
        <v>14</v>
      </c>
      <c r="G25" s="6">
        <v>0.875</v>
      </c>
      <c r="H25" s="7">
        <v>3.42</v>
      </c>
    </row>
    <row r="26" spans="1:8" x14ac:dyDescent="0.25">
      <c r="A26" s="76"/>
      <c r="B26" s="18" t="s">
        <v>4</v>
      </c>
      <c r="C26" s="2">
        <v>12</v>
      </c>
      <c r="D26" s="2">
        <v>12</v>
      </c>
      <c r="E26" s="6">
        <v>1</v>
      </c>
      <c r="F26" s="2">
        <v>10</v>
      </c>
      <c r="G26" s="6">
        <v>0.83333333333333337</v>
      </c>
      <c r="H26" s="7">
        <v>2.9249999999999998</v>
      </c>
    </row>
    <row r="27" spans="1:8" x14ac:dyDescent="0.25">
      <c r="A27" s="76"/>
      <c r="B27" s="18" t="s">
        <v>84</v>
      </c>
      <c r="C27" s="2">
        <v>9</v>
      </c>
      <c r="D27" s="2">
        <v>8</v>
      </c>
      <c r="E27" s="6">
        <v>0.88888888888888884</v>
      </c>
      <c r="F27" s="2">
        <v>7</v>
      </c>
      <c r="G27" s="6">
        <v>0.77777777777777779</v>
      </c>
      <c r="H27" s="7">
        <v>3.375</v>
      </c>
    </row>
    <row r="28" spans="1:8" ht="30" x14ac:dyDescent="0.25">
      <c r="A28" s="49"/>
      <c r="B28" s="17" t="s">
        <v>35</v>
      </c>
      <c r="C28" s="3" t="s">
        <v>76</v>
      </c>
      <c r="D28" s="3" t="s">
        <v>77</v>
      </c>
      <c r="E28" s="10" t="s">
        <v>78</v>
      </c>
      <c r="F28" s="3" t="s">
        <v>79</v>
      </c>
      <c r="G28" s="10" t="s">
        <v>36</v>
      </c>
      <c r="H28" s="12" t="s">
        <v>80</v>
      </c>
    </row>
    <row r="29" spans="1:8" x14ac:dyDescent="0.25">
      <c r="A29" s="76" t="s">
        <v>44</v>
      </c>
      <c r="B29" s="18" t="s">
        <v>1</v>
      </c>
      <c r="C29" s="2">
        <v>22</v>
      </c>
      <c r="D29" s="2">
        <v>19</v>
      </c>
      <c r="E29" s="6">
        <v>0.86363636363636365</v>
      </c>
      <c r="F29" s="2">
        <v>15</v>
      </c>
      <c r="G29" s="6">
        <v>0.68181818181818177</v>
      </c>
      <c r="H29" s="7">
        <v>2.9473684210526314</v>
      </c>
    </row>
    <row r="30" spans="1:8" x14ac:dyDescent="0.25">
      <c r="A30" s="76"/>
      <c r="B30" s="18" t="s">
        <v>2</v>
      </c>
      <c r="C30" s="2">
        <v>18</v>
      </c>
      <c r="D30" s="2">
        <v>18</v>
      </c>
      <c r="E30" s="6">
        <v>1</v>
      </c>
      <c r="F30" s="2">
        <v>16</v>
      </c>
      <c r="G30" s="6">
        <v>0.88888888888888884</v>
      </c>
      <c r="H30" s="7">
        <v>2.8888888888888888</v>
      </c>
    </row>
    <row r="31" spans="1:8" x14ac:dyDescent="0.25">
      <c r="A31" s="76"/>
      <c r="B31" s="18" t="s">
        <v>3</v>
      </c>
      <c r="C31" s="2" t="s">
        <v>37</v>
      </c>
      <c r="D31" s="2" t="s">
        <v>37</v>
      </c>
      <c r="E31" s="6" t="s">
        <v>37</v>
      </c>
      <c r="F31" s="2" t="s">
        <v>37</v>
      </c>
      <c r="G31" s="6" t="s">
        <v>37</v>
      </c>
      <c r="H31" s="7" t="s">
        <v>37</v>
      </c>
    </row>
    <row r="32" spans="1:8" x14ac:dyDescent="0.25">
      <c r="A32" s="76"/>
      <c r="B32" s="18" t="s">
        <v>4</v>
      </c>
      <c r="C32" s="2">
        <v>16</v>
      </c>
      <c r="D32" s="2">
        <v>14</v>
      </c>
      <c r="E32" s="6">
        <v>0.875</v>
      </c>
      <c r="F32" s="2">
        <v>14</v>
      </c>
      <c r="G32" s="6">
        <v>0.875</v>
      </c>
      <c r="H32" s="7">
        <v>2.8571428571428572</v>
      </c>
    </row>
    <row r="33" spans="1:8" x14ac:dyDescent="0.25">
      <c r="A33" s="76"/>
      <c r="B33" s="18" t="s">
        <v>84</v>
      </c>
      <c r="C33" s="2" t="s">
        <v>37</v>
      </c>
      <c r="D33" s="2" t="s">
        <v>37</v>
      </c>
      <c r="E33" s="6" t="s">
        <v>37</v>
      </c>
      <c r="F33" s="2" t="s">
        <v>37</v>
      </c>
      <c r="G33" s="6" t="s">
        <v>37</v>
      </c>
      <c r="H33" s="7" t="s">
        <v>37</v>
      </c>
    </row>
    <row r="34" spans="1:8" ht="30" x14ac:dyDescent="0.25">
      <c r="A34" s="49"/>
      <c r="B34" s="17" t="s">
        <v>35</v>
      </c>
      <c r="C34" s="3" t="s">
        <v>76</v>
      </c>
      <c r="D34" s="3" t="s">
        <v>77</v>
      </c>
      <c r="E34" s="10" t="s">
        <v>78</v>
      </c>
      <c r="F34" s="3" t="s">
        <v>79</v>
      </c>
      <c r="G34" s="10" t="s">
        <v>36</v>
      </c>
      <c r="H34" s="12" t="s">
        <v>80</v>
      </c>
    </row>
    <row r="35" spans="1:8" x14ac:dyDescent="0.25">
      <c r="A35" s="76" t="s">
        <v>45</v>
      </c>
      <c r="B35" s="18" t="s">
        <v>1</v>
      </c>
      <c r="C35" s="2">
        <v>22</v>
      </c>
      <c r="D35" s="2">
        <v>18</v>
      </c>
      <c r="E35" s="6">
        <v>0.81818181818181823</v>
      </c>
      <c r="F35" s="2">
        <v>16</v>
      </c>
      <c r="G35" s="6">
        <v>0.72727272727272729</v>
      </c>
      <c r="H35" s="7">
        <v>2.9444444444444446</v>
      </c>
    </row>
    <row r="36" spans="1:8" x14ac:dyDescent="0.25">
      <c r="A36" s="76"/>
      <c r="B36" s="18" t="s">
        <v>2</v>
      </c>
      <c r="C36" s="2">
        <v>18</v>
      </c>
      <c r="D36" s="2">
        <v>13</v>
      </c>
      <c r="E36" s="6">
        <v>0.72222222222222221</v>
      </c>
      <c r="F36" s="2">
        <v>10</v>
      </c>
      <c r="G36" s="6">
        <v>0.55555555555555558</v>
      </c>
      <c r="H36" s="7">
        <v>3.0769230769230771</v>
      </c>
    </row>
    <row r="37" spans="1:8" x14ac:dyDescent="0.25">
      <c r="A37" s="76"/>
      <c r="B37" s="18" t="s">
        <v>3</v>
      </c>
      <c r="C37" s="2">
        <v>14</v>
      </c>
      <c r="D37" s="2">
        <v>13</v>
      </c>
      <c r="E37" s="6">
        <v>0.9285714285714286</v>
      </c>
      <c r="F37" s="2">
        <v>12</v>
      </c>
      <c r="G37" s="6">
        <v>0.8571428571428571</v>
      </c>
      <c r="H37" s="7">
        <v>2.8769230769230765</v>
      </c>
    </row>
    <row r="38" spans="1:8" x14ac:dyDescent="0.25">
      <c r="A38" s="76"/>
      <c r="B38" s="18" t="s">
        <v>4</v>
      </c>
      <c r="C38" s="2">
        <v>16</v>
      </c>
      <c r="D38" s="2">
        <v>13</v>
      </c>
      <c r="E38" s="6">
        <v>0.8125</v>
      </c>
      <c r="F38" s="2">
        <v>13</v>
      </c>
      <c r="G38" s="6">
        <v>0.8125</v>
      </c>
      <c r="H38" s="7">
        <v>3.1615384615384619</v>
      </c>
    </row>
    <row r="39" spans="1:8" x14ac:dyDescent="0.25">
      <c r="A39" s="76"/>
      <c r="B39" s="18" t="s">
        <v>84</v>
      </c>
      <c r="C39" s="2" t="s">
        <v>37</v>
      </c>
      <c r="D39" s="2" t="s">
        <v>37</v>
      </c>
      <c r="E39" s="6" t="s">
        <v>37</v>
      </c>
      <c r="F39" s="2" t="s">
        <v>37</v>
      </c>
      <c r="G39" s="6" t="s">
        <v>37</v>
      </c>
      <c r="H39" s="7" t="s">
        <v>37</v>
      </c>
    </row>
    <row r="40" spans="1:8" ht="30" x14ac:dyDescent="0.25">
      <c r="A40" s="49"/>
      <c r="B40" s="17" t="s">
        <v>35</v>
      </c>
      <c r="C40" s="3" t="s">
        <v>76</v>
      </c>
      <c r="D40" s="3" t="s">
        <v>77</v>
      </c>
      <c r="E40" s="10" t="s">
        <v>78</v>
      </c>
      <c r="F40" s="3" t="s">
        <v>79</v>
      </c>
      <c r="G40" s="10" t="s">
        <v>36</v>
      </c>
      <c r="H40" s="12" t="s">
        <v>80</v>
      </c>
    </row>
    <row r="41" spans="1:8" x14ac:dyDescent="0.25">
      <c r="A41" s="76" t="s">
        <v>46</v>
      </c>
      <c r="B41" s="18" t="s">
        <v>1</v>
      </c>
      <c r="C41" s="2">
        <v>15</v>
      </c>
      <c r="D41" s="2">
        <v>13</v>
      </c>
      <c r="E41" s="6">
        <v>0.8666666666666667</v>
      </c>
      <c r="F41" s="2">
        <v>9</v>
      </c>
      <c r="G41" s="6">
        <v>0.6</v>
      </c>
      <c r="H41" s="7">
        <v>2.3076923076923075</v>
      </c>
    </row>
    <row r="42" spans="1:8" x14ac:dyDescent="0.25">
      <c r="A42" s="76"/>
      <c r="B42" s="18" t="s">
        <v>2</v>
      </c>
      <c r="C42" s="2" t="s">
        <v>37</v>
      </c>
      <c r="D42" s="2" t="s">
        <v>37</v>
      </c>
      <c r="E42" s="6" t="s">
        <v>37</v>
      </c>
      <c r="F42" s="2" t="s">
        <v>37</v>
      </c>
      <c r="G42" s="6" t="s">
        <v>37</v>
      </c>
      <c r="H42" s="7" t="s">
        <v>37</v>
      </c>
    </row>
    <row r="43" spans="1:8" x14ac:dyDescent="0.25">
      <c r="A43" s="76"/>
      <c r="B43" s="18" t="s">
        <v>3</v>
      </c>
      <c r="C43" s="2">
        <v>19</v>
      </c>
      <c r="D43" s="2">
        <v>15</v>
      </c>
      <c r="E43" s="6">
        <v>0.78947368421052633</v>
      </c>
      <c r="F43" s="2">
        <v>15</v>
      </c>
      <c r="G43" s="6">
        <v>0.78947368421052633</v>
      </c>
      <c r="H43" s="7">
        <v>3.2666666666666666</v>
      </c>
    </row>
    <row r="44" spans="1:8" x14ac:dyDescent="0.25">
      <c r="A44" s="76"/>
      <c r="B44" s="18" t="s">
        <v>4</v>
      </c>
      <c r="C44" s="2" t="s">
        <v>37</v>
      </c>
      <c r="D44" s="2" t="s">
        <v>37</v>
      </c>
      <c r="E44" s="6" t="s">
        <v>37</v>
      </c>
      <c r="F44" s="2" t="s">
        <v>37</v>
      </c>
      <c r="G44" s="6" t="s">
        <v>37</v>
      </c>
      <c r="H44" s="7" t="s">
        <v>37</v>
      </c>
    </row>
    <row r="45" spans="1:8" x14ac:dyDescent="0.25">
      <c r="A45" s="76"/>
      <c r="B45" s="18" t="s">
        <v>84</v>
      </c>
      <c r="C45" s="2" t="s">
        <v>37</v>
      </c>
      <c r="D45" s="2" t="s">
        <v>37</v>
      </c>
      <c r="E45" s="6" t="s">
        <v>37</v>
      </c>
      <c r="F45" s="2" t="s">
        <v>37</v>
      </c>
      <c r="G45" s="6" t="s">
        <v>37</v>
      </c>
      <c r="H45" s="7" t="s">
        <v>37</v>
      </c>
    </row>
    <row r="46" spans="1:8" ht="30" x14ac:dyDescent="0.25">
      <c r="A46" s="49"/>
      <c r="B46" s="17" t="s">
        <v>35</v>
      </c>
      <c r="C46" s="3" t="s">
        <v>76</v>
      </c>
      <c r="D46" s="3" t="s">
        <v>77</v>
      </c>
      <c r="E46" s="10" t="s">
        <v>78</v>
      </c>
      <c r="F46" s="3" t="s">
        <v>79</v>
      </c>
      <c r="G46" s="10" t="s">
        <v>36</v>
      </c>
      <c r="H46" s="12" t="s">
        <v>80</v>
      </c>
    </row>
    <row r="47" spans="1:8" x14ac:dyDescent="0.25">
      <c r="A47" s="76" t="s">
        <v>47</v>
      </c>
      <c r="B47" s="18" t="s">
        <v>1</v>
      </c>
      <c r="C47" s="2" t="s">
        <v>37</v>
      </c>
      <c r="D47" s="2" t="s">
        <v>37</v>
      </c>
      <c r="E47" s="6" t="s">
        <v>37</v>
      </c>
      <c r="F47" s="2" t="s">
        <v>37</v>
      </c>
      <c r="G47" s="6" t="s">
        <v>37</v>
      </c>
      <c r="H47" s="7" t="s">
        <v>37</v>
      </c>
    </row>
    <row r="48" spans="1:8" x14ac:dyDescent="0.25">
      <c r="A48" s="76"/>
      <c r="B48" s="18" t="s">
        <v>2</v>
      </c>
      <c r="C48" s="2" t="s">
        <v>37</v>
      </c>
      <c r="D48" s="2" t="s">
        <v>37</v>
      </c>
      <c r="E48" s="6" t="s">
        <v>37</v>
      </c>
      <c r="F48" s="2" t="s">
        <v>37</v>
      </c>
      <c r="G48" s="6" t="s">
        <v>37</v>
      </c>
      <c r="H48" s="7" t="s">
        <v>37</v>
      </c>
    </row>
    <row r="49" spans="1:8" x14ac:dyDescent="0.25">
      <c r="A49" s="76"/>
      <c r="B49" s="18" t="s">
        <v>3</v>
      </c>
      <c r="C49" s="2" t="s">
        <v>37</v>
      </c>
      <c r="D49" s="2" t="s">
        <v>37</v>
      </c>
      <c r="E49" s="6" t="s">
        <v>37</v>
      </c>
      <c r="F49" s="2" t="s">
        <v>37</v>
      </c>
      <c r="G49" s="6" t="s">
        <v>37</v>
      </c>
      <c r="H49" s="7" t="s">
        <v>37</v>
      </c>
    </row>
    <row r="50" spans="1:8" x14ac:dyDescent="0.25">
      <c r="A50" s="76"/>
      <c r="B50" s="18" t="s">
        <v>4</v>
      </c>
      <c r="C50" s="2" t="s">
        <v>37</v>
      </c>
      <c r="D50" s="2" t="s">
        <v>37</v>
      </c>
      <c r="E50" s="6" t="s">
        <v>37</v>
      </c>
      <c r="F50" s="2" t="s">
        <v>37</v>
      </c>
      <c r="G50" s="6" t="s">
        <v>37</v>
      </c>
      <c r="H50" s="7" t="s">
        <v>37</v>
      </c>
    </row>
    <row r="51" spans="1:8" x14ac:dyDescent="0.25">
      <c r="A51" s="76"/>
      <c r="B51" s="18" t="s">
        <v>84</v>
      </c>
      <c r="C51" s="2">
        <v>12</v>
      </c>
      <c r="D51" s="2">
        <v>12</v>
      </c>
      <c r="E51" s="6">
        <v>1</v>
      </c>
      <c r="F51" s="2">
        <v>11</v>
      </c>
      <c r="G51" s="6">
        <v>0.91666666666666663</v>
      </c>
      <c r="H51" s="7">
        <v>3.0916666666666668</v>
      </c>
    </row>
    <row r="52" spans="1:8" ht="30" x14ac:dyDescent="0.25">
      <c r="A52" s="49"/>
      <c r="B52" s="17" t="s">
        <v>35</v>
      </c>
      <c r="C52" s="3" t="s">
        <v>76</v>
      </c>
      <c r="D52" s="3" t="s">
        <v>77</v>
      </c>
      <c r="E52" s="10" t="s">
        <v>78</v>
      </c>
      <c r="F52" s="3" t="s">
        <v>79</v>
      </c>
      <c r="G52" s="10" t="s">
        <v>36</v>
      </c>
      <c r="H52" s="12" t="s">
        <v>80</v>
      </c>
    </row>
    <row r="53" spans="1:8" x14ac:dyDescent="0.25">
      <c r="A53" s="76" t="s">
        <v>48</v>
      </c>
      <c r="B53" s="18" t="s">
        <v>1</v>
      </c>
      <c r="C53" s="2" t="s">
        <v>37</v>
      </c>
      <c r="D53" s="2" t="s">
        <v>37</v>
      </c>
      <c r="E53" s="6" t="s">
        <v>37</v>
      </c>
      <c r="F53" s="2" t="s">
        <v>37</v>
      </c>
      <c r="G53" s="6" t="s">
        <v>37</v>
      </c>
      <c r="H53" s="7" t="s">
        <v>37</v>
      </c>
    </row>
    <row r="54" spans="1:8" x14ac:dyDescent="0.25">
      <c r="A54" s="76"/>
      <c r="B54" s="18" t="s">
        <v>2</v>
      </c>
      <c r="C54" s="2" t="s">
        <v>37</v>
      </c>
      <c r="D54" s="2" t="s">
        <v>37</v>
      </c>
      <c r="E54" s="6" t="s">
        <v>37</v>
      </c>
      <c r="F54" s="2" t="s">
        <v>37</v>
      </c>
      <c r="G54" s="6" t="s">
        <v>37</v>
      </c>
      <c r="H54" s="7" t="s">
        <v>37</v>
      </c>
    </row>
    <row r="55" spans="1:8" x14ac:dyDescent="0.25">
      <c r="A55" s="76"/>
      <c r="B55" s="18" t="s">
        <v>3</v>
      </c>
      <c r="C55" s="2" t="s">
        <v>37</v>
      </c>
      <c r="D55" s="2" t="s">
        <v>37</v>
      </c>
      <c r="E55" s="6" t="s">
        <v>37</v>
      </c>
      <c r="F55" s="2" t="s">
        <v>37</v>
      </c>
      <c r="G55" s="6" t="s">
        <v>37</v>
      </c>
      <c r="H55" s="7" t="s">
        <v>37</v>
      </c>
    </row>
    <row r="56" spans="1:8" x14ac:dyDescent="0.25">
      <c r="A56" s="76"/>
      <c r="B56" s="18" t="s">
        <v>4</v>
      </c>
      <c r="C56" s="2">
        <v>16</v>
      </c>
      <c r="D56" s="2">
        <v>15</v>
      </c>
      <c r="E56" s="6">
        <v>0.9375</v>
      </c>
      <c r="F56" s="2">
        <v>15</v>
      </c>
      <c r="G56" s="6">
        <v>0.9375</v>
      </c>
      <c r="H56" s="7">
        <v>3.2</v>
      </c>
    </row>
    <row r="57" spans="1:8" x14ac:dyDescent="0.25">
      <c r="A57" s="76"/>
      <c r="B57" s="18" t="s">
        <v>84</v>
      </c>
      <c r="C57" s="2" t="s">
        <v>37</v>
      </c>
      <c r="D57" s="2" t="s">
        <v>37</v>
      </c>
      <c r="E57" s="6" t="s">
        <v>37</v>
      </c>
      <c r="F57" s="2" t="s">
        <v>37</v>
      </c>
      <c r="G57" s="6" t="s">
        <v>37</v>
      </c>
      <c r="H57" s="7" t="s">
        <v>37</v>
      </c>
    </row>
    <row r="58" spans="1:8" ht="30" x14ac:dyDescent="0.25">
      <c r="A58" s="49"/>
      <c r="B58" s="17" t="s">
        <v>35</v>
      </c>
      <c r="C58" s="3" t="s">
        <v>76</v>
      </c>
      <c r="D58" s="3" t="s">
        <v>77</v>
      </c>
      <c r="E58" s="10" t="s">
        <v>78</v>
      </c>
      <c r="F58" s="3" t="s">
        <v>79</v>
      </c>
      <c r="G58" s="10" t="s">
        <v>36</v>
      </c>
      <c r="H58" s="12" t="s">
        <v>80</v>
      </c>
    </row>
    <row r="59" spans="1:8" x14ac:dyDescent="0.25">
      <c r="A59" s="76" t="s">
        <v>49</v>
      </c>
      <c r="B59" s="18" t="s">
        <v>1</v>
      </c>
      <c r="C59" s="2" t="s">
        <v>37</v>
      </c>
      <c r="D59" s="2" t="s">
        <v>37</v>
      </c>
      <c r="E59" s="6" t="s">
        <v>37</v>
      </c>
      <c r="F59" s="2" t="s">
        <v>37</v>
      </c>
      <c r="G59" s="6" t="s">
        <v>37</v>
      </c>
      <c r="H59" s="7" t="s">
        <v>37</v>
      </c>
    </row>
    <row r="60" spans="1:8" x14ac:dyDescent="0.25">
      <c r="A60" s="76"/>
      <c r="B60" s="18" t="s">
        <v>2</v>
      </c>
      <c r="C60" s="2" t="s">
        <v>37</v>
      </c>
      <c r="D60" s="2" t="s">
        <v>37</v>
      </c>
      <c r="E60" s="6" t="s">
        <v>37</v>
      </c>
      <c r="F60" s="2" t="s">
        <v>37</v>
      </c>
      <c r="G60" s="6" t="s">
        <v>37</v>
      </c>
      <c r="H60" s="7" t="s">
        <v>37</v>
      </c>
    </row>
    <row r="61" spans="1:8" x14ac:dyDescent="0.25">
      <c r="A61" s="76"/>
      <c r="B61" s="18" t="s">
        <v>3</v>
      </c>
      <c r="C61" s="2" t="s">
        <v>37</v>
      </c>
      <c r="D61" s="2" t="s">
        <v>37</v>
      </c>
      <c r="E61" s="6" t="s">
        <v>37</v>
      </c>
      <c r="F61" s="2" t="s">
        <v>37</v>
      </c>
      <c r="G61" s="6" t="s">
        <v>37</v>
      </c>
      <c r="H61" s="7" t="s">
        <v>37</v>
      </c>
    </row>
    <row r="62" spans="1:8" x14ac:dyDescent="0.25">
      <c r="A62" s="76"/>
      <c r="B62" s="18" t="s">
        <v>4</v>
      </c>
      <c r="C62" s="2">
        <v>11</v>
      </c>
      <c r="D62" s="2">
        <v>10</v>
      </c>
      <c r="E62" s="6">
        <v>0.90909090909090906</v>
      </c>
      <c r="F62" s="2">
        <v>9</v>
      </c>
      <c r="G62" s="6">
        <v>0.81818181818181823</v>
      </c>
      <c r="H62" s="7">
        <v>3.2699999999999996</v>
      </c>
    </row>
    <row r="63" spans="1:8" x14ac:dyDescent="0.25">
      <c r="A63" s="76"/>
      <c r="B63" s="18" t="s">
        <v>84</v>
      </c>
      <c r="C63" s="2" t="s">
        <v>37</v>
      </c>
      <c r="D63" s="2" t="s">
        <v>37</v>
      </c>
      <c r="E63" s="6" t="s">
        <v>37</v>
      </c>
      <c r="F63" s="2" t="s">
        <v>37</v>
      </c>
      <c r="G63" s="6" t="s">
        <v>37</v>
      </c>
      <c r="H63" s="7" t="s">
        <v>37</v>
      </c>
    </row>
    <row r="64" spans="1:8" ht="30" x14ac:dyDescent="0.25">
      <c r="A64" s="49"/>
      <c r="B64" s="17" t="s">
        <v>35</v>
      </c>
      <c r="C64" s="3" t="s">
        <v>76</v>
      </c>
      <c r="D64" s="3" t="s">
        <v>77</v>
      </c>
      <c r="E64" s="10" t="s">
        <v>78</v>
      </c>
      <c r="F64" s="3" t="s">
        <v>79</v>
      </c>
      <c r="G64" s="10" t="s">
        <v>36</v>
      </c>
      <c r="H64" s="12" t="s">
        <v>80</v>
      </c>
    </row>
    <row r="65" spans="1:8" x14ac:dyDescent="0.25">
      <c r="A65" s="71" t="s">
        <v>50</v>
      </c>
      <c r="B65" s="18" t="s">
        <v>1</v>
      </c>
      <c r="C65" s="2" t="s">
        <v>37</v>
      </c>
      <c r="D65" s="2" t="s">
        <v>37</v>
      </c>
      <c r="E65" s="6" t="s">
        <v>37</v>
      </c>
      <c r="F65" s="2" t="s">
        <v>37</v>
      </c>
      <c r="G65" s="6" t="s">
        <v>37</v>
      </c>
      <c r="H65" s="7" t="s">
        <v>37</v>
      </c>
    </row>
    <row r="66" spans="1:8" x14ac:dyDescent="0.25">
      <c r="A66" s="71"/>
      <c r="B66" s="18" t="s">
        <v>2</v>
      </c>
      <c r="C66" s="2" t="s">
        <v>37</v>
      </c>
      <c r="D66" s="2" t="s">
        <v>37</v>
      </c>
      <c r="E66" s="6" t="s">
        <v>37</v>
      </c>
      <c r="F66" s="2" t="s">
        <v>37</v>
      </c>
      <c r="G66" s="6" t="s">
        <v>37</v>
      </c>
      <c r="H66" s="7" t="s">
        <v>37</v>
      </c>
    </row>
    <row r="67" spans="1:8" x14ac:dyDescent="0.25">
      <c r="A67" s="71"/>
      <c r="B67" s="18" t="s">
        <v>3</v>
      </c>
      <c r="C67" s="2">
        <v>4</v>
      </c>
      <c r="D67" s="2">
        <v>3</v>
      </c>
      <c r="E67" s="6">
        <v>0.75</v>
      </c>
      <c r="F67" s="2">
        <v>3</v>
      </c>
      <c r="G67" s="6">
        <v>0.75</v>
      </c>
      <c r="H67" s="7">
        <v>4</v>
      </c>
    </row>
    <row r="68" spans="1:8" x14ac:dyDescent="0.25">
      <c r="A68" s="71"/>
      <c r="B68" s="18" t="s">
        <v>4</v>
      </c>
      <c r="C68" s="2" t="s">
        <v>37</v>
      </c>
      <c r="D68" s="2" t="s">
        <v>37</v>
      </c>
      <c r="E68" s="6" t="s">
        <v>37</v>
      </c>
      <c r="F68" s="2" t="s">
        <v>37</v>
      </c>
      <c r="G68" s="6" t="s">
        <v>37</v>
      </c>
      <c r="H68" s="7" t="s">
        <v>37</v>
      </c>
    </row>
    <row r="69" spans="1:8" x14ac:dyDescent="0.25">
      <c r="A69" s="71"/>
      <c r="B69" s="18" t="s">
        <v>84</v>
      </c>
      <c r="C69" s="2">
        <v>5</v>
      </c>
      <c r="D69" s="2">
        <v>5</v>
      </c>
      <c r="E69" s="6">
        <v>1</v>
      </c>
      <c r="F69" s="2">
        <v>5</v>
      </c>
      <c r="G69" s="6">
        <v>1</v>
      </c>
      <c r="H69" s="7">
        <v>4</v>
      </c>
    </row>
  </sheetData>
  <mergeCells count="12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43" orientation="landscape" r:id="rId1"/>
  <headerFooter>
    <oddHeader>&amp;CCuyamaca College Program Review 2018-2019</oddHeader>
    <oddFooter>&amp;CInstitutional Effectiveness, Success, and Equity Office (September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F1" workbookViewId="0">
      <selection activeCell="L9" sqref="L9"/>
    </sheetView>
  </sheetViews>
  <sheetFormatPr defaultRowHeight="15" x14ac:dyDescent="0.25"/>
  <cols>
    <col min="1" max="1" width="20" style="45" customWidth="1"/>
    <col min="2" max="2" width="16.7109375" style="26" customWidth="1"/>
    <col min="3" max="4" width="13.7109375" style="26" customWidth="1"/>
    <col min="5" max="5" width="13.7109375" style="32" customWidth="1"/>
    <col min="6" max="6" width="13.7109375" style="26" customWidth="1"/>
    <col min="7" max="7" width="13.7109375" style="32" customWidth="1"/>
    <col min="8" max="8" width="13.7109375" style="33" customWidth="1"/>
    <col min="9" max="9" width="16.7109375" customWidth="1"/>
    <col min="10" max="15" width="13.7109375" customWidth="1"/>
  </cols>
  <sheetData>
    <row r="1" spans="1:15" ht="30" x14ac:dyDescent="0.25">
      <c r="A1" s="47" t="s">
        <v>75</v>
      </c>
      <c r="B1" s="9" t="s">
        <v>35</v>
      </c>
      <c r="C1" s="27" t="s">
        <v>76</v>
      </c>
      <c r="D1" s="27" t="s">
        <v>77</v>
      </c>
      <c r="E1" s="28" t="s">
        <v>78</v>
      </c>
      <c r="F1" s="27" t="s">
        <v>79</v>
      </c>
      <c r="G1" s="28" t="s">
        <v>36</v>
      </c>
      <c r="H1" s="29" t="s">
        <v>80</v>
      </c>
    </row>
    <row r="2" spans="1:15" x14ac:dyDescent="0.25">
      <c r="A2" s="76" t="s">
        <v>51</v>
      </c>
      <c r="B2" s="56" t="s">
        <v>1</v>
      </c>
      <c r="C2" s="20">
        <v>140</v>
      </c>
      <c r="D2" s="20">
        <v>115</v>
      </c>
      <c r="E2" s="30">
        <v>0.8214285714285714</v>
      </c>
      <c r="F2" s="20">
        <v>97</v>
      </c>
      <c r="G2" s="30">
        <v>0.69285714285714284</v>
      </c>
      <c r="H2" s="36">
        <v>3.0614035087719298</v>
      </c>
    </row>
    <row r="3" spans="1:15" x14ac:dyDescent="0.25">
      <c r="A3" s="76"/>
      <c r="B3" s="56" t="s">
        <v>2</v>
      </c>
      <c r="C3" s="20">
        <v>109</v>
      </c>
      <c r="D3" s="20">
        <v>92</v>
      </c>
      <c r="E3" s="30">
        <v>0.84403669724770647</v>
      </c>
      <c r="F3" s="20">
        <v>76</v>
      </c>
      <c r="G3" s="30">
        <v>0.69724770642201839</v>
      </c>
      <c r="H3" s="36">
        <v>2.9565217391304346</v>
      </c>
    </row>
    <row r="4" spans="1:15" x14ac:dyDescent="0.25">
      <c r="A4" s="76"/>
      <c r="B4" s="56" t="s">
        <v>3</v>
      </c>
      <c r="C4" s="20">
        <v>101</v>
      </c>
      <c r="D4" s="20">
        <v>87</v>
      </c>
      <c r="E4" s="30">
        <v>0.86138613861386137</v>
      </c>
      <c r="F4" s="20">
        <v>80</v>
      </c>
      <c r="G4" s="30">
        <v>0.79207920792079212</v>
      </c>
      <c r="H4" s="36">
        <v>3.1436781609195403</v>
      </c>
    </row>
    <row r="5" spans="1:15" x14ac:dyDescent="0.25">
      <c r="A5" s="76"/>
      <c r="B5" s="56" t="s">
        <v>4</v>
      </c>
      <c r="C5" s="20">
        <v>93</v>
      </c>
      <c r="D5" s="20">
        <v>81</v>
      </c>
      <c r="E5" s="30">
        <v>0.87096774193548387</v>
      </c>
      <c r="F5" s="20">
        <v>67</v>
      </c>
      <c r="G5" s="30">
        <v>0.72043010752688175</v>
      </c>
      <c r="H5" s="36">
        <v>2.7271604938271605</v>
      </c>
    </row>
    <row r="6" spans="1:15" x14ac:dyDescent="0.25">
      <c r="A6" s="76"/>
      <c r="B6" s="56" t="s">
        <v>84</v>
      </c>
      <c r="C6" s="20">
        <v>103</v>
      </c>
      <c r="D6" s="20">
        <v>91</v>
      </c>
      <c r="E6" s="30">
        <v>0.88349514563106801</v>
      </c>
      <c r="F6" s="20">
        <v>76</v>
      </c>
      <c r="G6" s="30">
        <v>0.73786407766990292</v>
      </c>
      <c r="H6" s="36">
        <v>2.7714285714285714</v>
      </c>
    </row>
    <row r="7" spans="1:15" x14ac:dyDescent="0.25">
      <c r="A7" s="71" t="s">
        <v>52</v>
      </c>
      <c r="B7" s="56" t="s">
        <v>1</v>
      </c>
      <c r="C7" s="22" t="s">
        <v>37</v>
      </c>
      <c r="D7" s="22" t="s">
        <v>37</v>
      </c>
      <c r="E7" s="31" t="s">
        <v>37</v>
      </c>
      <c r="F7" s="22" t="s">
        <v>37</v>
      </c>
      <c r="G7" s="31" t="s">
        <v>37</v>
      </c>
      <c r="H7" s="91" t="s">
        <v>37</v>
      </c>
    </row>
    <row r="8" spans="1:15" x14ac:dyDescent="0.25">
      <c r="A8" s="71"/>
      <c r="B8" s="56" t="s">
        <v>2</v>
      </c>
      <c r="C8" s="22" t="s">
        <v>37</v>
      </c>
      <c r="D8" s="22" t="s">
        <v>37</v>
      </c>
      <c r="E8" s="31" t="s">
        <v>37</v>
      </c>
      <c r="F8" s="22" t="s">
        <v>37</v>
      </c>
      <c r="G8" s="31" t="s">
        <v>37</v>
      </c>
      <c r="H8" s="91" t="s">
        <v>37</v>
      </c>
    </row>
    <row r="9" spans="1:15" x14ac:dyDescent="0.25">
      <c r="A9" s="71"/>
      <c r="B9" s="56" t="s">
        <v>3</v>
      </c>
      <c r="C9" s="22" t="s">
        <v>37</v>
      </c>
      <c r="D9" s="22" t="s">
        <v>37</v>
      </c>
      <c r="E9" s="31" t="s">
        <v>37</v>
      </c>
      <c r="F9" s="22" t="s">
        <v>37</v>
      </c>
      <c r="G9" s="31" t="s">
        <v>37</v>
      </c>
      <c r="H9" s="91" t="s">
        <v>37</v>
      </c>
      <c r="L9" s="11"/>
    </row>
    <row r="10" spans="1:15" x14ac:dyDescent="0.25">
      <c r="A10" s="71"/>
      <c r="B10" s="56" t="s">
        <v>4</v>
      </c>
      <c r="C10" s="22">
        <v>11</v>
      </c>
      <c r="D10" s="22">
        <v>10</v>
      </c>
      <c r="E10" s="31">
        <v>0.90909090909090906</v>
      </c>
      <c r="F10" s="22">
        <v>9</v>
      </c>
      <c r="G10" s="31">
        <v>0.81818181818181823</v>
      </c>
      <c r="H10" s="91">
        <v>3.2699999999999996</v>
      </c>
    </row>
    <row r="11" spans="1:15" x14ac:dyDescent="0.25">
      <c r="A11" s="71"/>
      <c r="B11" s="56" t="s">
        <v>84</v>
      </c>
      <c r="C11" s="22">
        <v>5</v>
      </c>
      <c r="D11" s="22">
        <v>5</v>
      </c>
      <c r="E11" s="31">
        <v>1</v>
      </c>
      <c r="F11" s="22">
        <v>5</v>
      </c>
      <c r="G11" s="31">
        <v>1</v>
      </c>
      <c r="H11" s="91">
        <v>4</v>
      </c>
    </row>
    <row r="14" spans="1:15" ht="40.5" customHeight="1" x14ac:dyDescent="0.25">
      <c r="A14" s="77" t="s">
        <v>51</v>
      </c>
      <c r="B14" s="77"/>
      <c r="C14" s="77"/>
      <c r="D14" s="77"/>
      <c r="E14" s="77"/>
      <c r="F14" s="77"/>
      <c r="G14" s="77"/>
      <c r="H14" s="77"/>
      <c r="I14" s="77" t="s">
        <v>52</v>
      </c>
      <c r="J14" s="77"/>
      <c r="K14" s="77"/>
      <c r="L14" s="77"/>
      <c r="M14" s="77"/>
      <c r="N14" s="77"/>
      <c r="O14" s="77"/>
    </row>
    <row r="15" spans="1:15" ht="30" x14ac:dyDescent="0.25">
      <c r="A15" s="55" t="s">
        <v>53</v>
      </c>
      <c r="B15" s="54" t="s">
        <v>35</v>
      </c>
      <c r="C15" s="27" t="s">
        <v>76</v>
      </c>
      <c r="D15" s="27" t="s">
        <v>77</v>
      </c>
      <c r="E15" s="27" t="s">
        <v>78</v>
      </c>
      <c r="F15" s="27" t="s">
        <v>79</v>
      </c>
      <c r="G15" s="27" t="s">
        <v>36</v>
      </c>
      <c r="H15" s="27" t="s">
        <v>80</v>
      </c>
      <c r="I15" s="54" t="s">
        <v>35</v>
      </c>
      <c r="J15" s="27" t="s">
        <v>76</v>
      </c>
      <c r="K15" s="27" t="s">
        <v>77</v>
      </c>
      <c r="L15" s="27" t="s">
        <v>78</v>
      </c>
      <c r="M15" s="27" t="s">
        <v>79</v>
      </c>
      <c r="N15" s="27" t="s">
        <v>36</v>
      </c>
      <c r="O15" s="27" t="s">
        <v>80</v>
      </c>
    </row>
    <row r="16" spans="1:15" x14ac:dyDescent="0.25">
      <c r="A16" s="78" t="s">
        <v>54</v>
      </c>
      <c r="B16" s="56" t="s">
        <v>1</v>
      </c>
      <c r="C16" s="57" t="s">
        <v>37</v>
      </c>
      <c r="D16" s="57" t="s">
        <v>37</v>
      </c>
      <c r="E16" s="58" t="s">
        <v>37</v>
      </c>
      <c r="F16" s="57" t="s">
        <v>37</v>
      </c>
      <c r="G16" s="58" t="s">
        <v>37</v>
      </c>
      <c r="H16" s="59" t="s">
        <v>37</v>
      </c>
      <c r="I16" s="56" t="s">
        <v>1</v>
      </c>
      <c r="J16" s="57" t="s">
        <v>37</v>
      </c>
      <c r="K16" s="57" t="s">
        <v>37</v>
      </c>
      <c r="L16" s="58" t="s">
        <v>37</v>
      </c>
      <c r="M16" s="57" t="s">
        <v>37</v>
      </c>
      <c r="N16" s="58" t="s">
        <v>37</v>
      </c>
      <c r="O16" s="59" t="s">
        <v>37</v>
      </c>
    </row>
    <row r="17" spans="1:15" x14ac:dyDescent="0.25">
      <c r="A17" s="79"/>
      <c r="B17" s="56" t="s">
        <v>2</v>
      </c>
      <c r="C17" s="57">
        <v>1</v>
      </c>
      <c r="D17" s="57">
        <v>0</v>
      </c>
      <c r="E17" s="58">
        <v>0</v>
      </c>
      <c r="F17" s="57">
        <v>0</v>
      </c>
      <c r="G17" s="58">
        <v>0</v>
      </c>
      <c r="H17" s="59"/>
      <c r="I17" s="56" t="s">
        <v>2</v>
      </c>
      <c r="J17" s="57" t="s">
        <v>37</v>
      </c>
      <c r="K17" s="57" t="s">
        <v>37</v>
      </c>
      <c r="L17" s="58" t="s">
        <v>37</v>
      </c>
      <c r="M17" s="57" t="s">
        <v>37</v>
      </c>
      <c r="N17" s="58" t="s">
        <v>37</v>
      </c>
      <c r="O17" s="59" t="s">
        <v>37</v>
      </c>
    </row>
    <row r="18" spans="1:15" x14ac:dyDescent="0.25">
      <c r="A18" s="79"/>
      <c r="B18" s="56" t="s">
        <v>3</v>
      </c>
      <c r="C18" s="57">
        <v>2</v>
      </c>
      <c r="D18" s="57">
        <v>2</v>
      </c>
      <c r="E18" s="58">
        <v>1</v>
      </c>
      <c r="F18" s="57">
        <v>2</v>
      </c>
      <c r="G18" s="58">
        <v>1</v>
      </c>
      <c r="H18" s="59">
        <v>3.35</v>
      </c>
      <c r="I18" s="56" t="s">
        <v>3</v>
      </c>
      <c r="J18" s="57" t="s">
        <v>37</v>
      </c>
      <c r="K18" s="57" t="s">
        <v>37</v>
      </c>
      <c r="L18" s="58" t="s">
        <v>37</v>
      </c>
      <c r="M18" s="57" t="s">
        <v>37</v>
      </c>
      <c r="N18" s="58" t="s">
        <v>37</v>
      </c>
      <c r="O18" s="59" t="s">
        <v>37</v>
      </c>
    </row>
    <row r="19" spans="1:15" x14ac:dyDescent="0.25">
      <c r="A19" s="79"/>
      <c r="B19" s="56" t="s">
        <v>4</v>
      </c>
      <c r="C19" s="57">
        <v>3</v>
      </c>
      <c r="D19" s="57">
        <v>3</v>
      </c>
      <c r="E19" s="58">
        <v>1</v>
      </c>
      <c r="F19" s="57">
        <v>3</v>
      </c>
      <c r="G19" s="58">
        <v>1</v>
      </c>
      <c r="H19" s="59">
        <v>2.9</v>
      </c>
      <c r="I19" s="56" t="s">
        <v>4</v>
      </c>
      <c r="J19" s="57">
        <v>1</v>
      </c>
      <c r="K19" s="57">
        <v>1</v>
      </c>
      <c r="L19" s="58">
        <v>1</v>
      </c>
      <c r="M19" s="57">
        <v>1</v>
      </c>
      <c r="N19" s="58">
        <v>1</v>
      </c>
      <c r="O19" s="59">
        <v>4</v>
      </c>
    </row>
    <row r="20" spans="1:15" x14ac:dyDescent="0.25">
      <c r="A20" s="80"/>
      <c r="B20" s="56" t="s">
        <v>84</v>
      </c>
      <c r="C20" s="57">
        <v>2</v>
      </c>
      <c r="D20" s="57">
        <v>1</v>
      </c>
      <c r="E20" s="58">
        <v>0.5</v>
      </c>
      <c r="F20" s="57">
        <v>1</v>
      </c>
      <c r="G20" s="58">
        <v>0.5</v>
      </c>
      <c r="H20" s="59">
        <v>2.2999999999999998</v>
      </c>
      <c r="I20" s="56" t="s">
        <v>84</v>
      </c>
      <c r="J20" s="57" t="s">
        <v>37</v>
      </c>
      <c r="K20" s="57" t="s">
        <v>37</v>
      </c>
      <c r="L20" s="58" t="s">
        <v>37</v>
      </c>
      <c r="M20" s="57" t="s">
        <v>37</v>
      </c>
      <c r="N20" s="58" t="s">
        <v>37</v>
      </c>
      <c r="O20" s="59" t="s">
        <v>37</v>
      </c>
    </row>
    <row r="21" spans="1:15" x14ac:dyDescent="0.25">
      <c r="A21" s="82" t="s">
        <v>55</v>
      </c>
      <c r="B21" s="60" t="s">
        <v>1</v>
      </c>
      <c r="C21" s="61">
        <v>1</v>
      </c>
      <c r="D21" s="61">
        <v>1</v>
      </c>
      <c r="E21" s="62">
        <v>1</v>
      </c>
      <c r="F21" s="61">
        <v>1</v>
      </c>
      <c r="G21" s="62">
        <v>1</v>
      </c>
      <c r="H21" s="63">
        <v>2</v>
      </c>
      <c r="I21" s="60" t="s">
        <v>1</v>
      </c>
      <c r="J21" s="61" t="s">
        <v>37</v>
      </c>
      <c r="K21" s="61" t="s">
        <v>37</v>
      </c>
      <c r="L21" s="62" t="s">
        <v>37</v>
      </c>
      <c r="M21" s="61" t="s">
        <v>37</v>
      </c>
      <c r="N21" s="62" t="s">
        <v>37</v>
      </c>
      <c r="O21" s="63" t="s">
        <v>37</v>
      </c>
    </row>
    <row r="22" spans="1:15" x14ac:dyDescent="0.25">
      <c r="A22" s="82"/>
      <c r="B22" s="60" t="s">
        <v>2</v>
      </c>
      <c r="C22" s="61">
        <v>1</v>
      </c>
      <c r="D22" s="61">
        <v>1</v>
      </c>
      <c r="E22" s="62">
        <v>1</v>
      </c>
      <c r="F22" s="61">
        <v>1</v>
      </c>
      <c r="G22" s="62">
        <v>1</v>
      </c>
      <c r="H22" s="63">
        <v>3</v>
      </c>
      <c r="I22" s="60" t="s">
        <v>2</v>
      </c>
      <c r="J22" s="61" t="s">
        <v>37</v>
      </c>
      <c r="K22" s="61" t="s">
        <v>37</v>
      </c>
      <c r="L22" s="62" t="s">
        <v>37</v>
      </c>
      <c r="M22" s="61" t="s">
        <v>37</v>
      </c>
      <c r="N22" s="62" t="s">
        <v>37</v>
      </c>
      <c r="O22" s="63" t="s">
        <v>37</v>
      </c>
    </row>
    <row r="23" spans="1:15" x14ac:dyDescent="0.25">
      <c r="A23" s="82"/>
      <c r="B23" s="60" t="s">
        <v>3</v>
      </c>
      <c r="C23" s="61" t="s">
        <v>37</v>
      </c>
      <c r="D23" s="61" t="s">
        <v>37</v>
      </c>
      <c r="E23" s="62" t="s">
        <v>37</v>
      </c>
      <c r="F23" s="61" t="s">
        <v>37</v>
      </c>
      <c r="G23" s="62" t="s">
        <v>37</v>
      </c>
      <c r="H23" s="63" t="s">
        <v>37</v>
      </c>
      <c r="I23" s="60" t="s">
        <v>3</v>
      </c>
      <c r="J23" s="61" t="s">
        <v>37</v>
      </c>
      <c r="K23" s="61" t="s">
        <v>37</v>
      </c>
      <c r="L23" s="62" t="s">
        <v>37</v>
      </c>
      <c r="M23" s="61" t="s">
        <v>37</v>
      </c>
      <c r="N23" s="62" t="s">
        <v>37</v>
      </c>
      <c r="O23" s="63" t="s">
        <v>37</v>
      </c>
    </row>
    <row r="24" spans="1:15" x14ac:dyDescent="0.25">
      <c r="A24" s="82"/>
      <c r="B24" s="60" t="s">
        <v>4</v>
      </c>
      <c r="C24" s="61">
        <v>1</v>
      </c>
      <c r="D24" s="61">
        <v>1</v>
      </c>
      <c r="E24" s="62">
        <v>1</v>
      </c>
      <c r="F24" s="61">
        <v>1</v>
      </c>
      <c r="G24" s="62">
        <v>1</v>
      </c>
      <c r="H24" s="63">
        <v>2</v>
      </c>
      <c r="I24" s="60" t="s">
        <v>4</v>
      </c>
      <c r="J24" s="61" t="s">
        <v>37</v>
      </c>
      <c r="K24" s="61" t="s">
        <v>37</v>
      </c>
      <c r="L24" s="62" t="s">
        <v>37</v>
      </c>
      <c r="M24" s="61" t="s">
        <v>37</v>
      </c>
      <c r="N24" s="62" t="s">
        <v>37</v>
      </c>
      <c r="O24" s="63" t="s">
        <v>37</v>
      </c>
    </row>
    <row r="25" spans="1:15" x14ac:dyDescent="0.25">
      <c r="A25" s="82"/>
      <c r="B25" s="60" t="s">
        <v>84</v>
      </c>
      <c r="C25" s="61" t="s">
        <v>37</v>
      </c>
      <c r="D25" s="61" t="s">
        <v>37</v>
      </c>
      <c r="E25" s="62" t="s">
        <v>37</v>
      </c>
      <c r="F25" s="61" t="s">
        <v>37</v>
      </c>
      <c r="G25" s="62" t="s">
        <v>37</v>
      </c>
      <c r="H25" s="63" t="s">
        <v>37</v>
      </c>
      <c r="I25" s="60" t="s">
        <v>84</v>
      </c>
      <c r="J25" s="61" t="s">
        <v>37</v>
      </c>
      <c r="K25" s="61" t="s">
        <v>37</v>
      </c>
      <c r="L25" s="62" t="s">
        <v>37</v>
      </c>
      <c r="M25" s="61" t="s">
        <v>37</v>
      </c>
      <c r="N25" s="62" t="s">
        <v>37</v>
      </c>
      <c r="O25" s="63" t="s">
        <v>37</v>
      </c>
    </row>
    <row r="26" spans="1:15" x14ac:dyDescent="0.25">
      <c r="A26" s="83" t="s">
        <v>13</v>
      </c>
      <c r="B26" s="56" t="s">
        <v>1</v>
      </c>
      <c r="C26" s="57">
        <v>2</v>
      </c>
      <c r="D26" s="57">
        <v>2</v>
      </c>
      <c r="E26" s="58">
        <v>1</v>
      </c>
      <c r="F26" s="57">
        <v>2</v>
      </c>
      <c r="G26" s="58">
        <v>1</v>
      </c>
      <c r="H26" s="59">
        <v>4</v>
      </c>
      <c r="I26" s="56" t="s">
        <v>1</v>
      </c>
      <c r="J26" s="57" t="s">
        <v>37</v>
      </c>
      <c r="K26" s="57" t="s">
        <v>37</v>
      </c>
      <c r="L26" s="58" t="s">
        <v>37</v>
      </c>
      <c r="M26" s="57" t="s">
        <v>37</v>
      </c>
      <c r="N26" s="58" t="s">
        <v>37</v>
      </c>
      <c r="O26" s="59" t="s">
        <v>37</v>
      </c>
    </row>
    <row r="27" spans="1:15" x14ac:dyDescent="0.25">
      <c r="A27" s="83"/>
      <c r="B27" s="56" t="s">
        <v>2</v>
      </c>
      <c r="C27" s="57">
        <v>1</v>
      </c>
      <c r="D27" s="57">
        <v>1</v>
      </c>
      <c r="E27" s="58">
        <v>1</v>
      </c>
      <c r="F27" s="57">
        <v>1</v>
      </c>
      <c r="G27" s="58">
        <v>1</v>
      </c>
      <c r="H27" s="59">
        <v>4</v>
      </c>
      <c r="I27" s="56" t="s">
        <v>2</v>
      </c>
      <c r="J27" s="57" t="s">
        <v>37</v>
      </c>
      <c r="K27" s="57" t="s">
        <v>37</v>
      </c>
      <c r="L27" s="58" t="s">
        <v>37</v>
      </c>
      <c r="M27" s="57" t="s">
        <v>37</v>
      </c>
      <c r="N27" s="58" t="s">
        <v>37</v>
      </c>
      <c r="O27" s="59" t="s">
        <v>37</v>
      </c>
    </row>
    <row r="28" spans="1:15" x14ac:dyDescent="0.25">
      <c r="A28" s="83"/>
      <c r="B28" s="56" t="s">
        <v>3</v>
      </c>
      <c r="C28" s="57">
        <v>5</v>
      </c>
      <c r="D28" s="57">
        <v>5</v>
      </c>
      <c r="E28" s="58">
        <v>1</v>
      </c>
      <c r="F28" s="57">
        <v>5</v>
      </c>
      <c r="G28" s="58">
        <v>1</v>
      </c>
      <c r="H28" s="59">
        <v>3.6</v>
      </c>
      <c r="I28" s="56" t="s">
        <v>3</v>
      </c>
      <c r="J28" s="57" t="s">
        <v>37</v>
      </c>
      <c r="K28" s="57" t="s">
        <v>37</v>
      </c>
      <c r="L28" s="58" t="s">
        <v>37</v>
      </c>
      <c r="M28" s="57" t="s">
        <v>37</v>
      </c>
      <c r="N28" s="58" t="s">
        <v>37</v>
      </c>
      <c r="O28" s="59" t="s">
        <v>37</v>
      </c>
    </row>
    <row r="29" spans="1:15" x14ac:dyDescent="0.25">
      <c r="A29" s="83"/>
      <c r="B29" s="56" t="s">
        <v>4</v>
      </c>
      <c r="C29" s="57">
        <v>1</v>
      </c>
      <c r="D29" s="57">
        <v>1</v>
      </c>
      <c r="E29" s="58">
        <v>1</v>
      </c>
      <c r="F29" s="57">
        <v>1</v>
      </c>
      <c r="G29" s="58">
        <v>1</v>
      </c>
      <c r="H29" s="59">
        <v>2</v>
      </c>
      <c r="I29" s="56" t="s">
        <v>4</v>
      </c>
      <c r="J29" s="57" t="s">
        <v>37</v>
      </c>
      <c r="K29" s="57" t="s">
        <v>37</v>
      </c>
      <c r="L29" s="58" t="s">
        <v>37</v>
      </c>
      <c r="M29" s="57" t="s">
        <v>37</v>
      </c>
      <c r="N29" s="58" t="s">
        <v>37</v>
      </c>
      <c r="O29" s="59" t="s">
        <v>37</v>
      </c>
    </row>
    <row r="30" spans="1:15" x14ac:dyDescent="0.25">
      <c r="A30" s="83"/>
      <c r="B30" s="56" t="s">
        <v>84</v>
      </c>
      <c r="C30" s="57">
        <v>2</v>
      </c>
      <c r="D30" s="57">
        <v>2</v>
      </c>
      <c r="E30" s="58">
        <v>1</v>
      </c>
      <c r="F30" s="57">
        <v>2</v>
      </c>
      <c r="G30" s="58">
        <v>1</v>
      </c>
      <c r="H30" s="59">
        <v>2.65</v>
      </c>
      <c r="I30" s="56" t="s">
        <v>84</v>
      </c>
      <c r="J30" s="57" t="s">
        <v>37</v>
      </c>
      <c r="K30" s="57" t="s">
        <v>37</v>
      </c>
      <c r="L30" s="58" t="s">
        <v>37</v>
      </c>
      <c r="M30" s="57" t="s">
        <v>37</v>
      </c>
      <c r="N30" s="58" t="s">
        <v>37</v>
      </c>
      <c r="O30" s="59" t="s">
        <v>37</v>
      </c>
    </row>
    <row r="31" spans="1:15" x14ac:dyDescent="0.25">
      <c r="A31" s="84" t="s">
        <v>14</v>
      </c>
      <c r="B31" s="60" t="s">
        <v>1</v>
      </c>
      <c r="C31" s="61">
        <v>5</v>
      </c>
      <c r="D31" s="61">
        <v>5</v>
      </c>
      <c r="E31" s="62">
        <v>1</v>
      </c>
      <c r="F31" s="61">
        <v>5</v>
      </c>
      <c r="G31" s="62">
        <v>1</v>
      </c>
      <c r="H31" s="63">
        <v>3.8</v>
      </c>
      <c r="I31" s="60" t="s">
        <v>1</v>
      </c>
      <c r="J31" s="61" t="s">
        <v>37</v>
      </c>
      <c r="K31" s="61" t="s">
        <v>37</v>
      </c>
      <c r="L31" s="62" t="s">
        <v>37</v>
      </c>
      <c r="M31" s="61" t="s">
        <v>37</v>
      </c>
      <c r="N31" s="62" t="s">
        <v>37</v>
      </c>
      <c r="O31" s="63" t="s">
        <v>37</v>
      </c>
    </row>
    <row r="32" spans="1:15" x14ac:dyDescent="0.25">
      <c r="A32" s="84"/>
      <c r="B32" s="60" t="s">
        <v>2</v>
      </c>
      <c r="C32" s="61">
        <v>4</v>
      </c>
      <c r="D32" s="61">
        <v>3</v>
      </c>
      <c r="E32" s="62">
        <v>0.75</v>
      </c>
      <c r="F32" s="61">
        <v>2</v>
      </c>
      <c r="G32" s="62">
        <v>0.5</v>
      </c>
      <c r="H32" s="63">
        <v>2</v>
      </c>
      <c r="I32" s="60" t="s">
        <v>2</v>
      </c>
      <c r="J32" s="61" t="s">
        <v>37</v>
      </c>
      <c r="K32" s="61" t="s">
        <v>37</v>
      </c>
      <c r="L32" s="62" t="s">
        <v>37</v>
      </c>
      <c r="M32" s="61" t="s">
        <v>37</v>
      </c>
      <c r="N32" s="62" t="s">
        <v>37</v>
      </c>
      <c r="O32" s="63" t="s">
        <v>37</v>
      </c>
    </row>
    <row r="33" spans="1:15" x14ac:dyDescent="0.25">
      <c r="A33" s="84"/>
      <c r="B33" s="60" t="s">
        <v>3</v>
      </c>
      <c r="C33" s="61">
        <v>3</v>
      </c>
      <c r="D33" s="61">
        <v>3</v>
      </c>
      <c r="E33" s="62">
        <v>1</v>
      </c>
      <c r="F33" s="61">
        <v>2</v>
      </c>
      <c r="G33" s="62">
        <v>0.66666666666666663</v>
      </c>
      <c r="H33" s="63">
        <v>1.8500000000000003</v>
      </c>
      <c r="I33" s="60" t="s">
        <v>3</v>
      </c>
      <c r="J33" s="61" t="s">
        <v>37</v>
      </c>
      <c r="K33" s="61" t="s">
        <v>37</v>
      </c>
      <c r="L33" s="62" t="s">
        <v>37</v>
      </c>
      <c r="M33" s="61" t="s">
        <v>37</v>
      </c>
      <c r="N33" s="62" t="s">
        <v>37</v>
      </c>
      <c r="O33" s="63" t="s">
        <v>37</v>
      </c>
    </row>
    <row r="34" spans="1:15" x14ac:dyDescent="0.25">
      <c r="A34" s="84"/>
      <c r="B34" s="60" t="s">
        <v>4</v>
      </c>
      <c r="C34" s="61">
        <v>1</v>
      </c>
      <c r="D34" s="61">
        <v>1</v>
      </c>
      <c r="E34" s="62">
        <v>1</v>
      </c>
      <c r="F34" s="61">
        <v>1</v>
      </c>
      <c r="G34" s="62">
        <v>1</v>
      </c>
      <c r="H34" s="63">
        <v>3</v>
      </c>
      <c r="I34" s="60" t="s">
        <v>4</v>
      </c>
      <c r="J34" s="61" t="s">
        <v>37</v>
      </c>
      <c r="K34" s="61" t="s">
        <v>37</v>
      </c>
      <c r="L34" s="62" t="s">
        <v>37</v>
      </c>
      <c r="M34" s="61" t="s">
        <v>37</v>
      </c>
      <c r="N34" s="62" t="s">
        <v>37</v>
      </c>
      <c r="O34" s="63" t="s">
        <v>37</v>
      </c>
    </row>
    <row r="35" spans="1:15" x14ac:dyDescent="0.25">
      <c r="A35" s="84"/>
      <c r="B35" s="60" t="s">
        <v>84</v>
      </c>
      <c r="C35" s="61">
        <v>3</v>
      </c>
      <c r="D35" s="61">
        <v>3</v>
      </c>
      <c r="E35" s="62">
        <v>1</v>
      </c>
      <c r="F35" s="61">
        <v>3</v>
      </c>
      <c r="G35" s="62">
        <v>1</v>
      </c>
      <c r="H35" s="63">
        <v>3</v>
      </c>
      <c r="I35" s="60" t="s">
        <v>84</v>
      </c>
      <c r="J35" s="61" t="s">
        <v>37</v>
      </c>
      <c r="K35" s="61" t="s">
        <v>37</v>
      </c>
      <c r="L35" s="62" t="s">
        <v>37</v>
      </c>
      <c r="M35" s="61" t="s">
        <v>37</v>
      </c>
      <c r="N35" s="62" t="s">
        <v>37</v>
      </c>
      <c r="O35" s="63" t="s">
        <v>37</v>
      </c>
    </row>
    <row r="36" spans="1:15" x14ac:dyDescent="0.25">
      <c r="A36" s="83" t="s">
        <v>15</v>
      </c>
      <c r="B36" s="56" t="s">
        <v>1</v>
      </c>
      <c r="C36" s="57">
        <v>36</v>
      </c>
      <c r="D36" s="57">
        <v>28</v>
      </c>
      <c r="E36" s="58">
        <v>0.77777777777777779</v>
      </c>
      <c r="F36" s="57">
        <v>21</v>
      </c>
      <c r="G36" s="58">
        <v>0.58333333333333337</v>
      </c>
      <c r="H36" s="59">
        <v>2.5925925925925926</v>
      </c>
      <c r="I36" s="56" t="s">
        <v>1</v>
      </c>
      <c r="J36" s="57" t="s">
        <v>37</v>
      </c>
      <c r="K36" s="57" t="s">
        <v>37</v>
      </c>
      <c r="L36" s="58" t="s">
        <v>37</v>
      </c>
      <c r="M36" s="57" t="s">
        <v>37</v>
      </c>
      <c r="N36" s="58" t="s">
        <v>37</v>
      </c>
      <c r="O36" s="59" t="s">
        <v>37</v>
      </c>
    </row>
    <row r="37" spans="1:15" x14ac:dyDescent="0.25">
      <c r="A37" s="83"/>
      <c r="B37" s="56" t="s">
        <v>2</v>
      </c>
      <c r="C37" s="57">
        <v>41</v>
      </c>
      <c r="D37" s="57">
        <v>32</v>
      </c>
      <c r="E37" s="58">
        <v>0.78048780487804881</v>
      </c>
      <c r="F37" s="57">
        <v>26</v>
      </c>
      <c r="G37" s="58">
        <v>0.63414634146341464</v>
      </c>
      <c r="H37" s="59">
        <v>2.90625</v>
      </c>
      <c r="I37" s="56" t="s">
        <v>2</v>
      </c>
      <c r="J37" s="57" t="s">
        <v>37</v>
      </c>
      <c r="K37" s="57" t="s">
        <v>37</v>
      </c>
      <c r="L37" s="58" t="s">
        <v>37</v>
      </c>
      <c r="M37" s="57" t="s">
        <v>37</v>
      </c>
      <c r="N37" s="58" t="s">
        <v>37</v>
      </c>
      <c r="O37" s="59" t="s">
        <v>37</v>
      </c>
    </row>
    <row r="38" spans="1:15" x14ac:dyDescent="0.25">
      <c r="A38" s="83"/>
      <c r="B38" s="56" t="s">
        <v>3</v>
      </c>
      <c r="C38" s="57">
        <v>22</v>
      </c>
      <c r="D38" s="57">
        <v>18</v>
      </c>
      <c r="E38" s="58">
        <v>0.81818181818181823</v>
      </c>
      <c r="F38" s="57">
        <v>17</v>
      </c>
      <c r="G38" s="58">
        <v>0.77272727272727271</v>
      </c>
      <c r="H38" s="59">
        <v>2.9833333333333334</v>
      </c>
      <c r="I38" s="56" t="s">
        <v>3</v>
      </c>
      <c r="J38" s="57" t="s">
        <v>37</v>
      </c>
      <c r="K38" s="57" t="s">
        <v>37</v>
      </c>
      <c r="L38" s="58" t="s">
        <v>37</v>
      </c>
      <c r="M38" s="57" t="s">
        <v>37</v>
      </c>
      <c r="N38" s="58" t="s">
        <v>37</v>
      </c>
      <c r="O38" s="59" t="s">
        <v>37</v>
      </c>
    </row>
    <row r="39" spans="1:15" x14ac:dyDescent="0.25">
      <c r="A39" s="83"/>
      <c r="B39" s="56" t="s">
        <v>4</v>
      </c>
      <c r="C39" s="57">
        <v>19</v>
      </c>
      <c r="D39" s="57">
        <v>16</v>
      </c>
      <c r="E39" s="58">
        <v>0.84210526315789469</v>
      </c>
      <c r="F39" s="57">
        <v>12</v>
      </c>
      <c r="G39" s="58">
        <v>0.63157894736842102</v>
      </c>
      <c r="H39" s="59">
        <v>2.4249999999999998</v>
      </c>
      <c r="I39" s="56" t="s">
        <v>4</v>
      </c>
      <c r="J39" s="57" t="s">
        <v>37</v>
      </c>
      <c r="K39" s="57" t="s">
        <v>37</v>
      </c>
      <c r="L39" s="58" t="s">
        <v>37</v>
      </c>
      <c r="M39" s="57" t="s">
        <v>37</v>
      </c>
      <c r="N39" s="58" t="s">
        <v>37</v>
      </c>
      <c r="O39" s="59" t="s">
        <v>37</v>
      </c>
    </row>
    <row r="40" spans="1:15" x14ac:dyDescent="0.25">
      <c r="A40" s="83"/>
      <c r="B40" s="56" t="s">
        <v>84</v>
      </c>
      <c r="C40" s="57">
        <v>28</v>
      </c>
      <c r="D40" s="57">
        <v>23</v>
      </c>
      <c r="E40" s="58">
        <v>0.8214285714285714</v>
      </c>
      <c r="F40" s="57">
        <v>15</v>
      </c>
      <c r="G40" s="58">
        <v>0.5357142857142857</v>
      </c>
      <c r="H40" s="59">
        <v>2.2782608695652176</v>
      </c>
      <c r="I40" s="56" t="s">
        <v>84</v>
      </c>
      <c r="J40" s="57" t="s">
        <v>37</v>
      </c>
      <c r="K40" s="57" t="s">
        <v>37</v>
      </c>
      <c r="L40" s="58" t="s">
        <v>37</v>
      </c>
      <c r="M40" s="57" t="s">
        <v>37</v>
      </c>
      <c r="N40" s="58" t="s">
        <v>37</v>
      </c>
      <c r="O40" s="59" t="s">
        <v>37</v>
      </c>
    </row>
    <row r="41" spans="1:15" x14ac:dyDescent="0.25">
      <c r="A41" s="84" t="s">
        <v>16</v>
      </c>
      <c r="B41" s="60" t="s">
        <v>1</v>
      </c>
      <c r="C41" s="61">
        <v>1</v>
      </c>
      <c r="D41" s="61">
        <v>1</v>
      </c>
      <c r="E41" s="62">
        <v>1</v>
      </c>
      <c r="F41" s="61">
        <v>1</v>
      </c>
      <c r="G41" s="62">
        <v>1</v>
      </c>
      <c r="H41" s="63">
        <v>4</v>
      </c>
      <c r="I41" s="60" t="s">
        <v>1</v>
      </c>
      <c r="J41" s="61" t="s">
        <v>37</v>
      </c>
      <c r="K41" s="61" t="s">
        <v>37</v>
      </c>
      <c r="L41" s="62" t="s">
        <v>37</v>
      </c>
      <c r="M41" s="61" t="s">
        <v>37</v>
      </c>
      <c r="N41" s="62" t="s">
        <v>37</v>
      </c>
      <c r="O41" s="63" t="s">
        <v>37</v>
      </c>
    </row>
    <row r="42" spans="1:15" x14ac:dyDescent="0.25">
      <c r="A42" s="84"/>
      <c r="B42" s="60" t="s">
        <v>2</v>
      </c>
      <c r="C42" s="61" t="s">
        <v>37</v>
      </c>
      <c r="D42" s="61" t="s">
        <v>37</v>
      </c>
      <c r="E42" s="62" t="s">
        <v>37</v>
      </c>
      <c r="F42" s="61" t="s">
        <v>37</v>
      </c>
      <c r="G42" s="62" t="s">
        <v>37</v>
      </c>
      <c r="H42" s="63" t="s">
        <v>37</v>
      </c>
      <c r="I42" s="60" t="s">
        <v>2</v>
      </c>
      <c r="J42" s="61" t="s">
        <v>37</v>
      </c>
      <c r="K42" s="61" t="s">
        <v>37</v>
      </c>
      <c r="L42" s="62" t="s">
        <v>37</v>
      </c>
      <c r="M42" s="61" t="s">
        <v>37</v>
      </c>
      <c r="N42" s="62" t="s">
        <v>37</v>
      </c>
      <c r="O42" s="63" t="s">
        <v>37</v>
      </c>
    </row>
    <row r="43" spans="1:15" x14ac:dyDescent="0.25">
      <c r="A43" s="84"/>
      <c r="B43" s="60" t="s">
        <v>3</v>
      </c>
      <c r="C43" s="61" t="s">
        <v>37</v>
      </c>
      <c r="D43" s="61" t="s">
        <v>37</v>
      </c>
      <c r="E43" s="62" t="s">
        <v>37</v>
      </c>
      <c r="F43" s="61" t="s">
        <v>37</v>
      </c>
      <c r="G43" s="62" t="s">
        <v>37</v>
      </c>
      <c r="H43" s="63" t="s">
        <v>37</v>
      </c>
      <c r="I43" s="60" t="s">
        <v>3</v>
      </c>
      <c r="J43" s="61" t="s">
        <v>37</v>
      </c>
      <c r="K43" s="61" t="s">
        <v>37</v>
      </c>
      <c r="L43" s="62" t="s">
        <v>37</v>
      </c>
      <c r="M43" s="61" t="s">
        <v>37</v>
      </c>
      <c r="N43" s="62" t="s">
        <v>37</v>
      </c>
      <c r="O43" s="63" t="s">
        <v>37</v>
      </c>
    </row>
    <row r="44" spans="1:15" x14ac:dyDescent="0.25">
      <c r="A44" s="84"/>
      <c r="B44" s="60" t="s">
        <v>4</v>
      </c>
      <c r="C44" s="61" t="s">
        <v>37</v>
      </c>
      <c r="D44" s="61" t="s">
        <v>37</v>
      </c>
      <c r="E44" s="62" t="s">
        <v>37</v>
      </c>
      <c r="F44" s="61" t="s">
        <v>37</v>
      </c>
      <c r="G44" s="62" t="s">
        <v>37</v>
      </c>
      <c r="H44" s="63" t="s">
        <v>37</v>
      </c>
      <c r="I44" s="60" t="s">
        <v>4</v>
      </c>
      <c r="J44" s="61" t="s">
        <v>37</v>
      </c>
      <c r="K44" s="61" t="s">
        <v>37</v>
      </c>
      <c r="L44" s="62" t="s">
        <v>37</v>
      </c>
      <c r="M44" s="61" t="s">
        <v>37</v>
      </c>
      <c r="N44" s="62" t="s">
        <v>37</v>
      </c>
      <c r="O44" s="63" t="s">
        <v>37</v>
      </c>
    </row>
    <row r="45" spans="1:15" x14ac:dyDescent="0.25">
      <c r="A45" s="84"/>
      <c r="B45" s="60" t="s">
        <v>84</v>
      </c>
      <c r="C45" s="61" t="s">
        <v>37</v>
      </c>
      <c r="D45" s="61" t="s">
        <v>37</v>
      </c>
      <c r="E45" s="62" t="s">
        <v>37</v>
      </c>
      <c r="F45" s="61" t="s">
        <v>37</v>
      </c>
      <c r="G45" s="62" t="s">
        <v>37</v>
      </c>
      <c r="H45" s="63" t="s">
        <v>37</v>
      </c>
      <c r="I45" s="60" t="s">
        <v>84</v>
      </c>
      <c r="J45" s="61" t="s">
        <v>37</v>
      </c>
      <c r="K45" s="61" t="s">
        <v>37</v>
      </c>
      <c r="L45" s="62" t="s">
        <v>37</v>
      </c>
      <c r="M45" s="61" t="s">
        <v>37</v>
      </c>
      <c r="N45" s="62" t="s">
        <v>37</v>
      </c>
      <c r="O45" s="63" t="s">
        <v>37</v>
      </c>
    </row>
    <row r="46" spans="1:15" x14ac:dyDescent="0.25">
      <c r="A46" s="81" t="s">
        <v>85</v>
      </c>
      <c r="B46" s="56" t="s">
        <v>1</v>
      </c>
      <c r="C46" s="57">
        <v>76</v>
      </c>
      <c r="D46" s="57">
        <v>62</v>
      </c>
      <c r="E46" s="58">
        <v>0.81578947368421051</v>
      </c>
      <c r="F46" s="57">
        <v>55</v>
      </c>
      <c r="G46" s="58">
        <v>0.72368421052631582</v>
      </c>
      <c r="H46" s="59">
        <v>3.1774193548387095</v>
      </c>
      <c r="I46" s="56" t="s">
        <v>1</v>
      </c>
      <c r="J46" s="57" t="s">
        <v>37</v>
      </c>
      <c r="K46" s="57" t="s">
        <v>37</v>
      </c>
      <c r="L46" s="58" t="s">
        <v>37</v>
      </c>
      <c r="M46" s="57" t="s">
        <v>37</v>
      </c>
      <c r="N46" s="58" t="s">
        <v>37</v>
      </c>
      <c r="O46" s="59" t="s">
        <v>37</v>
      </c>
    </row>
    <row r="47" spans="1:15" x14ac:dyDescent="0.25">
      <c r="A47" s="81"/>
      <c r="B47" s="56" t="s">
        <v>2</v>
      </c>
      <c r="C47" s="57">
        <v>55</v>
      </c>
      <c r="D47" s="57">
        <v>51</v>
      </c>
      <c r="E47" s="58">
        <v>0.92727272727272725</v>
      </c>
      <c r="F47" s="57">
        <v>43</v>
      </c>
      <c r="G47" s="58">
        <v>0.78181818181818186</v>
      </c>
      <c r="H47" s="59">
        <v>3.0392156862745097</v>
      </c>
      <c r="I47" s="56" t="s">
        <v>2</v>
      </c>
      <c r="J47" s="57" t="s">
        <v>37</v>
      </c>
      <c r="K47" s="57" t="s">
        <v>37</v>
      </c>
      <c r="L47" s="58" t="s">
        <v>37</v>
      </c>
      <c r="M47" s="57" t="s">
        <v>37</v>
      </c>
      <c r="N47" s="58" t="s">
        <v>37</v>
      </c>
      <c r="O47" s="59" t="s">
        <v>37</v>
      </c>
    </row>
    <row r="48" spans="1:15" x14ac:dyDescent="0.25">
      <c r="A48" s="81"/>
      <c r="B48" s="56" t="s">
        <v>3</v>
      </c>
      <c r="C48" s="57">
        <v>60</v>
      </c>
      <c r="D48" s="57">
        <v>51</v>
      </c>
      <c r="E48" s="58">
        <v>0.85</v>
      </c>
      <c r="F48" s="57">
        <v>47</v>
      </c>
      <c r="G48" s="58">
        <v>0.78333333333333333</v>
      </c>
      <c r="H48" s="59">
        <v>3.2549019607843137</v>
      </c>
      <c r="I48" s="56" t="s">
        <v>3</v>
      </c>
      <c r="J48" s="57" t="s">
        <v>37</v>
      </c>
      <c r="K48" s="57" t="s">
        <v>37</v>
      </c>
      <c r="L48" s="58" t="s">
        <v>37</v>
      </c>
      <c r="M48" s="57" t="s">
        <v>37</v>
      </c>
      <c r="N48" s="58" t="s">
        <v>37</v>
      </c>
      <c r="O48" s="59" t="s">
        <v>37</v>
      </c>
    </row>
    <row r="49" spans="1:15" x14ac:dyDescent="0.25">
      <c r="A49" s="81"/>
      <c r="B49" s="56" t="s">
        <v>4</v>
      </c>
      <c r="C49" s="57">
        <v>59</v>
      </c>
      <c r="D49" s="57">
        <v>52</v>
      </c>
      <c r="E49" s="58">
        <v>0.88135593220338981</v>
      </c>
      <c r="F49" s="57">
        <v>43</v>
      </c>
      <c r="G49" s="58">
        <v>0.72881355932203384</v>
      </c>
      <c r="H49" s="59">
        <v>2.782692307692308</v>
      </c>
      <c r="I49" s="56" t="s">
        <v>4</v>
      </c>
      <c r="J49" s="57">
        <v>10</v>
      </c>
      <c r="K49" s="57">
        <v>9</v>
      </c>
      <c r="L49" s="58">
        <v>0.9</v>
      </c>
      <c r="M49" s="57">
        <v>8</v>
      </c>
      <c r="N49" s="58">
        <v>0.8</v>
      </c>
      <c r="O49" s="59">
        <v>3.1888888888888891</v>
      </c>
    </row>
    <row r="50" spans="1:15" x14ac:dyDescent="0.25">
      <c r="A50" s="81"/>
      <c r="B50" s="56" t="s">
        <v>84</v>
      </c>
      <c r="C50" s="57">
        <v>62</v>
      </c>
      <c r="D50" s="57">
        <v>57</v>
      </c>
      <c r="E50" s="58">
        <v>0.91935483870967738</v>
      </c>
      <c r="F50" s="57">
        <v>51</v>
      </c>
      <c r="G50" s="58">
        <v>0.82258064516129037</v>
      </c>
      <c r="H50" s="59">
        <v>3.021052631578947</v>
      </c>
      <c r="I50" s="56" t="s">
        <v>84</v>
      </c>
      <c r="J50" s="57">
        <v>4</v>
      </c>
      <c r="K50" s="57">
        <v>4</v>
      </c>
      <c r="L50" s="58">
        <v>1</v>
      </c>
      <c r="M50" s="57">
        <v>4</v>
      </c>
      <c r="N50" s="58">
        <v>1</v>
      </c>
      <c r="O50" s="59">
        <v>4</v>
      </c>
    </row>
    <row r="51" spans="1:15" x14ac:dyDescent="0.25">
      <c r="A51" s="82" t="s">
        <v>57</v>
      </c>
      <c r="B51" s="60" t="s">
        <v>1</v>
      </c>
      <c r="C51" s="64">
        <v>15</v>
      </c>
      <c r="D51" s="61">
        <v>14</v>
      </c>
      <c r="E51" s="62">
        <v>0.93333333333333335</v>
      </c>
      <c r="F51" s="61">
        <v>10</v>
      </c>
      <c r="G51" s="62">
        <v>0.66666666666666663</v>
      </c>
      <c r="H51" s="63">
        <v>2.9285714285714284</v>
      </c>
      <c r="I51" s="60" t="s">
        <v>1</v>
      </c>
      <c r="J51" s="64" t="s">
        <v>37</v>
      </c>
      <c r="K51" s="61" t="s">
        <v>37</v>
      </c>
      <c r="L51" s="62" t="s">
        <v>37</v>
      </c>
      <c r="M51" s="61" t="s">
        <v>37</v>
      </c>
      <c r="N51" s="62" t="s">
        <v>37</v>
      </c>
      <c r="O51" s="63" t="s">
        <v>37</v>
      </c>
    </row>
    <row r="52" spans="1:15" x14ac:dyDescent="0.25">
      <c r="A52" s="82"/>
      <c r="B52" s="60" t="s">
        <v>2</v>
      </c>
      <c r="C52" s="61">
        <v>4</v>
      </c>
      <c r="D52" s="61">
        <v>2</v>
      </c>
      <c r="E52" s="62">
        <v>0.5</v>
      </c>
      <c r="F52" s="61">
        <v>2</v>
      </c>
      <c r="G52" s="62">
        <v>0.5</v>
      </c>
      <c r="H52" s="63">
        <v>3.5</v>
      </c>
      <c r="I52" s="60" t="s">
        <v>2</v>
      </c>
      <c r="J52" s="61" t="s">
        <v>37</v>
      </c>
      <c r="K52" s="61" t="s">
        <v>37</v>
      </c>
      <c r="L52" s="62" t="s">
        <v>37</v>
      </c>
      <c r="M52" s="61" t="s">
        <v>37</v>
      </c>
      <c r="N52" s="62" t="s">
        <v>37</v>
      </c>
      <c r="O52" s="63" t="s">
        <v>37</v>
      </c>
    </row>
    <row r="53" spans="1:15" x14ac:dyDescent="0.25">
      <c r="A53" s="82"/>
      <c r="B53" s="60" t="s">
        <v>3</v>
      </c>
      <c r="C53" s="61">
        <v>9</v>
      </c>
      <c r="D53" s="61">
        <v>8</v>
      </c>
      <c r="E53" s="62">
        <v>0.88888888888888884</v>
      </c>
      <c r="F53" s="61">
        <v>7</v>
      </c>
      <c r="G53" s="62">
        <v>0.77777777777777779</v>
      </c>
      <c r="H53" s="63">
        <v>2.8</v>
      </c>
      <c r="I53" s="60" t="s">
        <v>3</v>
      </c>
      <c r="J53" s="61" t="s">
        <v>37</v>
      </c>
      <c r="K53" s="61" t="s">
        <v>37</v>
      </c>
      <c r="L53" s="62" t="s">
        <v>37</v>
      </c>
      <c r="M53" s="61" t="s">
        <v>37</v>
      </c>
      <c r="N53" s="62" t="s">
        <v>37</v>
      </c>
      <c r="O53" s="63" t="s">
        <v>37</v>
      </c>
    </row>
    <row r="54" spans="1:15" x14ac:dyDescent="0.25">
      <c r="A54" s="82"/>
      <c r="B54" s="60" t="s">
        <v>4</v>
      </c>
      <c r="C54" s="61">
        <v>7</v>
      </c>
      <c r="D54" s="61">
        <v>7</v>
      </c>
      <c r="E54" s="62">
        <v>1</v>
      </c>
      <c r="F54" s="61">
        <v>6</v>
      </c>
      <c r="G54" s="62">
        <v>0.8571428571428571</v>
      </c>
      <c r="H54" s="63">
        <v>3.1</v>
      </c>
      <c r="I54" s="60" t="s">
        <v>4</v>
      </c>
      <c r="J54" s="61" t="s">
        <v>37</v>
      </c>
      <c r="K54" s="61" t="s">
        <v>37</v>
      </c>
      <c r="L54" s="62" t="s">
        <v>37</v>
      </c>
      <c r="M54" s="61" t="s">
        <v>37</v>
      </c>
      <c r="N54" s="62" t="s">
        <v>37</v>
      </c>
      <c r="O54" s="63" t="s">
        <v>37</v>
      </c>
    </row>
    <row r="55" spans="1:15" x14ac:dyDescent="0.25">
      <c r="A55" s="82"/>
      <c r="B55" s="60" t="s">
        <v>84</v>
      </c>
      <c r="C55" s="61">
        <v>5</v>
      </c>
      <c r="D55" s="61">
        <v>4</v>
      </c>
      <c r="E55" s="62">
        <v>0.8</v>
      </c>
      <c r="F55" s="61">
        <v>3</v>
      </c>
      <c r="G55" s="62">
        <v>0.6</v>
      </c>
      <c r="H55" s="63">
        <v>2.25</v>
      </c>
      <c r="I55" s="60" t="s">
        <v>84</v>
      </c>
      <c r="J55" s="61">
        <v>1</v>
      </c>
      <c r="K55" s="61">
        <v>1</v>
      </c>
      <c r="L55" s="62">
        <v>1</v>
      </c>
      <c r="M55" s="61">
        <v>1</v>
      </c>
      <c r="N55" s="62">
        <v>1</v>
      </c>
      <c r="O55" s="63">
        <v>4</v>
      </c>
    </row>
    <row r="56" spans="1:15" x14ac:dyDescent="0.25">
      <c r="A56" s="81" t="s">
        <v>58</v>
      </c>
      <c r="B56" s="56" t="s">
        <v>1</v>
      </c>
      <c r="C56" s="57">
        <v>4</v>
      </c>
      <c r="D56" s="57">
        <v>2</v>
      </c>
      <c r="E56" s="58">
        <v>0.5</v>
      </c>
      <c r="F56" s="57">
        <v>2</v>
      </c>
      <c r="G56" s="58">
        <v>0.5</v>
      </c>
      <c r="H56" s="59">
        <v>4</v>
      </c>
      <c r="I56" s="56" t="s">
        <v>1</v>
      </c>
      <c r="J56" s="57" t="s">
        <v>37</v>
      </c>
      <c r="K56" s="57" t="s">
        <v>37</v>
      </c>
      <c r="L56" s="58" t="s">
        <v>37</v>
      </c>
      <c r="M56" s="57" t="s">
        <v>37</v>
      </c>
      <c r="N56" s="58" t="s">
        <v>37</v>
      </c>
      <c r="O56" s="59" t="s">
        <v>37</v>
      </c>
    </row>
    <row r="57" spans="1:15" x14ac:dyDescent="0.25">
      <c r="A57" s="81"/>
      <c r="B57" s="56" t="s">
        <v>2</v>
      </c>
      <c r="C57" s="57">
        <v>2</v>
      </c>
      <c r="D57" s="57">
        <v>2</v>
      </c>
      <c r="E57" s="58">
        <v>1</v>
      </c>
      <c r="F57" s="57">
        <v>1</v>
      </c>
      <c r="G57" s="58">
        <v>0.5</v>
      </c>
      <c r="H57" s="59">
        <v>2</v>
      </c>
      <c r="I57" s="56" t="s">
        <v>2</v>
      </c>
      <c r="J57" s="57" t="s">
        <v>37</v>
      </c>
      <c r="K57" s="57" t="s">
        <v>37</v>
      </c>
      <c r="L57" s="58" t="s">
        <v>37</v>
      </c>
      <c r="M57" s="57" t="s">
        <v>37</v>
      </c>
      <c r="N57" s="58" t="s">
        <v>37</v>
      </c>
      <c r="O57" s="59" t="s">
        <v>37</v>
      </c>
    </row>
    <row r="58" spans="1:15" x14ac:dyDescent="0.25">
      <c r="A58" s="81"/>
      <c r="B58" s="56" t="s">
        <v>3</v>
      </c>
      <c r="C58" s="57">
        <v>1</v>
      </c>
      <c r="D58" s="57">
        <v>1</v>
      </c>
      <c r="E58" s="58">
        <v>1</v>
      </c>
      <c r="F58" s="57">
        <v>1</v>
      </c>
      <c r="G58" s="58">
        <v>1</v>
      </c>
      <c r="H58" s="59">
        <v>3</v>
      </c>
      <c r="I58" s="56" t="s">
        <v>3</v>
      </c>
      <c r="J58" s="57" t="s">
        <v>37</v>
      </c>
      <c r="K58" s="57" t="s">
        <v>37</v>
      </c>
      <c r="L58" s="58" t="s">
        <v>37</v>
      </c>
      <c r="M58" s="57" t="s">
        <v>37</v>
      </c>
      <c r="N58" s="58" t="s">
        <v>37</v>
      </c>
      <c r="O58" s="59" t="s">
        <v>37</v>
      </c>
    </row>
    <row r="59" spans="1:15" x14ac:dyDescent="0.25">
      <c r="A59" s="81"/>
      <c r="B59" s="56" t="s">
        <v>4</v>
      </c>
      <c r="C59" s="57">
        <v>2</v>
      </c>
      <c r="D59" s="57">
        <v>0</v>
      </c>
      <c r="E59" s="58">
        <v>0</v>
      </c>
      <c r="F59" s="57">
        <v>0</v>
      </c>
      <c r="G59" s="58">
        <v>0</v>
      </c>
      <c r="H59" s="59"/>
      <c r="I59" s="56" t="s">
        <v>4</v>
      </c>
      <c r="J59" s="57" t="s">
        <v>37</v>
      </c>
      <c r="K59" s="57" t="s">
        <v>37</v>
      </c>
      <c r="L59" s="58" t="s">
        <v>37</v>
      </c>
      <c r="M59" s="57" t="s">
        <v>37</v>
      </c>
      <c r="N59" s="58" t="s">
        <v>37</v>
      </c>
      <c r="O59" s="59" t="s">
        <v>37</v>
      </c>
    </row>
    <row r="60" spans="1:15" x14ac:dyDescent="0.25">
      <c r="A60" s="81"/>
      <c r="B60" s="56" t="s">
        <v>84</v>
      </c>
      <c r="C60" s="57">
        <v>1</v>
      </c>
      <c r="D60" s="57">
        <v>1</v>
      </c>
      <c r="E60" s="58">
        <v>1</v>
      </c>
      <c r="F60" s="57">
        <v>1</v>
      </c>
      <c r="G60" s="58">
        <v>1</v>
      </c>
      <c r="H60" s="59">
        <v>2</v>
      </c>
      <c r="I60" s="56" t="s">
        <v>84</v>
      </c>
      <c r="J60" s="57" t="s">
        <v>37</v>
      </c>
      <c r="K60" s="57" t="s">
        <v>37</v>
      </c>
      <c r="L60" s="58" t="s">
        <v>37</v>
      </c>
      <c r="M60" s="57" t="s">
        <v>37</v>
      </c>
      <c r="N60" s="58" t="s">
        <v>37</v>
      </c>
      <c r="O60" s="59" t="s">
        <v>37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workbookViewId="0">
      <selection activeCell="J12" sqref="J12"/>
    </sheetView>
  </sheetViews>
  <sheetFormatPr defaultRowHeight="15" x14ac:dyDescent="0.25"/>
  <cols>
    <col min="1" max="1" width="14" style="45" customWidth="1"/>
    <col min="2" max="8" width="14" style="26" customWidth="1"/>
  </cols>
  <sheetData>
    <row r="1" spans="1:12" ht="30" x14ac:dyDescent="0.25">
      <c r="A1" s="47" t="s">
        <v>0</v>
      </c>
      <c r="B1" s="9" t="s">
        <v>35</v>
      </c>
      <c r="C1" s="27" t="s">
        <v>76</v>
      </c>
      <c r="D1" s="27" t="s">
        <v>77</v>
      </c>
      <c r="E1" s="28" t="s">
        <v>78</v>
      </c>
      <c r="F1" s="27" t="s">
        <v>79</v>
      </c>
      <c r="G1" s="28" t="s">
        <v>36</v>
      </c>
      <c r="H1" s="29" t="s">
        <v>80</v>
      </c>
    </row>
    <row r="2" spans="1:12" x14ac:dyDescent="0.25">
      <c r="A2" s="76" t="s">
        <v>6</v>
      </c>
      <c r="B2" s="18" t="s">
        <v>1</v>
      </c>
      <c r="C2" s="20">
        <v>27</v>
      </c>
      <c r="D2" s="20">
        <v>24</v>
      </c>
      <c r="E2" s="30">
        <v>0.88888888888888884</v>
      </c>
      <c r="F2" s="20">
        <v>21</v>
      </c>
      <c r="G2" s="30">
        <v>0.77777777777777779</v>
      </c>
      <c r="H2" s="34">
        <v>3.4166666666666665</v>
      </c>
    </row>
    <row r="3" spans="1:12" x14ac:dyDescent="0.25">
      <c r="A3" s="76"/>
      <c r="B3" s="18" t="s">
        <v>2</v>
      </c>
      <c r="C3" s="20">
        <v>15</v>
      </c>
      <c r="D3" s="20">
        <v>15</v>
      </c>
      <c r="E3" s="30">
        <v>1</v>
      </c>
      <c r="F3" s="20">
        <v>14</v>
      </c>
      <c r="G3" s="30">
        <v>0.93333333333333335</v>
      </c>
      <c r="H3" s="34">
        <v>3.6</v>
      </c>
    </row>
    <row r="4" spans="1:12" x14ac:dyDescent="0.25">
      <c r="A4" s="76"/>
      <c r="B4" s="18" t="s">
        <v>3</v>
      </c>
      <c r="C4" s="20">
        <v>19</v>
      </c>
      <c r="D4" s="20">
        <v>18</v>
      </c>
      <c r="E4" s="30">
        <v>0.94736842105263153</v>
      </c>
      <c r="F4" s="20">
        <v>17</v>
      </c>
      <c r="G4" s="30">
        <v>0.89473684210526316</v>
      </c>
      <c r="H4" s="34">
        <v>3.5944444444444446</v>
      </c>
    </row>
    <row r="5" spans="1:12" x14ac:dyDescent="0.25">
      <c r="A5" s="76"/>
      <c r="B5" s="18" t="s">
        <v>4</v>
      </c>
      <c r="C5" s="20">
        <v>32</v>
      </c>
      <c r="D5" s="20">
        <v>29</v>
      </c>
      <c r="E5" s="30">
        <v>0.90625</v>
      </c>
      <c r="F5" s="20">
        <v>26</v>
      </c>
      <c r="G5" s="30">
        <v>0.8125</v>
      </c>
      <c r="H5" s="34">
        <v>3.0517241379310347</v>
      </c>
    </row>
    <row r="6" spans="1:12" x14ac:dyDescent="0.25">
      <c r="A6" s="76"/>
      <c r="B6" s="18" t="s">
        <v>84</v>
      </c>
      <c r="C6" s="20">
        <v>32</v>
      </c>
      <c r="D6" s="20">
        <v>29</v>
      </c>
      <c r="E6" s="30">
        <v>0.90625</v>
      </c>
      <c r="F6" s="20">
        <v>26</v>
      </c>
      <c r="G6" s="30">
        <v>0.8125</v>
      </c>
      <c r="H6" s="34">
        <v>2.9655172413793096</v>
      </c>
    </row>
    <row r="7" spans="1:12" x14ac:dyDescent="0.25">
      <c r="A7" s="76" t="s">
        <v>7</v>
      </c>
      <c r="B7" s="18" t="s">
        <v>1</v>
      </c>
      <c r="C7" s="20">
        <v>112</v>
      </c>
      <c r="D7" s="20">
        <v>90</v>
      </c>
      <c r="E7" s="30">
        <v>0.8035714285714286</v>
      </c>
      <c r="F7" s="20">
        <v>76</v>
      </c>
      <c r="G7" s="30">
        <v>0.6785714285714286</v>
      </c>
      <c r="H7" s="34">
        <v>3</v>
      </c>
    </row>
    <row r="8" spans="1:12" x14ac:dyDescent="0.25">
      <c r="A8" s="76"/>
      <c r="B8" s="18" t="s">
        <v>2</v>
      </c>
      <c r="C8" s="20">
        <v>94</v>
      </c>
      <c r="D8" s="20">
        <v>77</v>
      </c>
      <c r="E8" s="30">
        <v>0.81914893617021278</v>
      </c>
      <c r="F8" s="20">
        <v>62</v>
      </c>
      <c r="G8" s="30">
        <v>0.65957446808510634</v>
      </c>
      <c r="H8" s="34">
        <v>2.831168831168831</v>
      </c>
    </row>
    <row r="9" spans="1:12" x14ac:dyDescent="0.25">
      <c r="A9" s="76"/>
      <c r="B9" s="18" t="s">
        <v>3</v>
      </c>
      <c r="C9" s="20">
        <v>81</v>
      </c>
      <c r="D9" s="20">
        <v>68</v>
      </c>
      <c r="E9" s="30">
        <v>0.83950617283950613</v>
      </c>
      <c r="F9" s="20">
        <v>62</v>
      </c>
      <c r="G9" s="30">
        <v>0.76543209876543206</v>
      </c>
      <c r="H9" s="34">
        <v>3.0264705882352945</v>
      </c>
      <c r="L9" s="11"/>
    </row>
    <row r="10" spans="1:12" x14ac:dyDescent="0.25">
      <c r="A10" s="76"/>
      <c r="B10" s="18" t="s">
        <v>4</v>
      </c>
      <c r="C10" s="20">
        <v>70</v>
      </c>
      <c r="D10" s="20">
        <v>60</v>
      </c>
      <c r="E10" s="30">
        <v>0.8571428571428571</v>
      </c>
      <c r="F10" s="20">
        <v>48</v>
      </c>
      <c r="G10" s="30">
        <v>0.68571428571428572</v>
      </c>
      <c r="H10" s="34">
        <v>2.6566666666666667</v>
      </c>
    </row>
    <row r="11" spans="1:12" x14ac:dyDescent="0.25">
      <c r="A11" s="76"/>
      <c r="B11" s="18" t="s">
        <v>84</v>
      </c>
      <c r="C11" s="20">
        <v>74</v>
      </c>
      <c r="D11" s="20">
        <v>65</v>
      </c>
      <c r="E11" s="30">
        <v>0.8783783783783784</v>
      </c>
      <c r="F11" s="20">
        <v>54</v>
      </c>
      <c r="G11" s="30">
        <v>0.72972972972972971</v>
      </c>
      <c r="H11" s="34">
        <v>2.8076923076923084</v>
      </c>
    </row>
    <row r="12" spans="1:12" ht="30" x14ac:dyDescent="0.25">
      <c r="A12" s="47" t="s">
        <v>53</v>
      </c>
      <c r="B12" s="9" t="s">
        <v>35</v>
      </c>
      <c r="C12" s="27" t="s">
        <v>76</v>
      </c>
      <c r="D12" s="27" t="s">
        <v>77</v>
      </c>
      <c r="E12" s="28" t="s">
        <v>78</v>
      </c>
      <c r="F12" s="27" t="s">
        <v>79</v>
      </c>
      <c r="G12" s="28" t="s">
        <v>36</v>
      </c>
      <c r="H12" s="29" t="s">
        <v>80</v>
      </c>
    </row>
    <row r="13" spans="1:12" x14ac:dyDescent="0.25">
      <c r="A13" s="85" t="s">
        <v>54</v>
      </c>
      <c r="B13" s="18" t="s">
        <v>1</v>
      </c>
      <c r="C13" s="20" t="s">
        <v>37</v>
      </c>
      <c r="D13" s="20" t="s">
        <v>37</v>
      </c>
      <c r="E13" s="30" t="s">
        <v>37</v>
      </c>
      <c r="F13" s="20" t="s">
        <v>37</v>
      </c>
      <c r="G13" s="30" t="s">
        <v>37</v>
      </c>
      <c r="H13" s="34" t="s">
        <v>37</v>
      </c>
    </row>
    <row r="14" spans="1:12" x14ac:dyDescent="0.25">
      <c r="A14" s="86"/>
      <c r="B14" s="18" t="s">
        <v>2</v>
      </c>
      <c r="C14" s="20">
        <v>1</v>
      </c>
      <c r="D14" s="20">
        <v>0</v>
      </c>
      <c r="E14" s="30">
        <v>0</v>
      </c>
      <c r="F14" s="20">
        <v>0</v>
      </c>
      <c r="G14" s="30">
        <v>0</v>
      </c>
      <c r="H14" s="34" t="s">
        <v>37</v>
      </c>
    </row>
    <row r="15" spans="1:12" x14ac:dyDescent="0.25">
      <c r="A15" s="86"/>
      <c r="B15" s="18" t="s">
        <v>3</v>
      </c>
      <c r="C15" s="20">
        <v>2</v>
      </c>
      <c r="D15" s="20">
        <v>2</v>
      </c>
      <c r="E15" s="30">
        <v>1</v>
      </c>
      <c r="F15" s="20">
        <v>2</v>
      </c>
      <c r="G15" s="30">
        <v>1</v>
      </c>
      <c r="H15" s="34">
        <v>3.35</v>
      </c>
    </row>
    <row r="16" spans="1:12" x14ac:dyDescent="0.25">
      <c r="A16" s="86"/>
      <c r="B16" s="18" t="s">
        <v>4</v>
      </c>
      <c r="C16" s="20">
        <v>4</v>
      </c>
      <c r="D16" s="20">
        <v>4</v>
      </c>
      <c r="E16" s="30">
        <v>1</v>
      </c>
      <c r="F16" s="20">
        <v>4</v>
      </c>
      <c r="G16" s="30">
        <v>1</v>
      </c>
      <c r="H16" s="34">
        <v>3.1750000000000003</v>
      </c>
    </row>
    <row r="17" spans="1:8" x14ac:dyDescent="0.25">
      <c r="A17" s="87"/>
      <c r="B17" s="18" t="s">
        <v>84</v>
      </c>
      <c r="C17" s="20">
        <v>2</v>
      </c>
      <c r="D17" s="20">
        <v>1</v>
      </c>
      <c r="E17" s="30">
        <v>0.5</v>
      </c>
      <c r="F17" s="20">
        <v>1</v>
      </c>
      <c r="G17" s="30">
        <v>0.5</v>
      </c>
      <c r="H17" s="34">
        <v>2.2999999999999998</v>
      </c>
    </row>
    <row r="18" spans="1:8" x14ac:dyDescent="0.25">
      <c r="A18" s="71" t="s">
        <v>55</v>
      </c>
      <c r="B18" s="18" t="s">
        <v>1</v>
      </c>
      <c r="C18" s="20">
        <v>1</v>
      </c>
      <c r="D18" s="20">
        <v>1</v>
      </c>
      <c r="E18" s="30">
        <v>1</v>
      </c>
      <c r="F18" s="20">
        <v>1</v>
      </c>
      <c r="G18" s="30">
        <v>1</v>
      </c>
      <c r="H18" s="34">
        <v>2</v>
      </c>
    </row>
    <row r="19" spans="1:8" x14ac:dyDescent="0.25">
      <c r="A19" s="71"/>
      <c r="B19" s="18" t="s">
        <v>2</v>
      </c>
      <c r="C19" s="35">
        <v>1</v>
      </c>
      <c r="D19" s="35">
        <v>1</v>
      </c>
      <c r="E19" s="30">
        <v>1</v>
      </c>
      <c r="F19" s="35">
        <v>1</v>
      </c>
      <c r="G19" s="30">
        <v>1</v>
      </c>
      <c r="H19" s="36">
        <v>3</v>
      </c>
    </row>
    <row r="20" spans="1:8" x14ac:dyDescent="0.25">
      <c r="A20" s="71"/>
      <c r="B20" s="18" t="s">
        <v>3</v>
      </c>
      <c r="C20" s="20" t="s">
        <v>37</v>
      </c>
      <c r="D20" s="20" t="s">
        <v>37</v>
      </c>
      <c r="E20" s="30" t="s">
        <v>37</v>
      </c>
      <c r="F20" s="20" t="s">
        <v>37</v>
      </c>
      <c r="G20" s="30" t="s">
        <v>37</v>
      </c>
      <c r="H20" s="34" t="s">
        <v>37</v>
      </c>
    </row>
    <row r="21" spans="1:8" x14ac:dyDescent="0.25">
      <c r="A21" s="71"/>
      <c r="B21" s="18" t="s">
        <v>4</v>
      </c>
      <c r="C21" s="20">
        <v>1</v>
      </c>
      <c r="D21" s="20">
        <v>1</v>
      </c>
      <c r="E21" s="30">
        <v>1</v>
      </c>
      <c r="F21" s="20">
        <v>1</v>
      </c>
      <c r="G21" s="30">
        <v>1</v>
      </c>
      <c r="H21" s="34">
        <v>2</v>
      </c>
    </row>
    <row r="22" spans="1:8" x14ac:dyDescent="0.25">
      <c r="A22" s="71"/>
      <c r="B22" s="18" t="s">
        <v>84</v>
      </c>
      <c r="C22" s="20" t="s">
        <v>37</v>
      </c>
      <c r="D22" s="20" t="s">
        <v>37</v>
      </c>
      <c r="E22" s="30" t="s">
        <v>37</v>
      </c>
      <c r="F22" s="20" t="s">
        <v>37</v>
      </c>
      <c r="G22" s="30" t="s">
        <v>37</v>
      </c>
      <c r="H22" s="34" t="s">
        <v>37</v>
      </c>
    </row>
    <row r="23" spans="1:8" x14ac:dyDescent="0.25">
      <c r="A23" s="76" t="s">
        <v>13</v>
      </c>
      <c r="B23" s="18" t="s">
        <v>1</v>
      </c>
      <c r="C23" s="20">
        <v>2</v>
      </c>
      <c r="D23" s="20">
        <v>2</v>
      </c>
      <c r="E23" s="30">
        <v>1</v>
      </c>
      <c r="F23" s="20">
        <v>2</v>
      </c>
      <c r="G23" s="30">
        <v>1</v>
      </c>
      <c r="H23" s="34">
        <v>4</v>
      </c>
    </row>
    <row r="24" spans="1:8" x14ac:dyDescent="0.25">
      <c r="A24" s="76"/>
      <c r="B24" s="18" t="s">
        <v>2</v>
      </c>
      <c r="C24" s="35">
        <v>1</v>
      </c>
      <c r="D24" s="35">
        <v>1</v>
      </c>
      <c r="E24" s="30">
        <v>1</v>
      </c>
      <c r="F24" s="35">
        <v>1</v>
      </c>
      <c r="G24" s="30">
        <v>1</v>
      </c>
      <c r="H24" s="36">
        <v>4</v>
      </c>
    </row>
    <row r="25" spans="1:8" x14ac:dyDescent="0.25">
      <c r="A25" s="76"/>
      <c r="B25" s="18" t="s">
        <v>3</v>
      </c>
      <c r="C25" s="20">
        <v>5</v>
      </c>
      <c r="D25" s="20">
        <v>5</v>
      </c>
      <c r="E25" s="30">
        <v>1</v>
      </c>
      <c r="F25" s="20">
        <v>5</v>
      </c>
      <c r="G25" s="30">
        <v>1</v>
      </c>
      <c r="H25" s="34">
        <v>3.6</v>
      </c>
    </row>
    <row r="26" spans="1:8" x14ac:dyDescent="0.25">
      <c r="A26" s="76"/>
      <c r="B26" s="18" t="s">
        <v>4</v>
      </c>
      <c r="C26" s="20">
        <v>1</v>
      </c>
      <c r="D26" s="20">
        <v>1</v>
      </c>
      <c r="E26" s="30">
        <v>1</v>
      </c>
      <c r="F26" s="20">
        <v>1</v>
      </c>
      <c r="G26" s="30">
        <v>1</v>
      </c>
      <c r="H26" s="34">
        <v>2</v>
      </c>
    </row>
    <row r="27" spans="1:8" x14ac:dyDescent="0.25">
      <c r="A27" s="76"/>
      <c r="B27" s="18" t="s">
        <v>84</v>
      </c>
      <c r="C27" s="20">
        <v>2</v>
      </c>
      <c r="D27" s="20">
        <v>2</v>
      </c>
      <c r="E27" s="30">
        <v>1</v>
      </c>
      <c r="F27" s="20">
        <v>2</v>
      </c>
      <c r="G27" s="30">
        <v>1</v>
      </c>
      <c r="H27" s="34">
        <v>2.65</v>
      </c>
    </row>
    <row r="28" spans="1:8" x14ac:dyDescent="0.25">
      <c r="A28" s="76" t="s">
        <v>14</v>
      </c>
      <c r="B28" s="18" t="s">
        <v>1</v>
      </c>
      <c r="C28" s="20">
        <v>5</v>
      </c>
      <c r="D28" s="20">
        <v>5</v>
      </c>
      <c r="E28" s="30">
        <v>1</v>
      </c>
      <c r="F28" s="20">
        <v>5</v>
      </c>
      <c r="G28" s="30">
        <v>1</v>
      </c>
      <c r="H28" s="34">
        <v>3.8</v>
      </c>
    </row>
    <row r="29" spans="1:8" x14ac:dyDescent="0.25">
      <c r="A29" s="76"/>
      <c r="B29" s="18" t="s">
        <v>2</v>
      </c>
      <c r="C29" s="20">
        <v>4</v>
      </c>
      <c r="D29" s="20">
        <v>3</v>
      </c>
      <c r="E29" s="30">
        <v>0.75</v>
      </c>
      <c r="F29" s="20">
        <v>2</v>
      </c>
      <c r="G29" s="30">
        <v>0.5</v>
      </c>
      <c r="H29" s="34">
        <v>2</v>
      </c>
    </row>
    <row r="30" spans="1:8" x14ac:dyDescent="0.25">
      <c r="A30" s="76"/>
      <c r="B30" s="18" t="s">
        <v>3</v>
      </c>
      <c r="C30" s="20">
        <v>2</v>
      </c>
      <c r="D30" s="20">
        <v>2</v>
      </c>
      <c r="E30" s="30">
        <v>1</v>
      </c>
      <c r="F30" s="20">
        <v>1</v>
      </c>
      <c r="G30" s="30">
        <v>0.5</v>
      </c>
      <c r="H30" s="34">
        <v>1.8500000000000003</v>
      </c>
    </row>
    <row r="31" spans="1:8" x14ac:dyDescent="0.25">
      <c r="A31" s="76"/>
      <c r="B31" s="18" t="s">
        <v>4</v>
      </c>
      <c r="C31" s="20">
        <v>1</v>
      </c>
      <c r="D31" s="20">
        <v>1</v>
      </c>
      <c r="E31" s="30">
        <v>1</v>
      </c>
      <c r="F31" s="20">
        <v>1</v>
      </c>
      <c r="G31" s="30">
        <v>1</v>
      </c>
      <c r="H31" s="34">
        <v>3</v>
      </c>
    </row>
    <row r="32" spans="1:8" x14ac:dyDescent="0.25">
      <c r="A32" s="76"/>
      <c r="B32" s="18" t="s">
        <v>84</v>
      </c>
      <c r="C32" s="20">
        <v>3</v>
      </c>
      <c r="D32" s="20">
        <v>3</v>
      </c>
      <c r="E32" s="30">
        <v>1</v>
      </c>
      <c r="F32" s="20">
        <v>3</v>
      </c>
      <c r="G32" s="30">
        <v>1</v>
      </c>
      <c r="H32" s="34">
        <v>3</v>
      </c>
    </row>
    <row r="33" spans="1:8" x14ac:dyDescent="0.25">
      <c r="A33" s="76" t="s">
        <v>15</v>
      </c>
      <c r="B33" s="18" t="s">
        <v>1</v>
      </c>
      <c r="C33" s="20">
        <v>36</v>
      </c>
      <c r="D33" s="20">
        <v>28</v>
      </c>
      <c r="E33" s="30">
        <v>0.77777777777777779</v>
      </c>
      <c r="F33" s="20">
        <v>21</v>
      </c>
      <c r="G33" s="30">
        <v>0.58333333333333337</v>
      </c>
      <c r="H33" s="34">
        <v>2.5925925925925926</v>
      </c>
    </row>
    <row r="34" spans="1:8" x14ac:dyDescent="0.25">
      <c r="A34" s="76"/>
      <c r="B34" s="18" t="s">
        <v>2</v>
      </c>
      <c r="C34" s="20">
        <v>41</v>
      </c>
      <c r="D34" s="20">
        <v>32</v>
      </c>
      <c r="E34" s="30">
        <v>0.78048780487804881</v>
      </c>
      <c r="F34" s="20">
        <v>26</v>
      </c>
      <c r="G34" s="30">
        <v>0.63414634146341464</v>
      </c>
      <c r="H34" s="34">
        <v>2.90625</v>
      </c>
    </row>
    <row r="35" spans="1:8" x14ac:dyDescent="0.25">
      <c r="A35" s="76"/>
      <c r="B35" s="18" t="s">
        <v>3</v>
      </c>
      <c r="C35" s="20">
        <v>22</v>
      </c>
      <c r="D35" s="20">
        <v>18</v>
      </c>
      <c r="E35" s="30">
        <v>0.81818181818181823</v>
      </c>
      <c r="F35" s="20">
        <v>17</v>
      </c>
      <c r="G35" s="30">
        <v>0.77272727272727271</v>
      </c>
      <c r="H35" s="34">
        <v>2.9833333333333334</v>
      </c>
    </row>
    <row r="36" spans="1:8" x14ac:dyDescent="0.25">
      <c r="A36" s="76"/>
      <c r="B36" s="18" t="s">
        <v>4</v>
      </c>
      <c r="C36" s="20">
        <v>19</v>
      </c>
      <c r="D36" s="20">
        <v>16</v>
      </c>
      <c r="E36" s="30">
        <v>0.84210526315789469</v>
      </c>
      <c r="F36" s="20">
        <v>12</v>
      </c>
      <c r="G36" s="30">
        <v>0.63157894736842102</v>
      </c>
      <c r="H36" s="34">
        <v>2.4250000000000003</v>
      </c>
    </row>
    <row r="37" spans="1:8" x14ac:dyDescent="0.25">
      <c r="A37" s="76"/>
      <c r="B37" s="18" t="s">
        <v>84</v>
      </c>
      <c r="C37" s="20">
        <v>28</v>
      </c>
      <c r="D37" s="20">
        <v>23</v>
      </c>
      <c r="E37" s="30">
        <v>0.8214285714285714</v>
      </c>
      <c r="F37" s="20">
        <v>15</v>
      </c>
      <c r="G37" s="30">
        <v>0.5357142857142857</v>
      </c>
      <c r="H37" s="34">
        <v>2.2782608695652176</v>
      </c>
    </row>
    <row r="38" spans="1:8" x14ac:dyDescent="0.25">
      <c r="A38" s="76" t="s">
        <v>16</v>
      </c>
      <c r="B38" s="18" t="s">
        <v>1</v>
      </c>
      <c r="C38" s="20">
        <v>1</v>
      </c>
      <c r="D38" s="20">
        <v>1</v>
      </c>
      <c r="E38" s="30">
        <v>1</v>
      </c>
      <c r="F38" s="20">
        <v>1</v>
      </c>
      <c r="G38" s="30">
        <v>1</v>
      </c>
      <c r="H38" s="34">
        <v>4</v>
      </c>
    </row>
    <row r="39" spans="1:8" x14ac:dyDescent="0.25">
      <c r="A39" s="76"/>
      <c r="B39" s="18" t="s">
        <v>2</v>
      </c>
      <c r="C39" s="20" t="s">
        <v>37</v>
      </c>
      <c r="D39" s="20" t="s">
        <v>37</v>
      </c>
      <c r="E39" s="30" t="s">
        <v>37</v>
      </c>
      <c r="F39" s="20" t="s">
        <v>37</v>
      </c>
      <c r="G39" s="30" t="s">
        <v>37</v>
      </c>
      <c r="H39" s="34" t="s">
        <v>37</v>
      </c>
    </row>
    <row r="40" spans="1:8" x14ac:dyDescent="0.25">
      <c r="A40" s="76"/>
      <c r="B40" s="18" t="s">
        <v>3</v>
      </c>
      <c r="C40" s="20" t="s">
        <v>37</v>
      </c>
      <c r="D40" s="20" t="s">
        <v>37</v>
      </c>
      <c r="E40" s="30" t="s">
        <v>37</v>
      </c>
      <c r="F40" s="20" t="s">
        <v>37</v>
      </c>
      <c r="G40" s="30" t="s">
        <v>37</v>
      </c>
      <c r="H40" s="34" t="s">
        <v>37</v>
      </c>
    </row>
    <row r="41" spans="1:8" x14ac:dyDescent="0.25">
      <c r="A41" s="76"/>
      <c r="B41" s="18" t="s">
        <v>4</v>
      </c>
      <c r="C41" s="20" t="s">
        <v>37</v>
      </c>
      <c r="D41" s="20" t="s">
        <v>37</v>
      </c>
      <c r="E41" s="30" t="s">
        <v>37</v>
      </c>
      <c r="F41" s="20" t="s">
        <v>37</v>
      </c>
      <c r="G41" s="30" t="s">
        <v>37</v>
      </c>
      <c r="H41" s="34" t="s">
        <v>37</v>
      </c>
    </row>
    <row r="42" spans="1:8" x14ac:dyDescent="0.25">
      <c r="A42" s="76"/>
      <c r="B42" s="18" t="s">
        <v>84</v>
      </c>
      <c r="C42" s="20" t="s">
        <v>37</v>
      </c>
      <c r="D42" s="20" t="s">
        <v>37</v>
      </c>
      <c r="E42" s="30" t="s">
        <v>37</v>
      </c>
      <c r="F42" s="20" t="s">
        <v>37</v>
      </c>
      <c r="G42" s="30" t="s">
        <v>37</v>
      </c>
      <c r="H42" s="34" t="s">
        <v>37</v>
      </c>
    </row>
    <row r="43" spans="1:8" x14ac:dyDescent="0.25">
      <c r="A43" s="71" t="s">
        <v>56</v>
      </c>
      <c r="B43" s="18" t="s">
        <v>1</v>
      </c>
      <c r="C43" s="20">
        <v>76</v>
      </c>
      <c r="D43" s="20">
        <v>62</v>
      </c>
      <c r="E43" s="30">
        <v>0.81578947368421051</v>
      </c>
      <c r="F43" s="20">
        <v>55</v>
      </c>
      <c r="G43" s="30">
        <v>0.72368421052631582</v>
      </c>
      <c r="H43" s="34">
        <v>3.1774193548387095</v>
      </c>
    </row>
    <row r="44" spans="1:8" x14ac:dyDescent="0.25">
      <c r="A44" s="71"/>
      <c r="B44" s="18" t="s">
        <v>2</v>
      </c>
      <c r="C44" s="20">
        <v>55</v>
      </c>
      <c r="D44" s="20">
        <v>51</v>
      </c>
      <c r="E44" s="30">
        <v>0.92727272727272725</v>
      </c>
      <c r="F44" s="20">
        <v>43</v>
      </c>
      <c r="G44" s="30">
        <v>0.78181818181818186</v>
      </c>
      <c r="H44" s="34">
        <v>3.0392156862745097</v>
      </c>
    </row>
    <row r="45" spans="1:8" x14ac:dyDescent="0.25">
      <c r="A45" s="71"/>
      <c r="B45" s="18" t="s">
        <v>3</v>
      </c>
      <c r="C45" s="20">
        <v>60</v>
      </c>
      <c r="D45" s="20">
        <v>51</v>
      </c>
      <c r="E45" s="30">
        <v>0.85</v>
      </c>
      <c r="F45" s="20">
        <v>47</v>
      </c>
      <c r="G45" s="30">
        <v>0.78333333333333333</v>
      </c>
      <c r="H45" s="34">
        <v>3.2549019607843137</v>
      </c>
    </row>
    <row r="46" spans="1:8" x14ac:dyDescent="0.25">
      <c r="A46" s="71"/>
      <c r="B46" s="18" t="s">
        <v>4</v>
      </c>
      <c r="C46" s="20">
        <v>69</v>
      </c>
      <c r="D46" s="20">
        <v>61</v>
      </c>
      <c r="E46" s="30">
        <v>0.88405797101449279</v>
      </c>
      <c r="F46" s="20">
        <v>51</v>
      </c>
      <c r="G46" s="30">
        <v>0.73913043478260865</v>
      </c>
      <c r="H46" s="34">
        <v>2.8426229508196719</v>
      </c>
    </row>
    <row r="47" spans="1:8" x14ac:dyDescent="0.25">
      <c r="A47" s="71"/>
      <c r="B47" s="18" t="s">
        <v>84</v>
      </c>
      <c r="C47" s="20">
        <v>66</v>
      </c>
      <c r="D47" s="20">
        <v>61</v>
      </c>
      <c r="E47" s="30">
        <v>0.9242424242424242</v>
      </c>
      <c r="F47" s="20">
        <v>55</v>
      </c>
      <c r="G47" s="30">
        <v>0.83333333333333337</v>
      </c>
      <c r="H47" s="34">
        <v>3.0852459016393441</v>
      </c>
    </row>
    <row r="48" spans="1:8" x14ac:dyDescent="0.25">
      <c r="A48" s="71" t="s">
        <v>57</v>
      </c>
      <c r="B48" s="18" t="s">
        <v>1</v>
      </c>
      <c r="C48" s="20">
        <v>15</v>
      </c>
      <c r="D48" s="20">
        <v>14</v>
      </c>
      <c r="E48" s="30">
        <v>0.93333333333333335</v>
      </c>
      <c r="F48" s="20">
        <v>10</v>
      </c>
      <c r="G48" s="30">
        <v>0.66666666666666663</v>
      </c>
      <c r="H48" s="34">
        <v>2.9285714285714284</v>
      </c>
    </row>
    <row r="49" spans="1:8" x14ac:dyDescent="0.25">
      <c r="A49" s="71"/>
      <c r="B49" s="18" t="s">
        <v>2</v>
      </c>
      <c r="C49" s="20">
        <v>4</v>
      </c>
      <c r="D49" s="20">
        <v>2</v>
      </c>
      <c r="E49" s="30">
        <v>0.5</v>
      </c>
      <c r="F49" s="20">
        <v>2</v>
      </c>
      <c r="G49" s="30">
        <v>0.5</v>
      </c>
      <c r="H49" s="34">
        <v>3.5</v>
      </c>
    </row>
    <row r="50" spans="1:8" x14ac:dyDescent="0.25">
      <c r="A50" s="71"/>
      <c r="B50" s="18" t="s">
        <v>3</v>
      </c>
      <c r="C50" s="20">
        <v>9</v>
      </c>
      <c r="D50" s="20">
        <v>8</v>
      </c>
      <c r="E50" s="30">
        <v>0.88888888888888884</v>
      </c>
      <c r="F50" s="20">
        <v>7</v>
      </c>
      <c r="G50" s="30">
        <v>0.77777777777777779</v>
      </c>
      <c r="H50" s="34">
        <v>2.8000000000000003</v>
      </c>
    </row>
    <row r="51" spans="1:8" x14ac:dyDescent="0.25">
      <c r="A51" s="71"/>
      <c r="B51" s="18" t="s">
        <v>4</v>
      </c>
      <c r="C51" s="20">
        <v>7</v>
      </c>
      <c r="D51" s="20">
        <v>7</v>
      </c>
      <c r="E51" s="30">
        <v>1</v>
      </c>
      <c r="F51" s="20">
        <v>6</v>
      </c>
      <c r="G51" s="30">
        <v>0.8571428571428571</v>
      </c>
      <c r="H51" s="34">
        <v>3.1</v>
      </c>
    </row>
    <row r="52" spans="1:8" x14ac:dyDescent="0.25">
      <c r="A52" s="71"/>
      <c r="B52" s="18" t="s">
        <v>84</v>
      </c>
      <c r="C52" s="20">
        <v>6</v>
      </c>
      <c r="D52" s="20">
        <v>5</v>
      </c>
      <c r="E52" s="30">
        <v>0.83333333333333337</v>
      </c>
      <c r="F52" s="20">
        <v>4</v>
      </c>
      <c r="G52" s="30">
        <v>0.66666666666666663</v>
      </c>
      <c r="H52" s="34">
        <v>2.6</v>
      </c>
    </row>
    <row r="53" spans="1:8" x14ac:dyDescent="0.25">
      <c r="A53" s="71" t="s">
        <v>58</v>
      </c>
      <c r="B53" s="18" t="s">
        <v>1</v>
      </c>
      <c r="C53" s="20">
        <v>4</v>
      </c>
      <c r="D53" s="20">
        <v>2</v>
      </c>
      <c r="E53" s="30">
        <v>0.5</v>
      </c>
      <c r="F53" s="20">
        <v>2</v>
      </c>
      <c r="G53" s="30">
        <v>0.5</v>
      </c>
      <c r="H53" s="34">
        <v>4</v>
      </c>
    </row>
    <row r="54" spans="1:8" x14ac:dyDescent="0.25">
      <c r="A54" s="71"/>
      <c r="B54" s="18" t="s">
        <v>2</v>
      </c>
      <c r="C54" s="20">
        <v>2</v>
      </c>
      <c r="D54" s="20">
        <v>2</v>
      </c>
      <c r="E54" s="30">
        <v>1</v>
      </c>
      <c r="F54" s="20">
        <v>1</v>
      </c>
      <c r="G54" s="30">
        <v>0.5</v>
      </c>
      <c r="H54" s="34">
        <v>2</v>
      </c>
    </row>
    <row r="55" spans="1:8" x14ac:dyDescent="0.25">
      <c r="A55" s="71"/>
      <c r="B55" s="18" t="s">
        <v>3</v>
      </c>
      <c r="C55" s="20">
        <v>1</v>
      </c>
      <c r="D55" s="20">
        <v>1</v>
      </c>
      <c r="E55" s="30">
        <v>1</v>
      </c>
      <c r="F55" s="20">
        <v>1</v>
      </c>
      <c r="G55" s="30">
        <v>1</v>
      </c>
      <c r="H55" s="34">
        <v>3</v>
      </c>
    </row>
    <row r="56" spans="1:8" x14ac:dyDescent="0.25">
      <c r="A56" s="71"/>
      <c r="B56" s="18" t="s">
        <v>4</v>
      </c>
      <c r="C56" s="20">
        <v>2</v>
      </c>
      <c r="D56" s="20">
        <v>0</v>
      </c>
      <c r="E56" s="30">
        <v>0</v>
      </c>
      <c r="F56" s="20">
        <v>0</v>
      </c>
      <c r="G56" s="30">
        <v>0</v>
      </c>
      <c r="H56" s="34" t="s">
        <v>37</v>
      </c>
    </row>
    <row r="57" spans="1:8" x14ac:dyDescent="0.25">
      <c r="A57" s="71"/>
      <c r="B57" s="18" t="s">
        <v>84</v>
      </c>
      <c r="C57" s="20">
        <v>1</v>
      </c>
      <c r="D57" s="20">
        <v>1</v>
      </c>
      <c r="E57" s="30">
        <v>1</v>
      </c>
      <c r="F57" s="20">
        <v>1</v>
      </c>
      <c r="G57" s="30">
        <v>1</v>
      </c>
      <c r="H57" s="34">
        <v>2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L9" sqref="L9"/>
    </sheetView>
  </sheetViews>
  <sheetFormatPr defaultRowHeight="15" x14ac:dyDescent="0.25"/>
  <cols>
    <col min="1" max="1" width="23.28515625" customWidth="1"/>
  </cols>
  <sheetData>
    <row r="1" spans="1:12" x14ac:dyDescent="0.25">
      <c r="A1" s="88" t="s">
        <v>40</v>
      </c>
      <c r="B1" s="89"/>
      <c r="C1" s="89"/>
      <c r="D1" s="89"/>
      <c r="E1" s="89"/>
      <c r="F1" s="89"/>
    </row>
    <row r="2" spans="1:12" x14ac:dyDescent="0.25">
      <c r="A2" s="90" t="s">
        <v>81</v>
      </c>
      <c r="B2" s="67" t="s">
        <v>82</v>
      </c>
      <c r="C2" s="67"/>
      <c r="D2" s="67"/>
      <c r="E2" s="67"/>
      <c r="F2" s="67"/>
    </row>
    <row r="3" spans="1:12" x14ac:dyDescent="0.25">
      <c r="A3" s="90"/>
      <c r="B3" s="54" t="s">
        <v>70</v>
      </c>
      <c r="C3" s="54" t="s">
        <v>71</v>
      </c>
      <c r="D3" s="54" t="s">
        <v>72</v>
      </c>
      <c r="E3" s="54" t="s">
        <v>73</v>
      </c>
      <c r="F3" s="54" t="s">
        <v>86</v>
      </c>
    </row>
    <row r="4" spans="1:12" x14ac:dyDescent="0.25">
      <c r="A4" s="46" t="s">
        <v>69</v>
      </c>
      <c r="B4" s="4">
        <v>6</v>
      </c>
      <c r="C4" s="4">
        <v>5</v>
      </c>
      <c r="D4" s="4">
        <v>4</v>
      </c>
      <c r="E4" s="4">
        <v>1</v>
      </c>
      <c r="F4" s="4">
        <v>6</v>
      </c>
    </row>
    <row r="5" spans="1:12" x14ac:dyDescent="0.25">
      <c r="A5" s="46" t="s">
        <v>74</v>
      </c>
      <c r="B5" s="4">
        <v>6</v>
      </c>
      <c r="C5" s="4">
        <v>6</v>
      </c>
      <c r="D5" s="4">
        <v>2</v>
      </c>
      <c r="E5" s="4">
        <v>10</v>
      </c>
      <c r="F5" s="4">
        <v>11</v>
      </c>
    </row>
    <row r="9" spans="1:12" x14ac:dyDescent="0.25">
      <c r="L9" s="11"/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L9" sqref="L9"/>
    </sheetView>
  </sheetViews>
  <sheetFormatPr defaultRowHeight="15" x14ac:dyDescent="0.25"/>
  <cols>
    <col min="1" max="1" width="15.42578125" style="45" customWidth="1"/>
    <col min="2" max="11" width="11.7109375" style="26" customWidth="1"/>
  </cols>
  <sheetData>
    <row r="1" spans="1:12" ht="45" x14ac:dyDescent="0.25">
      <c r="A1" s="43" t="s">
        <v>35</v>
      </c>
      <c r="B1" s="27" t="s">
        <v>59</v>
      </c>
      <c r="C1" s="27" t="s">
        <v>60</v>
      </c>
      <c r="D1" s="27" t="s">
        <v>61</v>
      </c>
      <c r="E1" s="27" t="s">
        <v>62</v>
      </c>
      <c r="F1" s="27" t="s">
        <v>63</v>
      </c>
      <c r="G1" s="27" t="s">
        <v>64</v>
      </c>
      <c r="H1" s="27" t="s">
        <v>65</v>
      </c>
      <c r="I1" s="27" t="s">
        <v>66</v>
      </c>
      <c r="J1" s="27" t="s">
        <v>67</v>
      </c>
      <c r="K1" s="27" t="s">
        <v>68</v>
      </c>
    </row>
    <row r="2" spans="1:12" x14ac:dyDescent="0.25">
      <c r="A2" s="44" t="s">
        <v>1</v>
      </c>
      <c r="B2" s="37">
        <v>7</v>
      </c>
      <c r="C2" s="38">
        <v>799.999956</v>
      </c>
      <c r="D2" s="39">
        <v>387.40917966101694</v>
      </c>
      <c r="E2" s="38">
        <v>26.666665200000001</v>
      </c>
      <c r="F2" s="38">
        <v>2.0649999999999999</v>
      </c>
      <c r="G2" s="40">
        <v>1.2989999999999999</v>
      </c>
      <c r="H2" s="39">
        <v>12.913639322033898</v>
      </c>
      <c r="I2" s="37">
        <v>150</v>
      </c>
      <c r="J2" s="37">
        <v>182</v>
      </c>
      <c r="K2" s="41">
        <v>0.82417582417582413</v>
      </c>
    </row>
    <row r="3" spans="1:12" x14ac:dyDescent="0.25">
      <c r="A3" s="44" t="s">
        <v>2</v>
      </c>
      <c r="B3" s="37">
        <v>6</v>
      </c>
      <c r="C3" s="38">
        <v>728.49992999999995</v>
      </c>
      <c r="D3" s="39">
        <v>390.61658445040212</v>
      </c>
      <c r="E3" s="38">
        <v>24.283331</v>
      </c>
      <c r="F3" s="38">
        <v>1.865</v>
      </c>
      <c r="G3" s="40">
        <v>1.0659999999999998</v>
      </c>
      <c r="H3" s="39">
        <v>13.020552815013405</v>
      </c>
      <c r="I3" s="37">
        <v>127</v>
      </c>
      <c r="J3" s="37">
        <v>156</v>
      </c>
      <c r="K3" s="41">
        <v>0.8141025641025641</v>
      </c>
    </row>
    <row r="4" spans="1:12" x14ac:dyDescent="0.25">
      <c r="A4" s="44" t="s">
        <v>3</v>
      </c>
      <c r="B4" s="37">
        <v>6</v>
      </c>
      <c r="C4" s="40">
        <v>646.19999999999993</v>
      </c>
      <c r="D4" s="42">
        <v>346.20948298955261</v>
      </c>
      <c r="E4" s="40">
        <v>21.539999999999996</v>
      </c>
      <c r="F4" s="40">
        <v>1.8664999999999998</v>
      </c>
      <c r="G4" s="40">
        <v>1.1999</v>
      </c>
      <c r="H4" s="42">
        <v>11.540316099651754</v>
      </c>
      <c r="I4" s="37">
        <v>116</v>
      </c>
      <c r="J4" s="37">
        <v>156</v>
      </c>
      <c r="K4" s="41">
        <v>0.74358974358974361</v>
      </c>
    </row>
    <row r="5" spans="1:12" x14ac:dyDescent="0.25">
      <c r="A5" s="44" t="s">
        <v>4</v>
      </c>
      <c r="B5" s="37">
        <v>6</v>
      </c>
      <c r="C5" s="38">
        <v>623.14274999999998</v>
      </c>
      <c r="D5" s="39">
        <v>333.856281810876</v>
      </c>
      <c r="E5" s="38">
        <v>20.771425000000001</v>
      </c>
      <c r="F5" s="38">
        <v>1.8664999999999998</v>
      </c>
      <c r="G5" s="40">
        <v>0.86659999999999981</v>
      </c>
      <c r="H5" s="39">
        <v>11.128542727029201</v>
      </c>
      <c r="I5" s="37">
        <v>107</v>
      </c>
      <c r="J5" s="37">
        <v>180</v>
      </c>
      <c r="K5" s="41">
        <v>0.59444444444444444</v>
      </c>
    </row>
    <row r="6" spans="1:12" x14ac:dyDescent="0.25">
      <c r="A6" s="44" t="s">
        <v>84</v>
      </c>
      <c r="B6" s="37">
        <v>6</v>
      </c>
      <c r="C6" s="38">
        <v>683.19997199999989</v>
      </c>
      <c r="D6" s="39">
        <v>379.5977175241693</v>
      </c>
      <c r="E6" s="38">
        <v>22.773332399999994</v>
      </c>
      <c r="F6" s="38">
        <v>1.7997999999999998</v>
      </c>
      <c r="G6" s="40">
        <v>0.79759999999999986</v>
      </c>
      <c r="H6" s="39">
        <v>12.653257250805643</v>
      </c>
      <c r="I6" s="37">
        <v>112</v>
      </c>
      <c r="J6" s="37">
        <v>156</v>
      </c>
      <c r="K6" s="41">
        <v>0.71794871794871795</v>
      </c>
    </row>
    <row r="9" spans="1:12" x14ac:dyDescent="0.25">
      <c r="L9" s="11"/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2017-09-26T21:45:19Z</cp:lastPrinted>
  <dcterms:created xsi:type="dcterms:W3CDTF">2017-09-01T23:41:32Z</dcterms:created>
  <dcterms:modified xsi:type="dcterms:W3CDTF">2018-08-30T18:44:19Z</dcterms:modified>
</cp:coreProperties>
</file>