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Learning &amp; Technology Resources\"/>
    </mc:Choice>
  </mc:AlternateContent>
  <bookViews>
    <workbookView xWindow="0" yWindow="0" windowWidth="19200" windowHeight="12180"/>
  </bookViews>
  <sheets>
    <sheet name="Student Characteristic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L35" i="1"/>
  <c r="L34" i="1"/>
  <c r="L32" i="1"/>
  <c r="L31" i="1"/>
  <c r="L29" i="1"/>
  <c r="L28" i="1"/>
  <c r="L27" i="1"/>
  <c r="L26" i="1"/>
  <c r="L24" i="1"/>
  <c r="L23" i="1"/>
  <c r="L22" i="1"/>
  <c r="L21" i="1"/>
  <c r="L20" i="1"/>
  <c r="L18" i="1"/>
  <c r="L17" i="1"/>
  <c r="L16" i="1"/>
  <c r="L15" i="1"/>
  <c r="L13" i="1"/>
  <c r="L12" i="1"/>
  <c r="L11" i="1"/>
  <c r="L10" i="1"/>
  <c r="L9" i="1"/>
  <c r="L7" i="1"/>
  <c r="L6" i="1"/>
  <c r="L5" i="1"/>
  <c r="L4" i="1"/>
  <c r="E30" i="1" l="1"/>
  <c r="K35" i="1"/>
  <c r="K34" i="1"/>
  <c r="K31" i="1"/>
  <c r="K29" i="1"/>
  <c r="K28" i="1"/>
  <c r="K27" i="1"/>
  <c r="K26" i="1"/>
  <c r="K23" i="1"/>
  <c r="K22" i="1"/>
  <c r="K21" i="1"/>
  <c r="K20" i="1"/>
  <c r="K17" i="1"/>
  <c r="K16" i="1"/>
  <c r="K15" i="1"/>
  <c r="K13" i="1"/>
  <c r="K12" i="1"/>
  <c r="K11" i="1"/>
  <c r="K10" i="1"/>
  <c r="K9" i="1"/>
  <c r="K6" i="1"/>
  <c r="K5" i="1"/>
  <c r="K4" i="1"/>
  <c r="K7" i="1"/>
  <c r="I35" i="1"/>
  <c r="I34" i="1"/>
  <c r="I31" i="1"/>
  <c r="I29" i="1"/>
  <c r="I28" i="1"/>
  <c r="I27" i="1"/>
  <c r="I26" i="1"/>
  <c r="I23" i="1"/>
  <c r="I22" i="1"/>
  <c r="I21" i="1"/>
  <c r="I20" i="1"/>
  <c r="I17" i="1"/>
  <c r="I16" i="1"/>
  <c r="I15" i="1"/>
  <c r="I14" i="1"/>
  <c r="I13" i="1"/>
  <c r="I12" i="1"/>
  <c r="I11" i="1"/>
  <c r="I10" i="1"/>
  <c r="I9" i="1"/>
  <c r="I6" i="1"/>
  <c r="I5" i="1"/>
  <c r="I4" i="1"/>
  <c r="I7" i="1"/>
  <c r="G35" i="1"/>
  <c r="G34" i="1"/>
  <c r="G31" i="1"/>
  <c r="G29" i="1"/>
  <c r="G28" i="1"/>
  <c r="G27" i="1"/>
  <c r="G26" i="1"/>
  <c r="G23" i="1"/>
  <c r="G22" i="1"/>
  <c r="G21" i="1"/>
  <c r="G20" i="1"/>
  <c r="G17" i="1"/>
  <c r="G16" i="1"/>
  <c r="G15" i="1"/>
  <c r="G14" i="1"/>
  <c r="G13" i="1"/>
  <c r="G12" i="1"/>
  <c r="G11" i="1"/>
  <c r="G10" i="1"/>
  <c r="G9" i="1"/>
  <c r="G6" i="1"/>
  <c r="G5" i="1"/>
  <c r="G4" i="1"/>
  <c r="G7" i="1"/>
  <c r="E35" i="1"/>
  <c r="E34" i="1"/>
  <c r="E31" i="1"/>
  <c r="E29" i="1"/>
  <c r="E28" i="1"/>
  <c r="E27" i="1"/>
  <c r="E26" i="1"/>
  <c r="E23" i="1"/>
  <c r="E22" i="1"/>
  <c r="E21" i="1"/>
  <c r="E20" i="1"/>
  <c r="E17" i="1"/>
  <c r="E16" i="1"/>
  <c r="E15" i="1"/>
  <c r="E14" i="1"/>
  <c r="E13" i="1"/>
  <c r="E12" i="1"/>
  <c r="E11" i="1"/>
  <c r="E10" i="1"/>
  <c r="E9" i="1"/>
  <c r="E6" i="1"/>
  <c r="E5" i="1"/>
  <c r="E4" i="1"/>
  <c r="E7" i="1"/>
  <c r="C35" i="1"/>
  <c r="C34" i="1"/>
  <c r="C31" i="1"/>
  <c r="C29" i="1"/>
  <c r="C28" i="1"/>
  <c r="C27" i="1"/>
  <c r="C26" i="1"/>
  <c r="C23" i="1"/>
  <c r="C22" i="1"/>
  <c r="C21" i="1"/>
  <c r="C20" i="1"/>
  <c r="C17" i="1"/>
  <c r="C16" i="1"/>
  <c r="C15" i="1"/>
  <c r="C14" i="1"/>
  <c r="C13" i="1"/>
  <c r="C12" i="1"/>
  <c r="C11" i="1"/>
  <c r="C10" i="1"/>
  <c r="C9" i="1"/>
  <c r="C6" i="1"/>
  <c r="C5" i="1"/>
  <c r="C4" i="1"/>
  <c r="C7" i="1"/>
  <c r="H36" i="1" l="1"/>
  <c r="I36" i="1" s="1"/>
  <c r="F36" i="1"/>
  <c r="G36" i="1" s="1"/>
  <c r="D36" i="1"/>
  <c r="E36" i="1" s="1"/>
  <c r="B36" i="1"/>
  <c r="H32" i="1"/>
  <c r="I32" i="1" s="1"/>
  <c r="F32" i="1"/>
  <c r="G32" i="1" s="1"/>
  <c r="D32" i="1"/>
  <c r="E32" i="1" s="1"/>
  <c r="B32" i="1"/>
  <c r="H24" i="1"/>
  <c r="I24" i="1" s="1"/>
  <c r="F24" i="1"/>
  <c r="G24" i="1" s="1"/>
  <c r="D24" i="1"/>
  <c r="E24" i="1" s="1"/>
  <c r="B24" i="1"/>
  <c r="H18" i="1"/>
  <c r="I18" i="1" s="1"/>
  <c r="F18" i="1"/>
  <c r="G18" i="1" s="1"/>
  <c r="D18" i="1"/>
  <c r="E18" i="1" s="1"/>
  <c r="B18" i="1"/>
  <c r="H7" i="1"/>
  <c r="F7" i="1"/>
  <c r="D7" i="1"/>
  <c r="B7" i="1"/>
  <c r="C36" i="1" l="1"/>
  <c r="C32" i="1"/>
  <c r="C24" i="1"/>
  <c r="C18" i="1"/>
  <c r="J36" i="1"/>
  <c r="K36" i="1" s="1"/>
  <c r="J32" i="1"/>
  <c r="K32" i="1" s="1"/>
  <c r="J24" i="1"/>
  <c r="K24" i="1" s="1"/>
  <c r="J18" i="1"/>
  <c r="K18" i="1" s="1"/>
  <c r="J7" i="1"/>
</calcChain>
</file>

<file path=xl/sharedStrings.xml><?xml version="1.0" encoding="utf-8"?>
<sst xmlns="http://schemas.openxmlformats.org/spreadsheetml/2006/main" count="75" uniqueCount="38">
  <si>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</si>
  <si>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</si>
  <si>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</si>
  <si>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</si>
  <si>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</si>
  <si>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</si>
  <si>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</si>
  <si>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</si>
  <si>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</si>
  <si>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</si>
  <si>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</si>
  <si>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</si>
  <si>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</si>
  <si>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</si>
  <si>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</si>
  <si>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</si>
  <si>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</si>
  <si>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</si>
  <si>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</si>
  <si>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</si>
  <si>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</si>
  <si>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</si>
  <si>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</si>
  <si>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</si>
  <si>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</si>
  <si>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</si>
  <si>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</si>
  <si>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</si>
  <si>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</si>
  <si>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Less than full-time (less than units)</t>
  </si>
  <si>
    <t>--</t>
  </si>
  <si>
    <t>Spring 2014</t>
  </si>
  <si>
    <t>Spring 2015</t>
  </si>
  <si>
    <t>Spring 2016</t>
  </si>
  <si>
    <t>Spring 2017</t>
  </si>
  <si>
    <t>Spring 2018</t>
  </si>
  <si>
    <t>Independent Studies-Spring
Student Characteristics</t>
  </si>
  <si>
    <t>Transfer, Degree, Certificate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</si>
</sst>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sqref="A1:L2"/>
    </sheetView>
  </sheetViews>
  <sheetFormatPr defaultRowHeight="15" x14ac:dyDescent="0.25"/>
  <cols>
    <col min="1" max="1" width="30" style="13" customWidth="1"/>
    <col min="2" max="12" width="8.28515625" style="7" customWidth="1"/>
  </cols>
  <sheetData>
    <row r="1" spans="1:12" x14ac:dyDescent="0.25">
      <c r="A1" s="16" t="s">
        <v>36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30" x14ac:dyDescent="0.25">
      <c r="A3" s="8" t="s">
        <v>0</v>
      </c>
      <c r="B3" s="19" t="s">
        <v>31</v>
      </c>
      <c r="C3" s="20"/>
      <c r="D3" s="19" t="s">
        <v>32</v>
      </c>
      <c r="E3" s="20"/>
      <c r="F3" s="19" t="s">
        <v>33</v>
      </c>
      <c r="G3" s="20"/>
      <c r="H3" s="19" t="s">
        <v>34</v>
      </c>
      <c r="I3" s="20"/>
      <c r="J3" s="19" t="s">
        <v>35</v>
      </c>
      <c r="K3" s="20"/>
      <c r="L3" s="2" t="s">
        <v>1</v>
      </c>
    </row>
    <row r="4" spans="1:12" x14ac:dyDescent="0.25">
      <c r="A4" s="9" t="s">
        <v>2</v>
      </c>
      <c r="B4" s="3">
        <v>521</v>
      </c>
      <c r="C4" s="4">
        <f t="shared" ref="C4:C6" si="0">B4/922</f>
        <v>0.56507592190889366</v>
      </c>
      <c r="D4" s="3">
        <v>476</v>
      </c>
      <c r="E4" s="4">
        <f t="shared" ref="E4:E6" si="1">D4/805</f>
        <v>0.59130434782608698</v>
      </c>
      <c r="F4" s="3">
        <v>671</v>
      </c>
      <c r="G4" s="4">
        <f t="shared" ref="G4:G6" si="2">F4/1145</f>
        <v>0.58602620087336244</v>
      </c>
      <c r="H4" s="3">
        <v>417</v>
      </c>
      <c r="I4" s="4">
        <f t="shared" ref="I4:I6" si="3">H4/723</f>
        <v>0.57676348547717837</v>
      </c>
      <c r="J4" s="3">
        <v>431</v>
      </c>
      <c r="K4" s="4">
        <f t="shared" ref="K4:K6" si="4">J4/750</f>
        <v>0.57466666666666666</v>
      </c>
      <c r="L4" s="4">
        <f>(J4-B4)/B4</f>
        <v>-0.17274472168905949</v>
      </c>
    </row>
    <row r="5" spans="1:12" x14ac:dyDescent="0.25">
      <c r="A5" s="9" t="s">
        <v>3</v>
      </c>
      <c r="B5" s="3">
        <v>396</v>
      </c>
      <c r="C5" s="4">
        <f t="shared" si="0"/>
        <v>0.42950108459869846</v>
      </c>
      <c r="D5" s="3">
        <v>322</v>
      </c>
      <c r="E5" s="4">
        <f t="shared" si="1"/>
        <v>0.4</v>
      </c>
      <c r="F5" s="3">
        <v>463</v>
      </c>
      <c r="G5" s="4">
        <f t="shared" si="2"/>
        <v>0.40436681222707421</v>
      </c>
      <c r="H5" s="3">
        <v>296</v>
      </c>
      <c r="I5" s="4">
        <f t="shared" si="3"/>
        <v>0.40940525587828491</v>
      </c>
      <c r="J5" s="3">
        <v>310</v>
      </c>
      <c r="K5" s="4">
        <f t="shared" si="4"/>
        <v>0.41333333333333333</v>
      </c>
      <c r="L5" s="4">
        <f>(J5-B5)/B5</f>
        <v>-0.21717171717171718</v>
      </c>
    </row>
    <row r="6" spans="1:12" x14ac:dyDescent="0.25">
      <c r="A6" s="9" t="s">
        <v>4</v>
      </c>
      <c r="B6" s="3">
        <v>5</v>
      </c>
      <c r="C6" s="4">
        <f t="shared" si="0"/>
        <v>5.4229934924078091E-3</v>
      </c>
      <c r="D6" s="3">
        <v>7</v>
      </c>
      <c r="E6" s="4">
        <f t="shared" si="1"/>
        <v>8.6956521739130436E-3</v>
      </c>
      <c r="F6" s="3">
        <v>11</v>
      </c>
      <c r="G6" s="4">
        <f t="shared" si="2"/>
        <v>9.6069868995633193E-3</v>
      </c>
      <c r="H6" s="3">
        <v>10</v>
      </c>
      <c r="I6" s="4">
        <f t="shared" si="3"/>
        <v>1.3831258644536652E-2</v>
      </c>
      <c r="J6" s="3">
        <v>9</v>
      </c>
      <c r="K6" s="4">
        <f t="shared" si="4"/>
        <v>1.2E-2</v>
      </c>
      <c r="L6" s="4">
        <f>(J6-B6)/B6</f>
        <v>0.8</v>
      </c>
    </row>
    <row r="7" spans="1:12" s="1" customFormat="1" x14ac:dyDescent="0.25">
      <c r="A7" s="10" t="s">
        <v>5</v>
      </c>
      <c r="B7" s="5">
        <f t="shared" ref="B7" si="5">SUM(B4:B6)</f>
        <v>922</v>
      </c>
      <c r="C7" s="6">
        <f>B7/922</f>
        <v>1</v>
      </c>
      <c r="D7" s="5">
        <f t="shared" ref="D7" si="6">SUM(D4:D6)</f>
        <v>805</v>
      </c>
      <c r="E7" s="6">
        <f>D7/805</f>
        <v>1</v>
      </c>
      <c r="F7" s="5">
        <f t="shared" ref="F7" si="7">SUM(F4:F6)</f>
        <v>1145</v>
      </c>
      <c r="G7" s="6">
        <f>F7/1145</f>
        <v>1</v>
      </c>
      <c r="H7" s="5">
        <f>SUM(H4:H6)</f>
        <v>723</v>
      </c>
      <c r="I7" s="6">
        <f>H7/723</f>
        <v>1</v>
      </c>
      <c r="J7" s="5">
        <f>SUM(J4:J6)</f>
        <v>750</v>
      </c>
      <c r="K7" s="6">
        <f>J7/750</f>
        <v>1</v>
      </c>
      <c r="L7" s="6">
        <f>(J7-B7)/B7</f>
        <v>-0.18655097613882862</v>
      </c>
    </row>
    <row r="8" spans="1:12" ht="30" x14ac:dyDescent="0.25">
      <c r="A8" s="8" t="s">
        <v>6</v>
      </c>
      <c r="B8" s="19" t="s">
        <v>31</v>
      </c>
      <c r="C8" s="20"/>
      <c r="D8" s="19" t="s">
        <v>32</v>
      </c>
      <c r="E8" s="20"/>
      <c r="F8" s="19" t="s">
        <v>33</v>
      </c>
      <c r="G8" s="20"/>
      <c r="H8" s="19" t="s">
        <v>34</v>
      </c>
      <c r="I8" s="20"/>
      <c r="J8" s="19" t="s">
        <v>35</v>
      </c>
      <c r="K8" s="20"/>
      <c r="L8" s="2" t="s">
        <v>1</v>
      </c>
    </row>
    <row r="9" spans="1:12" x14ac:dyDescent="0.25">
      <c r="A9" s="9" t="s">
        <v>7</v>
      </c>
      <c r="B9" s="3">
        <v>36</v>
      </c>
      <c r="C9" s="4">
        <f t="shared" ref="C9:C18" si="8">B9/922</f>
        <v>3.9045553145336226E-2</v>
      </c>
      <c r="D9" s="3">
        <v>49</v>
      </c>
      <c r="E9" s="4">
        <f t="shared" ref="E9:E18" si="9">D9/805</f>
        <v>6.0869565217391307E-2</v>
      </c>
      <c r="F9" s="3">
        <v>43</v>
      </c>
      <c r="G9" s="4">
        <f t="shared" ref="G9:G18" si="10">F9/1145</f>
        <v>3.7554585152838431E-2</v>
      </c>
      <c r="H9" s="3">
        <v>43</v>
      </c>
      <c r="I9" s="4">
        <f t="shared" ref="I9:I18" si="11">H9/723</f>
        <v>5.9474412171507604E-2</v>
      </c>
      <c r="J9" s="3">
        <v>33</v>
      </c>
      <c r="K9" s="4">
        <f t="shared" ref="K9:K18" si="12">J9/750</f>
        <v>4.3999999999999997E-2</v>
      </c>
      <c r="L9" s="4">
        <f>(J9-B9)/B9</f>
        <v>-8.3333333333333329E-2</v>
      </c>
    </row>
    <row r="10" spans="1:12" x14ac:dyDescent="0.25">
      <c r="A10" s="9" t="s">
        <v>8</v>
      </c>
      <c r="B10" s="14">
        <v>3</v>
      </c>
      <c r="C10" s="15">
        <f t="shared" si="8"/>
        <v>3.2537960954446853E-3</v>
      </c>
      <c r="D10" s="3">
        <v>3</v>
      </c>
      <c r="E10" s="4">
        <f t="shared" si="9"/>
        <v>3.7267080745341614E-3</v>
      </c>
      <c r="F10" s="3">
        <v>1</v>
      </c>
      <c r="G10" s="4">
        <f t="shared" si="10"/>
        <v>8.7336244541484718E-4</v>
      </c>
      <c r="H10" s="3">
        <v>1</v>
      </c>
      <c r="I10" s="4">
        <f t="shared" si="11"/>
        <v>1.3831258644536654E-3</v>
      </c>
      <c r="J10" s="3">
        <v>1</v>
      </c>
      <c r="K10" s="4">
        <f t="shared" si="12"/>
        <v>1.3333333333333333E-3</v>
      </c>
      <c r="L10" s="4">
        <f>(J10-B10)/B10</f>
        <v>-0.66666666666666663</v>
      </c>
    </row>
    <row r="11" spans="1:12" x14ac:dyDescent="0.25">
      <c r="A11" s="9" t="s">
        <v>9</v>
      </c>
      <c r="B11" s="3">
        <v>29</v>
      </c>
      <c r="C11" s="4">
        <f t="shared" si="8"/>
        <v>3.1453362255965296E-2</v>
      </c>
      <c r="D11" s="3">
        <v>26</v>
      </c>
      <c r="E11" s="4">
        <f t="shared" si="9"/>
        <v>3.2298136645962733E-2</v>
      </c>
      <c r="F11" s="3">
        <v>33</v>
      </c>
      <c r="G11" s="4">
        <f t="shared" si="10"/>
        <v>2.8820960698689956E-2</v>
      </c>
      <c r="H11" s="3">
        <v>18</v>
      </c>
      <c r="I11" s="4">
        <f t="shared" si="11"/>
        <v>2.4896265560165973E-2</v>
      </c>
      <c r="J11" s="3">
        <v>25</v>
      </c>
      <c r="K11" s="4">
        <f t="shared" si="12"/>
        <v>3.3333333333333333E-2</v>
      </c>
      <c r="L11" s="4">
        <f>(J11-B11)/B11</f>
        <v>-0.13793103448275862</v>
      </c>
    </row>
    <row r="12" spans="1:12" x14ac:dyDescent="0.25">
      <c r="A12" s="9" t="s">
        <v>10</v>
      </c>
      <c r="B12" s="3">
        <v>11</v>
      </c>
      <c r="C12" s="4">
        <f t="shared" si="8"/>
        <v>1.193058568329718E-2</v>
      </c>
      <c r="D12" s="3">
        <v>12</v>
      </c>
      <c r="E12" s="4">
        <f t="shared" si="9"/>
        <v>1.4906832298136646E-2</v>
      </c>
      <c r="F12" s="3">
        <v>17</v>
      </c>
      <c r="G12" s="4">
        <f t="shared" si="10"/>
        <v>1.4847161572052401E-2</v>
      </c>
      <c r="H12" s="3">
        <v>18</v>
      </c>
      <c r="I12" s="4">
        <f t="shared" si="11"/>
        <v>2.4896265560165973E-2</v>
      </c>
      <c r="J12" s="3">
        <v>22</v>
      </c>
      <c r="K12" s="4">
        <f t="shared" si="12"/>
        <v>2.9333333333333333E-2</v>
      </c>
      <c r="L12" s="4">
        <f>(J12-B12)/B12</f>
        <v>1</v>
      </c>
    </row>
    <row r="13" spans="1:12" x14ac:dyDescent="0.25">
      <c r="A13" s="9" t="s">
        <v>11</v>
      </c>
      <c r="B13" s="3">
        <v>283</v>
      </c>
      <c r="C13" s="4">
        <f t="shared" si="8"/>
        <v>0.30694143167028198</v>
      </c>
      <c r="D13" s="3">
        <v>240</v>
      </c>
      <c r="E13" s="4">
        <f t="shared" si="9"/>
        <v>0.29813664596273293</v>
      </c>
      <c r="F13" s="3">
        <v>266</v>
      </c>
      <c r="G13" s="4">
        <f t="shared" si="10"/>
        <v>0.23231441048034934</v>
      </c>
      <c r="H13" s="3">
        <v>219</v>
      </c>
      <c r="I13" s="4">
        <f t="shared" si="11"/>
        <v>0.30290456431535268</v>
      </c>
      <c r="J13" s="3">
        <v>256</v>
      </c>
      <c r="K13" s="4">
        <f t="shared" si="12"/>
        <v>0.34133333333333332</v>
      </c>
      <c r="L13" s="4">
        <f>(J13-B13)/B13</f>
        <v>-9.5406360424028266E-2</v>
      </c>
    </row>
    <row r="14" spans="1:12" x14ac:dyDescent="0.25">
      <c r="A14" s="9" t="s">
        <v>12</v>
      </c>
      <c r="B14" s="3">
        <v>2</v>
      </c>
      <c r="C14" s="4">
        <f t="shared" si="8"/>
        <v>2.1691973969631237E-3</v>
      </c>
      <c r="D14" s="3">
        <v>3</v>
      </c>
      <c r="E14" s="4">
        <f t="shared" si="9"/>
        <v>3.7267080745341614E-3</v>
      </c>
      <c r="F14" s="3">
        <v>2</v>
      </c>
      <c r="G14" s="4">
        <f t="shared" si="10"/>
        <v>1.7467248908296944E-3</v>
      </c>
      <c r="H14" s="3">
        <v>2</v>
      </c>
      <c r="I14" s="4">
        <f t="shared" si="11"/>
        <v>2.7662517289073307E-3</v>
      </c>
      <c r="J14" s="14" t="s">
        <v>30</v>
      </c>
      <c r="K14" s="14" t="s">
        <v>30</v>
      </c>
      <c r="L14" s="4">
        <v>-1</v>
      </c>
    </row>
    <row r="15" spans="1:12" x14ac:dyDescent="0.25">
      <c r="A15" s="9" t="s">
        <v>13</v>
      </c>
      <c r="B15" s="3">
        <v>476</v>
      </c>
      <c r="C15" s="4">
        <f t="shared" si="8"/>
        <v>0.51626898047722347</v>
      </c>
      <c r="D15" s="3">
        <v>408</v>
      </c>
      <c r="E15" s="4">
        <f t="shared" si="9"/>
        <v>0.50683229813664599</v>
      </c>
      <c r="F15" s="3">
        <v>680</v>
      </c>
      <c r="G15" s="4">
        <f t="shared" si="10"/>
        <v>0.59388646288209612</v>
      </c>
      <c r="H15" s="3">
        <v>354</v>
      </c>
      <c r="I15" s="4">
        <f t="shared" si="11"/>
        <v>0.48962655601659749</v>
      </c>
      <c r="J15" s="3">
        <v>343</v>
      </c>
      <c r="K15" s="4">
        <f t="shared" si="12"/>
        <v>0.45733333333333331</v>
      </c>
      <c r="L15" s="4">
        <f>(J15-B15)/B15</f>
        <v>-0.27941176470588236</v>
      </c>
    </row>
    <row r="16" spans="1:12" x14ac:dyDescent="0.25">
      <c r="A16" s="9" t="s">
        <v>14</v>
      </c>
      <c r="B16" s="3">
        <v>68</v>
      </c>
      <c r="C16" s="4">
        <f t="shared" si="8"/>
        <v>7.3752711496746198E-2</v>
      </c>
      <c r="D16" s="3">
        <v>53</v>
      </c>
      <c r="E16" s="4">
        <f t="shared" si="9"/>
        <v>6.5838509316770183E-2</v>
      </c>
      <c r="F16" s="3">
        <v>93</v>
      </c>
      <c r="G16" s="4">
        <f t="shared" si="10"/>
        <v>8.1222707423580787E-2</v>
      </c>
      <c r="H16" s="3">
        <v>60</v>
      </c>
      <c r="I16" s="4">
        <f t="shared" si="11"/>
        <v>8.2987551867219914E-2</v>
      </c>
      <c r="J16" s="3">
        <v>66</v>
      </c>
      <c r="K16" s="4">
        <f t="shared" si="12"/>
        <v>8.7999999999999995E-2</v>
      </c>
      <c r="L16" s="4">
        <f>(J16-B16)/B16</f>
        <v>-2.9411764705882353E-2</v>
      </c>
    </row>
    <row r="17" spans="1:12" x14ac:dyDescent="0.25">
      <c r="A17" s="9" t="s">
        <v>15</v>
      </c>
      <c r="B17" s="3">
        <v>14</v>
      </c>
      <c r="C17" s="4">
        <f t="shared" si="8"/>
        <v>1.5184381778741865E-2</v>
      </c>
      <c r="D17" s="3">
        <v>11</v>
      </c>
      <c r="E17" s="4">
        <f t="shared" si="9"/>
        <v>1.3664596273291925E-2</v>
      </c>
      <c r="F17" s="3">
        <v>10</v>
      </c>
      <c r="G17" s="4">
        <f t="shared" si="10"/>
        <v>8.7336244541484712E-3</v>
      </c>
      <c r="H17" s="3">
        <v>8</v>
      </c>
      <c r="I17" s="4">
        <f t="shared" si="11"/>
        <v>1.1065006915629323E-2</v>
      </c>
      <c r="J17" s="3">
        <v>4</v>
      </c>
      <c r="K17" s="4">
        <f t="shared" si="12"/>
        <v>5.3333333333333332E-3</v>
      </c>
      <c r="L17" s="4">
        <f>(J17-B17)/B17</f>
        <v>-0.7142857142857143</v>
      </c>
    </row>
    <row r="18" spans="1:12" s="1" customFormat="1" x14ac:dyDescent="0.25">
      <c r="A18" s="10" t="s">
        <v>5</v>
      </c>
      <c r="B18" s="5">
        <f t="shared" ref="B18" si="13">SUM(B9:B17)</f>
        <v>922</v>
      </c>
      <c r="C18" s="6">
        <f t="shared" si="8"/>
        <v>1</v>
      </c>
      <c r="D18" s="5">
        <f t="shared" ref="D18" si="14">SUM(D9:D17)</f>
        <v>805</v>
      </c>
      <c r="E18" s="6">
        <f t="shared" si="9"/>
        <v>1</v>
      </c>
      <c r="F18" s="5">
        <f t="shared" ref="F18" si="15">SUM(F9:F17)</f>
        <v>1145</v>
      </c>
      <c r="G18" s="6">
        <f t="shared" si="10"/>
        <v>1</v>
      </c>
      <c r="H18" s="5">
        <f t="shared" ref="H18" si="16">SUM(H9:H17)</f>
        <v>723</v>
      </c>
      <c r="I18" s="6">
        <f t="shared" si="11"/>
        <v>1</v>
      </c>
      <c r="J18" s="5">
        <f t="shared" ref="J18" si="17">SUM(J9:J17)</f>
        <v>750</v>
      </c>
      <c r="K18" s="6">
        <f t="shared" si="12"/>
        <v>1</v>
      </c>
      <c r="L18" s="6">
        <f>(J18-B18)/B18</f>
        <v>-0.18655097613882862</v>
      </c>
    </row>
    <row r="19" spans="1:12" ht="30" x14ac:dyDescent="0.25">
      <c r="A19" s="8" t="s">
        <v>16</v>
      </c>
      <c r="B19" s="19" t="s">
        <v>31</v>
      </c>
      <c r="C19" s="20"/>
      <c r="D19" s="19" t="s">
        <v>32</v>
      </c>
      <c r="E19" s="20"/>
      <c r="F19" s="19" t="s">
        <v>33</v>
      </c>
      <c r="G19" s="20"/>
      <c r="H19" s="19" t="s">
        <v>34</v>
      </c>
      <c r="I19" s="20"/>
      <c r="J19" s="19" t="s">
        <v>35</v>
      </c>
      <c r="K19" s="20"/>
      <c r="L19" s="2" t="s">
        <v>1</v>
      </c>
    </row>
    <row r="20" spans="1:12" x14ac:dyDescent="0.25">
      <c r="A20" s="9" t="s">
        <v>17</v>
      </c>
      <c r="B20" s="3">
        <v>205</v>
      </c>
      <c r="C20" s="4">
        <f t="shared" ref="C20:C24" si="18">B20/922</f>
        <v>0.22234273318872017</v>
      </c>
      <c r="D20" s="3">
        <v>208</v>
      </c>
      <c r="E20" s="4">
        <f t="shared" ref="E20:E24" si="19">D20/805</f>
        <v>0.25838509316770186</v>
      </c>
      <c r="F20" s="3">
        <v>212</v>
      </c>
      <c r="G20" s="4">
        <f t="shared" ref="G20:G24" si="20">F20/1145</f>
        <v>0.18515283842794761</v>
      </c>
      <c r="H20" s="3">
        <v>187</v>
      </c>
      <c r="I20" s="4">
        <f t="shared" ref="I20:I24" si="21">H20/723</f>
        <v>0.25864453665283543</v>
      </c>
      <c r="J20" s="3">
        <v>198</v>
      </c>
      <c r="K20" s="4">
        <f t="shared" ref="K20:K24" si="22">J20/750</f>
        <v>0.26400000000000001</v>
      </c>
      <c r="L20" s="4">
        <f>(J20-B20)/B20</f>
        <v>-3.4146341463414637E-2</v>
      </c>
    </row>
    <row r="21" spans="1:12" x14ac:dyDescent="0.25">
      <c r="A21" s="9" t="s">
        <v>18</v>
      </c>
      <c r="B21" s="3">
        <v>255</v>
      </c>
      <c r="C21" s="4">
        <f t="shared" si="18"/>
        <v>0.27657266811279829</v>
      </c>
      <c r="D21" s="3">
        <v>215</v>
      </c>
      <c r="E21" s="4">
        <f t="shared" si="19"/>
        <v>0.26708074534161491</v>
      </c>
      <c r="F21" s="3">
        <v>288</v>
      </c>
      <c r="G21" s="4">
        <f t="shared" si="20"/>
        <v>0.25152838427947599</v>
      </c>
      <c r="H21" s="3">
        <v>205</v>
      </c>
      <c r="I21" s="4">
        <f t="shared" si="21"/>
        <v>0.28354080221300137</v>
      </c>
      <c r="J21" s="3">
        <v>238</v>
      </c>
      <c r="K21" s="4">
        <f t="shared" si="22"/>
        <v>0.31733333333333336</v>
      </c>
      <c r="L21" s="4">
        <f>(J21-B21)/B21</f>
        <v>-6.6666666666666666E-2</v>
      </c>
    </row>
    <row r="22" spans="1:12" x14ac:dyDescent="0.25">
      <c r="A22" s="9" t="s">
        <v>19</v>
      </c>
      <c r="B22" s="3">
        <v>264</v>
      </c>
      <c r="C22" s="4">
        <f t="shared" si="18"/>
        <v>0.28633405639913234</v>
      </c>
      <c r="D22" s="3">
        <v>227</v>
      </c>
      <c r="E22" s="4">
        <f t="shared" si="19"/>
        <v>0.28198757763975157</v>
      </c>
      <c r="F22" s="3">
        <v>383</v>
      </c>
      <c r="G22" s="4">
        <f t="shared" si="20"/>
        <v>0.33449781659388644</v>
      </c>
      <c r="H22" s="3">
        <v>197</v>
      </c>
      <c r="I22" s="4">
        <f t="shared" si="21"/>
        <v>0.27247579529737204</v>
      </c>
      <c r="J22" s="3">
        <v>202</v>
      </c>
      <c r="K22" s="4">
        <f t="shared" si="22"/>
        <v>0.26933333333333331</v>
      </c>
      <c r="L22" s="4">
        <f>(J22-B22)/B22</f>
        <v>-0.23484848484848486</v>
      </c>
    </row>
    <row r="23" spans="1:12" x14ac:dyDescent="0.25">
      <c r="A23" s="9" t="s">
        <v>20</v>
      </c>
      <c r="B23" s="3">
        <v>198</v>
      </c>
      <c r="C23" s="4">
        <f t="shared" si="18"/>
        <v>0.21475054229934923</v>
      </c>
      <c r="D23" s="3">
        <v>155</v>
      </c>
      <c r="E23" s="4">
        <f t="shared" si="19"/>
        <v>0.19254658385093168</v>
      </c>
      <c r="F23" s="3">
        <v>262</v>
      </c>
      <c r="G23" s="4">
        <f t="shared" si="20"/>
        <v>0.22882096069868996</v>
      </c>
      <c r="H23" s="3">
        <v>134</v>
      </c>
      <c r="I23" s="4">
        <f t="shared" si="21"/>
        <v>0.18533886583679116</v>
      </c>
      <c r="J23" s="3">
        <v>112</v>
      </c>
      <c r="K23" s="4">
        <f t="shared" si="22"/>
        <v>0.14933333333333335</v>
      </c>
      <c r="L23" s="4">
        <f>(J23-B23)/B23</f>
        <v>-0.43434343434343436</v>
      </c>
    </row>
    <row r="24" spans="1:12" s="1" customFormat="1" x14ac:dyDescent="0.25">
      <c r="A24" s="10" t="s">
        <v>5</v>
      </c>
      <c r="B24" s="5">
        <f t="shared" ref="B24" si="23">SUM(B20:B23)</f>
        <v>922</v>
      </c>
      <c r="C24" s="6">
        <f t="shared" si="18"/>
        <v>1</v>
      </c>
      <c r="D24" s="5">
        <f t="shared" ref="D24" si="24">SUM(D20:D23)</f>
        <v>805</v>
      </c>
      <c r="E24" s="6">
        <f t="shared" si="19"/>
        <v>1</v>
      </c>
      <c r="F24" s="5">
        <f t="shared" ref="F24" si="25">SUM(F20:F23)</f>
        <v>1145</v>
      </c>
      <c r="G24" s="6">
        <f t="shared" si="20"/>
        <v>1</v>
      </c>
      <c r="H24" s="5">
        <f t="shared" ref="H24" si="26">SUM(H20:H23)</f>
        <v>723</v>
      </c>
      <c r="I24" s="6">
        <f t="shared" si="21"/>
        <v>1</v>
      </c>
      <c r="J24" s="5">
        <f t="shared" ref="J24" si="27">SUM(J20:J23)</f>
        <v>750</v>
      </c>
      <c r="K24" s="6">
        <f t="shared" si="22"/>
        <v>1</v>
      </c>
      <c r="L24" s="6">
        <f>(J24-B24)/B24</f>
        <v>-0.18655097613882862</v>
      </c>
    </row>
    <row r="25" spans="1:12" ht="30" x14ac:dyDescent="0.25">
      <c r="A25" s="11" t="s">
        <v>21</v>
      </c>
      <c r="B25" s="19" t="s">
        <v>31</v>
      </c>
      <c r="C25" s="20"/>
      <c r="D25" s="19" t="s">
        <v>32</v>
      </c>
      <c r="E25" s="20"/>
      <c r="F25" s="19" t="s">
        <v>33</v>
      </c>
      <c r="G25" s="20"/>
      <c r="H25" s="19" t="s">
        <v>34</v>
      </c>
      <c r="I25" s="20"/>
      <c r="J25" s="19" t="s">
        <v>35</v>
      </c>
      <c r="K25" s="20"/>
      <c r="L25" s="2" t="s">
        <v>1</v>
      </c>
    </row>
    <row r="26" spans="1:12" x14ac:dyDescent="0.25">
      <c r="A26" s="9" t="s">
        <v>22</v>
      </c>
      <c r="B26" s="3">
        <v>447</v>
      </c>
      <c r="C26" s="4">
        <f t="shared" ref="C26:C32" si="28">B26/922</f>
        <v>0.48481561822125813</v>
      </c>
      <c r="D26" s="3">
        <v>410</v>
      </c>
      <c r="E26" s="4">
        <f t="shared" ref="E26:E32" si="29">D26/805</f>
        <v>0.50931677018633537</v>
      </c>
      <c r="F26" s="3">
        <v>601</v>
      </c>
      <c r="G26" s="4">
        <f t="shared" ref="G26:G32" si="30">F26/1145</f>
        <v>0.5248908296943231</v>
      </c>
      <c r="H26" s="3">
        <v>398</v>
      </c>
      <c r="I26" s="4">
        <f t="shared" ref="I26:I32" si="31">H26/723</f>
        <v>0.55048409405255883</v>
      </c>
      <c r="J26" s="3">
        <v>458</v>
      </c>
      <c r="K26" s="4">
        <f t="shared" ref="K26:K32" si="32">J26/750</f>
        <v>0.61066666666666669</v>
      </c>
      <c r="L26" s="4">
        <f>(J26-B26)/B26</f>
        <v>2.4608501118568233E-2</v>
      </c>
    </row>
    <row r="27" spans="1:12" x14ac:dyDescent="0.25">
      <c r="A27" s="9" t="s">
        <v>23</v>
      </c>
      <c r="B27" s="3">
        <v>137</v>
      </c>
      <c r="C27" s="4">
        <f t="shared" si="28"/>
        <v>0.14859002169197397</v>
      </c>
      <c r="D27" s="3">
        <v>104</v>
      </c>
      <c r="E27" s="4">
        <f t="shared" si="29"/>
        <v>0.12919254658385093</v>
      </c>
      <c r="F27" s="3">
        <v>150</v>
      </c>
      <c r="G27" s="4">
        <f t="shared" si="30"/>
        <v>0.13100436681222707</v>
      </c>
      <c r="H27" s="3">
        <v>95</v>
      </c>
      <c r="I27" s="4">
        <f t="shared" si="31"/>
        <v>0.13139695712309821</v>
      </c>
      <c r="J27" s="3">
        <v>98</v>
      </c>
      <c r="K27" s="4">
        <f t="shared" si="32"/>
        <v>0.13066666666666665</v>
      </c>
      <c r="L27" s="4">
        <f>(J27-B27)/B27</f>
        <v>-0.28467153284671531</v>
      </c>
    </row>
    <row r="28" spans="1:12" x14ac:dyDescent="0.25">
      <c r="A28" s="9" t="s">
        <v>24</v>
      </c>
      <c r="B28" s="3">
        <v>202</v>
      </c>
      <c r="C28" s="4">
        <f t="shared" si="28"/>
        <v>0.21908893709327548</v>
      </c>
      <c r="D28" s="3">
        <v>209</v>
      </c>
      <c r="E28" s="4">
        <f t="shared" si="29"/>
        <v>0.25962732919254661</v>
      </c>
      <c r="F28" s="3">
        <v>304</v>
      </c>
      <c r="G28" s="4">
        <f t="shared" si="30"/>
        <v>0.26550218340611353</v>
      </c>
      <c r="H28" s="3">
        <v>180</v>
      </c>
      <c r="I28" s="4">
        <f t="shared" si="31"/>
        <v>0.24896265560165975</v>
      </c>
      <c r="J28" s="3">
        <v>154</v>
      </c>
      <c r="K28" s="4">
        <f t="shared" si="32"/>
        <v>0.20533333333333334</v>
      </c>
      <c r="L28" s="4">
        <f>(J28-B28)/B28</f>
        <v>-0.23762376237623761</v>
      </c>
    </row>
    <row r="29" spans="1:12" x14ac:dyDescent="0.25">
      <c r="A29" s="9" t="s">
        <v>25</v>
      </c>
      <c r="B29" s="3">
        <v>29</v>
      </c>
      <c r="C29" s="4">
        <f t="shared" si="28"/>
        <v>3.1453362255965296E-2</v>
      </c>
      <c r="D29" s="3">
        <v>19</v>
      </c>
      <c r="E29" s="4">
        <f t="shared" si="29"/>
        <v>2.3602484472049691E-2</v>
      </c>
      <c r="F29" s="3">
        <v>32</v>
      </c>
      <c r="G29" s="4">
        <f t="shared" si="30"/>
        <v>2.794759825327511E-2</v>
      </c>
      <c r="H29" s="3">
        <v>11</v>
      </c>
      <c r="I29" s="4">
        <f t="shared" si="31"/>
        <v>1.5214384508990318E-2</v>
      </c>
      <c r="J29" s="3">
        <v>8</v>
      </c>
      <c r="K29" s="4">
        <f t="shared" si="32"/>
        <v>1.0666666666666666E-2</v>
      </c>
      <c r="L29" s="4">
        <f>(J29-B29)/B29</f>
        <v>-0.72413793103448276</v>
      </c>
    </row>
    <row r="30" spans="1:12" x14ac:dyDescent="0.25">
      <c r="A30" s="9" t="s">
        <v>37</v>
      </c>
      <c r="B30" s="14" t="s">
        <v>30</v>
      </c>
      <c r="C30" s="14" t="s">
        <v>30</v>
      </c>
      <c r="D30" s="3">
        <v>1</v>
      </c>
      <c r="E30" s="4">
        <f t="shared" si="29"/>
        <v>1.2422360248447205E-3</v>
      </c>
      <c r="F30" s="14" t="s">
        <v>30</v>
      </c>
      <c r="G30" s="14" t="s">
        <v>30</v>
      </c>
      <c r="H30" s="14" t="s">
        <v>30</v>
      </c>
      <c r="I30" s="14" t="s">
        <v>30</v>
      </c>
      <c r="J30" s="14" t="s">
        <v>30</v>
      </c>
      <c r="K30" s="14" t="s">
        <v>30</v>
      </c>
      <c r="L30" s="4">
        <v>0</v>
      </c>
    </row>
    <row r="31" spans="1:12" x14ac:dyDescent="0.25">
      <c r="A31" s="9" t="s">
        <v>26</v>
      </c>
      <c r="B31" s="3">
        <v>107</v>
      </c>
      <c r="C31" s="4">
        <f t="shared" si="28"/>
        <v>0.11605206073752712</v>
      </c>
      <c r="D31" s="3">
        <v>62</v>
      </c>
      <c r="E31" s="4">
        <f t="shared" si="29"/>
        <v>7.7018633540372666E-2</v>
      </c>
      <c r="F31" s="3">
        <v>58</v>
      </c>
      <c r="G31" s="4">
        <f t="shared" si="30"/>
        <v>5.0655021834061134E-2</v>
      </c>
      <c r="H31" s="3">
        <v>39</v>
      </c>
      <c r="I31" s="4">
        <f t="shared" si="31"/>
        <v>5.3941908713692949E-2</v>
      </c>
      <c r="J31" s="3">
        <v>32</v>
      </c>
      <c r="K31" s="4">
        <f t="shared" si="32"/>
        <v>4.2666666666666665E-2</v>
      </c>
      <c r="L31" s="4">
        <f>(J31-B31)/B31</f>
        <v>-0.7009345794392523</v>
      </c>
    </row>
    <row r="32" spans="1:12" s="1" customFormat="1" x14ac:dyDescent="0.25">
      <c r="A32" s="10" t="s">
        <v>5</v>
      </c>
      <c r="B32" s="5">
        <f>SUM(B26:B31)</f>
        <v>922</v>
      </c>
      <c r="C32" s="6">
        <f t="shared" si="28"/>
        <v>1</v>
      </c>
      <c r="D32" s="5">
        <f>SUM(D26:D31)</f>
        <v>805</v>
      </c>
      <c r="E32" s="6">
        <f t="shared" si="29"/>
        <v>1</v>
      </c>
      <c r="F32" s="5">
        <f>SUM(F26:F31)</f>
        <v>1145</v>
      </c>
      <c r="G32" s="6">
        <f t="shared" si="30"/>
        <v>1</v>
      </c>
      <c r="H32" s="5">
        <f>SUM(H26:H31)</f>
        <v>723</v>
      </c>
      <c r="I32" s="6">
        <f t="shared" si="31"/>
        <v>1</v>
      </c>
      <c r="J32" s="5">
        <f>SUM(J26:J31)</f>
        <v>750</v>
      </c>
      <c r="K32" s="6">
        <f t="shared" si="32"/>
        <v>1</v>
      </c>
      <c r="L32" s="6">
        <f>(J32-B32)/B32</f>
        <v>-0.18655097613882862</v>
      </c>
    </row>
    <row r="33" spans="1:12" ht="30" x14ac:dyDescent="0.25">
      <c r="A33" s="8" t="s">
        <v>27</v>
      </c>
      <c r="B33" s="19" t="s">
        <v>31</v>
      </c>
      <c r="C33" s="20"/>
      <c r="D33" s="19" t="s">
        <v>32</v>
      </c>
      <c r="E33" s="20"/>
      <c r="F33" s="19" t="s">
        <v>33</v>
      </c>
      <c r="G33" s="20"/>
      <c r="H33" s="19" t="s">
        <v>34</v>
      </c>
      <c r="I33" s="20"/>
      <c r="J33" s="19" t="s">
        <v>35</v>
      </c>
      <c r="K33" s="20"/>
      <c r="L33" s="2" t="s">
        <v>1</v>
      </c>
    </row>
    <row r="34" spans="1:12" ht="30" x14ac:dyDescent="0.25">
      <c r="A34" s="12" t="s">
        <v>29</v>
      </c>
      <c r="B34" s="3">
        <v>650</v>
      </c>
      <c r="C34" s="4">
        <f t="shared" ref="C34:C36" si="33">B34/922</f>
        <v>0.70498915401301521</v>
      </c>
      <c r="D34" s="3">
        <v>556</v>
      </c>
      <c r="E34" s="4">
        <f t="shared" ref="E34:E36" si="34">D34/805</f>
        <v>0.69068322981366459</v>
      </c>
      <c r="F34" s="3">
        <v>769</v>
      </c>
      <c r="G34" s="4">
        <f t="shared" ref="G34:G36" si="35">F34/1145</f>
        <v>0.67161572052401741</v>
      </c>
      <c r="H34" s="3">
        <v>433</v>
      </c>
      <c r="I34" s="4">
        <f t="shared" ref="I34:I36" si="36">H34/723</f>
        <v>0.59889349930843705</v>
      </c>
      <c r="J34" s="3">
        <v>411</v>
      </c>
      <c r="K34" s="4">
        <f t="shared" ref="K34:K36" si="37">J34/750</f>
        <v>0.54800000000000004</v>
      </c>
      <c r="L34" s="4">
        <f>(J34-B34)/B34</f>
        <v>-0.36769230769230771</v>
      </c>
    </row>
    <row r="35" spans="1:12" x14ac:dyDescent="0.25">
      <c r="A35" s="9" t="s">
        <v>28</v>
      </c>
      <c r="B35" s="3">
        <v>272</v>
      </c>
      <c r="C35" s="4">
        <f t="shared" si="33"/>
        <v>0.29501084598698479</v>
      </c>
      <c r="D35" s="3">
        <v>249</v>
      </c>
      <c r="E35" s="4">
        <f t="shared" si="34"/>
        <v>0.30931677018633541</v>
      </c>
      <c r="F35" s="3">
        <v>376</v>
      </c>
      <c r="G35" s="4">
        <f t="shared" si="35"/>
        <v>0.32838427947598253</v>
      </c>
      <c r="H35" s="3">
        <v>290</v>
      </c>
      <c r="I35" s="4">
        <f t="shared" si="36"/>
        <v>0.40110650069156295</v>
      </c>
      <c r="J35" s="3">
        <v>339</v>
      </c>
      <c r="K35" s="4">
        <f t="shared" si="37"/>
        <v>0.45200000000000001</v>
      </c>
      <c r="L35" s="4">
        <f>(J35-B35)/B35</f>
        <v>0.24632352941176472</v>
      </c>
    </row>
    <row r="36" spans="1:12" s="1" customFormat="1" x14ac:dyDescent="0.25">
      <c r="A36" s="10" t="s">
        <v>5</v>
      </c>
      <c r="B36" s="5">
        <f t="shared" ref="B36" si="38">SUM(B34:B35)</f>
        <v>922</v>
      </c>
      <c r="C36" s="6">
        <f t="shared" si="33"/>
        <v>1</v>
      </c>
      <c r="D36" s="5">
        <f t="shared" ref="D36" si="39">SUM(D34:D35)</f>
        <v>805</v>
      </c>
      <c r="E36" s="6">
        <f t="shared" si="34"/>
        <v>1</v>
      </c>
      <c r="F36" s="5">
        <f t="shared" ref="F36" si="40">SUM(F34:F35)</f>
        <v>1145</v>
      </c>
      <c r="G36" s="6">
        <f t="shared" si="35"/>
        <v>1</v>
      </c>
      <c r="H36" s="5">
        <f t="shared" ref="H36" si="41">SUM(H34:H35)</f>
        <v>723</v>
      </c>
      <c r="I36" s="6">
        <f t="shared" si="36"/>
        <v>1</v>
      </c>
      <c r="J36" s="5">
        <f t="shared" ref="J36" si="42">SUM(J34:J35)</f>
        <v>750</v>
      </c>
      <c r="K36" s="6">
        <f t="shared" si="37"/>
        <v>1</v>
      </c>
      <c r="L36" s="6">
        <f>(J36-B36)/B36</f>
        <v>-0.18655097613882862</v>
      </c>
    </row>
  </sheetData>
  <mergeCells count="26">
    <mergeCell ref="B33:C33"/>
    <mergeCell ref="D33:E33"/>
    <mergeCell ref="F33:G33"/>
    <mergeCell ref="H33:I33"/>
    <mergeCell ref="J33:K33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2018-2019</oddHeader>
    <oddFooter xml:space="preserve">&amp;C Institutional Effectiveness, Success, and Equity Office (August 2018)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Characteristics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2018-08-23T18:29:22Z</cp:lastPrinted>
  <dcterms:created xsi:type="dcterms:W3CDTF">2017-09-06T16:57:46Z</dcterms:created>
  <dcterms:modified xsi:type="dcterms:W3CDTF">2018-08-23T18:29:48Z</dcterms:modified>
</cp:coreProperties>
</file>