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8-19\Data\Division Reports\Math, Science &amp; Engineering\"/>
    </mc:Choice>
  </mc:AlternateContent>
  <bookViews>
    <workbookView xWindow="0" yWindow="0" windowWidth="19200" windowHeight="12180"/>
  </bookViews>
  <sheets>
    <sheet name="Student Characterisitcs" sheetId="1" r:id="rId1"/>
    <sheet name="Success Rates by Course" sheetId="2" r:id="rId2"/>
    <sheet name="Success Rates by DE" sheetId="3" r:id="rId3"/>
    <sheet name="Success Rates by Demographics" sheetId="4" r:id="rId4"/>
    <sheet name="Productivity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4" i="1" l="1"/>
  <c r="L35" i="1"/>
  <c r="L33" i="1"/>
  <c r="J31" i="1"/>
  <c r="L28" i="1"/>
  <c r="L27" i="1"/>
  <c r="L26" i="1"/>
  <c r="L24" i="1"/>
  <c r="L23" i="1"/>
  <c r="L22" i="1"/>
  <c r="L21" i="1"/>
  <c r="L20" i="1"/>
  <c r="L18" i="1"/>
  <c r="L16" i="1"/>
  <c r="L15" i="1"/>
  <c r="L13" i="1"/>
  <c r="L12" i="1"/>
  <c r="L11" i="1"/>
  <c r="L9" i="1"/>
  <c r="L7" i="1"/>
  <c r="L6" i="1"/>
  <c r="L5" i="1"/>
  <c r="L4" i="1"/>
  <c r="K34" i="1" l="1"/>
  <c r="K33" i="1"/>
  <c r="K30" i="1"/>
  <c r="K28" i="1"/>
  <c r="K27" i="1"/>
  <c r="K26" i="1"/>
  <c r="K23" i="1"/>
  <c r="K22" i="1"/>
  <c r="K21" i="1"/>
  <c r="K20" i="1"/>
  <c r="K18" i="1"/>
  <c r="K16" i="1"/>
  <c r="K15" i="1"/>
  <c r="K13" i="1"/>
  <c r="K12" i="1"/>
  <c r="K11" i="1"/>
  <c r="K9" i="1"/>
  <c r="K6" i="1"/>
  <c r="K5" i="1"/>
  <c r="K4" i="1"/>
  <c r="K7" i="1"/>
  <c r="L30" i="1"/>
  <c r="H35" i="1"/>
  <c r="I35" i="1" s="1"/>
  <c r="F35" i="1"/>
  <c r="G35" i="1" s="1"/>
  <c r="E35" i="1"/>
  <c r="D35" i="1"/>
  <c r="B35" i="1"/>
  <c r="C35" i="1" s="1"/>
  <c r="I34" i="1"/>
  <c r="G34" i="1"/>
  <c r="E34" i="1"/>
  <c r="C34" i="1"/>
  <c r="I33" i="1"/>
  <c r="G33" i="1"/>
  <c r="E33" i="1"/>
  <c r="C33" i="1"/>
  <c r="H31" i="1"/>
  <c r="I31" i="1" s="1"/>
  <c r="F31" i="1"/>
  <c r="G31" i="1" s="1"/>
  <c r="D31" i="1"/>
  <c r="E31" i="1" s="1"/>
  <c r="B31" i="1"/>
  <c r="C31" i="1" s="1"/>
  <c r="I30" i="1"/>
  <c r="G30" i="1"/>
  <c r="E30" i="1"/>
  <c r="C30" i="1"/>
  <c r="E29" i="1"/>
  <c r="C29" i="1"/>
  <c r="I28" i="1"/>
  <c r="G28" i="1"/>
  <c r="E28" i="1"/>
  <c r="C28" i="1"/>
  <c r="I27" i="1"/>
  <c r="G27" i="1"/>
  <c r="E27" i="1"/>
  <c r="C27" i="1"/>
  <c r="I26" i="1"/>
  <c r="G26" i="1"/>
  <c r="E26" i="1"/>
  <c r="C26" i="1"/>
  <c r="H24" i="1"/>
  <c r="I24" i="1" s="1"/>
  <c r="F24" i="1"/>
  <c r="G24" i="1" s="1"/>
  <c r="E24" i="1"/>
  <c r="D24" i="1"/>
  <c r="B24" i="1"/>
  <c r="C24" i="1" s="1"/>
  <c r="I23" i="1"/>
  <c r="G23" i="1"/>
  <c r="E23" i="1"/>
  <c r="C23" i="1"/>
  <c r="I22" i="1"/>
  <c r="G22" i="1"/>
  <c r="E22" i="1"/>
  <c r="C22" i="1"/>
  <c r="I21" i="1"/>
  <c r="G21" i="1"/>
  <c r="E21" i="1"/>
  <c r="C21" i="1"/>
  <c r="I20" i="1"/>
  <c r="G20" i="1"/>
  <c r="E20" i="1"/>
  <c r="C20" i="1"/>
  <c r="H18" i="1"/>
  <c r="I18" i="1" s="1"/>
  <c r="F18" i="1"/>
  <c r="G18" i="1" s="1"/>
  <c r="D18" i="1"/>
  <c r="E18" i="1" s="1"/>
  <c r="B18" i="1"/>
  <c r="C18" i="1" s="1"/>
  <c r="G17" i="1"/>
  <c r="E17" i="1"/>
  <c r="C17" i="1"/>
  <c r="I16" i="1"/>
  <c r="G16" i="1"/>
  <c r="E16" i="1"/>
  <c r="C16" i="1"/>
  <c r="I15" i="1"/>
  <c r="G15" i="1"/>
  <c r="E15" i="1"/>
  <c r="C15" i="1"/>
  <c r="C14" i="1"/>
  <c r="I13" i="1"/>
  <c r="G13" i="1"/>
  <c r="E13" i="1"/>
  <c r="C13" i="1"/>
  <c r="I12" i="1"/>
  <c r="G12" i="1"/>
  <c r="E12" i="1"/>
  <c r="C12" i="1"/>
  <c r="I11" i="1"/>
  <c r="G11" i="1"/>
  <c r="E11" i="1"/>
  <c r="C11" i="1"/>
  <c r="E10" i="1"/>
  <c r="C10" i="1"/>
  <c r="I9" i="1"/>
  <c r="G9" i="1"/>
  <c r="E9" i="1"/>
  <c r="C9" i="1"/>
  <c r="H7" i="1"/>
  <c r="I7" i="1" s="1"/>
  <c r="F7" i="1"/>
  <c r="G7" i="1" s="1"/>
  <c r="D7" i="1"/>
  <c r="E7" i="1" s="1"/>
  <c r="B7" i="1"/>
  <c r="C7" i="1" s="1"/>
  <c r="I6" i="1"/>
  <c r="C6" i="1"/>
  <c r="I5" i="1"/>
  <c r="G5" i="1"/>
  <c r="E5" i="1"/>
  <c r="C5" i="1"/>
  <c r="I4" i="1"/>
  <c r="G4" i="1"/>
  <c r="E4" i="1"/>
  <c r="C4" i="1"/>
  <c r="J35" i="1" l="1"/>
  <c r="J24" i="1"/>
  <c r="J18" i="1"/>
  <c r="J7" i="1"/>
  <c r="K35" i="1" l="1"/>
  <c r="K31" i="1"/>
  <c r="L31" i="1"/>
  <c r="K24" i="1"/>
</calcChain>
</file>

<file path=xl/sharedStrings.xml><?xml version="1.0" encoding="utf-8"?>
<sst xmlns="http://schemas.openxmlformats.org/spreadsheetml/2006/main" count="533" uniqueCount="73">
  <si>
    <t>Gender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</si>
  <si>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</si>
  <si>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</si>
  <si>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</si>
  <si>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</si>
  <si>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</si>
  <si>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</si>
  <si>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</si>
  <si>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</si>
  <si>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</si>
  <si>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</si>
  <si>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</si>
  <si>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</si>
  <si>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</si>
  <si>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</si>
  <si>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</si>
  <si>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</si>
  <si>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</si>
  <si>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</si>
  <si>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</si>
  <si>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</si>
  <si>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</si>
  <si>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</si>
  <si>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</si>
  <si>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</si>
  <si>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</si>
  <si>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</si>
  <si>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</si>
  <si>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</si>
  <si>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</si>
  <si>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Program</t>
  </si>
  <si>
    <t>Term</t>
  </si>
  <si>
    <t>Success Rate</t>
  </si>
  <si>
    <t>Course</t>
  </si>
  <si>
    <t>Location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</si>
  <si>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</si>
  <si>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</si>
  <si>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</si>
  <si>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</si>
  <si>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</si>
  <si>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</si>
  <si>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</si>
  <si>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</si>
  <si>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</si>
  <si>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</si>
  <si>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</si>
  <si>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</si>
  <si>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</si>
  <si>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</si>
  <si>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</si>
  <si>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</si>
  <si>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</si>
  <si>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</si>
  <si>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Less than full-time (less than 12 units)</t>
  </si>
  <si>
    <t>Enrollment</t>
  </si>
  <si>
    <t>Retained</t>
  </si>
  <si>
    <t>Retention Rate</t>
  </si>
  <si>
    <t>Successful</t>
  </si>
  <si>
    <t>Course GPA</t>
  </si>
  <si>
    <t>Spring 2014</t>
  </si>
  <si>
    <t>Spring 2015</t>
  </si>
  <si>
    <t>Spring 2016</t>
  </si>
  <si>
    <t>Spring 2017</t>
  </si>
  <si>
    <t>Geography
Success and Retention Rates by Course</t>
  </si>
  <si>
    <t>Geography</t>
  </si>
  <si>
    <t>GEOG-106 : World Regional Geography</t>
  </si>
  <si>
    <t>GEOG-120 : Physical Geog: Earth Systems</t>
  </si>
  <si>
    <t>GEOG-121 : Physical Geog Earth Sys Lab</t>
  </si>
  <si>
    <t>GEOG-130 : Human Geog: Cultural Landscape</t>
  </si>
  <si>
    <t>GEOG-132 : Cultural Ethnobotany</t>
  </si>
  <si>
    <t>Spring 2018</t>
  </si>
  <si>
    <t>Geography-Spring
Student Characteristics</t>
  </si>
  <si>
    <t>White                    
Non-Hispanic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</si>
</sst>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0" fillId="4" borderId="2" xfId="1" applyFont="1" applyFill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/>
    </xf>
    <xf numFmtId="9" fontId="0" fillId="0" borderId="2" xfId="1" applyFont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3" fontId="0" fillId="4" borderId="2" xfId="0" quotePrefix="1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3" fillId="0" borderId="0" xfId="0" applyFont="1"/>
    <xf numFmtId="3" fontId="0" fillId="0" borderId="2" xfId="0" quotePrefix="1" applyNumberForma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0" fillId="0" borderId="2" xfId="1" quotePrefix="1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5" borderId="2" xfId="0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" fontId="0" fillId="6" borderId="2" xfId="0" applyNumberFormat="1" applyFill="1" applyBorder="1" applyAlignment="1">
      <alignment horizontal="center" vertical="center"/>
    </xf>
    <xf numFmtId="9" fontId="0" fillId="6" borderId="2" xfId="0" applyNumberForma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3" fontId="0" fillId="5" borderId="2" xfId="0" quotePrefix="1" applyNumberForma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left" vertical="center" wrapText="1"/>
    </xf>
    <xf numFmtId="0" fontId="0" fillId="5" borderId="3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sqref="A1:L2"/>
    </sheetView>
  </sheetViews>
  <sheetFormatPr defaultRowHeight="15" x14ac:dyDescent="0.25"/>
  <cols>
    <col min="1" max="1" width="30" style="14" customWidth="1"/>
    <col min="2" max="12" width="8.28515625" style="8" customWidth="1"/>
  </cols>
  <sheetData>
    <row r="1" spans="1:12" x14ac:dyDescent="0.25">
      <c r="A1" s="50" t="s">
        <v>71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ht="30" x14ac:dyDescent="0.25">
      <c r="A3" s="9" t="s">
        <v>0</v>
      </c>
      <c r="B3" s="48" t="s">
        <v>59</v>
      </c>
      <c r="C3" s="49"/>
      <c r="D3" s="48" t="s">
        <v>60</v>
      </c>
      <c r="E3" s="49"/>
      <c r="F3" s="48" t="s">
        <v>61</v>
      </c>
      <c r="G3" s="49"/>
      <c r="H3" s="48" t="s">
        <v>62</v>
      </c>
      <c r="I3" s="49"/>
      <c r="J3" s="48" t="s">
        <v>70</v>
      </c>
      <c r="K3" s="49"/>
      <c r="L3" s="15" t="s">
        <v>1</v>
      </c>
    </row>
    <row r="4" spans="1:12" x14ac:dyDescent="0.25">
      <c r="A4" s="10" t="s">
        <v>2</v>
      </c>
      <c r="B4" s="5">
        <v>100</v>
      </c>
      <c r="C4" s="20">
        <f t="shared" ref="C4:C6" si="0">B4/202</f>
        <v>0.49504950495049505</v>
      </c>
      <c r="D4" s="5">
        <v>91</v>
      </c>
      <c r="E4" s="20">
        <f t="shared" ref="E4:E5" si="1">D4/167</f>
        <v>0.54491017964071853</v>
      </c>
      <c r="F4" s="5">
        <v>52</v>
      </c>
      <c r="G4" s="20">
        <f t="shared" ref="G4:G5" si="2">F4/119</f>
        <v>0.43697478991596639</v>
      </c>
      <c r="H4" s="5">
        <v>31</v>
      </c>
      <c r="I4" s="20">
        <f t="shared" ref="I4:I6" si="3">H4/65</f>
        <v>0.47692307692307695</v>
      </c>
      <c r="J4" s="5">
        <v>45</v>
      </c>
      <c r="K4" s="20">
        <f t="shared" ref="K4:K6" si="4">J4/98</f>
        <v>0.45918367346938777</v>
      </c>
      <c r="L4" s="16">
        <f>(J4-B4)/B4</f>
        <v>-0.55000000000000004</v>
      </c>
    </row>
    <row r="5" spans="1:12" x14ac:dyDescent="0.25">
      <c r="A5" s="10" t="s">
        <v>3</v>
      </c>
      <c r="B5" s="5">
        <v>101</v>
      </c>
      <c r="C5" s="20">
        <f t="shared" si="0"/>
        <v>0.5</v>
      </c>
      <c r="D5" s="5">
        <v>76</v>
      </c>
      <c r="E5" s="20">
        <f t="shared" si="1"/>
        <v>0.45508982035928142</v>
      </c>
      <c r="F5" s="5">
        <v>67</v>
      </c>
      <c r="G5" s="20">
        <f t="shared" si="2"/>
        <v>0.56302521008403361</v>
      </c>
      <c r="H5" s="5">
        <v>33</v>
      </c>
      <c r="I5" s="20">
        <f t="shared" si="3"/>
        <v>0.50769230769230766</v>
      </c>
      <c r="J5" s="5">
        <v>52</v>
      </c>
      <c r="K5" s="20">
        <f t="shared" si="4"/>
        <v>0.53061224489795922</v>
      </c>
      <c r="L5" s="16">
        <f>(J5-B5)/B5</f>
        <v>-0.48514851485148514</v>
      </c>
    </row>
    <row r="6" spans="1:12" x14ac:dyDescent="0.25">
      <c r="A6" s="10" t="s">
        <v>4</v>
      </c>
      <c r="B6" s="17">
        <v>1</v>
      </c>
      <c r="C6" s="20">
        <f t="shared" si="0"/>
        <v>4.9504950495049506E-3</v>
      </c>
      <c r="D6" s="17" t="s">
        <v>9</v>
      </c>
      <c r="E6" s="17" t="s">
        <v>9</v>
      </c>
      <c r="F6" s="17" t="s">
        <v>9</v>
      </c>
      <c r="G6" s="17" t="s">
        <v>9</v>
      </c>
      <c r="H6" s="5">
        <v>1</v>
      </c>
      <c r="I6" s="20">
        <f t="shared" si="3"/>
        <v>1.5384615384615385E-2</v>
      </c>
      <c r="J6" s="5">
        <v>1</v>
      </c>
      <c r="K6" s="20">
        <f t="shared" si="4"/>
        <v>1.020408163265306E-2</v>
      </c>
      <c r="L6" s="16">
        <f>(J6-B6)/B6</f>
        <v>0</v>
      </c>
    </row>
    <row r="7" spans="1:12" s="33" customFormat="1" x14ac:dyDescent="0.25">
      <c r="A7" s="11" t="s">
        <v>5</v>
      </c>
      <c r="B7" s="19">
        <f t="shared" ref="B7" si="5">SUM(B4:B6)</f>
        <v>202</v>
      </c>
      <c r="C7" s="20">
        <f>B7/202</f>
        <v>1</v>
      </c>
      <c r="D7" s="19">
        <f t="shared" ref="D7" si="6">SUM(D4:D6)</f>
        <v>167</v>
      </c>
      <c r="E7" s="20">
        <f>D7/167</f>
        <v>1</v>
      </c>
      <c r="F7" s="19">
        <f t="shared" ref="F7" si="7">SUM(F4:F6)</f>
        <v>119</v>
      </c>
      <c r="G7" s="20">
        <f>F7/119</f>
        <v>1</v>
      </c>
      <c r="H7" s="19">
        <f>SUM(H4:H6)</f>
        <v>65</v>
      </c>
      <c r="I7" s="20">
        <f>H7/65</f>
        <v>1</v>
      </c>
      <c r="J7" s="19">
        <f>SUM(J4:J6)</f>
        <v>98</v>
      </c>
      <c r="K7" s="20">
        <f>J7/98</f>
        <v>1</v>
      </c>
      <c r="L7" s="20">
        <f>(J7-B7)/B7</f>
        <v>-0.51485148514851486</v>
      </c>
    </row>
    <row r="8" spans="1:12" ht="30" x14ac:dyDescent="0.25">
      <c r="A8" s="9" t="s">
        <v>6</v>
      </c>
      <c r="B8" s="48" t="s">
        <v>59</v>
      </c>
      <c r="C8" s="49"/>
      <c r="D8" s="48" t="s">
        <v>60</v>
      </c>
      <c r="E8" s="49"/>
      <c r="F8" s="48" t="s">
        <v>61</v>
      </c>
      <c r="G8" s="49"/>
      <c r="H8" s="48" t="s">
        <v>62</v>
      </c>
      <c r="I8" s="49"/>
      <c r="J8" s="48" t="s">
        <v>70</v>
      </c>
      <c r="K8" s="49"/>
      <c r="L8" s="15" t="s">
        <v>1</v>
      </c>
    </row>
    <row r="9" spans="1:12" x14ac:dyDescent="0.25">
      <c r="A9" s="10" t="s">
        <v>7</v>
      </c>
      <c r="B9" s="5">
        <v>12</v>
      </c>
      <c r="C9" s="20">
        <f>B9/202</f>
        <v>5.9405940594059403E-2</v>
      </c>
      <c r="D9" s="5">
        <v>8</v>
      </c>
      <c r="E9" s="20">
        <f>D9/167</f>
        <v>4.790419161676647E-2</v>
      </c>
      <c r="F9" s="5">
        <v>9</v>
      </c>
      <c r="G9" s="20">
        <f>F9/119</f>
        <v>7.5630252100840331E-2</v>
      </c>
      <c r="H9" s="5">
        <v>6</v>
      </c>
      <c r="I9" s="20">
        <f>H9/65</f>
        <v>9.2307692307692313E-2</v>
      </c>
      <c r="J9" s="5">
        <v>3</v>
      </c>
      <c r="K9" s="20">
        <f>J9/98</f>
        <v>3.0612244897959183E-2</v>
      </c>
      <c r="L9" s="16">
        <f>(J9-B9)/B9</f>
        <v>-0.75</v>
      </c>
    </row>
    <row r="10" spans="1:12" x14ac:dyDescent="0.25">
      <c r="A10" s="10" t="s">
        <v>8</v>
      </c>
      <c r="B10" s="17">
        <v>4</v>
      </c>
      <c r="C10" s="20">
        <f t="shared" ref="C10:C18" si="8">B10/202</f>
        <v>1.9801980198019802E-2</v>
      </c>
      <c r="D10" s="17">
        <v>1</v>
      </c>
      <c r="E10" s="20">
        <f t="shared" ref="E10:E18" si="9">D10/167</f>
        <v>5.9880239520958087E-3</v>
      </c>
      <c r="F10" s="17" t="s">
        <v>9</v>
      </c>
      <c r="G10" s="17" t="s">
        <v>9</v>
      </c>
      <c r="H10" s="17" t="s">
        <v>9</v>
      </c>
      <c r="I10" s="17" t="s">
        <v>9</v>
      </c>
      <c r="J10" s="17" t="s">
        <v>9</v>
      </c>
      <c r="K10" s="17" t="s">
        <v>9</v>
      </c>
      <c r="L10" s="18">
        <v>-1</v>
      </c>
    </row>
    <row r="11" spans="1:12" x14ac:dyDescent="0.25">
      <c r="A11" s="10" t="s">
        <v>10</v>
      </c>
      <c r="B11" s="5">
        <v>9</v>
      </c>
      <c r="C11" s="20">
        <f t="shared" si="8"/>
        <v>4.4554455445544552E-2</v>
      </c>
      <c r="D11" s="5">
        <v>6</v>
      </c>
      <c r="E11" s="20">
        <f t="shared" si="9"/>
        <v>3.5928143712574849E-2</v>
      </c>
      <c r="F11" s="5">
        <v>5</v>
      </c>
      <c r="G11" s="20">
        <f t="shared" ref="G11:G18" si="10">F11/119</f>
        <v>4.2016806722689079E-2</v>
      </c>
      <c r="H11" s="5">
        <v>2</v>
      </c>
      <c r="I11" s="20">
        <f t="shared" ref="I11:I18" si="11">H11/65</f>
        <v>3.0769230769230771E-2</v>
      </c>
      <c r="J11" s="5">
        <v>2</v>
      </c>
      <c r="K11" s="20">
        <f t="shared" ref="K11:K13" si="12">J11/98</f>
        <v>2.0408163265306121E-2</v>
      </c>
      <c r="L11" s="16">
        <f>(J11-B11)/B11</f>
        <v>-0.77777777777777779</v>
      </c>
    </row>
    <row r="12" spans="1:12" x14ac:dyDescent="0.25">
      <c r="A12" s="10" t="s">
        <v>11</v>
      </c>
      <c r="B12" s="5">
        <v>1</v>
      </c>
      <c r="C12" s="20">
        <f t="shared" si="8"/>
        <v>4.9504950495049506E-3</v>
      </c>
      <c r="D12" s="5">
        <v>9</v>
      </c>
      <c r="E12" s="20">
        <f t="shared" si="9"/>
        <v>5.3892215568862277E-2</v>
      </c>
      <c r="F12" s="5">
        <v>1</v>
      </c>
      <c r="G12" s="20">
        <f t="shared" si="10"/>
        <v>8.4033613445378148E-3</v>
      </c>
      <c r="H12" s="5">
        <v>2</v>
      </c>
      <c r="I12" s="20">
        <f t="shared" si="11"/>
        <v>3.0769230769230771E-2</v>
      </c>
      <c r="J12" s="5">
        <v>4</v>
      </c>
      <c r="K12" s="20">
        <f t="shared" si="12"/>
        <v>4.0816326530612242E-2</v>
      </c>
      <c r="L12" s="16">
        <f>(J12-B12)/B12</f>
        <v>3</v>
      </c>
    </row>
    <row r="13" spans="1:12" x14ac:dyDescent="0.25">
      <c r="A13" s="10" t="s">
        <v>12</v>
      </c>
      <c r="B13" s="5">
        <v>87</v>
      </c>
      <c r="C13" s="20">
        <f t="shared" si="8"/>
        <v>0.43069306930693069</v>
      </c>
      <c r="D13" s="5">
        <v>80</v>
      </c>
      <c r="E13" s="20">
        <f t="shared" si="9"/>
        <v>0.47904191616766467</v>
      </c>
      <c r="F13" s="5">
        <v>48</v>
      </c>
      <c r="G13" s="20">
        <f t="shared" si="10"/>
        <v>0.40336134453781514</v>
      </c>
      <c r="H13" s="5">
        <v>29</v>
      </c>
      <c r="I13" s="20">
        <f t="shared" si="11"/>
        <v>0.44615384615384618</v>
      </c>
      <c r="J13" s="5">
        <v>53</v>
      </c>
      <c r="K13" s="20">
        <f t="shared" si="12"/>
        <v>0.54081632653061229</v>
      </c>
      <c r="L13" s="16">
        <f>(J13-B13)/B13</f>
        <v>-0.39080459770114945</v>
      </c>
    </row>
    <row r="14" spans="1:12" x14ac:dyDescent="0.25">
      <c r="A14" s="10" t="s">
        <v>13</v>
      </c>
      <c r="B14" s="36">
        <v>1</v>
      </c>
      <c r="C14" s="20">
        <f t="shared" si="8"/>
        <v>4.9504950495049506E-3</v>
      </c>
      <c r="D14" s="17" t="s">
        <v>9</v>
      </c>
      <c r="E14" s="17" t="s">
        <v>9</v>
      </c>
      <c r="F14" s="17" t="s">
        <v>9</v>
      </c>
      <c r="G14" s="17" t="s">
        <v>9</v>
      </c>
      <c r="H14" s="17" t="s">
        <v>9</v>
      </c>
      <c r="I14" s="17" t="s">
        <v>9</v>
      </c>
      <c r="J14" s="17" t="s">
        <v>9</v>
      </c>
      <c r="K14" s="17" t="s">
        <v>9</v>
      </c>
      <c r="L14" s="18">
        <v>-1</v>
      </c>
    </row>
    <row r="15" spans="1:12" x14ac:dyDescent="0.25">
      <c r="A15" s="10" t="s">
        <v>14</v>
      </c>
      <c r="B15" s="5">
        <v>66</v>
      </c>
      <c r="C15" s="20">
        <f t="shared" si="8"/>
        <v>0.32673267326732675</v>
      </c>
      <c r="D15" s="5">
        <v>52</v>
      </c>
      <c r="E15" s="20">
        <f t="shared" si="9"/>
        <v>0.31137724550898205</v>
      </c>
      <c r="F15" s="5">
        <v>48</v>
      </c>
      <c r="G15" s="20">
        <f t="shared" si="10"/>
        <v>0.40336134453781514</v>
      </c>
      <c r="H15" s="5">
        <v>23</v>
      </c>
      <c r="I15" s="20">
        <f t="shared" si="11"/>
        <v>0.35384615384615387</v>
      </c>
      <c r="J15" s="5">
        <v>29</v>
      </c>
      <c r="K15" s="20">
        <f t="shared" ref="K15:K16" si="13">J15/98</f>
        <v>0.29591836734693877</v>
      </c>
      <c r="L15" s="16">
        <f>(J15-B15)/B15</f>
        <v>-0.56060606060606055</v>
      </c>
    </row>
    <row r="16" spans="1:12" x14ac:dyDescent="0.25">
      <c r="A16" s="10" t="s">
        <v>15</v>
      </c>
      <c r="B16" s="5">
        <v>13</v>
      </c>
      <c r="C16" s="20">
        <f t="shared" si="8"/>
        <v>6.4356435643564358E-2</v>
      </c>
      <c r="D16" s="5">
        <v>10</v>
      </c>
      <c r="E16" s="20">
        <f t="shared" si="9"/>
        <v>5.9880239520958084E-2</v>
      </c>
      <c r="F16" s="5">
        <v>7</v>
      </c>
      <c r="G16" s="20">
        <f t="shared" si="10"/>
        <v>5.8823529411764705E-2</v>
      </c>
      <c r="H16" s="5">
        <v>3</v>
      </c>
      <c r="I16" s="20">
        <f t="shared" si="11"/>
        <v>4.6153846153846156E-2</v>
      </c>
      <c r="J16" s="5">
        <v>7</v>
      </c>
      <c r="K16" s="20">
        <f t="shared" si="13"/>
        <v>7.1428571428571425E-2</v>
      </c>
      <c r="L16" s="16">
        <f>(J16-B16)/B16</f>
        <v>-0.46153846153846156</v>
      </c>
    </row>
    <row r="17" spans="1:12" x14ac:dyDescent="0.25">
      <c r="A17" s="10" t="s">
        <v>16</v>
      </c>
      <c r="B17" s="5">
        <v>9</v>
      </c>
      <c r="C17" s="20">
        <f t="shared" si="8"/>
        <v>4.4554455445544552E-2</v>
      </c>
      <c r="D17" s="5">
        <v>1</v>
      </c>
      <c r="E17" s="20">
        <f t="shared" si="9"/>
        <v>5.9880239520958087E-3</v>
      </c>
      <c r="F17" s="5">
        <v>1</v>
      </c>
      <c r="G17" s="20">
        <f t="shared" si="10"/>
        <v>8.4033613445378148E-3</v>
      </c>
      <c r="H17" s="17" t="s">
        <v>9</v>
      </c>
      <c r="I17" s="17" t="s">
        <v>9</v>
      </c>
      <c r="J17" s="17" t="s">
        <v>9</v>
      </c>
      <c r="K17" s="17" t="s">
        <v>9</v>
      </c>
      <c r="L17" s="16">
        <v>-1</v>
      </c>
    </row>
    <row r="18" spans="1:12" s="33" customFormat="1" x14ac:dyDescent="0.25">
      <c r="A18" s="11" t="s">
        <v>5</v>
      </c>
      <c r="B18" s="19">
        <f t="shared" ref="B18" si="14">SUM(B9:B17)</f>
        <v>202</v>
      </c>
      <c r="C18" s="20">
        <f t="shared" si="8"/>
        <v>1</v>
      </c>
      <c r="D18" s="19">
        <f t="shared" ref="D18" si="15">SUM(D9:D17)</f>
        <v>167</v>
      </c>
      <c r="E18" s="20">
        <f t="shared" si="9"/>
        <v>1</v>
      </c>
      <c r="F18" s="19">
        <f t="shared" ref="F18" si="16">SUM(F9:F17)</f>
        <v>119</v>
      </c>
      <c r="G18" s="20">
        <f t="shared" si="10"/>
        <v>1</v>
      </c>
      <c r="H18" s="19">
        <f t="shared" ref="H18" si="17">SUM(H9:H17)</f>
        <v>65</v>
      </c>
      <c r="I18" s="20">
        <f t="shared" si="11"/>
        <v>1</v>
      </c>
      <c r="J18" s="19">
        <f t="shared" ref="J18" si="18">SUM(J9:J17)</f>
        <v>98</v>
      </c>
      <c r="K18" s="20">
        <f>J18/98</f>
        <v>1</v>
      </c>
      <c r="L18" s="20">
        <f>(J18-B18)/B18</f>
        <v>-0.51485148514851486</v>
      </c>
    </row>
    <row r="19" spans="1:12" ht="30" x14ac:dyDescent="0.25">
      <c r="A19" s="9" t="s">
        <v>17</v>
      </c>
      <c r="B19" s="48" t="s">
        <v>59</v>
      </c>
      <c r="C19" s="49"/>
      <c r="D19" s="48" t="s">
        <v>60</v>
      </c>
      <c r="E19" s="49"/>
      <c r="F19" s="48" t="s">
        <v>61</v>
      </c>
      <c r="G19" s="49"/>
      <c r="H19" s="48" t="s">
        <v>62</v>
      </c>
      <c r="I19" s="49"/>
      <c r="J19" s="48" t="s">
        <v>70</v>
      </c>
      <c r="K19" s="49"/>
      <c r="L19" s="15" t="s">
        <v>1</v>
      </c>
    </row>
    <row r="20" spans="1:12" x14ac:dyDescent="0.25">
      <c r="A20" s="10" t="s">
        <v>18</v>
      </c>
      <c r="B20" s="5">
        <v>45</v>
      </c>
      <c r="C20" s="20">
        <f t="shared" ref="C20:C24" si="19">B20/202</f>
        <v>0.22277227722772278</v>
      </c>
      <c r="D20" s="5">
        <v>32</v>
      </c>
      <c r="E20" s="20">
        <f t="shared" ref="E20:E24" si="20">D20/167</f>
        <v>0.19161676646706588</v>
      </c>
      <c r="F20" s="5">
        <v>31</v>
      </c>
      <c r="G20" s="20">
        <f t="shared" ref="G20:G24" si="21">F20/119</f>
        <v>0.26050420168067229</v>
      </c>
      <c r="H20" s="5">
        <v>13</v>
      </c>
      <c r="I20" s="20">
        <f t="shared" ref="I20:I24" si="22">H20/65</f>
        <v>0.2</v>
      </c>
      <c r="J20" s="5">
        <v>43</v>
      </c>
      <c r="K20" s="20">
        <f t="shared" ref="K20:K24" si="23">J20/98</f>
        <v>0.43877551020408162</v>
      </c>
      <c r="L20" s="16">
        <f>(J20-B20)/B20</f>
        <v>-4.4444444444444446E-2</v>
      </c>
    </row>
    <row r="21" spans="1:12" x14ac:dyDescent="0.25">
      <c r="A21" s="10" t="s">
        <v>19</v>
      </c>
      <c r="B21" s="5">
        <v>89</v>
      </c>
      <c r="C21" s="20">
        <f t="shared" si="19"/>
        <v>0.4405940594059406</v>
      </c>
      <c r="D21" s="5">
        <v>83</v>
      </c>
      <c r="E21" s="20">
        <f t="shared" si="20"/>
        <v>0.49700598802395207</v>
      </c>
      <c r="F21" s="5">
        <v>49</v>
      </c>
      <c r="G21" s="20">
        <f t="shared" si="21"/>
        <v>0.41176470588235292</v>
      </c>
      <c r="H21" s="5">
        <v>35</v>
      </c>
      <c r="I21" s="20">
        <f t="shared" si="22"/>
        <v>0.53846153846153844</v>
      </c>
      <c r="J21" s="5">
        <v>37</v>
      </c>
      <c r="K21" s="20">
        <f t="shared" si="23"/>
        <v>0.37755102040816324</v>
      </c>
      <c r="L21" s="16">
        <f>(J21-B21)/B21</f>
        <v>-0.5842696629213483</v>
      </c>
    </row>
    <row r="22" spans="1:12" x14ac:dyDescent="0.25">
      <c r="A22" s="10" t="s">
        <v>20</v>
      </c>
      <c r="B22" s="5">
        <v>49</v>
      </c>
      <c r="C22" s="20">
        <f t="shared" si="19"/>
        <v>0.24257425742574257</v>
      </c>
      <c r="D22" s="5">
        <v>36</v>
      </c>
      <c r="E22" s="20">
        <f t="shared" si="20"/>
        <v>0.21556886227544911</v>
      </c>
      <c r="F22" s="5">
        <v>29</v>
      </c>
      <c r="G22" s="20">
        <f t="shared" si="21"/>
        <v>0.24369747899159663</v>
      </c>
      <c r="H22" s="5">
        <v>12</v>
      </c>
      <c r="I22" s="20">
        <f t="shared" si="22"/>
        <v>0.18461538461538463</v>
      </c>
      <c r="J22" s="5">
        <v>16</v>
      </c>
      <c r="K22" s="20">
        <f t="shared" si="23"/>
        <v>0.16326530612244897</v>
      </c>
      <c r="L22" s="16">
        <f>(J22-B22)/B22</f>
        <v>-0.67346938775510201</v>
      </c>
    </row>
    <row r="23" spans="1:12" x14ac:dyDescent="0.25">
      <c r="A23" s="10" t="s">
        <v>21</v>
      </c>
      <c r="B23" s="5">
        <v>19</v>
      </c>
      <c r="C23" s="20">
        <f t="shared" si="19"/>
        <v>9.405940594059406E-2</v>
      </c>
      <c r="D23" s="5">
        <v>16</v>
      </c>
      <c r="E23" s="20">
        <f t="shared" si="20"/>
        <v>9.580838323353294E-2</v>
      </c>
      <c r="F23" s="5">
        <v>10</v>
      </c>
      <c r="G23" s="20">
        <f t="shared" si="21"/>
        <v>8.4033613445378158E-2</v>
      </c>
      <c r="H23" s="5">
        <v>5</v>
      </c>
      <c r="I23" s="20">
        <f t="shared" si="22"/>
        <v>7.6923076923076927E-2</v>
      </c>
      <c r="J23" s="5">
        <v>2</v>
      </c>
      <c r="K23" s="20">
        <f t="shared" si="23"/>
        <v>2.0408163265306121E-2</v>
      </c>
      <c r="L23" s="16">
        <f>(J23-B23)/B23</f>
        <v>-0.89473684210526316</v>
      </c>
    </row>
    <row r="24" spans="1:12" s="33" customFormat="1" x14ac:dyDescent="0.25">
      <c r="A24" s="11" t="s">
        <v>5</v>
      </c>
      <c r="B24" s="19">
        <f t="shared" ref="B24" si="24">SUM(B20:B23)</f>
        <v>202</v>
      </c>
      <c r="C24" s="20">
        <f t="shared" si="19"/>
        <v>1</v>
      </c>
      <c r="D24" s="19">
        <f t="shared" ref="D24" si="25">SUM(D20:D23)</f>
        <v>167</v>
      </c>
      <c r="E24" s="20">
        <f t="shared" si="20"/>
        <v>1</v>
      </c>
      <c r="F24" s="19">
        <f t="shared" ref="F24" si="26">SUM(F20:F23)</f>
        <v>119</v>
      </c>
      <c r="G24" s="20">
        <f t="shared" si="21"/>
        <v>1</v>
      </c>
      <c r="H24" s="19">
        <f t="shared" ref="H24" si="27">SUM(H20:H23)</f>
        <v>65</v>
      </c>
      <c r="I24" s="20">
        <f t="shared" si="22"/>
        <v>1</v>
      </c>
      <c r="J24" s="19">
        <f t="shared" ref="J24" si="28">SUM(J20:J23)</f>
        <v>98</v>
      </c>
      <c r="K24" s="20">
        <f t="shared" si="23"/>
        <v>1</v>
      </c>
      <c r="L24" s="20">
        <f>(J24-B24)/B24</f>
        <v>-0.51485148514851486</v>
      </c>
    </row>
    <row r="25" spans="1:12" ht="30" x14ac:dyDescent="0.25">
      <c r="A25" s="12" t="s">
        <v>22</v>
      </c>
      <c r="B25" s="48" t="s">
        <v>59</v>
      </c>
      <c r="C25" s="49"/>
      <c r="D25" s="48" t="s">
        <v>60</v>
      </c>
      <c r="E25" s="49"/>
      <c r="F25" s="48" t="s">
        <v>61</v>
      </c>
      <c r="G25" s="49"/>
      <c r="H25" s="48" t="s">
        <v>62</v>
      </c>
      <c r="I25" s="49"/>
      <c r="J25" s="48" t="s">
        <v>70</v>
      </c>
      <c r="K25" s="49"/>
      <c r="L25" s="15" t="s">
        <v>1</v>
      </c>
    </row>
    <row r="26" spans="1:12" x14ac:dyDescent="0.25">
      <c r="A26" s="10" t="s">
        <v>23</v>
      </c>
      <c r="B26" s="5">
        <v>107</v>
      </c>
      <c r="C26" s="20">
        <f t="shared" ref="C26:C31" si="29">B26/202</f>
        <v>0.52970297029702973</v>
      </c>
      <c r="D26" s="5">
        <v>89</v>
      </c>
      <c r="E26" s="20">
        <f t="shared" ref="E26:E31" si="30">D26/167</f>
        <v>0.53293413173652693</v>
      </c>
      <c r="F26" s="5">
        <v>74</v>
      </c>
      <c r="G26" s="20">
        <f t="shared" ref="G26:G31" si="31">F26/119</f>
        <v>0.62184873949579833</v>
      </c>
      <c r="H26" s="5">
        <v>42</v>
      </c>
      <c r="I26" s="20">
        <f t="shared" ref="I26:I31" si="32">H26/65</f>
        <v>0.64615384615384619</v>
      </c>
      <c r="J26" s="5">
        <v>56</v>
      </c>
      <c r="K26" s="20">
        <f t="shared" ref="K26:K31" si="33">J26/98</f>
        <v>0.5714285714285714</v>
      </c>
      <c r="L26" s="16">
        <f>(J26-B26)/B26</f>
        <v>-0.47663551401869159</v>
      </c>
    </row>
    <row r="27" spans="1:12" x14ac:dyDescent="0.25">
      <c r="A27" s="10" t="s">
        <v>24</v>
      </c>
      <c r="B27" s="5">
        <v>41</v>
      </c>
      <c r="C27" s="20">
        <f t="shared" si="29"/>
        <v>0.20297029702970298</v>
      </c>
      <c r="D27" s="5">
        <v>33</v>
      </c>
      <c r="E27" s="20">
        <f t="shared" si="30"/>
        <v>0.19760479041916168</v>
      </c>
      <c r="F27" s="5">
        <v>21</v>
      </c>
      <c r="G27" s="20">
        <f t="shared" si="31"/>
        <v>0.17647058823529413</v>
      </c>
      <c r="H27" s="5">
        <v>5</v>
      </c>
      <c r="I27" s="20">
        <f t="shared" si="32"/>
        <v>7.6923076923076927E-2</v>
      </c>
      <c r="J27" s="5">
        <v>17</v>
      </c>
      <c r="K27" s="20">
        <f t="shared" si="33"/>
        <v>0.17346938775510204</v>
      </c>
      <c r="L27" s="16">
        <f>(J27-B27)/B27</f>
        <v>-0.58536585365853655</v>
      </c>
    </row>
    <row r="28" spans="1:12" x14ac:dyDescent="0.25">
      <c r="A28" s="10" t="s">
        <v>25</v>
      </c>
      <c r="B28" s="5">
        <v>17</v>
      </c>
      <c r="C28" s="20">
        <f t="shared" si="29"/>
        <v>8.4158415841584164E-2</v>
      </c>
      <c r="D28" s="5">
        <v>15</v>
      </c>
      <c r="E28" s="20">
        <f t="shared" si="30"/>
        <v>8.9820359281437126E-2</v>
      </c>
      <c r="F28" s="5">
        <v>18</v>
      </c>
      <c r="G28" s="20">
        <f t="shared" si="31"/>
        <v>0.15126050420168066</v>
      </c>
      <c r="H28" s="5">
        <v>12</v>
      </c>
      <c r="I28" s="20">
        <f t="shared" si="32"/>
        <v>0.18461538461538463</v>
      </c>
      <c r="J28" s="5">
        <v>11</v>
      </c>
      <c r="K28" s="20">
        <f t="shared" si="33"/>
        <v>0.11224489795918367</v>
      </c>
      <c r="L28" s="16">
        <f>(J28-B28)/B28</f>
        <v>-0.35294117647058826</v>
      </c>
    </row>
    <row r="29" spans="1:12" x14ac:dyDescent="0.25">
      <c r="A29" s="10" t="s">
        <v>26</v>
      </c>
      <c r="B29" s="17">
        <v>1</v>
      </c>
      <c r="C29" s="20">
        <f t="shared" si="29"/>
        <v>4.9504950495049506E-3</v>
      </c>
      <c r="D29" s="17">
        <v>2</v>
      </c>
      <c r="E29" s="20">
        <f t="shared" si="30"/>
        <v>1.1976047904191617E-2</v>
      </c>
      <c r="F29" s="17" t="s">
        <v>9</v>
      </c>
      <c r="G29" s="17" t="s">
        <v>9</v>
      </c>
      <c r="H29" s="17" t="s">
        <v>9</v>
      </c>
      <c r="I29" s="17" t="s">
        <v>9</v>
      </c>
      <c r="J29" s="17" t="s">
        <v>9</v>
      </c>
      <c r="K29" s="17" t="s">
        <v>9</v>
      </c>
      <c r="L29" s="16">
        <v>-1</v>
      </c>
    </row>
    <row r="30" spans="1:12" x14ac:dyDescent="0.25">
      <c r="A30" s="10" t="s">
        <v>27</v>
      </c>
      <c r="B30" s="5">
        <v>36</v>
      </c>
      <c r="C30" s="20">
        <f t="shared" si="29"/>
        <v>0.17821782178217821</v>
      </c>
      <c r="D30" s="5">
        <v>28</v>
      </c>
      <c r="E30" s="20">
        <f t="shared" si="30"/>
        <v>0.16766467065868262</v>
      </c>
      <c r="F30" s="5">
        <v>6</v>
      </c>
      <c r="G30" s="20">
        <f t="shared" si="31"/>
        <v>5.0420168067226892E-2</v>
      </c>
      <c r="H30" s="5">
        <v>6</v>
      </c>
      <c r="I30" s="20">
        <f t="shared" si="32"/>
        <v>9.2307692307692313E-2</v>
      </c>
      <c r="J30" s="5">
        <v>14</v>
      </c>
      <c r="K30" s="20">
        <f t="shared" si="33"/>
        <v>0.14285714285714285</v>
      </c>
      <c r="L30" s="16">
        <f t="shared" ref="L26:L31" si="34">(J30-B30)/B30</f>
        <v>-0.61111111111111116</v>
      </c>
    </row>
    <row r="31" spans="1:12" s="33" customFormat="1" x14ac:dyDescent="0.25">
      <c r="A31" s="11" t="s">
        <v>5</v>
      </c>
      <c r="B31" s="19">
        <f t="shared" ref="B31" si="35">SUM(B26:B30)</f>
        <v>202</v>
      </c>
      <c r="C31" s="20">
        <f t="shared" si="29"/>
        <v>1</v>
      </c>
      <c r="D31" s="19">
        <f t="shared" ref="D31" si="36">SUM(D26:D30)</f>
        <v>167</v>
      </c>
      <c r="E31" s="20">
        <f t="shared" si="30"/>
        <v>1</v>
      </c>
      <c r="F31" s="19">
        <f t="shared" ref="F31" si="37">SUM(F26:F30)</f>
        <v>119</v>
      </c>
      <c r="G31" s="20">
        <f t="shared" si="31"/>
        <v>1</v>
      </c>
      <c r="H31" s="19">
        <f t="shared" ref="H31" si="38">SUM(H26:H30)</f>
        <v>65</v>
      </c>
      <c r="I31" s="20">
        <f t="shared" si="32"/>
        <v>1</v>
      </c>
      <c r="J31" s="19">
        <f>SUM(J26:J30)</f>
        <v>98</v>
      </c>
      <c r="K31" s="20">
        <f t="shared" si="33"/>
        <v>1</v>
      </c>
      <c r="L31" s="20">
        <f t="shared" si="34"/>
        <v>-0.51485148514851486</v>
      </c>
    </row>
    <row r="32" spans="1:12" ht="30" x14ac:dyDescent="0.25">
      <c r="A32" s="9" t="s">
        <v>28</v>
      </c>
      <c r="B32" s="48" t="s">
        <v>59</v>
      </c>
      <c r="C32" s="49"/>
      <c r="D32" s="48" t="s">
        <v>60</v>
      </c>
      <c r="E32" s="49"/>
      <c r="F32" s="48" t="s">
        <v>61</v>
      </c>
      <c r="G32" s="49"/>
      <c r="H32" s="48" t="s">
        <v>62</v>
      </c>
      <c r="I32" s="49"/>
      <c r="J32" s="48" t="s">
        <v>70</v>
      </c>
      <c r="K32" s="49"/>
      <c r="L32" s="15" t="s">
        <v>1</v>
      </c>
    </row>
    <row r="33" spans="1:12" ht="30" x14ac:dyDescent="0.25">
      <c r="A33" s="13" t="s">
        <v>53</v>
      </c>
      <c r="B33" s="5">
        <v>106</v>
      </c>
      <c r="C33" s="20">
        <f t="shared" ref="C33:C35" si="39">B33/202</f>
        <v>0.52475247524752477</v>
      </c>
      <c r="D33" s="5">
        <v>99</v>
      </c>
      <c r="E33" s="20">
        <f t="shared" ref="E33:E35" si="40">D33/167</f>
        <v>0.59281437125748504</v>
      </c>
      <c r="F33" s="5">
        <v>64</v>
      </c>
      <c r="G33" s="20">
        <f t="shared" ref="G33:G35" si="41">F33/119</f>
        <v>0.53781512605042014</v>
      </c>
      <c r="H33" s="5">
        <v>35</v>
      </c>
      <c r="I33" s="20">
        <f t="shared" ref="I33:I35" si="42">H33/65</f>
        <v>0.53846153846153844</v>
      </c>
      <c r="J33" s="5">
        <v>70</v>
      </c>
      <c r="K33" s="20">
        <f t="shared" ref="K33:K35" si="43">J33/98</f>
        <v>0.7142857142857143</v>
      </c>
      <c r="L33" s="16">
        <f>(J33-B33)/B33</f>
        <v>-0.33962264150943394</v>
      </c>
    </row>
    <row r="34" spans="1:12" x14ac:dyDescent="0.25">
      <c r="A34" s="10" t="s">
        <v>29</v>
      </c>
      <c r="B34" s="5">
        <v>96</v>
      </c>
      <c r="C34" s="20">
        <f t="shared" si="39"/>
        <v>0.47524752475247523</v>
      </c>
      <c r="D34" s="5">
        <v>68</v>
      </c>
      <c r="E34" s="20">
        <f t="shared" si="40"/>
        <v>0.40718562874251496</v>
      </c>
      <c r="F34" s="5">
        <v>55</v>
      </c>
      <c r="G34" s="20">
        <f t="shared" si="41"/>
        <v>0.46218487394957986</v>
      </c>
      <c r="H34" s="5">
        <v>30</v>
      </c>
      <c r="I34" s="20">
        <f t="shared" si="42"/>
        <v>0.46153846153846156</v>
      </c>
      <c r="J34" s="5">
        <v>28</v>
      </c>
      <c r="K34" s="20">
        <f t="shared" si="43"/>
        <v>0.2857142857142857</v>
      </c>
      <c r="L34" s="16">
        <f>(J34-B34)/B34</f>
        <v>-0.70833333333333337</v>
      </c>
    </row>
    <row r="35" spans="1:12" s="33" customFormat="1" x14ac:dyDescent="0.25">
      <c r="A35" s="11" t="s">
        <v>5</v>
      </c>
      <c r="B35" s="19">
        <f t="shared" ref="B35" si="44">SUM(B33:B34)</f>
        <v>202</v>
      </c>
      <c r="C35" s="20">
        <f t="shared" si="39"/>
        <v>1</v>
      </c>
      <c r="D35" s="19">
        <f t="shared" ref="D35" si="45">SUM(D33:D34)</f>
        <v>167</v>
      </c>
      <c r="E35" s="20">
        <f t="shared" si="40"/>
        <v>1</v>
      </c>
      <c r="F35" s="19">
        <f t="shared" ref="F35" si="46">SUM(F33:F34)</f>
        <v>119</v>
      </c>
      <c r="G35" s="20">
        <f t="shared" si="41"/>
        <v>1</v>
      </c>
      <c r="H35" s="19">
        <f t="shared" ref="H35" si="47">SUM(H33:H34)</f>
        <v>65</v>
      </c>
      <c r="I35" s="20">
        <f t="shared" si="42"/>
        <v>1</v>
      </c>
      <c r="J35" s="19">
        <f t="shared" ref="J35" si="48">SUM(J33:J34)</f>
        <v>98</v>
      </c>
      <c r="K35" s="20">
        <f t="shared" si="43"/>
        <v>1</v>
      </c>
      <c r="L35" s="20">
        <f>(J35-B35)/B35</f>
        <v>-0.51485148514851486</v>
      </c>
    </row>
  </sheetData>
  <mergeCells count="26">
    <mergeCell ref="A1:L2"/>
    <mergeCell ref="B3:C3"/>
    <mergeCell ref="D3:E3"/>
    <mergeCell ref="F3:G3"/>
    <mergeCell ref="H3:I3"/>
    <mergeCell ref="J3:K3"/>
    <mergeCell ref="B19:C19"/>
    <mergeCell ref="D19:E19"/>
    <mergeCell ref="F19:G19"/>
    <mergeCell ref="H19:I19"/>
    <mergeCell ref="J19:K19"/>
    <mergeCell ref="B8:C8"/>
    <mergeCell ref="D8:E8"/>
    <mergeCell ref="F8:G8"/>
    <mergeCell ref="H8:I8"/>
    <mergeCell ref="J8:K8"/>
    <mergeCell ref="B25:C25"/>
    <mergeCell ref="D25:E25"/>
    <mergeCell ref="F25:G25"/>
    <mergeCell ref="H25:I25"/>
    <mergeCell ref="J25:K25"/>
    <mergeCell ref="B32:C32"/>
    <mergeCell ref="D32:E32"/>
    <mergeCell ref="F32:G32"/>
    <mergeCell ref="H32:I32"/>
    <mergeCell ref="J32:K32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workbookViewId="0">
      <selection sqref="A1:H2"/>
    </sheetView>
  </sheetViews>
  <sheetFormatPr defaultRowHeight="15" x14ac:dyDescent="0.25"/>
  <cols>
    <col min="1" max="1" width="38.140625" style="14" customWidth="1"/>
    <col min="2" max="2" width="18.5703125" style="8" customWidth="1"/>
    <col min="3" max="8" width="13.140625" style="8" customWidth="1"/>
  </cols>
  <sheetData>
    <row r="1" spans="1:8" x14ac:dyDescent="0.25">
      <c r="A1" s="50" t="s">
        <v>63</v>
      </c>
      <c r="B1" s="50"/>
      <c r="C1" s="50"/>
      <c r="D1" s="50"/>
      <c r="E1" s="50"/>
      <c r="F1" s="50"/>
      <c r="G1" s="50"/>
      <c r="H1" s="50"/>
    </row>
    <row r="2" spans="1:8" x14ac:dyDescent="0.25">
      <c r="A2" s="54"/>
      <c r="B2" s="54"/>
      <c r="C2" s="54"/>
      <c r="D2" s="54"/>
      <c r="E2" s="54"/>
      <c r="F2" s="54"/>
      <c r="G2" s="54"/>
      <c r="H2" s="54"/>
    </row>
    <row r="3" spans="1:8" ht="30" x14ac:dyDescent="0.25">
      <c r="A3" s="21" t="s">
        <v>30</v>
      </c>
      <c r="B3" s="1" t="s">
        <v>31</v>
      </c>
      <c r="C3" s="3" t="s">
        <v>54</v>
      </c>
      <c r="D3" s="3" t="s">
        <v>55</v>
      </c>
      <c r="E3" s="3" t="s">
        <v>56</v>
      </c>
      <c r="F3" s="3" t="s">
        <v>57</v>
      </c>
      <c r="G3" s="3" t="s">
        <v>32</v>
      </c>
      <c r="H3" s="3" t="s">
        <v>58</v>
      </c>
    </row>
    <row r="4" spans="1:8" x14ac:dyDescent="0.25">
      <c r="A4" s="55" t="s">
        <v>64</v>
      </c>
      <c r="B4" s="2" t="s">
        <v>59</v>
      </c>
      <c r="C4" s="5">
        <v>242</v>
      </c>
      <c r="D4" s="5">
        <v>219</v>
      </c>
      <c r="E4" s="4">
        <v>0.9049586776859504</v>
      </c>
      <c r="F4" s="5">
        <v>180</v>
      </c>
      <c r="G4" s="4">
        <v>0.74380165289256195</v>
      </c>
      <c r="H4" s="7" t="s">
        <v>9</v>
      </c>
    </row>
    <row r="5" spans="1:8" x14ac:dyDescent="0.25">
      <c r="A5" s="56"/>
      <c r="B5" s="2" t="s">
        <v>60</v>
      </c>
      <c r="C5" s="5">
        <v>181</v>
      </c>
      <c r="D5" s="5">
        <v>152</v>
      </c>
      <c r="E5" s="4">
        <v>0.83977900552486184</v>
      </c>
      <c r="F5" s="5">
        <v>107</v>
      </c>
      <c r="G5" s="4">
        <v>0.59116022099447518</v>
      </c>
      <c r="H5" s="7" t="s">
        <v>9</v>
      </c>
    </row>
    <row r="6" spans="1:8" x14ac:dyDescent="0.25">
      <c r="A6" s="56"/>
      <c r="B6" s="2" t="s">
        <v>61</v>
      </c>
      <c r="C6" s="5">
        <v>136</v>
      </c>
      <c r="D6" s="5">
        <v>109</v>
      </c>
      <c r="E6" s="4">
        <v>0.80147058823529416</v>
      </c>
      <c r="F6" s="5">
        <v>77</v>
      </c>
      <c r="G6" s="4">
        <v>0.56617647058823528</v>
      </c>
      <c r="H6" s="7" t="s">
        <v>9</v>
      </c>
    </row>
    <row r="7" spans="1:8" x14ac:dyDescent="0.25">
      <c r="A7" s="56"/>
      <c r="B7" s="2" t="s">
        <v>62</v>
      </c>
      <c r="C7" s="5">
        <v>75</v>
      </c>
      <c r="D7" s="5">
        <v>66</v>
      </c>
      <c r="E7" s="4">
        <v>0.88</v>
      </c>
      <c r="F7" s="5">
        <v>45</v>
      </c>
      <c r="G7" s="4">
        <v>0.6</v>
      </c>
      <c r="H7" s="7" t="s">
        <v>9</v>
      </c>
    </row>
    <row r="8" spans="1:8" x14ac:dyDescent="0.25">
      <c r="A8" s="57"/>
      <c r="B8" s="2" t="s">
        <v>70</v>
      </c>
      <c r="C8" s="5">
        <v>105</v>
      </c>
      <c r="D8" s="5">
        <v>98</v>
      </c>
      <c r="E8" s="4">
        <v>0.93333333333333335</v>
      </c>
      <c r="F8" s="5">
        <v>79</v>
      </c>
      <c r="G8" s="4">
        <v>0.75238095238095237</v>
      </c>
      <c r="H8" s="7" t="s">
        <v>9</v>
      </c>
    </row>
    <row r="10" spans="1:8" ht="30" x14ac:dyDescent="0.25">
      <c r="A10" s="9" t="s">
        <v>33</v>
      </c>
      <c r="B10" s="1" t="s">
        <v>31</v>
      </c>
      <c r="C10" s="3" t="s">
        <v>54</v>
      </c>
      <c r="D10" s="3" t="s">
        <v>55</v>
      </c>
      <c r="E10" s="3" t="s">
        <v>56</v>
      </c>
      <c r="F10" s="3" t="s">
        <v>57</v>
      </c>
      <c r="G10" s="3" t="s">
        <v>32</v>
      </c>
      <c r="H10" s="3" t="s">
        <v>58</v>
      </c>
    </row>
    <row r="11" spans="1:8" x14ac:dyDescent="0.25">
      <c r="A11" s="53" t="s">
        <v>65</v>
      </c>
      <c r="B11" s="2" t="s">
        <v>59</v>
      </c>
      <c r="C11" s="5">
        <v>27</v>
      </c>
      <c r="D11" s="5">
        <v>22</v>
      </c>
      <c r="E11" s="6">
        <v>0.81481481481481477</v>
      </c>
      <c r="F11" s="5">
        <v>18</v>
      </c>
      <c r="G11" s="6">
        <v>0.66666666666666663</v>
      </c>
      <c r="H11" s="7">
        <v>2.7142857142857144</v>
      </c>
    </row>
    <row r="12" spans="1:8" x14ac:dyDescent="0.25">
      <c r="A12" s="53"/>
      <c r="B12" s="2" t="s">
        <v>60</v>
      </c>
      <c r="C12" s="5">
        <v>27</v>
      </c>
      <c r="D12" s="5">
        <v>20</v>
      </c>
      <c r="E12" s="6">
        <v>0.7407407407407407</v>
      </c>
      <c r="F12" s="5">
        <v>13</v>
      </c>
      <c r="G12" s="6">
        <v>0.48148148148148145</v>
      </c>
      <c r="H12" s="7">
        <v>1.85</v>
      </c>
    </row>
    <row r="13" spans="1:8" x14ac:dyDescent="0.25">
      <c r="A13" s="53"/>
      <c r="B13" s="2" t="s">
        <v>61</v>
      </c>
      <c r="C13" s="5">
        <v>25</v>
      </c>
      <c r="D13" s="5">
        <v>20</v>
      </c>
      <c r="E13" s="6">
        <v>0.8</v>
      </c>
      <c r="F13" s="5">
        <v>14</v>
      </c>
      <c r="G13" s="6">
        <v>0.56000000000000005</v>
      </c>
      <c r="H13" s="7">
        <v>2.1</v>
      </c>
    </row>
    <row r="14" spans="1:8" x14ac:dyDescent="0.25">
      <c r="A14" s="53"/>
      <c r="B14" s="2" t="s">
        <v>62</v>
      </c>
      <c r="C14" s="5">
        <v>23</v>
      </c>
      <c r="D14" s="5">
        <v>21</v>
      </c>
      <c r="E14" s="6">
        <v>0.91304347826086951</v>
      </c>
      <c r="F14" s="5">
        <v>10</v>
      </c>
      <c r="G14" s="6">
        <v>0.43478260869565216</v>
      </c>
      <c r="H14" s="7">
        <v>1.3333333333333333</v>
      </c>
    </row>
    <row r="15" spans="1:8" x14ac:dyDescent="0.25">
      <c r="A15" s="53"/>
      <c r="B15" s="2" t="s">
        <v>70</v>
      </c>
      <c r="C15" s="5">
        <v>13</v>
      </c>
      <c r="D15" s="5">
        <v>11</v>
      </c>
      <c r="E15" s="6">
        <v>0.84615384615384615</v>
      </c>
      <c r="F15" s="5">
        <v>5</v>
      </c>
      <c r="G15" s="6">
        <v>0.38461538461538464</v>
      </c>
      <c r="H15" s="7">
        <v>1.7272727272727273</v>
      </c>
    </row>
    <row r="16" spans="1:8" ht="30" x14ac:dyDescent="0.25">
      <c r="A16" s="22"/>
      <c r="B16" s="1" t="s">
        <v>31</v>
      </c>
      <c r="C16" s="3" t="s">
        <v>54</v>
      </c>
      <c r="D16" s="3" t="s">
        <v>55</v>
      </c>
      <c r="E16" s="3" t="s">
        <v>56</v>
      </c>
      <c r="F16" s="3" t="s">
        <v>57</v>
      </c>
      <c r="G16" s="3" t="s">
        <v>32</v>
      </c>
      <c r="H16" s="3" t="s">
        <v>58</v>
      </c>
    </row>
    <row r="17" spans="1:8" x14ac:dyDescent="0.25">
      <c r="A17" s="53" t="s">
        <v>66</v>
      </c>
      <c r="B17" s="2" t="s">
        <v>59</v>
      </c>
      <c r="C17" s="5">
        <v>125</v>
      </c>
      <c r="D17" s="5">
        <v>112</v>
      </c>
      <c r="E17" s="6">
        <v>0.89600000000000002</v>
      </c>
      <c r="F17" s="5">
        <v>86</v>
      </c>
      <c r="G17" s="6">
        <v>0.68799999999999994</v>
      </c>
      <c r="H17" s="7">
        <v>2.4311926605504586</v>
      </c>
    </row>
    <row r="18" spans="1:8" x14ac:dyDescent="0.25">
      <c r="A18" s="53"/>
      <c r="B18" s="2" t="s">
        <v>60</v>
      </c>
      <c r="C18" s="5">
        <v>109</v>
      </c>
      <c r="D18" s="5">
        <v>94</v>
      </c>
      <c r="E18" s="6">
        <v>0.86238532110091748</v>
      </c>
      <c r="F18" s="5">
        <v>63</v>
      </c>
      <c r="G18" s="6">
        <v>0.57798165137614677</v>
      </c>
      <c r="H18" s="7">
        <v>2.152173913043478</v>
      </c>
    </row>
    <row r="19" spans="1:8" x14ac:dyDescent="0.25">
      <c r="A19" s="53"/>
      <c r="B19" s="2" t="s">
        <v>61</v>
      </c>
      <c r="C19" s="5">
        <v>87</v>
      </c>
      <c r="D19" s="5">
        <v>70</v>
      </c>
      <c r="E19" s="6">
        <v>0.8045977011494253</v>
      </c>
      <c r="F19" s="5">
        <v>48</v>
      </c>
      <c r="G19" s="6">
        <v>0.55172413793103448</v>
      </c>
      <c r="H19" s="7">
        <v>2.126984126984127</v>
      </c>
    </row>
    <row r="20" spans="1:8" x14ac:dyDescent="0.25">
      <c r="A20" s="53"/>
      <c r="B20" s="2" t="s">
        <v>62</v>
      </c>
      <c r="C20" s="5">
        <v>37</v>
      </c>
      <c r="D20" s="5">
        <v>35</v>
      </c>
      <c r="E20" s="6">
        <v>0.94594594594594594</v>
      </c>
      <c r="F20" s="5">
        <v>27</v>
      </c>
      <c r="G20" s="6">
        <v>0.72972972972972971</v>
      </c>
      <c r="H20" s="7">
        <v>2.5757575757575757</v>
      </c>
    </row>
    <row r="21" spans="1:8" x14ac:dyDescent="0.25">
      <c r="A21" s="53"/>
      <c r="B21" s="2" t="s">
        <v>70</v>
      </c>
      <c r="C21" s="5">
        <v>48</v>
      </c>
      <c r="D21" s="5">
        <v>44</v>
      </c>
      <c r="E21" s="6">
        <v>0.91666666666666663</v>
      </c>
      <c r="F21" s="5">
        <v>33</v>
      </c>
      <c r="G21" s="6">
        <v>0.6875</v>
      </c>
      <c r="H21" s="7">
        <v>2.5681818181818183</v>
      </c>
    </row>
    <row r="22" spans="1:8" ht="30" x14ac:dyDescent="0.25">
      <c r="A22" s="9"/>
      <c r="B22" s="35" t="s">
        <v>31</v>
      </c>
      <c r="C22" s="3" t="s">
        <v>54</v>
      </c>
      <c r="D22" s="3" t="s">
        <v>55</v>
      </c>
      <c r="E22" s="3" t="s">
        <v>56</v>
      </c>
      <c r="F22" s="3" t="s">
        <v>57</v>
      </c>
      <c r="G22" s="3" t="s">
        <v>32</v>
      </c>
      <c r="H22" s="3" t="s">
        <v>58</v>
      </c>
    </row>
    <row r="23" spans="1:8" x14ac:dyDescent="0.25">
      <c r="A23" s="53" t="s">
        <v>67</v>
      </c>
      <c r="B23" s="2" t="s">
        <v>59</v>
      </c>
      <c r="C23" s="5">
        <v>60</v>
      </c>
      <c r="D23" s="5">
        <v>59</v>
      </c>
      <c r="E23" s="6">
        <v>0.98333333333333328</v>
      </c>
      <c r="F23" s="5">
        <v>56</v>
      </c>
      <c r="G23" s="6">
        <v>0.93333333333333335</v>
      </c>
      <c r="H23" s="7">
        <v>3.6101694915254239</v>
      </c>
    </row>
    <row r="24" spans="1:8" x14ac:dyDescent="0.25">
      <c r="A24" s="53"/>
      <c r="B24" s="2" t="s">
        <v>60</v>
      </c>
      <c r="C24" s="5">
        <v>25</v>
      </c>
      <c r="D24" s="5">
        <v>22</v>
      </c>
      <c r="E24" s="6">
        <v>0.88</v>
      </c>
      <c r="F24" s="5">
        <v>18</v>
      </c>
      <c r="G24" s="6">
        <v>0.72</v>
      </c>
      <c r="H24" s="7">
        <v>2.5454545454545454</v>
      </c>
    </row>
    <row r="25" spans="1:8" x14ac:dyDescent="0.25">
      <c r="A25" s="53"/>
      <c r="B25" s="2" t="s">
        <v>61</v>
      </c>
      <c r="C25" s="5">
        <v>24</v>
      </c>
      <c r="D25" s="5">
        <v>19</v>
      </c>
      <c r="E25" s="6">
        <v>0.79166666666666663</v>
      </c>
      <c r="F25" s="5">
        <v>15</v>
      </c>
      <c r="G25" s="6">
        <v>0.625</v>
      </c>
      <c r="H25" s="7">
        <v>2.2142857142857144</v>
      </c>
    </row>
    <row r="26" spans="1:8" x14ac:dyDescent="0.25">
      <c r="A26" s="53"/>
      <c r="B26" s="2" t="s">
        <v>62</v>
      </c>
      <c r="C26" s="5">
        <v>15</v>
      </c>
      <c r="D26" s="5">
        <v>10</v>
      </c>
      <c r="E26" s="6">
        <v>0.66666666666666663</v>
      </c>
      <c r="F26" s="5">
        <v>8</v>
      </c>
      <c r="G26" s="6">
        <v>0.53333333333333333</v>
      </c>
      <c r="H26" s="7">
        <v>2.1</v>
      </c>
    </row>
    <row r="27" spans="1:8" x14ac:dyDescent="0.25">
      <c r="A27" s="53"/>
      <c r="B27" s="2" t="s">
        <v>70</v>
      </c>
      <c r="C27" s="5">
        <v>12</v>
      </c>
      <c r="D27" s="5">
        <v>11</v>
      </c>
      <c r="E27" s="6">
        <v>0.91666666666666663</v>
      </c>
      <c r="F27" s="5">
        <v>9</v>
      </c>
      <c r="G27" s="6">
        <v>0.75</v>
      </c>
      <c r="H27" s="7">
        <v>2.4444444444444446</v>
      </c>
    </row>
    <row r="28" spans="1:8" ht="30" x14ac:dyDescent="0.25">
      <c r="A28" s="22"/>
      <c r="B28" s="35" t="s">
        <v>31</v>
      </c>
      <c r="C28" s="3" t="s">
        <v>54</v>
      </c>
      <c r="D28" s="3" t="s">
        <v>55</v>
      </c>
      <c r="E28" s="3" t="s">
        <v>56</v>
      </c>
      <c r="F28" s="3" t="s">
        <v>57</v>
      </c>
      <c r="G28" s="3" t="s">
        <v>32</v>
      </c>
      <c r="H28" s="3" t="s">
        <v>58</v>
      </c>
    </row>
    <row r="29" spans="1:8" x14ac:dyDescent="0.25">
      <c r="A29" s="53" t="s">
        <v>68</v>
      </c>
      <c r="B29" s="2" t="s">
        <v>59</v>
      </c>
      <c r="C29" s="5">
        <v>20</v>
      </c>
      <c r="D29" s="5">
        <v>18</v>
      </c>
      <c r="E29" s="6">
        <v>0.9</v>
      </c>
      <c r="F29" s="5">
        <v>12</v>
      </c>
      <c r="G29" s="6">
        <v>0.6</v>
      </c>
      <c r="H29" s="7">
        <v>2.0555555555555554</v>
      </c>
    </row>
    <row r="30" spans="1:8" x14ac:dyDescent="0.25">
      <c r="A30" s="53"/>
      <c r="B30" s="2" t="s">
        <v>60</v>
      </c>
      <c r="C30" s="5" t="s">
        <v>9</v>
      </c>
      <c r="D30" s="5" t="s">
        <v>9</v>
      </c>
      <c r="E30" s="6" t="s">
        <v>9</v>
      </c>
      <c r="F30" s="5" t="s">
        <v>9</v>
      </c>
      <c r="G30" s="6" t="s">
        <v>9</v>
      </c>
      <c r="H30" s="7" t="s">
        <v>9</v>
      </c>
    </row>
    <row r="31" spans="1:8" x14ac:dyDescent="0.25">
      <c r="A31" s="53"/>
      <c r="B31" s="2" t="s">
        <v>61</v>
      </c>
      <c r="C31" s="5" t="s">
        <v>9</v>
      </c>
      <c r="D31" s="5" t="s">
        <v>9</v>
      </c>
      <c r="E31" s="6" t="s">
        <v>9</v>
      </c>
      <c r="F31" s="5" t="s">
        <v>9</v>
      </c>
      <c r="G31" s="6" t="s">
        <v>9</v>
      </c>
      <c r="H31" s="7" t="s">
        <v>9</v>
      </c>
    </row>
    <row r="32" spans="1:8" x14ac:dyDescent="0.25">
      <c r="A32" s="53"/>
      <c r="B32" s="2" t="s">
        <v>62</v>
      </c>
      <c r="C32" s="5" t="s">
        <v>9</v>
      </c>
      <c r="D32" s="5" t="s">
        <v>9</v>
      </c>
      <c r="E32" s="6" t="s">
        <v>9</v>
      </c>
      <c r="F32" s="5" t="s">
        <v>9</v>
      </c>
      <c r="G32" s="6" t="s">
        <v>9</v>
      </c>
      <c r="H32" s="7" t="s">
        <v>9</v>
      </c>
    </row>
    <row r="33" spans="1:8" x14ac:dyDescent="0.25">
      <c r="A33" s="53"/>
      <c r="B33" s="2" t="s">
        <v>70</v>
      </c>
      <c r="C33" s="5">
        <v>32</v>
      </c>
      <c r="D33" s="5">
        <v>32</v>
      </c>
      <c r="E33" s="6">
        <v>1</v>
      </c>
      <c r="F33" s="5">
        <v>32</v>
      </c>
      <c r="G33" s="6">
        <v>1</v>
      </c>
      <c r="H33" s="7">
        <v>3.6031249999999999</v>
      </c>
    </row>
    <row r="34" spans="1:8" ht="30" x14ac:dyDescent="0.25">
      <c r="A34" s="22"/>
      <c r="B34" s="35" t="s">
        <v>31</v>
      </c>
      <c r="C34" s="3" t="s">
        <v>54</v>
      </c>
      <c r="D34" s="3" t="s">
        <v>55</v>
      </c>
      <c r="E34" s="3" t="s">
        <v>56</v>
      </c>
      <c r="F34" s="3" t="s">
        <v>57</v>
      </c>
      <c r="G34" s="3" t="s">
        <v>32</v>
      </c>
      <c r="H34" s="3" t="s">
        <v>58</v>
      </c>
    </row>
    <row r="35" spans="1:8" x14ac:dyDescent="0.25">
      <c r="A35" s="53" t="s">
        <v>69</v>
      </c>
      <c r="B35" s="2" t="s">
        <v>59</v>
      </c>
      <c r="C35" s="5">
        <v>10</v>
      </c>
      <c r="D35" s="5">
        <v>8</v>
      </c>
      <c r="E35" s="6">
        <v>0.8</v>
      </c>
      <c r="F35" s="5">
        <v>8</v>
      </c>
      <c r="G35" s="6">
        <v>0.8</v>
      </c>
      <c r="H35" s="7">
        <v>3.25</v>
      </c>
    </row>
    <row r="36" spans="1:8" x14ac:dyDescent="0.25">
      <c r="A36" s="53"/>
      <c r="B36" s="2" t="s">
        <v>60</v>
      </c>
      <c r="C36" s="5">
        <v>20</v>
      </c>
      <c r="D36" s="5">
        <v>16</v>
      </c>
      <c r="E36" s="6">
        <v>0.8</v>
      </c>
      <c r="F36" s="5">
        <v>13</v>
      </c>
      <c r="G36" s="6">
        <v>0.65</v>
      </c>
      <c r="H36" s="7">
        <v>3</v>
      </c>
    </row>
    <row r="37" spans="1:8" x14ac:dyDescent="0.25">
      <c r="A37" s="53"/>
      <c r="B37" s="2" t="s">
        <v>61</v>
      </c>
      <c r="C37" s="17" t="s">
        <v>9</v>
      </c>
      <c r="D37" s="5" t="s">
        <v>9</v>
      </c>
      <c r="E37" s="6" t="s">
        <v>9</v>
      </c>
      <c r="F37" s="5" t="s">
        <v>9</v>
      </c>
      <c r="G37" s="6" t="s">
        <v>9</v>
      </c>
      <c r="H37" s="7" t="s">
        <v>9</v>
      </c>
    </row>
    <row r="38" spans="1:8" x14ac:dyDescent="0.25">
      <c r="A38" s="53"/>
      <c r="B38" s="2" t="s">
        <v>62</v>
      </c>
      <c r="C38" s="5" t="s">
        <v>9</v>
      </c>
      <c r="D38" s="5" t="s">
        <v>9</v>
      </c>
      <c r="E38" s="6" t="s">
        <v>9</v>
      </c>
      <c r="F38" s="5" t="s">
        <v>9</v>
      </c>
      <c r="G38" s="6" t="s">
        <v>9</v>
      </c>
      <c r="H38" s="7" t="s">
        <v>9</v>
      </c>
    </row>
    <row r="39" spans="1:8" x14ac:dyDescent="0.25">
      <c r="A39" s="53"/>
      <c r="B39" s="2" t="s">
        <v>70</v>
      </c>
      <c r="C39" s="5" t="s">
        <v>9</v>
      </c>
      <c r="D39" s="5" t="s">
        <v>9</v>
      </c>
      <c r="E39" s="6" t="s">
        <v>9</v>
      </c>
      <c r="F39" s="5" t="s">
        <v>9</v>
      </c>
      <c r="G39" s="6" t="s">
        <v>9</v>
      </c>
      <c r="H39" s="7" t="s">
        <v>9</v>
      </c>
    </row>
  </sheetData>
  <mergeCells count="7">
    <mergeCell ref="A29:A33"/>
    <mergeCell ref="A35:A39"/>
    <mergeCell ref="A1:H2"/>
    <mergeCell ref="A4:A8"/>
    <mergeCell ref="A11:A15"/>
    <mergeCell ref="A17:A21"/>
    <mergeCell ref="A23:A27"/>
  </mergeCells>
  <printOptions horizontalCentered="1"/>
  <pageMargins left="0.7" right="0.7" top="0.75" bottom="0.75" header="0.3" footer="0.3"/>
  <pageSetup scale="77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workbookViewId="0"/>
  </sheetViews>
  <sheetFormatPr defaultRowHeight="15" x14ac:dyDescent="0.25"/>
  <cols>
    <col min="1" max="1" width="20" style="14" customWidth="1"/>
    <col min="2" max="2" width="16.7109375" style="8" customWidth="1"/>
    <col min="3" max="8" width="13.7109375" style="8" customWidth="1"/>
  </cols>
  <sheetData>
    <row r="1" spans="1:8" ht="30" x14ac:dyDescent="0.25">
      <c r="A1" s="9" t="s">
        <v>34</v>
      </c>
      <c r="B1" s="1" t="s">
        <v>31</v>
      </c>
      <c r="C1" s="3" t="s">
        <v>54</v>
      </c>
      <c r="D1" s="3" t="s">
        <v>55</v>
      </c>
      <c r="E1" s="3" t="s">
        <v>56</v>
      </c>
      <c r="F1" s="3" t="s">
        <v>57</v>
      </c>
      <c r="G1" s="3" t="s">
        <v>32</v>
      </c>
      <c r="H1" s="3" t="s">
        <v>58</v>
      </c>
    </row>
    <row r="2" spans="1:8" x14ac:dyDescent="0.25">
      <c r="A2" s="53" t="s">
        <v>35</v>
      </c>
      <c r="B2" s="2" t="s">
        <v>59</v>
      </c>
      <c r="C2" s="5">
        <v>242</v>
      </c>
      <c r="D2" s="5">
        <v>219</v>
      </c>
      <c r="E2" s="6">
        <v>0.9049586776859504</v>
      </c>
      <c r="F2" s="5">
        <v>180</v>
      </c>
      <c r="G2" s="6">
        <v>0.74380165289256195</v>
      </c>
      <c r="H2" s="25">
        <v>2.7813953488372092</v>
      </c>
    </row>
    <row r="3" spans="1:8" x14ac:dyDescent="0.25">
      <c r="A3" s="53"/>
      <c r="B3" s="2" t="s">
        <v>60</v>
      </c>
      <c r="C3" s="5">
        <v>181</v>
      </c>
      <c r="D3" s="5">
        <v>152</v>
      </c>
      <c r="E3" s="6">
        <v>0.83977900552486184</v>
      </c>
      <c r="F3" s="5">
        <v>107</v>
      </c>
      <c r="G3" s="6">
        <v>0.59116022099447518</v>
      </c>
      <c r="H3" s="25">
        <v>2.2344827586206897</v>
      </c>
    </row>
    <row r="4" spans="1:8" x14ac:dyDescent="0.25">
      <c r="A4" s="53"/>
      <c r="B4" s="2" t="s">
        <v>61</v>
      </c>
      <c r="C4" s="5">
        <v>136</v>
      </c>
      <c r="D4" s="5">
        <v>109</v>
      </c>
      <c r="E4" s="6">
        <v>0.80147058823529416</v>
      </c>
      <c r="F4" s="5">
        <v>77</v>
      </c>
      <c r="G4" s="6">
        <v>0.56617647058823528</v>
      </c>
      <c r="H4" s="25">
        <v>2.134020618556701</v>
      </c>
    </row>
    <row r="5" spans="1:8" x14ac:dyDescent="0.25">
      <c r="A5" s="53"/>
      <c r="B5" s="2" t="s">
        <v>62</v>
      </c>
      <c r="C5" s="5">
        <v>75</v>
      </c>
      <c r="D5" s="5">
        <v>66</v>
      </c>
      <c r="E5" s="6">
        <v>0.88</v>
      </c>
      <c r="F5" s="5">
        <v>45</v>
      </c>
      <c r="G5" s="6">
        <v>0.6</v>
      </c>
      <c r="H5" s="25">
        <v>2.09375</v>
      </c>
    </row>
    <row r="6" spans="1:8" x14ac:dyDescent="0.25">
      <c r="A6" s="53"/>
      <c r="B6" s="2" t="s">
        <v>70</v>
      </c>
      <c r="C6" s="5">
        <v>105</v>
      </c>
      <c r="D6" s="5">
        <v>98</v>
      </c>
      <c r="E6" s="6">
        <v>0.93333333333333335</v>
      </c>
      <c r="F6" s="5">
        <v>79</v>
      </c>
      <c r="G6" s="6">
        <v>0.75238095238095237</v>
      </c>
      <c r="H6" s="25">
        <v>2.8052083333333333</v>
      </c>
    </row>
    <row r="7" spans="1:8" x14ac:dyDescent="0.25">
      <c r="A7" s="53" t="s">
        <v>36</v>
      </c>
      <c r="B7" s="2" t="s">
        <v>59</v>
      </c>
      <c r="C7" s="17" t="s">
        <v>9</v>
      </c>
      <c r="D7" s="17" t="s">
        <v>9</v>
      </c>
      <c r="E7" s="23" t="s">
        <v>9</v>
      </c>
      <c r="F7" s="17" t="s">
        <v>9</v>
      </c>
      <c r="G7" s="23" t="s">
        <v>9</v>
      </c>
      <c r="H7" s="34" t="s">
        <v>9</v>
      </c>
    </row>
    <row r="8" spans="1:8" x14ac:dyDescent="0.25">
      <c r="A8" s="53"/>
      <c r="B8" s="2" t="s">
        <v>60</v>
      </c>
      <c r="C8" s="17" t="s">
        <v>9</v>
      </c>
      <c r="D8" s="17" t="s">
        <v>9</v>
      </c>
      <c r="E8" s="23" t="s">
        <v>9</v>
      </c>
      <c r="F8" s="17" t="s">
        <v>9</v>
      </c>
      <c r="G8" s="23" t="s">
        <v>9</v>
      </c>
      <c r="H8" s="34" t="s">
        <v>9</v>
      </c>
    </row>
    <row r="9" spans="1:8" x14ac:dyDescent="0.25">
      <c r="A9" s="53"/>
      <c r="B9" s="2" t="s">
        <v>61</v>
      </c>
      <c r="C9" s="17" t="s">
        <v>9</v>
      </c>
      <c r="D9" s="17" t="s">
        <v>9</v>
      </c>
      <c r="E9" s="23" t="s">
        <v>9</v>
      </c>
      <c r="F9" s="17" t="s">
        <v>9</v>
      </c>
      <c r="G9" s="23" t="s">
        <v>9</v>
      </c>
      <c r="H9" s="34" t="s">
        <v>9</v>
      </c>
    </row>
    <row r="10" spans="1:8" x14ac:dyDescent="0.25">
      <c r="A10" s="53"/>
      <c r="B10" s="2" t="s">
        <v>62</v>
      </c>
      <c r="C10" s="17" t="s">
        <v>9</v>
      </c>
      <c r="D10" s="17" t="s">
        <v>9</v>
      </c>
      <c r="E10" s="23" t="s">
        <v>9</v>
      </c>
      <c r="F10" s="17" t="s">
        <v>9</v>
      </c>
      <c r="G10" s="23" t="s">
        <v>9</v>
      </c>
      <c r="H10" s="34" t="s">
        <v>9</v>
      </c>
    </row>
    <row r="11" spans="1:8" x14ac:dyDescent="0.25">
      <c r="A11" s="53"/>
      <c r="B11" s="2" t="s">
        <v>70</v>
      </c>
      <c r="C11" s="17" t="s">
        <v>9</v>
      </c>
      <c r="D11" s="17" t="s">
        <v>9</v>
      </c>
      <c r="E11" s="23" t="s">
        <v>9</v>
      </c>
      <c r="F11" s="17" t="s">
        <v>9</v>
      </c>
      <c r="G11" s="23" t="s">
        <v>9</v>
      </c>
      <c r="H11" s="34" t="s">
        <v>9</v>
      </c>
    </row>
    <row r="14" spans="1:8" ht="37.5" customHeight="1" x14ac:dyDescent="0.25">
      <c r="A14" s="58" t="s">
        <v>35</v>
      </c>
      <c r="B14" s="58"/>
      <c r="C14" s="58"/>
      <c r="D14" s="58"/>
      <c r="E14" s="58"/>
      <c r="F14" s="58"/>
      <c r="G14" s="58"/>
      <c r="H14" s="58"/>
    </row>
    <row r="15" spans="1:8" ht="30" x14ac:dyDescent="0.25">
      <c r="A15" s="9" t="s">
        <v>37</v>
      </c>
      <c r="B15" s="37" t="s">
        <v>31</v>
      </c>
      <c r="C15" s="3" t="s">
        <v>54</v>
      </c>
      <c r="D15" s="3" t="s">
        <v>55</v>
      </c>
      <c r="E15" s="3" t="s">
        <v>56</v>
      </c>
      <c r="F15" s="3" t="s">
        <v>57</v>
      </c>
      <c r="G15" s="3" t="s">
        <v>32</v>
      </c>
      <c r="H15" s="3" t="s">
        <v>58</v>
      </c>
    </row>
    <row r="16" spans="1:8" x14ac:dyDescent="0.25">
      <c r="A16" s="59" t="s">
        <v>38</v>
      </c>
      <c r="B16" s="39" t="s">
        <v>59</v>
      </c>
      <c r="C16" s="40">
        <v>16</v>
      </c>
      <c r="D16" s="40">
        <v>13</v>
      </c>
      <c r="E16" s="41">
        <v>0.8125</v>
      </c>
      <c r="F16" s="40">
        <v>9</v>
      </c>
      <c r="G16" s="41">
        <v>0.5625</v>
      </c>
      <c r="H16" s="42">
        <v>2.1538461538461537</v>
      </c>
    </row>
    <row r="17" spans="1:8" x14ac:dyDescent="0.25">
      <c r="A17" s="60"/>
      <c r="B17" s="39" t="s">
        <v>60</v>
      </c>
      <c r="C17" s="40">
        <v>9</v>
      </c>
      <c r="D17" s="40">
        <v>8</v>
      </c>
      <c r="E17" s="41">
        <v>0.88888888888888884</v>
      </c>
      <c r="F17" s="40">
        <v>3</v>
      </c>
      <c r="G17" s="41">
        <v>0.33333333333333331</v>
      </c>
      <c r="H17" s="42">
        <v>1.4285714285714286</v>
      </c>
    </row>
    <row r="18" spans="1:8" x14ac:dyDescent="0.25">
      <c r="A18" s="60"/>
      <c r="B18" s="39" t="s">
        <v>61</v>
      </c>
      <c r="C18" s="40">
        <v>12</v>
      </c>
      <c r="D18" s="40">
        <v>12</v>
      </c>
      <c r="E18" s="41">
        <v>1</v>
      </c>
      <c r="F18" s="40">
        <v>6</v>
      </c>
      <c r="G18" s="41">
        <v>0.5</v>
      </c>
      <c r="H18" s="42">
        <v>1.75</v>
      </c>
    </row>
    <row r="19" spans="1:8" x14ac:dyDescent="0.25">
      <c r="A19" s="60"/>
      <c r="B19" s="39" t="s">
        <v>62</v>
      </c>
      <c r="C19" s="40">
        <v>7</v>
      </c>
      <c r="D19" s="40">
        <v>6</v>
      </c>
      <c r="E19" s="41">
        <v>0.8571428571428571</v>
      </c>
      <c r="F19" s="40">
        <v>4</v>
      </c>
      <c r="G19" s="41">
        <v>0.5714285714285714</v>
      </c>
      <c r="H19" s="42">
        <v>2.6666666666666665</v>
      </c>
    </row>
    <row r="20" spans="1:8" x14ac:dyDescent="0.25">
      <c r="A20" s="61"/>
      <c r="B20" s="39" t="s">
        <v>70</v>
      </c>
      <c r="C20" s="40">
        <v>3</v>
      </c>
      <c r="D20" s="40">
        <v>2</v>
      </c>
      <c r="E20" s="41">
        <v>0.66666666666666663</v>
      </c>
      <c r="F20" s="40">
        <v>0</v>
      </c>
      <c r="G20" s="41">
        <v>0</v>
      </c>
      <c r="H20" s="42">
        <v>0</v>
      </c>
    </row>
    <row r="21" spans="1:8" x14ac:dyDescent="0.25">
      <c r="A21" s="62" t="s">
        <v>39</v>
      </c>
      <c r="B21" s="43" t="s">
        <v>59</v>
      </c>
      <c r="C21" s="44">
        <v>4</v>
      </c>
      <c r="D21" s="44">
        <v>3</v>
      </c>
      <c r="E21" s="45">
        <v>0.75</v>
      </c>
      <c r="F21" s="44">
        <v>2</v>
      </c>
      <c r="G21" s="45">
        <v>0.5</v>
      </c>
      <c r="H21" s="46">
        <v>2</v>
      </c>
    </row>
    <row r="22" spans="1:8" x14ac:dyDescent="0.25">
      <c r="A22" s="62"/>
      <c r="B22" s="43" t="s">
        <v>60</v>
      </c>
      <c r="C22" s="44">
        <v>1</v>
      </c>
      <c r="D22" s="44">
        <v>1</v>
      </c>
      <c r="E22" s="45">
        <v>1</v>
      </c>
      <c r="F22" s="44">
        <v>0</v>
      </c>
      <c r="G22" s="45">
        <v>0</v>
      </c>
      <c r="H22" s="46">
        <v>0</v>
      </c>
    </row>
    <row r="23" spans="1:8" x14ac:dyDescent="0.25">
      <c r="A23" s="62"/>
      <c r="B23" s="43" t="s">
        <v>61</v>
      </c>
      <c r="C23" s="44" t="s">
        <v>9</v>
      </c>
      <c r="D23" s="44" t="s">
        <v>9</v>
      </c>
      <c r="E23" s="45" t="s">
        <v>9</v>
      </c>
      <c r="F23" s="44" t="s">
        <v>9</v>
      </c>
      <c r="G23" s="45" t="s">
        <v>9</v>
      </c>
      <c r="H23" s="46" t="s">
        <v>9</v>
      </c>
    </row>
    <row r="24" spans="1:8" x14ac:dyDescent="0.25">
      <c r="A24" s="62"/>
      <c r="B24" s="43" t="s">
        <v>62</v>
      </c>
      <c r="C24" s="44" t="s">
        <v>9</v>
      </c>
      <c r="D24" s="44" t="s">
        <v>9</v>
      </c>
      <c r="E24" s="45" t="s">
        <v>9</v>
      </c>
      <c r="F24" s="44" t="s">
        <v>9</v>
      </c>
      <c r="G24" s="45" t="s">
        <v>9</v>
      </c>
      <c r="H24" s="46" t="s">
        <v>9</v>
      </c>
    </row>
    <row r="25" spans="1:8" x14ac:dyDescent="0.25">
      <c r="A25" s="62"/>
      <c r="B25" s="43" t="s">
        <v>70</v>
      </c>
      <c r="C25" s="44" t="s">
        <v>9</v>
      </c>
      <c r="D25" s="44" t="s">
        <v>9</v>
      </c>
      <c r="E25" s="45" t="s">
        <v>9</v>
      </c>
      <c r="F25" s="44" t="s">
        <v>9</v>
      </c>
      <c r="G25" s="45" t="s">
        <v>9</v>
      </c>
      <c r="H25" s="46" t="s">
        <v>9</v>
      </c>
    </row>
    <row r="26" spans="1:8" x14ac:dyDescent="0.25">
      <c r="A26" s="64" t="s">
        <v>10</v>
      </c>
      <c r="B26" s="39" t="s">
        <v>59</v>
      </c>
      <c r="C26" s="40">
        <v>12</v>
      </c>
      <c r="D26" s="40">
        <v>11</v>
      </c>
      <c r="E26" s="41">
        <v>0.91666666666666663</v>
      </c>
      <c r="F26" s="40">
        <v>11</v>
      </c>
      <c r="G26" s="41">
        <v>0.91666666666666663</v>
      </c>
      <c r="H26" s="42">
        <v>3.6090909090909089</v>
      </c>
    </row>
    <row r="27" spans="1:8" x14ac:dyDescent="0.25">
      <c r="A27" s="64"/>
      <c r="B27" s="39" t="s">
        <v>60</v>
      </c>
      <c r="C27" s="40">
        <v>6</v>
      </c>
      <c r="D27" s="40">
        <v>6</v>
      </c>
      <c r="E27" s="41">
        <v>1</v>
      </c>
      <c r="F27" s="40">
        <v>6</v>
      </c>
      <c r="G27" s="41">
        <v>1</v>
      </c>
      <c r="H27" s="42">
        <v>3.3333333333333335</v>
      </c>
    </row>
    <row r="28" spans="1:8" x14ac:dyDescent="0.25">
      <c r="A28" s="64"/>
      <c r="B28" s="39" t="s">
        <v>61</v>
      </c>
      <c r="C28" s="40">
        <v>5</v>
      </c>
      <c r="D28" s="40">
        <v>4</v>
      </c>
      <c r="E28" s="41">
        <v>0.8</v>
      </c>
      <c r="F28" s="40">
        <v>3</v>
      </c>
      <c r="G28" s="41">
        <v>0.6</v>
      </c>
      <c r="H28" s="42">
        <v>2.75</v>
      </c>
    </row>
    <row r="29" spans="1:8" x14ac:dyDescent="0.25">
      <c r="A29" s="64"/>
      <c r="B29" s="39" t="s">
        <v>62</v>
      </c>
      <c r="C29" s="40">
        <v>2</v>
      </c>
      <c r="D29" s="40">
        <v>2</v>
      </c>
      <c r="E29" s="41">
        <v>1</v>
      </c>
      <c r="F29" s="40">
        <v>1</v>
      </c>
      <c r="G29" s="41">
        <v>0.5</v>
      </c>
      <c r="H29" s="42">
        <v>2</v>
      </c>
    </row>
    <row r="30" spans="1:8" x14ac:dyDescent="0.25">
      <c r="A30" s="64"/>
      <c r="B30" s="39" t="s">
        <v>70</v>
      </c>
      <c r="C30" s="40">
        <v>2</v>
      </c>
      <c r="D30" s="40">
        <v>2</v>
      </c>
      <c r="E30" s="41">
        <v>1</v>
      </c>
      <c r="F30" s="40">
        <v>1</v>
      </c>
      <c r="G30" s="41">
        <v>0.5</v>
      </c>
      <c r="H30" s="42">
        <v>2</v>
      </c>
    </row>
    <row r="31" spans="1:8" x14ac:dyDescent="0.25">
      <c r="A31" s="65" t="s">
        <v>11</v>
      </c>
      <c r="B31" s="43" t="s">
        <v>59</v>
      </c>
      <c r="C31" s="44">
        <v>1</v>
      </c>
      <c r="D31" s="44">
        <v>1</v>
      </c>
      <c r="E31" s="45">
        <v>1</v>
      </c>
      <c r="F31" s="44">
        <v>0</v>
      </c>
      <c r="G31" s="45">
        <v>0</v>
      </c>
      <c r="H31" s="46">
        <v>1</v>
      </c>
    </row>
    <row r="32" spans="1:8" x14ac:dyDescent="0.25">
      <c r="A32" s="65"/>
      <c r="B32" s="43" t="s">
        <v>60</v>
      </c>
      <c r="C32" s="44">
        <v>9</v>
      </c>
      <c r="D32" s="44">
        <v>8</v>
      </c>
      <c r="E32" s="45">
        <v>0.88888888888888884</v>
      </c>
      <c r="F32" s="44">
        <v>5</v>
      </c>
      <c r="G32" s="45">
        <v>0.55555555555555558</v>
      </c>
      <c r="H32" s="46">
        <v>2.25</v>
      </c>
    </row>
    <row r="33" spans="1:8" x14ac:dyDescent="0.25">
      <c r="A33" s="65"/>
      <c r="B33" s="43" t="s">
        <v>61</v>
      </c>
      <c r="C33" s="44">
        <v>2</v>
      </c>
      <c r="D33" s="44">
        <v>2</v>
      </c>
      <c r="E33" s="45">
        <v>1</v>
      </c>
      <c r="F33" s="44">
        <v>0</v>
      </c>
      <c r="G33" s="45">
        <v>0</v>
      </c>
      <c r="H33" s="46">
        <v>0.5</v>
      </c>
    </row>
    <row r="34" spans="1:8" x14ac:dyDescent="0.25">
      <c r="A34" s="65"/>
      <c r="B34" s="43" t="s">
        <v>62</v>
      </c>
      <c r="C34" s="44">
        <v>2</v>
      </c>
      <c r="D34" s="44">
        <v>2</v>
      </c>
      <c r="E34" s="45">
        <v>1</v>
      </c>
      <c r="F34" s="44">
        <v>1</v>
      </c>
      <c r="G34" s="45">
        <v>0.5</v>
      </c>
      <c r="H34" s="46">
        <v>2</v>
      </c>
    </row>
    <row r="35" spans="1:8" x14ac:dyDescent="0.25">
      <c r="A35" s="65"/>
      <c r="B35" s="43" t="s">
        <v>70</v>
      </c>
      <c r="C35" s="44">
        <v>4</v>
      </c>
      <c r="D35" s="44">
        <v>4</v>
      </c>
      <c r="E35" s="45">
        <v>1</v>
      </c>
      <c r="F35" s="44">
        <v>4</v>
      </c>
      <c r="G35" s="45">
        <v>1</v>
      </c>
      <c r="H35" s="46">
        <v>3.5</v>
      </c>
    </row>
    <row r="36" spans="1:8" x14ac:dyDescent="0.25">
      <c r="A36" s="64" t="s">
        <v>12</v>
      </c>
      <c r="B36" s="39" t="s">
        <v>59</v>
      </c>
      <c r="C36" s="40">
        <v>103</v>
      </c>
      <c r="D36" s="40">
        <v>95</v>
      </c>
      <c r="E36" s="41">
        <v>0.92233009708737868</v>
      </c>
      <c r="F36" s="40">
        <v>75</v>
      </c>
      <c r="G36" s="41">
        <v>0.72815533980582525</v>
      </c>
      <c r="H36" s="42">
        <v>2.5376344086021501</v>
      </c>
    </row>
    <row r="37" spans="1:8" x14ac:dyDescent="0.25">
      <c r="A37" s="64"/>
      <c r="B37" s="39" t="s">
        <v>60</v>
      </c>
      <c r="C37" s="40">
        <v>85</v>
      </c>
      <c r="D37" s="40">
        <v>71</v>
      </c>
      <c r="E37" s="41">
        <v>0.83529411764705885</v>
      </c>
      <c r="F37" s="40">
        <v>45</v>
      </c>
      <c r="G37" s="41">
        <v>0.52941176470588236</v>
      </c>
      <c r="H37" s="42">
        <v>1.8529411764705883</v>
      </c>
    </row>
    <row r="38" spans="1:8" x14ac:dyDescent="0.25">
      <c r="A38" s="64"/>
      <c r="B38" s="39" t="s">
        <v>61</v>
      </c>
      <c r="C38" s="40">
        <v>52</v>
      </c>
      <c r="D38" s="40">
        <v>43</v>
      </c>
      <c r="E38" s="41">
        <v>0.82692307692307687</v>
      </c>
      <c r="F38" s="40">
        <v>29</v>
      </c>
      <c r="G38" s="41">
        <v>0.55769230769230771</v>
      </c>
      <c r="H38" s="42">
        <v>2.0857142857142859</v>
      </c>
    </row>
    <row r="39" spans="1:8" x14ac:dyDescent="0.25">
      <c r="A39" s="64"/>
      <c r="B39" s="39" t="s">
        <v>62</v>
      </c>
      <c r="C39" s="40">
        <v>31</v>
      </c>
      <c r="D39" s="40">
        <v>28</v>
      </c>
      <c r="E39" s="41">
        <v>0.90322580645161288</v>
      </c>
      <c r="F39" s="40">
        <v>19</v>
      </c>
      <c r="G39" s="41">
        <v>0.61290322580645162</v>
      </c>
      <c r="H39" s="42">
        <v>1.9615384615384615</v>
      </c>
    </row>
    <row r="40" spans="1:8" x14ac:dyDescent="0.25">
      <c r="A40" s="64"/>
      <c r="B40" s="39" t="s">
        <v>70</v>
      </c>
      <c r="C40" s="40">
        <v>57</v>
      </c>
      <c r="D40" s="40">
        <v>53</v>
      </c>
      <c r="E40" s="41">
        <v>0.92982456140350878</v>
      </c>
      <c r="F40" s="40">
        <v>44</v>
      </c>
      <c r="G40" s="41">
        <v>0.77192982456140347</v>
      </c>
      <c r="H40" s="42">
        <v>2.9</v>
      </c>
    </row>
    <row r="41" spans="1:8" x14ac:dyDescent="0.25">
      <c r="A41" s="65" t="s">
        <v>13</v>
      </c>
      <c r="B41" s="43" t="s">
        <v>59</v>
      </c>
      <c r="C41" s="44">
        <v>2</v>
      </c>
      <c r="D41" s="44">
        <v>2</v>
      </c>
      <c r="E41" s="45">
        <v>1</v>
      </c>
      <c r="F41" s="44">
        <v>2</v>
      </c>
      <c r="G41" s="45">
        <v>1</v>
      </c>
      <c r="H41" s="46">
        <v>4</v>
      </c>
    </row>
    <row r="42" spans="1:8" x14ac:dyDescent="0.25">
      <c r="A42" s="65"/>
      <c r="B42" s="43" t="s">
        <v>60</v>
      </c>
      <c r="C42" s="44" t="s">
        <v>9</v>
      </c>
      <c r="D42" s="44" t="s">
        <v>9</v>
      </c>
      <c r="E42" s="45" t="s">
        <v>9</v>
      </c>
      <c r="F42" s="44" t="s">
        <v>9</v>
      </c>
      <c r="G42" s="45" t="s">
        <v>9</v>
      </c>
      <c r="H42" s="46" t="s">
        <v>9</v>
      </c>
    </row>
    <row r="43" spans="1:8" x14ac:dyDescent="0.25">
      <c r="A43" s="65"/>
      <c r="B43" s="43" t="s">
        <v>61</v>
      </c>
      <c r="C43" s="44" t="s">
        <v>9</v>
      </c>
      <c r="D43" s="44" t="s">
        <v>9</v>
      </c>
      <c r="E43" s="45" t="s">
        <v>9</v>
      </c>
      <c r="F43" s="44" t="s">
        <v>9</v>
      </c>
      <c r="G43" s="45" t="s">
        <v>9</v>
      </c>
      <c r="H43" s="46" t="s">
        <v>9</v>
      </c>
    </row>
    <row r="44" spans="1:8" x14ac:dyDescent="0.25">
      <c r="A44" s="65"/>
      <c r="B44" s="43" t="s">
        <v>62</v>
      </c>
      <c r="C44" s="44" t="s">
        <v>9</v>
      </c>
      <c r="D44" s="44" t="s">
        <v>9</v>
      </c>
      <c r="E44" s="45" t="s">
        <v>9</v>
      </c>
      <c r="F44" s="44" t="s">
        <v>9</v>
      </c>
      <c r="G44" s="45" t="s">
        <v>9</v>
      </c>
      <c r="H44" s="46" t="s">
        <v>9</v>
      </c>
    </row>
    <row r="45" spans="1:8" x14ac:dyDescent="0.25">
      <c r="A45" s="65"/>
      <c r="B45" s="43" t="s">
        <v>70</v>
      </c>
      <c r="C45" s="44" t="s">
        <v>9</v>
      </c>
      <c r="D45" s="44" t="s">
        <v>9</v>
      </c>
      <c r="E45" s="45" t="s">
        <v>9</v>
      </c>
      <c r="F45" s="44" t="s">
        <v>9</v>
      </c>
      <c r="G45" s="45" t="s">
        <v>9</v>
      </c>
      <c r="H45" s="46" t="s">
        <v>9</v>
      </c>
    </row>
    <row r="46" spans="1:8" x14ac:dyDescent="0.25">
      <c r="A46" s="63" t="s">
        <v>72</v>
      </c>
      <c r="B46" s="39" t="s">
        <v>59</v>
      </c>
      <c r="C46" s="40">
        <v>74</v>
      </c>
      <c r="D46" s="40">
        <v>65</v>
      </c>
      <c r="E46" s="41">
        <v>0.8783783783783784</v>
      </c>
      <c r="F46" s="40">
        <v>56</v>
      </c>
      <c r="G46" s="41">
        <v>0.7567567567567568</v>
      </c>
      <c r="H46" s="42">
        <v>2.9841269841269842</v>
      </c>
    </row>
    <row r="47" spans="1:8" x14ac:dyDescent="0.25">
      <c r="A47" s="63"/>
      <c r="B47" s="39" t="s">
        <v>60</v>
      </c>
      <c r="C47" s="40">
        <v>59</v>
      </c>
      <c r="D47" s="40">
        <v>46</v>
      </c>
      <c r="E47" s="41">
        <v>0.77966101694915257</v>
      </c>
      <c r="F47" s="40">
        <v>39</v>
      </c>
      <c r="G47" s="41">
        <v>0.66101694915254239</v>
      </c>
      <c r="H47" s="42">
        <v>2.7674418604651163</v>
      </c>
    </row>
    <row r="48" spans="1:8" x14ac:dyDescent="0.25">
      <c r="A48" s="63"/>
      <c r="B48" s="39" t="s">
        <v>61</v>
      </c>
      <c r="C48" s="40">
        <v>56</v>
      </c>
      <c r="D48" s="40">
        <v>39</v>
      </c>
      <c r="E48" s="41">
        <v>0.6964285714285714</v>
      </c>
      <c r="F48" s="40">
        <v>32</v>
      </c>
      <c r="G48" s="41">
        <v>0.5714285714285714</v>
      </c>
      <c r="H48" s="42">
        <v>2.4054054054054053</v>
      </c>
    </row>
    <row r="49" spans="1:8" x14ac:dyDescent="0.25">
      <c r="A49" s="63"/>
      <c r="B49" s="39" t="s">
        <v>62</v>
      </c>
      <c r="C49" s="40">
        <v>30</v>
      </c>
      <c r="D49" s="40">
        <v>25</v>
      </c>
      <c r="E49" s="41">
        <v>0.83333333333333337</v>
      </c>
      <c r="F49" s="40">
        <v>18</v>
      </c>
      <c r="G49" s="41">
        <v>0.6</v>
      </c>
      <c r="H49" s="42">
        <v>2.08</v>
      </c>
    </row>
    <row r="50" spans="1:8" x14ac:dyDescent="0.25">
      <c r="A50" s="63"/>
      <c r="B50" s="39" t="s">
        <v>70</v>
      </c>
      <c r="C50" s="40">
        <v>31</v>
      </c>
      <c r="D50" s="40">
        <v>29</v>
      </c>
      <c r="E50" s="41">
        <v>0.93548387096774188</v>
      </c>
      <c r="F50" s="40">
        <v>22</v>
      </c>
      <c r="G50" s="41">
        <v>0.70967741935483875</v>
      </c>
      <c r="H50" s="42">
        <v>2.7137931034482761</v>
      </c>
    </row>
    <row r="51" spans="1:8" x14ac:dyDescent="0.25">
      <c r="A51" s="62" t="s">
        <v>41</v>
      </c>
      <c r="B51" s="43" t="s">
        <v>59</v>
      </c>
      <c r="C51" s="44">
        <v>17</v>
      </c>
      <c r="D51" s="44">
        <v>16</v>
      </c>
      <c r="E51" s="45">
        <v>0.94117647058823528</v>
      </c>
      <c r="F51" s="44">
        <v>12</v>
      </c>
      <c r="G51" s="45">
        <v>0.70588235294117652</v>
      </c>
      <c r="H51" s="46">
        <v>2.5187500000000003</v>
      </c>
    </row>
    <row r="52" spans="1:8" x14ac:dyDescent="0.25">
      <c r="A52" s="62"/>
      <c r="B52" s="43" t="s">
        <v>60</v>
      </c>
      <c r="C52" s="44">
        <v>11</v>
      </c>
      <c r="D52" s="44">
        <v>11</v>
      </c>
      <c r="E52" s="45">
        <v>1</v>
      </c>
      <c r="F52" s="44">
        <v>9</v>
      </c>
      <c r="G52" s="45">
        <v>0.81818181818181823</v>
      </c>
      <c r="H52" s="46">
        <v>2.7272727272727271</v>
      </c>
    </row>
    <row r="53" spans="1:8" x14ac:dyDescent="0.25">
      <c r="A53" s="62"/>
      <c r="B53" s="43" t="s">
        <v>61</v>
      </c>
      <c r="C53" s="44">
        <v>8</v>
      </c>
      <c r="D53" s="44">
        <v>8</v>
      </c>
      <c r="E53" s="45">
        <v>1</v>
      </c>
      <c r="F53" s="44">
        <v>6</v>
      </c>
      <c r="G53" s="45">
        <v>0.75</v>
      </c>
      <c r="H53" s="46">
        <v>1.6666666666666667</v>
      </c>
    </row>
    <row r="54" spans="1:8" x14ac:dyDescent="0.25">
      <c r="A54" s="62"/>
      <c r="B54" s="43" t="s">
        <v>62</v>
      </c>
      <c r="C54" s="44">
        <v>3</v>
      </c>
      <c r="D54" s="44">
        <v>3</v>
      </c>
      <c r="E54" s="45">
        <v>1</v>
      </c>
      <c r="F54" s="44">
        <v>2</v>
      </c>
      <c r="G54" s="45">
        <v>0.66666666666666663</v>
      </c>
      <c r="H54" s="46">
        <v>2.3333333333333335</v>
      </c>
    </row>
    <row r="55" spans="1:8" x14ac:dyDescent="0.25">
      <c r="A55" s="62"/>
      <c r="B55" s="43" t="s">
        <v>70</v>
      </c>
      <c r="C55" s="44">
        <v>8</v>
      </c>
      <c r="D55" s="44">
        <v>8</v>
      </c>
      <c r="E55" s="45">
        <v>1</v>
      </c>
      <c r="F55" s="44">
        <v>8</v>
      </c>
      <c r="G55" s="45">
        <v>1</v>
      </c>
      <c r="H55" s="46">
        <v>3.0874999999999999</v>
      </c>
    </row>
    <row r="56" spans="1:8" x14ac:dyDescent="0.25">
      <c r="A56" s="63" t="s">
        <v>42</v>
      </c>
      <c r="B56" s="39" t="s">
        <v>59</v>
      </c>
      <c r="C56" s="40">
        <v>13</v>
      </c>
      <c r="D56" s="40">
        <v>13</v>
      </c>
      <c r="E56" s="41">
        <v>1</v>
      </c>
      <c r="F56" s="40">
        <v>13</v>
      </c>
      <c r="G56" s="41">
        <v>1</v>
      </c>
      <c r="H56" s="42">
        <v>3.9230769230769229</v>
      </c>
    </row>
    <row r="57" spans="1:8" x14ac:dyDescent="0.25">
      <c r="A57" s="63"/>
      <c r="B57" s="39" t="s">
        <v>60</v>
      </c>
      <c r="C57" s="40">
        <v>1</v>
      </c>
      <c r="D57" s="40">
        <v>1</v>
      </c>
      <c r="E57" s="41">
        <v>1</v>
      </c>
      <c r="F57" s="40">
        <v>0</v>
      </c>
      <c r="G57" s="41">
        <v>0</v>
      </c>
      <c r="H57" s="42">
        <v>1</v>
      </c>
    </row>
    <row r="58" spans="1:8" x14ac:dyDescent="0.25">
      <c r="A58" s="63"/>
      <c r="B58" s="39" t="s">
        <v>61</v>
      </c>
      <c r="C58" s="40">
        <v>1</v>
      </c>
      <c r="D58" s="40">
        <v>1</v>
      </c>
      <c r="E58" s="41">
        <v>1</v>
      </c>
      <c r="F58" s="40">
        <v>1</v>
      </c>
      <c r="G58" s="41">
        <v>1</v>
      </c>
      <c r="H58" s="42">
        <v>2</v>
      </c>
    </row>
    <row r="59" spans="1:8" x14ac:dyDescent="0.25">
      <c r="A59" s="63"/>
      <c r="B59" s="39" t="s">
        <v>62</v>
      </c>
      <c r="C59" s="47" t="s">
        <v>9</v>
      </c>
      <c r="D59" s="40" t="s">
        <v>9</v>
      </c>
      <c r="E59" s="41" t="s">
        <v>9</v>
      </c>
      <c r="F59" s="40" t="s">
        <v>9</v>
      </c>
      <c r="G59" s="41" t="s">
        <v>9</v>
      </c>
      <c r="H59" s="42" t="s">
        <v>9</v>
      </c>
    </row>
    <row r="60" spans="1:8" x14ac:dyDescent="0.25">
      <c r="A60" s="63"/>
      <c r="B60" s="39" t="s">
        <v>70</v>
      </c>
      <c r="C60" s="47" t="s">
        <v>9</v>
      </c>
      <c r="D60" s="40" t="s">
        <v>9</v>
      </c>
      <c r="E60" s="41" t="s">
        <v>9</v>
      </c>
      <c r="F60" s="40" t="s">
        <v>9</v>
      </c>
      <c r="G60" s="41" t="s">
        <v>9</v>
      </c>
      <c r="H60" s="42" t="s">
        <v>9</v>
      </c>
    </row>
  </sheetData>
  <mergeCells count="12">
    <mergeCell ref="A51:A55"/>
    <mergeCell ref="A56:A60"/>
    <mergeCell ref="A26:A30"/>
    <mergeCell ref="A31:A35"/>
    <mergeCell ref="A36:A40"/>
    <mergeCell ref="A41:A45"/>
    <mergeCell ref="A46:A50"/>
    <mergeCell ref="A2:A6"/>
    <mergeCell ref="A7:A11"/>
    <mergeCell ref="A14:H14"/>
    <mergeCell ref="A16:A20"/>
    <mergeCell ref="A21:A25"/>
  </mergeCells>
  <printOptions horizontalCentered="1"/>
  <pageMargins left="0.7" right="0.7" top="0.75" bottom="0.75" header="0.3" footer="0.3"/>
  <pageSetup scale="54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topLeftCell="A37" workbookViewId="0"/>
  </sheetViews>
  <sheetFormatPr defaultRowHeight="15" x14ac:dyDescent="0.25"/>
  <cols>
    <col min="1" max="1" width="14" style="14" customWidth="1"/>
    <col min="2" max="8" width="14" style="8" customWidth="1"/>
  </cols>
  <sheetData>
    <row r="1" spans="1:8" ht="30" x14ac:dyDescent="0.25">
      <c r="A1" s="9" t="s">
        <v>0</v>
      </c>
      <c r="B1" s="1" t="s">
        <v>31</v>
      </c>
      <c r="C1" s="3" t="s">
        <v>54</v>
      </c>
      <c r="D1" s="3" t="s">
        <v>55</v>
      </c>
      <c r="E1" s="3" t="s">
        <v>56</v>
      </c>
      <c r="F1" s="3" t="s">
        <v>57</v>
      </c>
      <c r="G1" s="3" t="s">
        <v>32</v>
      </c>
      <c r="H1" s="3" t="s">
        <v>58</v>
      </c>
    </row>
    <row r="2" spans="1:8" x14ac:dyDescent="0.25">
      <c r="A2" s="53" t="s">
        <v>2</v>
      </c>
      <c r="B2" s="2" t="s">
        <v>59</v>
      </c>
      <c r="C2" s="5">
        <v>116</v>
      </c>
      <c r="D2" s="5">
        <v>105</v>
      </c>
      <c r="E2" s="6">
        <v>0.90517241379310343</v>
      </c>
      <c r="F2" s="5">
        <v>86</v>
      </c>
      <c r="G2" s="6">
        <v>0.74137931034482762</v>
      </c>
      <c r="H2" s="7">
        <v>2.6864077669902913</v>
      </c>
    </row>
    <row r="3" spans="1:8" x14ac:dyDescent="0.25">
      <c r="A3" s="53"/>
      <c r="B3" s="2" t="s">
        <v>60</v>
      </c>
      <c r="C3" s="5">
        <v>97</v>
      </c>
      <c r="D3" s="5">
        <v>79</v>
      </c>
      <c r="E3" s="6">
        <v>0.81443298969072164</v>
      </c>
      <c r="F3" s="5">
        <v>51</v>
      </c>
      <c r="G3" s="6">
        <v>0.52577319587628868</v>
      </c>
      <c r="H3" s="7">
        <v>2.1351351351351351</v>
      </c>
    </row>
    <row r="4" spans="1:8" x14ac:dyDescent="0.25">
      <c r="A4" s="53"/>
      <c r="B4" s="2" t="s">
        <v>61</v>
      </c>
      <c r="C4" s="5">
        <v>59</v>
      </c>
      <c r="D4" s="5">
        <v>45</v>
      </c>
      <c r="E4" s="6">
        <v>0.76271186440677963</v>
      </c>
      <c r="F4" s="5">
        <v>36</v>
      </c>
      <c r="G4" s="6">
        <v>0.61016949152542377</v>
      </c>
      <c r="H4" s="7">
        <v>2.5833333333333335</v>
      </c>
    </row>
    <row r="5" spans="1:8" x14ac:dyDescent="0.25">
      <c r="A5" s="53"/>
      <c r="B5" s="2" t="s">
        <v>62</v>
      </c>
      <c r="C5" s="5">
        <v>34</v>
      </c>
      <c r="D5" s="5">
        <v>31</v>
      </c>
      <c r="E5" s="6">
        <v>0.91176470588235292</v>
      </c>
      <c r="F5" s="5">
        <v>24</v>
      </c>
      <c r="G5" s="6">
        <v>0.70588235294117652</v>
      </c>
      <c r="H5" s="7">
        <v>2.3103448275862069</v>
      </c>
    </row>
    <row r="6" spans="1:8" x14ac:dyDescent="0.25">
      <c r="A6" s="53"/>
      <c r="B6" s="2" t="s">
        <v>70</v>
      </c>
      <c r="C6" s="5">
        <v>47</v>
      </c>
      <c r="D6" s="5">
        <v>43</v>
      </c>
      <c r="E6" s="6">
        <v>0.91489361702127658</v>
      </c>
      <c r="F6" s="5">
        <v>37</v>
      </c>
      <c r="G6" s="6">
        <v>0.78723404255319152</v>
      </c>
      <c r="H6" s="7">
        <v>3.0837209302325586</v>
      </c>
    </row>
    <row r="7" spans="1:8" x14ac:dyDescent="0.25">
      <c r="A7" s="53" t="s">
        <v>3</v>
      </c>
      <c r="B7" s="2" t="s">
        <v>59</v>
      </c>
      <c r="C7" s="5">
        <v>125</v>
      </c>
      <c r="D7" s="5">
        <v>113</v>
      </c>
      <c r="E7" s="6">
        <v>0.90400000000000003</v>
      </c>
      <c r="F7" s="5">
        <v>93</v>
      </c>
      <c r="G7" s="6">
        <v>0.74399999999999999</v>
      </c>
      <c r="H7" s="7">
        <v>2.8585585585585589</v>
      </c>
    </row>
    <row r="8" spans="1:8" x14ac:dyDescent="0.25">
      <c r="A8" s="53"/>
      <c r="B8" s="2" t="s">
        <v>60</v>
      </c>
      <c r="C8" s="5">
        <v>84</v>
      </c>
      <c r="D8" s="5">
        <v>73</v>
      </c>
      <c r="E8" s="6">
        <v>0.86904761904761907</v>
      </c>
      <c r="F8" s="5">
        <v>56</v>
      </c>
      <c r="G8" s="6">
        <v>0.66666666666666663</v>
      </c>
      <c r="H8" s="7">
        <v>2.3380281690140845</v>
      </c>
    </row>
    <row r="9" spans="1:8" x14ac:dyDescent="0.25">
      <c r="A9" s="53"/>
      <c r="B9" s="2" t="s">
        <v>61</v>
      </c>
      <c r="C9" s="5">
        <v>77</v>
      </c>
      <c r="D9" s="5">
        <v>64</v>
      </c>
      <c r="E9" s="6">
        <v>0.83116883116883122</v>
      </c>
      <c r="F9" s="5">
        <v>41</v>
      </c>
      <c r="G9" s="6">
        <v>0.53246753246753242</v>
      </c>
      <c r="H9" s="7">
        <v>1.8688524590163935</v>
      </c>
    </row>
    <row r="10" spans="1:8" x14ac:dyDescent="0.25">
      <c r="A10" s="53"/>
      <c r="B10" s="2" t="s">
        <v>62</v>
      </c>
      <c r="C10" s="5">
        <v>40</v>
      </c>
      <c r="D10" s="5">
        <v>34</v>
      </c>
      <c r="E10" s="6">
        <v>0.85</v>
      </c>
      <c r="F10" s="5">
        <v>20</v>
      </c>
      <c r="G10" s="6">
        <v>0.5</v>
      </c>
      <c r="H10" s="7">
        <v>1.8529411764705883</v>
      </c>
    </row>
    <row r="11" spans="1:8" x14ac:dyDescent="0.25">
      <c r="A11" s="53"/>
      <c r="B11" s="2" t="s">
        <v>70</v>
      </c>
      <c r="C11" s="5">
        <v>57</v>
      </c>
      <c r="D11" s="5">
        <v>54</v>
      </c>
      <c r="E11" s="6">
        <v>0.94736842105263153</v>
      </c>
      <c r="F11" s="5">
        <v>41</v>
      </c>
      <c r="G11" s="6">
        <v>0.7192982456140351</v>
      </c>
      <c r="H11" s="7">
        <v>2.5769230769230771</v>
      </c>
    </row>
    <row r="12" spans="1:8" ht="30" x14ac:dyDescent="0.25">
      <c r="A12" s="9" t="s">
        <v>37</v>
      </c>
      <c r="B12" s="1" t="s">
        <v>31</v>
      </c>
      <c r="C12" s="3" t="s">
        <v>54</v>
      </c>
      <c r="D12" s="3" t="s">
        <v>55</v>
      </c>
      <c r="E12" s="3" t="s">
        <v>56</v>
      </c>
      <c r="F12" s="3" t="s">
        <v>57</v>
      </c>
      <c r="G12" s="3" t="s">
        <v>32</v>
      </c>
      <c r="H12" s="3" t="s">
        <v>58</v>
      </c>
    </row>
    <row r="13" spans="1:8" x14ac:dyDescent="0.25">
      <c r="A13" s="67" t="s">
        <v>38</v>
      </c>
      <c r="B13" s="2" t="s">
        <v>59</v>
      </c>
      <c r="C13" s="5">
        <v>16</v>
      </c>
      <c r="D13" s="5">
        <v>13</v>
      </c>
      <c r="E13" s="6">
        <v>0.8125</v>
      </c>
      <c r="F13" s="5">
        <v>9</v>
      </c>
      <c r="G13" s="6">
        <v>0.5625</v>
      </c>
      <c r="H13" s="7">
        <v>2.1538461538461537</v>
      </c>
    </row>
    <row r="14" spans="1:8" x14ac:dyDescent="0.25">
      <c r="A14" s="68"/>
      <c r="B14" s="2" t="s">
        <v>60</v>
      </c>
      <c r="C14" s="5">
        <v>9</v>
      </c>
      <c r="D14" s="5">
        <v>8</v>
      </c>
      <c r="E14" s="6">
        <v>0.88888888888888884</v>
      </c>
      <c r="F14" s="5">
        <v>3</v>
      </c>
      <c r="G14" s="6">
        <v>0.33333333333333331</v>
      </c>
      <c r="H14" s="7">
        <v>1.4285714285714286</v>
      </c>
    </row>
    <row r="15" spans="1:8" x14ac:dyDescent="0.25">
      <c r="A15" s="68"/>
      <c r="B15" s="2" t="s">
        <v>61</v>
      </c>
      <c r="C15" s="5">
        <v>12</v>
      </c>
      <c r="D15" s="5">
        <v>12</v>
      </c>
      <c r="E15" s="6">
        <v>1</v>
      </c>
      <c r="F15" s="5">
        <v>6</v>
      </c>
      <c r="G15" s="6">
        <v>0.5</v>
      </c>
      <c r="H15" s="7">
        <v>1.75</v>
      </c>
    </row>
    <row r="16" spans="1:8" x14ac:dyDescent="0.25">
      <c r="A16" s="68"/>
      <c r="B16" s="2" t="s">
        <v>62</v>
      </c>
      <c r="C16" s="5">
        <v>7</v>
      </c>
      <c r="D16" s="5">
        <v>6</v>
      </c>
      <c r="E16" s="6">
        <v>0.8571428571428571</v>
      </c>
      <c r="F16" s="5">
        <v>4</v>
      </c>
      <c r="G16" s="6">
        <v>0.5714285714285714</v>
      </c>
      <c r="H16" s="7">
        <v>2.6666666666666665</v>
      </c>
    </row>
    <row r="17" spans="1:8" x14ac:dyDescent="0.25">
      <c r="A17" s="69"/>
      <c r="B17" s="2" t="s">
        <v>70</v>
      </c>
      <c r="C17" s="5">
        <v>3</v>
      </c>
      <c r="D17" s="5">
        <v>2</v>
      </c>
      <c r="E17" s="6">
        <v>0.66666666666666663</v>
      </c>
      <c r="F17" s="5">
        <v>0</v>
      </c>
      <c r="G17" s="6">
        <v>0</v>
      </c>
      <c r="H17" s="7">
        <v>0</v>
      </c>
    </row>
    <row r="18" spans="1:8" x14ac:dyDescent="0.25">
      <c r="A18" s="66" t="s">
        <v>39</v>
      </c>
      <c r="B18" s="2" t="s">
        <v>59</v>
      </c>
      <c r="C18" s="34">
        <v>4</v>
      </c>
      <c r="D18" s="34">
        <v>3</v>
      </c>
      <c r="E18" s="6">
        <v>0.75</v>
      </c>
      <c r="F18" s="24">
        <v>2</v>
      </c>
      <c r="G18" s="6">
        <v>0.5</v>
      </c>
      <c r="H18" s="25">
        <v>2</v>
      </c>
    </row>
    <row r="19" spans="1:8" x14ac:dyDescent="0.25">
      <c r="A19" s="66"/>
      <c r="B19" s="2" t="s">
        <v>60</v>
      </c>
      <c r="C19" s="34">
        <v>1</v>
      </c>
      <c r="D19" s="34">
        <v>1</v>
      </c>
      <c r="E19" s="6">
        <v>1</v>
      </c>
      <c r="F19" s="5">
        <v>0</v>
      </c>
      <c r="G19" s="6">
        <v>0</v>
      </c>
      <c r="H19" s="7">
        <v>0</v>
      </c>
    </row>
    <row r="20" spans="1:8" x14ac:dyDescent="0.25">
      <c r="A20" s="66"/>
      <c r="B20" s="2" t="s">
        <v>61</v>
      </c>
      <c r="C20" s="34" t="s">
        <v>9</v>
      </c>
      <c r="D20" s="34" t="s">
        <v>9</v>
      </c>
      <c r="E20" s="6" t="s">
        <v>9</v>
      </c>
      <c r="F20" s="24" t="s">
        <v>9</v>
      </c>
      <c r="G20" s="6" t="s">
        <v>9</v>
      </c>
      <c r="H20" s="25" t="s">
        <v>9</v>
      </c>
    </row>
    <row r="21" spans="1:8" x14ac:dyDescent="0.25">
      <c r="A21" s="66"/>
      <c r="B21" s="2" t="s">
        <v>62</v>
      </c>
      <c r="C21" s="34" t="s">
        <v>9</v>
      </c>
      <c r="D21" s="34" t="s">
        <v>9</v>
      </c>
      <c r="E21" s="6" t="s">
        <v>9</v>
      </c>
      <c r="F21" s="5" t="s">
        <v>9</v>
      </c>
      <c r="G21" s="6" t="s">
        <v>9</v>
      </c>
      <c r="H21" s="7" t="s">
        <v>9</v>
      </c>
    </row>
    <row r="22" spans="1:8" x14ac:dyDescent="0.25">
      <c r="A22" s="66"/>
      <c r="B22" s="2" t="s">
        <v>70</v>
      </c>
      <c r="C22" s="34" t="s">
        <v>9</v>
      </c>
      <c r="D22" s="34" t="s">
        <v>9</v>
      </c>
      <c r="E22" s="6" t="s">
        <v>9</v>
      </c>
      <c r="F22" s="5" t="s">
        <v>9</v>
      </c>
      <c r="G22" s="6" t="s">
        <v>9</v>
      </c>
      <c r="H22" s="7" t="s">
        <v>9</v>
      </c>
    </row>
    <row r="23" spans="1:8" x14ac:dyDescent="0.25">
      <c r="A23" s="53" t="s">
        <v>10</v>
      </c>
      <c r="B23" s="2" t="s">
        <v>59</v>
      </c>
      <c r="C23" s="5">
        <v>12</v>
      </c>
      <c r="D23" s="5">
        <v>11</v>
      </c>
      <c r="E23" s="6">
        <v>0.91666666666666663</v>
      </c>
      <c r="F23" s="5">
        <v>11</v>
      </c>
      <c r="G23" s="6">
        <v>0.91666666666666663</v>
      </c>
      <c r="H23" s="7">
        <v>3.6090909090909089</v>
      </c>
    </row>
    <row r="24" spans="1:8" x14ac:dyDescent="0.25">
      <c r="A24" s="53"/>
      <c r="B24" s="2" t="s">
        <v>60</v>
      </c>
      <c r="C24" s="5">
        <v>6</v>
      </c>
      <c r="D24" s="5">
        <v>6</v>
      </c>
      <c r="E24" s="6">
        <v>1</v>
      </c>
      <c r="F24" s="5">
        <v>6</v>
      </c>
      <c r="G24" s="6">
        <v>1</v>
      </c>
      <c r="H24" s="7">
        <v>3.3333333333333335</v>
      </c>
    </row>
    <row r="25" spans="1:8" x14ac:dyDescent="0.25">
      <c r="A25" s="53"/>
      <c r="B25" s="2" t="s">
        <v>61</v>
      </c>
      <c r="C25" s="24">
        <v>5</v>
      </c>
      <c r="D25" s="24">
        <v>4</v>
      </c>
      <c r="E25" s="6">
        <v>0.8</v>
      </c>
      <c r="F25" s="24">
        <v>3</v>
      </c>
      <c r="G25" s="6">
        <v>0.6</v>
      </c>
      <c r="H25" s="25">
        <v>2.75</v>
      </c>
    </row>
    <row r="26" spans="1:8" x14ac:dyDescent="0.25">
      <c r="A26" s="53"/>
      <c r="B26" s="2" t="s">
        <v>62</v>
      </c>
      <c r="C26" s="5">
        <v>2</v>
      </c>
      <c r="D26" s="5">
        <v>2</v>
      </c>
      <c r="E26" s="6">
        <v>1</v>
      </c>
      <c r="F26" s="5">
        <v>1</v>
      </c>
      <c r="G26" s="6">
        <v>0.5</v>
      </c>
      <c r="H26" s="7">
        <v>2</v>
      </c>
    </row>
    <row r="27" spans="1:8" x14ac:dyDescent="0.25">
      <c r="A27" s="53"/>
      <c r="B27" s="2" t="s">
        <v>70</v>
      </c>
      <c r="C27" s="5">
        <v>2</v>
      </c>
      <c r="D27" s="5">
        <v>2</v>
      </c>
      <c r="E27" s="6">
        <v>1</v>
      </c>
      <c r="F27" s="5">
        <v>1</v>
      </c>
      <c r="G27" s="6">
        <v>0.5</v>
      </c>
      <c r="H27" s="7">
        <v>2</v>
      </c>
    </row>
    <row r="28" spans="1:8" x14ac:dyDescent="0.25">
      <c r="A28" s="53" t="s">
        <v>11</v>
      </c>
      <c r="B28" s="2" t="s">
        <v>59</v>
      </c>
      <c r="C28" s="5">
        <v>1</v>
      </c>
      <c r="D28" s="5">
        <v>1</v>
      </c>
      <c r="E28" s="6">
        <v>1</v>
      </c>
      <c r="F28" s="5">
        <v>0</v>
      </c>
      <c r="G28" s="6">
        <v>0</v>
      </c>
      <c r="H28" s="7">
        <v>1</v>
      </c>
    </row>
    <row r="29" spans="1:8" x14ac:dyDescent="0.25">
      <c r="A29" s="53"/>
      <c r="B29" s="2" t="s">
        <v>60</v>
      </c>
      <c r="C29" s="5">
        <v>9</v>
      </c>
      <c r="D29" s="5">
        <v>8</v>
      </c>
      <c r="E29" s="6">
        <v>0.88888888888888884</v>
      </c>
      <c r="F29" s="5">
        <v>5</v>
      </c>
      <c r="G29" s="6">
        <v>0.55555555555555558</v>
      </c>
      <c r="H29" s="7">
        <v>2.25</v>
      </c>
    </row>
    <row r="30" spans="1:8" x14ac:dyDescent="0.25">
      <c r="A30" s="53"/>
      <c r="B30" s="2" t="s">
        <v>61</v>
      </c>
      <c r="C30" s="5">
        <v>2</v>
      </c>
      <c r="D30" s="5">
        <v>2</v>
      </c>
      <c r="E30" s="6">
        <v>1</v>
      </c>
      <c r="F30" s="5">
        <v>0</v>
      </c>
      <c r="G30" s="6">
        <v>0</v>
      </c>
      <c r="H30" s="7">
        <v>0.5</v>
      </c>
    </row>
    <row r="31" spans="1:8" x14ac:dyDescent="0.25">
      <c r="A31" s="53"/>
      <c r="B31" s="2" t="s">
        <v>62</v>
      </c>
      <c r="C31" s="5">
        <v>2</v>
      </c>
      <c r="D31" s="5">
        <v>2</v>
      </c>
      <c r="E31" s="6">
        <v>1</v>
      </c>
      <c r="F31" s="5">
        <v>1</v>
      </c>
      <c r="G31" s="6">
        <v>0.5</v>
      </c>
      <c r="H31" s="7">
        <v>2</v>
      </c>
    </row>
    <row r="32" spans="1:8" x14ac:dyDescent="0.25">
      <c r="A32" s="53"/>
      <c r="B32" s="2" t="s">
        <v>70</v>
      </c>
      <c r="C32" s="5">
        <v>4</v>
      </c>
      <c r="D32" s="5">
        <v>4</v>
      </c>
      <c r="E32" s="6">
        <v>1</v>
      </c>
      <c r="F32" s="5">
        <v>4</v>
      </c>
      <c r="G32" s="6">
        <v>1</v>
      </c>
      <c r="H32" s="7">
        <v>3.5</v>
      </c>
    </row>
    <row r="33" spans="1:8" x14ac:dyDescent="0.25">
      <c r="A33" s="53" t="s">
        <v>12</v>
      </c>
      <c r="B33" s="2" t="s">
        <v>59</v>
      </c>
      <c r="C33" s="5">
        <v>103</v>
      </c>
      <c r="D33" s="5">
        <v>95</v>
      </c>
      <c r="E33" s="6">
        <v>0.92233009708737868</v>
      </c>
      <c r="F33" s="5">
        <v>75</v>
      </c>
      <c r="G33" s="6">
        <v>0.72815533980582525</v>
      </c>
      <c r="H33" s="7">
        <v>2.5376344086021501</v>
      </c>
    </row>
    <row r="34" spans="1:8" x14ac:dyDescent="0.25">
      <c r="A34" s="53"/>
      <c r="B34" s="2" t="s">
        <v>60</v>
      </c>
      <c r="C34" s="5">
        <v>85</v>
      </c>
      <c r="D34" s="5">
        <v>71</v>
      </c>
      <c r="E34" s="6">
        <v>0.83529411764705885</v>
      </c>
      <c r="F34" s="5">
        <v>45</v>
      </c>
      <c r="G34" s="6">
        <v>0.52941176470588236</v>
      </c>
      <c r="H34" s="7">
        <v>1.8529411764705883</v>
      </c>
    </row>
    <row r="35" spans="1:8" x14ac:dyDescent="0.25">
      <c r="A35" s="53"/>
      <c r="B35" s="2" t="s">
        <v>61</v>
      </c>
      <c r="C35" s="5">
        <v>52</v>
      </c>
      <c r="D35" s="5">
        <v>43</v>
      </c>
      <c r="E35" s="6">
        <v>0.82692307692307687</v>
      </c>
      <c r="F35" s="5">
        <v>29</v>
      </c>
      <c r="G35" s="6">
        <v>0.55769230769230771</v>
      </c>
      <c r="H35" s="7">
        <v>2.0857142857142859</v>
      </c>
    </row>
    <row r="36" spans="1:8" x14ac:dyDescent="0.25">
      <c r="A36" s="53"/>
      <c r="B36" s="2" t="s">
        <v>62</v>
      </c>
      <c r="C36" s="5">
        <v>31</v>
      </c>
      <c r="D36" s="5">
        <v>28</v>
      </c>
      <c r="E36" s="6">
        <v>0.90322580645161288</v>
      </c>
      <c r="F36" s="5">
        <v>19</v>
      </c>
      <c r="G36" s="6">
        <v>0.61290322580645162</v>
      </c>
      <c r="H36" s="7">
        <v>1.9615384615384615</v>
      </c>
    </row>
    <row r="37" spans="1:8" x14ac:dyDescent="0.25">
      <c r="A37" s="53"/>
      <c r="B37" s="2" t="s">
        <v>70</v>
      </c>
      <c r="C37" s="5">
        <v>57</v>
      </c>
      <c r="D37" s="5">
        <v>53</v>
      </c>
      <c r="E37" s="6">
        <v>0.92982456140350878</v>
      </c>
      <c r="F37" s="5">
        <v>44</v>
      </c>
      <c r="G37" s="6">
        <v>0.77192982456140347</v>
      </c>
      <c r="H37" s="7">
        <v>2.9</v>
      </c>
    </row>
    <row r="38" spans="1:8" x14ac:dyDescent="0.25">
      <c r="A38" s="53" t="s">
        <v>13</v>
      </c>
      <c r="B38" s="2" t="s">
        <v>59</v>
      </c>
      <c r="C38" s="5">
        <v>2</v>
      </c>
      <c r="D38" s="5">
        <v>2</v>
      </c>
      <c r="E38" s="6">
        <v>1</v>
      </c>
      <c r="F38" s="5">
        <v>2</v>
      </c>
      <c r="G38" s="6">
        <v>1</v>
      </c>
      <c r="H38" s="7">
        <v>4</v>
      </c>
    </row>
    <row r="39" spans="1:8" x14ac:dyDescent="0.25">
      <c r="A39" s="53"/>
      <c r="B39" s="2" t="s">
        <v>60</v>
      </c>
      <c r="C39" s="5" t="s">
        <v>9</v>
      </c>
      <c r="D39" s="5" t="s">
        <v>9</v>
      </c>
      <c r="E39" s="6" t="s">
        <v>9</v>
      </c>
      <c r="F39" s="5" t="s">
        <v>9</v>
      </c>
      <c r="G39" s="6" t="s">
        <v>9</v>
      </c>
      <c r="H39" s="7" t="s">
        <v>9</v>
      </c>
    </row>
    <row r="40" spans="1:8" x14ac:dyDescent="0.25">
      <c r="A40" s="53"/>
      <c r="B40" s="2" t="s">
        <v>61</v>
      </c>
      <c r="C40" s="5" t="s">
        <v>9</v>
      </c>
      <c r="D40" s="5" t="s">
        <v>9</v>
      </c>
      <c r="E40" s="6" t="s">
        <v>9</v>
      </c>
      <c r="F40" s="5" t="s">
        <v>9</v>
      </c>
      <c r="G40" s="6" t="s">
        <v>9</v>
      </c>
      <c r="H40" s="7" t="s">
        <v>9</v>
      </c>
    </row>
    <row r="41" spans="1:8" x14ac:dyDescent="0.25">
      <c r="A41" s="53"/>
      <c r="B41" s="2" t="s">
        <v>62</v>
      </c>
      <c r="C41" s="5" t="s">
        <v>9</v>
      </c>
      <c r="D41" s="5" t="s">
        <v>9</v>
      </c>
      <c r="E41" s="6" t="s">
        <v>9</v>
      </c>
      <c r="F41" s="5" t="s">
        <v>9</v>
      </c>
      <c r="G41" s="6" t="s">
        <v>9</v>
      </c>
      <c r="H41" s="7" t="s">
        <v>9</v>
      </c>
    </row>
    <row r="42" spans="1:8" x14ac:dyDescent="0.25">
      <c r="A42" s="53"/>
      <c r="B42" s="2" t="s">
        <v>70</v>
      </c>
      <c r="C42" s="5" t="s">
        <v>9</v>
      </c>
      <c r="D42" s="5" t="s">
        <v>9</v>
      </c>
      <c r="E42" s="6" t="s">
        <v>9</v>
      </c>
      <c r="F42" s="5" t="s">
        <v>9</v>
      </c>
      <c r="G42" s="6" t="s">
        <v>9</v>
      </c>
      <c r="H42" s="7" t="s">
        <v>9</v>
      </c>
    </row>
    <row r="43" spans="1:8" x14ac:dyDescent="0.25">
      <c r="A43" s="66" t="s">
        <v>40</v>
      </c>
      <c r="B43" s="2" t="s">
        <v>59</v>
      </c>
      <c r="C43" s="5">
        <v>74</v>
      </c>
      <c r="D43" s="5">
        <v>65</v>
      </c>
      <c r="E43" s="6">
        <v>0.8783783783783784</v>
      </c>
      <c r="F43" s="5">
        <v>56</v>
      </c>
      <c r="G43" s="6">
        <v>0.7567567567567568</v>
      </c>
      <c r="H43" s="7">
        <v>2.9841269841269842</v>
      </c>
    </row>
    <row r="44" spans="1:8" x14ac:dyDescent="0.25">
      <c r="A44" s="66"/>
      <c r="B44" s="2" t="s">
        <v>60</v>
      </c>
      <c r="C44" s="5">
        <v>59</v>
      </c>
      <c r="D44" s="5">
        <v>46</v>
      </c>
      <c r="E44" s="6">
        <v>0.77966101694915257</v>
      </c>
      <c r="F44" s="5">
        <v>39</v>
      </c>
      <c r="G44" s="6">
        <v>0.66101694915254239</v>
      </c>
      <c r="H44" s="7">
        <v>2.7674418604651163</v>
      </c>
    </row>
    <row r="45" spans="1:8" x14ac:dyDescent="0.25">
      <c r="A45" s="66"/>
      <c r="B45" s="2" t="s">
        <v>61</v>
      </c>
      <c r="C45" s="5">
        <v>56</v>
      </c>
      <c r="D45" s="5">
        <v>39</v>
      </c>
      <c r="E45" s="6">
        <v>0.6964285714285714</v>
      </c>
      <c r="F45" s="5">
        <v>32</v>
      </c>
      <c r="G45" s="6">
        <v>0.5714285714285714</v>
      </c>
      <c r="H45" s="7">
        <v>2.4054054054054053</v>
      </c>
    </row>
    <row r="46" spans="1:8" x14ac:dyDescent="0.25">
      <c r="A46" s="66"/>
      <c r="B46" s="2" t="s">
        <v>62</v>
      </c>
      <c r="C46" s="5">
        <v>30</v>
      </c>
      <c r="D46" s="5">
        <v>25</v>
      </c>
      <c r="E46" s="6">
        <v>0.83333333333333337</v>
      </c>
      <c r="F46" s="5">
        <v>18</v>
      </c>
      <c r="G46" s="6">
        <v>0.6</v>
      </c>
      <c r="H46" s="7">
        <v>2.08</v>
      </c>
    </row>
    <row r="47" spans="1:8" x14ac:dyDescent="0.25">
      <c r="A47" s="66"/>
      <c r="B47" s="2" t="s">
        <v>70</v>
      </c>
      <c r="C47" s="5">
        <v>31</v>
      </c>
      <c r="D47" s="5">
        <v>29</v>
      </c>
      <c r="E47" s="6">
        <v>0.93548387096774188</v>
      </c>
      <c r="F47" s="5">
        <v>22</v>
      </c>
      <c r="G47" s="6">
        <v>0.70967741935483875</v>
      </c>
      <c r="H47" s="7">
        <v>2.7137931034482761</v>
      </c>
    </row>
    <row r="48" spans="1:8" x14ac:dyDescent="0.25">
      <c r="A48" s="66" t="s">
        <v>41</v>
      </c>
      <c r="B48" s="2" t="s">
        <v>59</v>
      </c>
      <c r="C48" s="5">
        <v>17</v>
      </c>
      <c r="D48" s="5">
        <v>16</v>
      </c>
      <c r="E48" s="6">
        <v>0.94117647058823528</v>
      </c>
      <c r="F48" s="5">
        <v>12</v>
      </c>
      <c r="G48" s="6">
        <v>0.70588235294117652</v>
      </c>
      <c r="H48" s="7">
        <v>2.5187500000000003</v>
      </c>
    </row>
    <row r="49" spans="1:8" x14ac:dyDescent="0.25">
      <c r="A49" s="66"/>
      <c r="B49" s="2" t="s">
        <v>60</v>
      </c>
      <c r="C49" s="5">
        <v>11</v>
      </c>
      <c r="D49" s="5">
        <v>11</v>
      </c>
      <c r="E49" s="6">
        <v>1</v>
      </c>
      <c r="F49" s="5">
        <v>9</v>
      </c>
      <c r="G49" s="6">
        <v>0.81818181818181823</v>
      </c>
      <c r="H49" s="7">
        <v>2.7272727272727271</v>
      </c>
    </row>
    <row r="50" spans="1:8" x14ac:dyDescent="0.25">
      <c r="A50" s="66"/>
      <c r="B50" s="2" t="s">
        <v>61</v>
      </c>
      <c r="C50" s="5">
        <v>8</v>
      </c>
      <c r="D50" s="5">
        <v>8</v>
      </c>
      <c r="E50" s="6">
        <v>1</v>
      </c>
      <c r="F50" s="5">
        <v>6</v>
      </c>
      <c r="G50" s="6">
        <v>0.75</v>
      </c>
      <c r="H50" s="7">
        <v>1.6666666666666667</v>
      </c>
    </row>
    <row r="51" spans="1:8" x14ac:dyDescent="0.25">
      <c r="A51" s="66"/>
      <c r="B51" s="2" t="s">
        <v>62</v>
      </c>
      <c r="C51" s="5">
        <v>3</v>
      </c>
      <c r="D51" s="5">
        <v>3</v>
      </c>
      <c r="E51" s="6">
        <v>1</v>
      </c>
      <c r="F51" s="5">
        <v>2</v>
      </c>
      <c r="G51" s="6">
        <v>0.66666666666666663</v>
      </c>
      <c r="H51" s="7">
        <v>2.3333333333333335</v>
      </c>
    </row>
    <row r="52" spans="1:8" x14ac:dyDescent="0.25">
      <c r="A52" s="66"/>
      <c r="B52" s="2" t="s">
        <v>70</v>
      </c>
      <c r="C52" s="5">
        <v>8</v>
      </c>
      <c r="D52" s="5">
        <v>8</v>
      </c>
      <c r="E52" s="6">
        <v>1</v>
      </c>
      <c r="F52" s="5">
        <v>8</v>
      </c>
      <c r="G52" s="6">
        <v>1</v>
      </c>
      <c r="H52" s="7">
        <v>3.0874999999999999</v>
      </c>
    </row>
    <row r="53" spans="1:8" x14ac:dyDescent="0.25">
      <c r="A53" s="66" t="s">
        <v>42</v>
      </c>
      <c r="B53" s="2" t="s">
        <v>59</v>
      </c>
      <c r="C53" s="5">
        <v>13</v>
      </c>
      <c r="D53" s="5">
        <v>13</v>
      </c>
      <c r="E53" s="6">
        <v>1</v>
      </c>
      <c r="F53" s="5">
        <v>13</v>
      </c>
      <c r="G53" s="6">
        <v>1</v>
      </c>
      <c r="H53" s="7">
        <v>3.9230769230769229</v>
      </c>
    </row>
    <row r="54" spans="1:8" x14ac:dyDescent="0.25">
      <c r="A54" s="66"/>
      <c r="B54" s="2" t="s">
        <v>60</v>
      </c>
      <c r="C54" s="5">
        <v>1</v>
      </c>
      <c r="D54" s="5">
        <v>1</v>
      </c>
      <c r="E54" s="6">
        <v>1</v>
      </c>
      <c r="F54" s="5">
        <v>0</v>
      </c>
      <c r="G54" s="6">
        <v>0</v>
      </c>
      <c r="H54" s="7">
        <v>1</v>
      </c>
    </row>
    <row r="55" spans="1:8" x14ac:dyDescent="0.25">
      <c r="A55" s="66"/>
      <c r="B55" s="2" t="s">
        <v>61</v>
      </c>
      <c r="C55" s="5">
        <v>1</v>
      </c>
      <c r="D55" s="5">
        <v>1</v>
      </c>
      <c r="E55" s="6">
        <v>1</v>
      </c>
      <c r="F55" s="5">
        <v>1</v>
      </c>
      <c r="G55" s="6">
        <v>1</v>
      </c>
      <c r="H55" s="7">
        <v>2</v>
      </c>
    </row>
    <row r="56" spans="1:8" x14ac:dyDescent="0.25">
      <c r="A56" s="66"/>
      <c r="B56" s="2" t="s">
        <v>62</v>
      </c>
      <c r="C56" s="5" t="s">
        <v>9</v>
      </c>
      <c r="D56" s="5" t="s">
        <v>9</v>
      </c>
      <c r="E56" s="6" t="s">
        <v>9</v>
      </c>
      <c r="F56" s="5" t="s">
        <v>9</v>
      </c>
      <c r="G56" s="6" t="s">
        <v>9</v>
      </c>
      <c r="H56" s="7" t="s">
        <v>9</v>
      </c>
    </row>
    <row r="57" spans="1:8" x14ac:dyDescent="0.25">
      <c r="A57" s="66"/>
      <c r="B57" s="2" t="s">
        <v>70</v>
      </c>
      <c r="C57" s="5" t="s">
        <v>9</v>
      </c>
      <c r="D57" s="5" t="s">
        <v>9</v>
      </c>
      <c r="E57" s="6" t="s">
        <v>9</v>
      </c>
      <c r="F57" s="5" t="s">
        <v>9</v>
      </c>
      <c r="G57" s="6" t="s">
        <v>9</v>
      </c>
      <c r="H57" s="7" t="s">
        <v>9</v>
      </c>
    </row>
  </sheetData>
  <mergeCells count="11">
    <mergeCell ref="A28:A32"/>
    <mergeCell ref="A2:A6"/>
    <mergeCell ref="A7:A11"/>
    <mergeCell ref="A13:A17"/>
    <mergeCell ref="A18:A22"/>
    <mergeCell ref="A23:A27"/>
    <mergeCell ref="A33:A37"/>
    <mergeCell ref="A38:A42"/>
    <mergeCell ref="A43:A47"/>
    <mergeCell ref="A48:A52"/>
    <mergeCell ref="A53:A57"/>
  </mergeCells>
  <printOptions horizontalCentered="1"/>
  <pageMargins left="0.7" right="0.7" top="0.75" bottom="0.75" header="0.3" footer="0.3"/>
  <pageSetup scale="59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/>
  </sheetViews>
  <sheetFormatPr defaultRowHeight="15" x14ac:dyDescent="0.25"/>
  <cols>
    <col min="1" max="1" width="15.42578125" style="14" customWidth="1"/>
    <col min="2" max="11" width="11.7109375" style="8" customWidth="1"/>
  </cols>
  <sheetData>
    <row r="1" spans="1:11" ht="45" x14ac:dyDescent="0.25">
      <c r="A1" s="26" t="s">
        <v>31</v>
      </c>
      <c r="B1" s="3" t="s">
        <v>43</v>
      </c>
      <c r="C1" s="3" t="s">
        <v>44</v>
      </c>
      <c r="D1" s="3" t="s">
        <v>45</v>
      </c>
      <c r="E1" s="3" t="s">
        <v>46</v>
      </c>
      <c r="F1" s="3" t="s">
        <v>47</v>
      </c>
      <c r="G1" s="3" t="s">
        <v>48</v>
      </c>
      <c r="H1" s="3" t="s">
        <v>49</v>
      </c>
      <c r="I1" s="3" t="s">
        <v>50</v>
      </c>
      <c r="J1" s="3" t="s">
        <v>51</v>
      </c>
      <c r="K1" s="3" t="s">
        <v>52</v>
      </c>
    </row>
    <row r="2" spans="1:11" x14ac:dyDescent="0.25">
      <c r="A2" s="38" t="s">
        <v>59</v>
      </c>
      <c r="B2" s="27">
        <v>8</v>
      </c>
      <c r="C2" s="28">
        <v>673.19991000000005</v>
      </c>
      <c r="D2" s="29">
        <v>448.79993999999994</v>
      </c>
      <c r="E2" s="28">
        <v>22.439996999999998</v>
      </c>
      <c r="F2" s="28">
        <v>1.5000000000000002</v>
      </c>
      <c r="G2" s="30">
        <v>1.5000000000000002</v>
      </c>
      <c r="H2" s="29">
        <v>14.959997999999997</v>
      </c>
      <c r="I2" s="27">
        <v>229</v>
      </c>
      <c r="J2" s="27">
        <v>256</v>
      </c>
      <c r="K2" s="31">
        <v>0.89453125</v>
      </c>
    </row>
    <row r="3" spans="1:11" x14ac:dyDescent="0.25">
      <c r="A3" s="38" t="s">
        <v>60</v>
      </c>
      <c r="B3" s="27">
        <v>7</v>
      </c>
      <c r="C3" s="28">
        <v>544.49999999999989</v>
      </c>
      <c r="D3" s="29">
        <v>403.33333333333326</v>
      </c>
      <c r="E3" s="28">
        <v>18.149999999999999</v>
      </c>
      <c r="F3" s="28">
        <v>1.35</v>
      </c>
      <c r="G3" s="30">
        <v>1.1500000000000001</v>
      </c>
      <c r="H3" s="29">
        <v>13.444444444444443</v>
      </c>
      <c r="I3" s="27">
        <v>179</v>
      </c>
      <c r="J3" s="27">
        <v>224</v>
      </c>
      <c r="K3" s="31">
        <v>0.7991071428571429</v>
      </c>
    </row>
    <row r="4" spans="1:11" x14ac:dyDescent="0.25">
      <c r="A4" s="38" t="s">
        <v>61</v>
      </c>
      <c r="B4" s="27">
        <v>6</v>
      </c>
      <c r="C4" s="30">
        <v>405.00000000000006</v>
      </c>
      <c r="D4" s="32">
        <v>352.17391304347825</v>
      </c>
      <c r="E4" s="30">
        <v>13.5</v>
      </c>
      <c r="F4" s="30">
        <v>1.1500000000000001</v>
      </c>
      <c r="G4" s="30">
        <v>1.1500000000000001</v>
      </c>
      <c r="H4" s="32">
        <v>11.739130434782608</v>
      </c>
      <c r="I4" s="27">
        <v>135</v>
      </c>
      <c r="J4" s="27">
        <v>192</v>
      </c>
      <c r="K4" s="31">
        <v>0.703125</v>
      </c>
    </row>
    <row r="5" spans="1:11" x14ac:dyDescent="0.25">
      <c r="A5" s="38" t="s">
        <v>62</v>
      </c>
      <c r="B5" s="27">
        <v>4</v>
      </c>
      <c r="C5" s="28">
        <v>221.99999999999994</v>
      </c>
      <c r="D5" s="29">
        <v>295.99999999999994</v>
      </c>
      <c r="E5" s="28">
        <v>7.3999999999999995</v>
      </c>
      <c r="F5" s="28">
        <v>0.75</v>
      </c>
      <c r="G5" s="30">
        <v>0.75</v>
      </c>
      <c r="H5" s="29">
        <v>9.8666666666666654</v>
      </c>
      <c r="I5" s="27">
        <v>74</v>
      </c>
      <c r="J5" s="27">
        <v>128</v>
      </c>
      <c r="K5" s="31">
        <v>0.578125</v>
      </c>
    </row>
    <row r="6" spans="1:11" x14ac:dyDescent="0.25">
      <c r="A6" s="10" t="s">
        <v>70</v>
      </c>
      <c r="B6" s="27">
        <v>5</v>
      </c>
      <c r="C6" s="28">
        <v>311.657142765</v>
      </c>
      <c r="D6" s="29">
        <v>328.06015027894733</v>
      </c>
      <c r="E6" s="28">
        <v>10.3885714255</v>
      </c>
      <c r="F6" s="28">
        <v>0.95000000000000018</v>
      </c>
      <c r="G6" s="30">
        <v>0.95000000000000018</v>
      </c>
      <c r="H6" s="29">
        <v>10.935338342631578</v>
      </c>
      <c r="I6" s="27">
        <v>106</v>
      </c>
      <c r="J6" s="27">
        <v>163</v>
      </c>
      <c r="K6" s="31">
        <v>0.65030674846625769</v>
      </c>
    </row>
  </sheetData>
  <printOptions horizontalCentered="1"/>
  <pageMargins left="0.7" right="0.7" top="0.75" bottom="0.75" header="0.3" footer="0.3"/>
  <pageSetup scale="92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Student Characterisitcs</vt:lpstr>
      <vt:lpstr>Success Rates by Course</vt:lpstr>
      <vt:lpstr>Success Rates by DE</vt:lpstr>
      <vt:lpstr>Success Rates by Demographics</vt:lpstr>
      <vt:lpstr>Productivity</vt:lpstr>
    </vt:vector>
  </TitlesOfParts>
  <Company>GCCCD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Katie Cabral</cp:lastModifiedBy>
  <cp:lastPrinted>2017-09-27T17:25:28Z</cp:lastPrinted>
  <dcterms:created xsi:type="dcterms:W3CDTF">2017-09-06T17:24:52Z</dcterms:created>
  <dcterms:modified xsi:type="dcterms:W3CDTF">2018-08-23T21:08:53Z</dcterms:modified>
</cp:coreProperties>
</file>