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8-19\Data\Division Reports\Math, Science &amp; Engineering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Productivity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1" l="1"/>
  <c r="L34" i="1"/>
  <c r="L33" i="1"/>
  <c r="L31" i="1"/>
  <c r="L30" i="1"/>
  <c r="L28" i="1"/>
  <c r="L27" i="1"/>
  <c r="L26" i="1"/>
  <c r="L24" i="1"/>
  <c r="L23" i="1"/>
  <c r="L22" i="1"/>
  <c r="L21" i="1"/>
  <c r="L20" i="1"/>
  <c r="L18" i="1"/>
  <c r="L16" i="1"/>
  <c r="L15" i="1"/>
  <c r="L13" i="1"/>
  <c r="L12" i="1"/>
  <c r="L9" i="1"/>
  <c r="L7" i="1"/>
  <c r="L5" i="1"/>
  <c r="L4" i="1"/>
  <c r="K34" i="1" l="1"/>
  <c r="K33" i="1"/>
  <c r="K30" i="1"/>
  <c r="K29" i="1"/>
  <c r="K28" i="1"/>
  <c r="K27" i="1"/>
  <c r="K26" i="1"/>
  <c r="K23" i="1"/>
  <c r="K22" i="1"/>
  <c r="K21" i="1"/>
  <c r="K20" i="1"/>
  <c r="K16" i="1"/>
  <c r="K15" i="1"/>
  <c r="K13" i="1"/>
  <c r="K12" i="1"/>
  <c r="K11" i="1"/>
  <c r="K9" i="1"/>
  <c r="K7" i="1"/>
  <c r="K6" i="1"/>
  <c r="K5" i="1"/>
  <c r="K4" i="1"/>
  <c r="H35" i="1"/>
  <c r="I35" i="1" s="1"/>
  <c r="F35" i="1"/>
  <c r="G35" i="1" s="1"/>
  <c r="D35" i="1"/>
  <c r="E35" i="1" s="1"/>
  <c r="B35" i="1"/>
  <c r="C35" i="1" s="1"/>
  <c r="I34" i="1"/>
  <c r="G34" i="1"/>
  <c r="E34" i="1"/>
  <c r="C34" i="1"/>
  <c r="I33" i="1"/>
  <c r="G33" i="1"/>
  <c r="E33" i="1"/>
  <c r="C33" i="1"/>
  <c r="H31" i="1"/>
  <c r="I31" i="1" s="1"/>
  <c r="F31" i="1"/>
  <c r="G31" i="1" s="1"/>
  <c r="D31" i="1"/>
  <c r="E31" i="1" s="1"/>
  <c r="B31" i="1"/>
  <c r="C31" i="1" s="1"/>
  <c r="I30" i="1"/>
  <c r="G30" i="1"/>
  <c r="E30" i="1"/>
  <c r="C30" i="1"/>
  <c r="E29" i="1"/>
  <c r="I28" i="1"/>
  <c r="G28" i="1"/>
  <c r="E28" i="1"/>
  <c r="C28" i="1"/>
  <c r="I27" i="1"/>
  <c r="G27" i="1"/>
  <c r="E27" i="1"/>
  <c r="C27" i="1"/>
  <c r="I26" i="1"/>
  <c r="G26" i="1"/>
  <c r="E26" i="1"/>
  <c r="C26" i="1"/>
  <c r="H24" i="1"/>
  <c r="I24" i="1" s="1"/>
  <c r="F24" i="1"/>
  <c r="G24" i="1" s="1"/>
  <c r="E24" i="1"/>
  <c r="D24" i="1"/>
  <c r="B24" i="1"/>
  <c r="C24" i="1" s="1"/>
  <c r="G23" i="1"/>
  <c r="E23" i="1"/>
  <c r="C23" i="1"/>
  <c r="I22" i="1"/>
  <c r="G22" i="1"/>
  <c r="E22" i="1"/>
  <c r="C22" i="1"/>
  <c r="I21" i="1"/>
  <c r="G21" i="1"/>
  <c r="E21" i="1"/>
  <c r="C21" i="1"/>
  <c r="I20" i="1"/>
  <c r="G20" i="1"/>
  <c r="E20" i="1"/>
  <c r="C20" i="1"/>
  <c r="H18" i="1"/>
  <c r="I18" i="1" s="1"/>
  <c r="G18" i="1"/>
  <c r="F18" i="1"/>
  <c r="D18" i="1"/>
  <c r="E18" i="1" s="1"/>
  <c r="B18" i="1"/>
  <c r="C18" i="1" s="1"/>
  <c r="I17" i="1"/>
  <c r="E17" i="1"/>
  <c r="C17" i="1"/>
  <c r="I16" i="1"/>
  <c r="G16" i="1"/>
  <c r="E16" i="1"/>
  <c r="C16" i="1"/>
  <c r="I15" i="1"/>
  <c r="G15" i="1"/>
  <c r="E15" i="1"/>
  <c r="C15" i="1"/>
  <c r="I14" i="1"/>
  <c r="I13" i="1"/>
  <c r="G13" i="1"/>
  <c r="E13" i="1"/>
  <c r="C13" i="1"/>
  <c r="I12" i="1"/>
  <c r="G12" i="1"/>
  <c r="E12" i="1"/>
  <c r="C12" i="1"/>
  <c r="I11" i="1"/>
  <c r="G11" i="1"/>
  <c r="E11" i="1"/>
  <c r="I10" i="1"/>
  <c r="E10" i="1"/>
  <c r="I9" i="1"/>
  <c r="G9" i="1"/>
  <c r="E9" i="1"/>
  <c r="C9" i="1"/>
  <c r="H7" i="1"/>
  <c r="I7" i="1" s="1"/>
  <c r="F7" i="1"/>
  <c r="G7" i="1" s="1"/>
  <c r="D7" i="1"/>
  <c r="E7" i="1" s="1"/>
  <c r="B7" i="1"/>
  <c r="C7" i="1" s="1"/>
  <c r="I6" i="1"/>
  <c r="E6" i="1"/>
  <c r="I5" i="1"/>
  <c r="G5" i="1"/>
  <c r="E5" i="1"/>
  <c r="C5" i="1"/>
  <c r="I4" i="1"/>
  <c r="G4" i="1"/>
  <c r="E4" i="1"/>
  <c r="C4" i="1"/>
  <c r="J35" i="1" l="1"/>
  <c r="J31" i="1"/>
  <c r="J24" i="1"/>
  <c r="J18" i="1"/>
  <c r="J7" i="1"/>
  <c r="K35" i="1" l="1"/>
  <c r="K31" i="1"/>
  <c r="K24" i="1"/>
  <c r="K18" i="1"/>
</calcChain>
</file>

<file path=xl/sharedStrings.xml><?xml version="1.0" encoding="utf-8"?>
<sst xmlns="http://schemas.openxmlformats.org/spreadsheetml/2006/main" count="476" uniqueCount="71">
  <si>
    <t>Gender</t>
  </si>
  <si>
    <t>Fall 2012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</si>
  <si>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</si>
  <si>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</si>
  <si>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</si>
  <si>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</si>
  <si>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</si>
  <si>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</si>
  <si>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</si>
  <si>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</si>
  <si>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</si>
  <si>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</si>
  <si>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</si>
  <si>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</si>
  <si>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</si>
  <si>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</si>
  <si>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</si>
  <si>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</si>
  <si>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</si>
  <si>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</si>
  <si>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</si>
  <si>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</si>
  <si>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</si>
  <si>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</si>
  <si>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</si>
  <si>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</si>
  <si>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</si>
  <si>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</si>
  <si>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</si>
  <si>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</si>
  <si>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</si>
  <si>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</si>
  <si>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</si>
  <si>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</si>
  <si>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</si>
  <si>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Oceanography
Student Characteristics</t>
  </si>
  <si>
    <t>Program</t>
  </si>
  <si>
    <t>Term</t>
  </si>
  <si>
    <t>Success Rate</t>
  </si>
  <si>
    <t>Course</t>
  </si>
  <si>
    <t>Oceanography
Success and Retention Rates by Course</t>
  </si>
  <si>
    <t>Oceanography</t>
  </si>
  <si>
    <t>OCEA-112 : Introduction to Oceanography</t>
  </si>
  <si>
    <t>OCEA-113 : Oceanography Laboratory</t>
  </si>
  <si>
    <t>Location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</si>
  <si>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</si>
  <si>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</si>
  <si>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</si>
  <si>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</si>
  <si>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</si>
  <si>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</si>
  <si>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</si>
  <si>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</si>
  <si>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</si>
  <si>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</si>
  <si>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</si>
  <si>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</si>
  <si>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</si>
  <si>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</si>
  <si>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</si>
  <si>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</si>
  <si>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</si>
  <si>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</si>
  <si>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Less than full-time (less than 12 units)</t>
  </si>
  <si>
    <t>Enrollment</t>
  </si>
  <si>
    <t>Retained</t>
  </si>
  <si>
    <t>Retention Rate</t>
  </si>
  <si>
    <t>Successful</t>
  </si>
  <si>
    <t>Course GPA</t>
  </si>
  <si>
    <t>Fall 2017</t>
  </si>
  <si>
    <t>White                    
Non-Hispanic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</si>
</sst>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9" fontId="0" fillId="4" borderId="2" xfId="1" applyFont="1" applyFill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3" fontId="0" fillId="4" borderId="2" xfId="0" quotePrefix="1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3" fillId="0" borderId="0" xfId="0" applyFont="1"/>
    <xf numFmtId="0" fontId="2" fillId="2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" fontId="0" fillId="6" borderId="2" xfId="0" applyNumberFormat="1" applyFill="1" applyBorder="1" applyAlignment="1">
      <alignment horizontal="center" vertical="center"/>
    </xf>
    <xf numFmtId="9" fontId="0" fillId="6" borderId="2" xfId="0" applyNumberForma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3" fontId="0" fillId="6" borderId="2" xfId="0" quotePrefix="1" applyNumberForma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3" fontId="0" fillId="0" borderId="2" xfId="0" quotePrefix="1" applyNumberForma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sqref="A1:L2"/>
    </sheetView>
  </sheetViews>
  <sheetFormatPr defaultRowHeight="15" x14ac:dyDescent="0.25"/>
  <cols>
    <col min="1" max="1" width="30" style="8" customWidth="1"/>
    <col min="2" max="12" width="8.28515625" style="16" customWidth="1"/>
  </cols>
  <sheetData>
    <row r="1" spans="1:12" x14ac:dyDescent="0.25">
      <c r="A1" s="44" t="s">
        <v>35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30" x14ac:dyDescent="0.25">
      <c r="A3" s="3" t="s">
        <v>0</v>
      </c>
      <c r="B3" s="47" t="s">
        <v>2</v>
      </c>
      <c r="C3" s="48"/>
      <c r="D3" s="47" t="s">
        <v>3</v>
      </c>
      <c r="E3" s="48"/>
      <c r="F3" s="47" t="s">
        <v>4</v>
      </c>
      <c r="G3" s="48"/>
      <c r="H3" s="47" t="s">
        <v>5</v>
      </c>
      <c r="I3" s="48"/>
      <c r="J3" s="49" t="s">
        <v>69</v>
      </c>
      <c r="K3" s="49"/>
      <c r="L3" s="9" t="s">
        <v>6</v>
      </c>
    </row>
    <row r="4" spans="1:12" x14ac:dyDescent="0.25">
      <c r="A4" s="4" t="s">
        <v>7</v>
      </c>
      <c r="B4" s="10">
        <v>37</v>
      </c>
      <c r="C4" s="11">
        <f t="shared" ref="C4:C5" si="0">B4/70</f>
        <v>0.52857142857142858</v>
      </c>
      <c r="D4" s="10">
        <v>52</v>
      </c>
      <c r="E4" s="11">
        <f t="shared" ref="E4:E6" si="1">D4/96</f>
        <v>0.54166666666666663</v>
      </c>
      <c r="F4" s="10">
        <v>49</v>
      </c>
      <c r="G4" s="11">
        <f t="shared" ref="G4:G5" si="2">F4/95</f>
        <v>0.51578947368421058</v>
      </c>
      <c r="H4" s="10">
        <v>38</v>
      </c>
      <c r="I4" s="11">
        <f t="shared" ref="I4:I6" si="3">H4/91</f>
        <v>0.4175824175824176</v>
      </c>
      <c r="J4" s="10">
        <v>35</v>
      </c>
      <c r="K4" s="11">
        <f>J4/66</f>
        <v>0.53030303030303028</v>
      </c>
      <c r="L4" s="11">
        <f>(J4-B4)/B4</f>
        <v>-5.4054054054054057E-2</v>
      </c>
    </row>
    <row r="5" spans="1:12" x14ac:dyDescent="0.25">
      <c r="A5" s="4" t="s">
        <v>8</v>
      </c>
      <c r="B5" s="10">
        <v>33</v>
      </c>
      <c r="C5" s="11">
        <f t="shared" si="0"/>
        <v>0.47142857142857142</v>
      </c>
      <c r="D5" s="10">
        <v>42</v>
      </c>
      <c r="E5" s="11">
        <f t="shared" si="1"/>
        <v>0.4375</v>
      </c>
      <c r="F5" s="10">
        <v>46</v>
      </c>
      <c r="G5" s="11">
        <f t="shared" si="2"/>
        <v>0.48421052631578948</v>
      </c>
      <c r="H5" s="10">
        <v>52</v>
      </c>
      <c r="I5" s="11">
        <f t="shared" si="3"/>
        <v>0.5714285714285714</v>
      </c>
      <c r="J5" s="10">
        <v>30</v>
      </c>
      <c r="K5" s="11">
        <f t="shared" ref="K5:K7" si="4">J5/66</f>
        <v>0.45454545454545453</v>
      </c>
      <c r="L5" s="11">
        <f>(J5-B5)/B5</f>
        <v>-9.0909090909090912E-2</v>
      </c>
    </row>
    <row r="6" spans="1:12" x14ac:dyDescent="0.25">
      <c r="A6" s="4" t="s">
        <v>9</v>
      </c>
      <c r="B6" s="12" t="s">
        <v>14</v>
      </c>
      <c r="C6" s="13" t="s">
        <v>14</v>
      </c>
      <c r="D6" s="10">
        <v>2</v>
      </c>
      <c r="E6" s="11">
        <f t="shared" si="1"/>
        <v>2.0833333333333332E-2</v>
      </c>
      <c r="F6" s="12" t="s">
        <v>14</v>
      </c>
      <c r="G6" s="13" t="s">
        <v>14</v>
      </c>
      <c r="H6" s="10">
        <v>1</v>
      </c>
      <c r="I6" s="11">
        <f t="shared" si="3"/>
        <v>1.098901098901099E-2</v>
      </c>
      <c r="J6" s="10">
        <v>1</v>
      </c>
      <c r="K6" s="11">
        <f t="shared" si="4"/>
        <v>1.5151515151515152E-2</v>
      </c>
      <c r="L6" s="11">
        <v>1</v>
      </c>
    </row>
    <row r="7" spans="1:12" s="33" customFormat="1" x14ac:dyDescent="0.25">
      <c r="A7" s="5" t="s">
        <v>10</v>
      </c>
      <c r="B7" s="14">
        <f t="shared" ref="B7" si="5">SUM(B4:B6)</f>
        <v>70</v>
      </c>
      <c r="C7" s="15">
        <f>B7/70</f>
        <v>1</v>
      </c>
      <c r="D7" s="14">
        <f t="shared" ref="D7" si="6">SUM(D4:D6)</f>
        <v>96</v>
      </c>
      <c r="E7" s="15">
        <f>D7/96</f>
        <v>1</v>
      </c>
      <c r="F7" s="14">
        <f t="shared" ref="F7" si="7">SUM(F4:F6)</f>
        <v>95</v>
      </c>
      <c r="G7" s="15">
        <f>F7/95</f>
        <v>1</v>
      </c>
      <c r="H7" s="14">
        <f>SUM(H4:H6)</f>
        <v>91</v>
      </c>
      <c r="I7" s="15">
        <f>H7/91</f>
        <v>1</v>
      </c>
      <c r="J7" s="14">
        <f>SUM(J4:J6)</f>
        <v>66</v>
      </c>
      <c r="K7" s="15">
        <f t="shared" si="4"/>
        <v>1</v>
      </c>
      <c r="L7" s="15">
        <f>(J7-B7)/B7</f>
        <v>-5.7142857142857141E-2</v>
      </c>
    </row>
    <row r="8" spans="1:12" ht="30" x14ac:dyDescent="0.25">
      <c r="A8" s="3" t="s">
        <v>11</v>
      </c>
      <c r="B8" s="47" t="s">
        <v>2</v>
      </c>
      <c r="C8" s="48"/>
      <c r="D8" s="47" t="s">
        <v>3</v>
      </c>
      <c r="E8" s="48"/>
      <c r="F8" s="47" t="s">
        <v>4</v>
      </c>
      <c r="G8" s="48"/>
      <c r="H8" s="47" t="s">
        <v>5</v>
      </c>
      <c r="I8" s="48"/>
      <c r="J8" s="49" t="s">
        <v>69</v>
      </c>
      <c r="K8" s="49"/>
      <c r="L8" s="9" t="s">
        <v>6</v>
      </c>
    </row>
    <row r="9" spans="1:12" x14ac:dyDescent="0.25">
      <c r="A9" s="4" t="s">
        <v>12</v>
      </c>
      <c r="B9" s="10">
        <v>4</v>
      </c>
      <c r="C9" s="11">
        <f>B9/70</f>
        <v>5.7142857142857141E-2</v>
      </c>
      <c r="D9" s="10">
        <v>8</v>
      </c>
      <c r="E9" s="11">
        <f>D9/96</f>
        <v>8.3333333333333329E-2</v>
      </c>
      <c r="F9" s="10">
        <v>7</v>
      </c>
      <c r="G9" s="11">
        <f>F9/95</f>
        <v>7.3684210526315783E-2</v>
      </c>
      <c r="H9" s="10">
        <v>4</v>
      </c>
      <c r="I9" s="11">
        <f>H9/91</f>
        <v>4.3956043956043959E-2</v>
      </c>
      <c r="J9" s="10">
        <v>3</v>
      </c>
      <c r="K9" s="11">
        <f t="shared" ref="K9:K18" si="8">J9/66</f>
        <v>4.5454545454545456E-2</v>
      </c>
      <c r="L9" s="11">
        <f>(J9-B9)/B9</f>
        <v>-0.25</v>
      </c>
    </row>
    <row r="10" spans="1:12" x14ac:dyDescent="0.25">
      <c r="A10" s="4" t="s">
        <v>13</v>
      </c>
      <c r="B10" s="12" t="s">
        <v>14</v>
      </c>
      <c r="C10" s="13" t="s">
        <v>14</v>
      </c>
      <c r="D10" s="10">
        <v>1</v>
      </c>
      <c r="E10" s="11">
        <f t="shared" ref="E10:E13" si="9">D10/96</f>
        <v>1.0416666666666666E-2</v>
      </c>
      <c r="F10" s="12" t="s">
        <v>14</v>
      </c>
      <c r="G10" s="13" t="s">
        <v>14</v>
      </c>
      <c r="H10" s="10">
        <v>1</v>
      </c>
      <c r="I10" s="11">
        <f t="shared" ref="I10:I18" si="10">H10/91</f>
        <v>1.098901098901099E-2</v>
      </c>
      <c r="J10" s="12" t="s">
        <v>14</v>
      </c>
      <c r="K10" s="13" t="s">
        <v>14</v>
      </c>
      <c r="L10" s="11">
        <v>0</v>
      </c>
    </row>
    <row r="11" spans="1:12" x14ac:dyDescent="0.25">
      <c r="A11" s="4" t="s">
        <v>15</v>
      </c>
      <c r="B11" s="12" t="s">
        <v>14</v>
      </c>
      <c r="C11" s="13" t="s">
        <v>14</v>
      </c>
      <c r="D11" s="10">
        <v>1</v>
      </c>
      <c r="E11" s="11">
        <f t="shared" si="9"/>
        <v>1.0416666666666666E-2</v>
      </c>
      <c r="F11" s="10">
        <v>3</v>
      </c>
      <c r="G11" s="11">
        <f t="shared" ref="G11:G13" si="11">F11/95</f>
        <v>3.1578947368421054E-2</v>
      </c>
      <c r="H11" s="10">
        <v>4</v>
      </c>
      <c r="I11" s="11">
        <f t="shared" si="10"/>
        <v>4.3956043956043959E-2</v>
      </c>
      <c r="J11" s="10">
        <v>1</v>
      </c>
      <c r="K11" s="11">
        <f t="shared" si="8"/>
        <v>1.5151515151515152E-2</v>
      </c>
      <c r="L11" s="11">
        <v>1</v>
      </c>
    </row>
    <row r="12" spans="1:12" x14ac:dyDescent="0.25">
      <c r="A12" s="4" t="s">
        <v>16</v>
      </c>
      <c r="B12" s="10">
        <v>2</v>
      </c>
      <c r="C12" s="11">
        <f t="shared" ref="C12:C13" si="12">B12/70</f>
        <v>2.8571428571428571E-2</v>
      </c>
      <c r="D12" s="10">
        <v>2</v>
      </c>
      <c r="E12" s="11">
        <f t="shared" si="9"/>
        <v>2.0833333333333332E-2</v>
      </c>
      <c r="F12" s="10">
        <v>1</v>
      </c>
      <c r="G12" s="11">
        <f t="shared" si="11"/>
        <v>1.0526315789473684E-2</v>
      </c>
      <c r="H12" s="10">
        <v>3</v>
      </c>
      <c r="I12" s="11">
        <f t="shared" si="10"/>
        <v>3.2967032967032968E-2</v>
      </c>
      <c r="J12" s="10">
        <v>5</v>
      </c>
      <c r="K12" s="11">
        <f t="shared" si="8"/>
        <v>7.575757575757576E-2</v>
      </c>
      <c r="L12" s="11">
        <f>(J12-B12)/B12</f>
        <v>1.5</v>
      </c>
    </row>
    <row r="13" spans="1:12" x14ac:dyDescent="0.25">
      <c r="A13" s="4" t="s">
        <v>17</v>
      </c>
      <c r="B13" s="10">
        <v>28</v>
      </c>
      <c r="C13" s="11">
        <f t="shared" si="12"/>
        <v>0.4</v>
      </c>
      <c r="D13" s="10">
        <v>34</v>
      </c>
      <c r="E13" s="11">
        <f t="shared" si="9"/>
        <v>0.35416666666666669</v>
      </c>
      <c r="F13" s="10">
        <v>38</v>
      </c>
      <c r="G13" s="11">
        <f t="shared" si="11"/>
        <v>0.4</v>
      </c>
      <c r="H13" s="10">
        <v>39</v>
      </c>
      <c r="I13" s="11">
        <f t="shared" si="10"/>
        <v>0.42857142857142855</v>
      </c>
      <c r="J13" s="10">
        <v>24</v>
      </c>
      <c r="K13" s="11">
        <f t="shared" si="8"/>
        <v>0.36363636363636365</v>
      </c>
      <c r="L13" s="11">
        <f>(J13-B13)/B13</f>
        <v>-0.14285714285714285</v>
      </c>
    </row>
    <row r="14" spans="1:12" x14ac:dyDescent="0.25">
      <c r="A14" s="4" t="s">
        <v>18</v>
      </c>
      <c r="B14" s="12" t="s">
        <v>14</v>
      </c>
      <c r="C14" s="13" t="s">
        <v>14</v>
      </c>
      <c r="D14" s="12" t="s">
        <v>14</v>
      </c>
      <c r="E14" s="13" t="s">
        <v>14</v>
      </c>
      <c r="F14" s="12" t="s">
        <v>14</v>
      </c>
      <c r="G14" s="13" t="s">
        <v>14</v>
      </c>
      <c r="H14" s="10">
        <v>1</v>
      </c>
      <c r="I14" s="11">
        <f t="shared" si="10"/>
        <v>1.098901098901099E-2</v>
      </c>
      <c r="J14" s="12" t="s">
        <v>14</v>
      </c>
      <c r="K14" s="13" t="s">
        <v>14</v>
      </c>
      <c r="L14" s="11">
        <v>0</v>
      </c>
    </row>
    <row r="15" spans="1:12" x14ac:dyDescent="0.25">
      <c r="A15" s="4" t="s">
        <v>19</v>
      </c>
      <c r="B15" s="10">
        <v>25</v>
      </c>
      <c r="C15" s="11">
        <f t="shared" ref="C15:C18" si="13">B15/70</f>
        <v>0.35714285714285715</v>
      </c>
      <c r="D15" s="10">
        <v>46</v>
      </c>
      <c r="E15" s="11">
        <f t="shared" ref="E15:E18" si="14">D15/96</f>
        <v>0.47916666666666669</v>
      </c>
      <c r="F15" s="10">
        <v>40</v>
      </c>
      <c r="G15" s="11">
        <f t="shared" ref="G15:G16" si="15">F15/95</f>
        <v>0.42105263157894735</v>
      </c>
      <c r="H15" s="10">
        <v>33</v>
      </c>
      <c r="I15" s="11">
        <f t="shared" si="10"/>
        <v>0.36263736263736263</v>
      </c>
      <c r="J15" s="10">
        <v>24</v>
      </c>
      <c r="K15" s="11">
        <f t="shared" si="8"/>
        <v>0.36363636363636365</v>
      </c>
      <c r="L15" s="11">
        <f>(J15-B15)/B15</f>
        <v>-0.04</v>
      </c>
    </row>
    <row r="16" spans="1:12" x14ac:dyDescent="0.25">
      <c r="A16" s="4" t="s">
        <v>20</v>
      </c>
      <c r="B16" s="10">
        <v>7</v>
      </c>
      <c r="C16" s="11">
        <f t="shared" si="13"/>
        <v>0.1</v>
      </c>
      <c r="D16" s="10">
        <v>3</v>
      </c>
      <c r="E16" s="11">
        <f t="shared" si="14"/>
        <v>3.125E-2</v>
      </c>
      <c r="F16" s="10">
        <v>6</v>
      </c>
      <c r="G16" s="11">
        <f t="shared" si="15"/>
        <v>6.3157894736842107E-2</v>
      </c>
      <c r="H16" s="10">
        <v>5</v>
      </c>
      <c r="I16" s="11">
        <f t="shared" si="10"/>
        <v>5.4945054945054944E-2</v>
      </c>
      <c r="J16" s="10">
        <v>9</v>
      </c>
      <c r="K16" s="11">
        <f t="shared" si="8"/>
        <v>0.13636363636363635</v>
      </c>
      <c r="L16" s="11">
        <f>(J16-B16)/B16</f>
        <v>0.2857142857142857</v>
      </c>
    </row>
    <row r="17" spans="1:12" x14ac:dyDescent="0.25">
      <c r="A17" s="4" t="s">
        <v>21</v>
      </c>
      <c r="B17" s="10">
        <v>4</v>
      </c>
      <c r="C17" s="11">
        <f t="shared" si="13"/>
        <v>5.7142857142857141E-2</v>
      </c>
      <c r="D17" s="10">
        <v>1</v>
      </c>
      <c r="E17" s="11">
        <f t="shared" si="14"/>
        <v>1.0416666666666666E-2</v>
      </c>
      <c r="F17" s="12" t="s">
        <v>14</v>
      </c>
      <c r="G17" s="13" t="s">
        <v>14</v>
      </c>
      <c r="H17" s="10">
        <v>1</v>
      </c>
      <c r="I17" s="11">
        <f t="shared" si="10"/>
        <v>1.098901098901099E-2</v>
      </c>
      <c r="J17" s="12" t="s">
        <v>14</v>
      </c>
      <c r="K17" s="13" t="s">
        <v>14</v>
      </c>
      <c r="L17" s="11">
        <v>-1</v>
      </c>
    </row>
    <row r="18" spans="1:12" s="33" customFormat="1" x14ac:dyDescent="0.25">
      <c r="A18" s="5" t="s">
        <v>10</v>
      </c>
      <c r="B18" s="14">
        <f t="shared" ref="B18" si="16">SUM(B9:B17)</f>
        <v>70</v>
      </c>
      <c r="C18" s="15">
        <f t="shared" si="13"/>
        <v>1</v>
      </c>
      <c r="D18" s="14">
        <f t="shared" ref="D18" si="17">SUM(D9:D17)</f>
        <v>96</v>
      </c>
      <c r="E18" s="15">
        <f t="shared" si="14"/>
        <v>1</v>
      </c>
      <c r="F18" s="14">
        <f t="shared" ref="F18" si="18">SUM(F9:F17)</f>
        <v>95</v>
      </c>
      <c r="G18" s="15">
        <f t="shared" ref="G18" si="19">F18/95</f>
        <v>1</v>
      </c>
      <c r="H18" s="14">
        <f t="shared" ref="H18" si="20">SUM(H9:H17)</f>
        <v>91</v>
      </c>
      <c r="I18" s="15">
        <f t="shared" si="10"/>
        <v>1</v>
      </c>
      <c r="J18" s="14">
        <f t="shared" ref="J18" si="21">SUM(J9:J17)</f>
        <v>66</v>
      </c>
      <c r="K18" s="15">
        <f t="shared" si="8"/>
        <v>1</v>
      </c>
      <c r="L18" s="15">
        <f>(J18-B18)/B18</f>
        <v>-5.7142857142857141E-2</v>
      </c>
    </row>
    <row r="19" spans="1:12" ht="30" x14ac:dyDescent="0.25">
      <c r="A19" s="3" t="s">
        <v>22</v>
      </c>
      <c r="B19" s="47" t="s">
        <v>2</v>
      </c>
      <c r="C19" s="48"/>
      <c r="D19" s="47" t="s">
        <v>3</v>
      </c>
      <c r="E19" s="48"/>
      <c r="F19" s="47" t="s">
        <v>4</v>
      </c>
      <c r="G19" s="48"/>
      <c r="H19" s="47" t="s">
        <v>5</v>
      </c>
      <c r="I19" s="48"/>
      <c r="J19" s="49" t="s">
        <v>69</v>
      </c>
      <c r="K19" s="49"/>
      <c r="L19" s="9" t="s">
        <v>6</v>
      </c>
    </row>
    <row r="20" spans="1:12" x14ac:dyDescent="0.25">
      <c r="A20" s="4" t="s">
        <v>23</v>
      </c>
      <c r="B20" s="10">
        <v>22</v>
      </c>
      <c r="C20" s="11">
        <f t="shared" ref="C20:C24" si="22">B20/70</f>
        <v>0.31428571428571428</v>
      </c>
      <c r="D20" s="10">
        <v>28</v>
      </c>
      <c r="E20" s="11">
        <f t="shared" ref="E20:E24" si="23">D20/96</f>
        <v>0.29166666666666669</v>
      </c>
      <c r="F20" s="10">
        <v>23</v>
      </c>
      <c r="G20" s="11">
        <f t="shared" ref="G20:G24" si="24">F20/95</f>
        <v>0.24210526315789474</v>
      </c>
      <c r="H20" s="10">
        <v>29</v>
      </c>
      <c r="I20" s="11">
        <f t="shared" ref="I20:I22" si="25">H20/91</f>
        <v>0.31868131868131866</v>
      </c>
      <c r="J20" s="10">
        <v>18</v>
      </c>
      <c r="K20" s="11">
        <f t="shared" ref="K20:K24" si="26">J20/66</f>
        <v>0.27272727272727271</v>
      </c>
      <c r="L20" s="11">
        <f>(J20-B20)/B20</f>
        <v>-0.18181818181818182</v>
      </c>
    </row>
    <row r="21" spans="1:12" x14ac:dyDescent="0.25">
      <c r="A21" s="4" t="s">
        <v>24</v>
      </c>
      <c r="B21" s="10">
        <v>33</v>
      </c>
      <c r="C21" s="11">
        <f t="shared" si="22"/>
        <v>0.47142857142857142</v>
      </c>
      <c r="D21" s="10">
        <v>47</v>
      </c>
      <c r="E21" s="11">
        <f t="shared" si="23"/>
        <v>0.48958333333333331</v>
      </c>
      <c r="F21" s="10">
        <v>50</v>
      </c>
      <c r="G21" s="11">
        <f t="shared" si="24"/>
        <v>0.52631578947368418</v>
      </c>
      <c r="H21" s="10">
        <v>50</v>
      </c>
      <c r="I21" s="11">
        <f t="shared" si="25"/>
        <v>0.5494505494505495</v>
      </c>
      <c r="J21" s="10">
        <v>34</v>
      </c>
      <c r="K21" s="11">
        <f t="shared" si="26"/>
        <v>0.51515151515151514</v>
      </c>
      <c r="L21" s="11">
        <f>(J21-B21)/B21</f>
        <v>3.0303030303030304E-2</v>
      </c>
    </row>
    <row r="22" spans="1:12" x14ac:dyDescent="0.25">
      <c r="A22" s="4" t="s">
        <v>25</v>
      </c>
      <c r="B22" s="10">
        <v>10</v>
      </c>
      <c r="C22" s="11">
        <f t="shared" si="22"/>
        <v>0.14285714285714285</v>
      </c>
      <c r="D22" s="10">
        <v>19</v>
      </c>
      <c r="E22" s="11">
        <f t="shared" si="23"/>
        <v>0.19791666666666666</v>
      </c>
      <c r="F22" s="10">
        <v>20</v>
      </c>
      <c r="G22" s="11">
        <f t="shared" si="24"/>
        <v>0.21052631578947367</v>
      </c>
      <c r="H22" s="10">
        <v>12</v>
      </c>
      <c r="I22" s="11">
        <f t="shared" si="25"/>
        <v>0.13186813186813187</v>
      </c>
      <c r="J22" s="10">
        <v>11</v>
      </c>
      <c r="K22" s="11">
        <f t="shared" si="26"/>
        <v>0.16666666666666666</v>
      </c>
      <c r="L22" s="11">
        <f>(J22-B22)/B22</f>
        <v>0.1</v>
      </c>
    </row>
    <row r="23" spans="1:12" x14ac:dyDescent="0.25">
      <c r="A23" s="4" t="s">
        <v>26</v>
      </c>
      <c r="B23" s="10">
        <v>5</v>
      </c>
      <c r="C23" s="11">
        <f t="shared" si="22"/>
        <v>7.1428571428571425E-2</v>
      </c>
      <c r="D23" s="10">
        <v>2</v>
      </c>
      <c r="E23" s="11">
        <f t="shared" si="23"/>
        <v>2.0833333333333332E-2</v>
      </c>
      <c r="F23" s="10">
        <v>2</v>
      </c>
      <c r="G23" s="11">
        <f t="shared" si="24"/>
        <v>2.1052631578947368E-2</v>
      </c>
      <c r="H23" s="12" t="s">
        <v>14</v>
      </c>
      <c r="I23" s="13" t="s">
        <v>14</v>
      </c>
      <c r="J23" s="12">
        <v>3</v>
      </c>
      <c r="K23" s="13">
        <f t="shared" si="26"/>
        <v>4.5454545454545456E-2</v>
      </c>
      <c r="L23" s="11">
        <f>(J23-B23)/B23</f>
        <v>-0.4</v>
      </c>
    </row>
    <row r="24" spans="1:12" s="33" customFormat="1" x14ac:dyDescent="0.25">
      <c r="A24" s="5" t="s">
        <v>10</v>
      </c>
      <c r="B24" s="14">
        <f t="shared" ref="B24" si="27">SUM(B20:B23)</f>
        <v>70</v>
      </c>
      <c r="C24" s="15">
        <f t="shared" si="22"/>
        <v>1</v>
      </c>
      <c r="D24" s="14">
        <f t="shared" ref="D24" si="28">SUM(D20:D23)</f>
        <v>96</v>
      </c>
      <c r="E24" s="15">
        <f t="shared" si="23"/>
        <v>1</v>
      </c>
      <c r="F24" s="14">
        <f t="shared" ref="F24" si="29">SUM(F20:F23)</f>
        <v>95</v>
      </c>
      <c r="G24" s="15">
        <f t="shared" si="24"/>
        <v>1</v>
      </c>
      <c r="H24" s="14">
        <f t="shared" ref="H24" si="30">SUM(H20:H23)</f>
        <v>91</v>
      </c>
      <c r="I24" s="15">
        <f t="shared" ref="I24" si="31">H24/91</f>
        <v>1</v>
      </c>
      <c r="J24" s="14">
        <f t="shared" ref="J24" si="32">SUM(J20:J23)</f>
        <v>66</v>
      </c>
      <c r="K24" s="15">
        <f t="shared" si="26"/>
        <v>1</v>
      </c>
      <c r="L24" s="15">
        <f>(J24-B24)/B24</f>
        <v>-5.7142857142857141E-2</v>
      </c>
    </row>
    <row r="25" spans="1:12" ht="30" x14ac:dyDescent="0.25">
      <c r="A25" s="6" t="s">
        <v>27</v>
      </c>
      <c r="B25" s="47" t="s">
        <v>2</v>
      </c>
      <c r="C25" s="48"/>
      <c r="D25" s="47" t="s">
        <v>3</v>
      </c>
      <c r="E25" s="48"/>
      <c r="F25" s="47" t="s">
        <v>4</v>
      </c>
      <c r="G25" s="48"/>
      <c r="H25" s="47" t="s">
        <v>5</v>
      </c>
      <c r="I25" s="48"/>
      <c r="J25" s="49" t="s">
        <v>69</v>
      </c>
      <c r="K25" s="49"/>
      <c r="L25" s="9" t="s">
        <v>6</v>
      </c>
    </row>
    <row r="26" spans="1:12" x14ac:dyDescent="0.25">
      <c r="A26" s="4" t="s">
        <v>28</v>
      </c>
      <c r="B26" s="10">
        <v>37</v>
      </c>
      <c r="C26" s="11">
        <f t="shared" ref="C26:C28" si="33">B26/70</f>
        <v>0.52857142857142858</v>
      </c>
      <c r="D26" s="10">
        <v>54</v>
      </c>
      <c r="E26" s="11">
        <f t="shared" ref="E26:E31" si="34">D26/96</f>
        <v>0.5625</v>
      </c>
      <c r="F26" s="10">
        <v>66</v>
      </c>
      <c r="G26" s="11">
        <f t="shared" ref="G26:G28" si="35">F26/95</f>
        <v>0.69473684210526321</v>
      </c>
      <c r="H26" s="10">
        <v>60</v>
      </c>
      <c r="I26" s="11">
        <f t="shared" ref="I26:I28" si="36">H26/91</f>
        <v>0.65934065934065933</v>
      </c>
      <c r="J26" s="10">
        <v>41</v>
      </c>
      <c r="K26" s="11">
        <f t="shared" ref="K26:K31" si="37">J26/66</f>
        <v>0.62121212121212122</v>
      </c>
      <c r="L26" s="11">
        <f>(J26-B26)/B26</f>
        <v>0.10810810810810811</v>
      </c>
    </row>
    <row r="27" spans="1:12" x14ac:dyDescent="0.25">
      <c r="A27" s="4" t="s">
        <v>29</v>
      </c>
      <c r="B27" s="10">
        <v>16</v>
      </c>
      <c r="C27" s="11">
        <f t="shared" si="33"/>
        <v>0.22857142857142856</v>
      </c>
      <c r="D27" s="10">
        <v>19</v>
      </c>
      <c r="E27" s="11">
        <f t="shared" si="34"/>
        <v>0.19791666666666666</v>
      </c>
      <c r="F27" s="10">
        <v>11</v>
      </c>
      <c r="G27" s="11">
        <f t="shared" si="35"/>
        <v>0.11578947368421053</v>
      </c>
      <c r="H27" s="10">
        <v>16</v>
      </c>
      <c r="I27" s="11">
        <f t="shared" si="36"/>
        <v>0.17582417582417584</v>
      </c>
      <c r="J27" s="10">
        <v>9</v>
      </c>
      <c r="K27" s="11">
        <f t="shared" si="37"/>
        <v>0.13636363636363635</v>
      </c>
      <c r="L27" s="11">
        <f>(J27-B27)/B27</f>
        <v>-0.4375</v>
      </c>
    </row>
    <row r="28" spans="1:12" x14ac:dyDescent="0.25">
      <c r="A28" s="4" t="s">
        <v>30</v>
      </c>
      <c r="B28" s="10">
        <v>7</v>
      </c>
      <c r="C28" s="11">
        <f t="shared" si="33"/>
        <v>0.1</v>
      </c>
      <c r="D28" s="10">
        <v>5</v>
      </c>
      <c r="E28" s="11">
        <f t="shared" si="34"/>
        <v>5.2083333333333336E-2</v>
      </c>
      <c r="F28" s="10">
        <v>8</v>
      </c>
      <c r="G28" s="11">
        <f t="shared" si="35"/>
        <v>8.4210526315789472E-2</v>
      </c>
      <c r="H28" s="10">
        <v>7</v>
      </c>
      <c r="I28" s="11">
        <f t="shared" si="36"/>
        <v>7.6923076923076927E-2</v>
      </c>
      <c r="J28" s="10">
        <v>9</v>
      </c>
      <c r="K28" s="11">
        <f t="shared" si="37"/>
        <v>0.13636363636363635</v>
      </c>
      <c r="L28" s="11">
        <f>(J28-B28)/B28</f>
        <v>0.2857142857142857</v>
      </c>
    </row>
    <row r="29" spans="1:12" x14ac:dyDescent="0.25">
      <c r="A29" s="4" t="s">
        <v>31</v>
      </c>
      <c r="B29" s="12" t="s">
        <v>14</v>
      </c>
      <c r="C29" s="13" t="s">
        <v>14</v>
      </c>
      <c r="D29" s="10">
        <v>3</v>
      </c>
      <c r="E29" s="11">
        <f t="shared" si="34"/>
        <v>3.125E-2</v>
      </c>
      <c r="F29" s="12" t="s">
        <v>14</v>
      </c>
      <c r="G29" s="13" t="s">
        <v>14</v>
      </c>
      <c r="H29" s="12" t="s">
        <v>14</v>
      </c>
      <c r="I29" s="13" t="s">
        <v>14</v>
      </c>
      <c r="J29" s="12">
        <v>1</v>
      </c>
      <c r="K29" s="13">
        <f t="shared" si="37"/>
        <v>1.5151515151515152E-2</v>
      </c>
      <c r="L29" s="11">
        <v>1</v>
      </c>
    </row>
    <row r="30" spans="1:12" x14ac:dyDescent="0.25">
      <c r="A30" s="4" t="s">
        <v>32</v>
      </c>
      <c r="B30" s="10">
        <v>10</v>
      </c>
      <c r="C30" s="11">
        <f t="shared" ref="C30:C31" si="38">B30/70</f>
        <v>0.14285714285714285</v>
      </c>
      <c r="D30" s="10">
        <v>15</v>
      </c>
      <c r="E30" s="11">
        <f t="shared" si="34"/>
        <v>0.15625</v>
      </c>
      <c r="F30" s="10">
        <v>10</v>
      </c>
      <c r="G30" s="11">
        <f t="shared" ref="G30:G31" si="39">F30/95</f>
        <v>0.10526315789473684</v>
      </c>
      <c r="H30" s="10">
        <v>8</v>
      </c>
      <c r="I30" s="11">
        <f t="shared" ref="I30:I31" si="40">H30/91</f>
        <v>8.7912087912087919E-2</v>
      </c>
      <c r="J30" s="10">
        <v>6</v>
      </c>
      <c r="K30" s="11">
        <f t="shared" si="37"/>
        <v>9.0909090909090912E-2</v>
      </c>
      <c r="L30" s="11">
        <f>(J30-B30)/B30</f>
        <v>-0.4</v>
      </c>
    </row>
    <row r="31" spans="1:12" s="33" customFormat="1" x14ac:dyDescent="0.25">
      <c r="A31" s="5" t="s">
        <v>10</v>
      </c>
      <c r="B31" s="14">
        <f t="shared" ref="B31" si="41">SUM(B26:B30)</f>
        <v>70</v>
      </c>
      <c r="C31" s="15">
        <f t="shared" si="38"/>
        <v>1</v>
      </c>
      <c r="D31" s="14">
        <f t="shared" ref="D31" si="42">SUM(D26:D30)</f>
        <v>96</v>
      </c>
      <c r="E31" s="15">
        <f t="shared" si="34"/>
        <v>1</v>
      </c>
      <c r="F31" s="14">
        <f t="shared" ref="F31" si="43">SUM(F26:F30)</f>
        <v>95</v>
      </c>
      <c r="G31" s="15">
        <f t="shared" si="39"/>
        <v>1</v>
      </c>
      <c r="H31" s="14">
        <f t="shared" ref="H31" si="44">SUM(H26:H30)</f>
        <v>91</v>
      </c>
      <c r="I31" s="15">
        <f t="shared" si="40"/>
        <v>1</v>
      </c>
      <c r="J31" s="14">
        <f t="shared" ref="J31" si="45">SUM(J26:J30)</f>
        <v>66</v>
      </c>
      <c r="K31" s="15">
        <f t="shared" si="37"/>
        <v>1</v>
      </c>
      <c r="L31" s="15">
        <f>(J31-B31)/B31</f>
        <v>-5.7142857142857141E-2</v>
      </c>
    </row>
    <row r="32" spans="1:12" ht="30" x14ac:dyDescent="0.25">
      <c r="A32" s="3" t="s">
        <v>33</v>
      </c>
      <c r="B32" s="47" t="s">
        <v>2</v>
      </c>
      <c r="C32" s="48"/>
      <c r="D32" s="47" t="s">
        <v>3</v>
      </c>
      <c r="E32" s="48"/>
      <c r="F32" s="47" t="s">
        <v>4</v>
      </c>
      <c r="G32" s="48"/>
      <c r="H32" s="47" t="s">
        <v>5</v>
      </c>
      <c r="I32" s="48"/>
      <c r="J32" s="49" t="s">
        <v>69</v>
      </c>
      <c r="K32" s="49"/>
      <c r="L32" s="9" t="s">
        <v>6</v>
      </c>
    </row>
    <row r="33" spans="1:12" ht="30" x14ac:dyDescent="0.25">
      <c r="A33" s="7" t="s">
        <v>63</v>
      </c>
      <c r="B33" s="10">
        <v>36</v>
      </c>
      <c r="C33" s="11">
        <f t="shared" ref="C33:C35" si="46">B33/70</f>
        <v>0.51428571428571423</v>
      </c>
      <c r="D33" s="10">
        <v>59</v>
      </c>
      <c r="E33" s="11">
        <f t="shared" ref="E33:E35" si="47">D33/96</f>
        <v>0.61458333333333337</v>
      </c>
      <c r="F33" s="10">
        <v>63</v>
      </c>
      <c r="G33" s="11">
        <f t="shared" ref="G33:G35" si="48">F33/95</f>
        <v>0.66315789473684206</v>
      </c>
      <c r="H33" s="10">
        <v>57</v>
      </c>
      <c r="I33" s="11">
        <f t="shared" ref="I33:I35" si="49">H33/91</f>
        <v>0.62637362637362637</v>
      </c>
      <c r="J33" s="10">
        <v>36</v>
      </c>
      <c r="K33" s="11">
        <f t="shared" ref="K33:K35" si="50">J33/66</f>
        <v>0.54545454545454541</v>
      </c>
      <c r="L33" s="11">
        <f>(J33-B33)/B33</f>
        <v>0</v>
      </c>
    </row>
    <row r="34" spans="1:12" x14ac:dyDescent="0.25">
      <c r="A34" s="4" t="s">
        <v>34</v>
      </c>
      <c r="B34" s="10">
        <v>34</v>
      </c>
      <c r="C34" s="11">
        <f t="shared" si="46"/>
        <v>0.48571428571428571</v>
      </c>
      <c r="D34" s="10">
        <v>37</v>
      </c>
      <c r="E34" s="11">
        <f t="shared" si="47"/>
        <v>0.38541666666666669</v>
      </c>
      <c r="F34" s="10">
        <v>32</v>
      </c>
      <c r="G34" s="11">
        <f t="shared" si="48"/>
        <v>0.33684210526315789</v>
      </c>
      <c r="H34" s="10">
        <v>34</v>
      </c>
      <c r="I34" s="11">
        <f t="shared" si="49"/>
        <v>0.37362637362637363</v>
      </c>
      <c r="J34" s="10">
        <v>30</v>
      </c>
      <c r="K34" s="11">
        <f t="shared" si="50"/>
        <v>0.45454545454545453</v>
      </c>
      <c r="L34" s="11">
        <f>(J34-B34)/B34</f>
        <v>-0.11764705882352941</v>
      </c>
    </row>
    <row r="35" spans="1:12" s="33" customFormat="1" x14ac:dyDescent="0.25">
      <c r="A35" s="5" t="s">
        <v>10</v>
      </c>
      <c r="B35" s="14">
        <f t="shared" ref="B35" si="51">SUM(B33:B34)</f>
        <v>70</v>
      </c>
      <c r="C35" s="15">
        <f t="shared" si="46"/>
        <v>1</v>
      </c>
      <c r="D35" s="14">
        <f t="shared" ref="D35" si="52">SUM(D33:D34)</f>
        <v>96</v>
      </c>
      <c r="E35" s="15">
        <f t="shared" si="47"/>
        <v>1</v>
      </c>
      <c r="F35" s="14">
        <f t="shared" ref="F35" si="53">SUM(F33:F34)</f>
        <v>95</v>
      </c>
      <c r="G35" s="15">
        <f t="shared" si="48"/>
        <v>1</v>
      </c>
      <c r="H35" s="14">
        <f t="shared" ref="H35" si="54">SUM(H33:H34)</f>
        <v>91</v>
      </c>
      <c r="I35" s="15">
        <f t="shared" si="49"/>
        <v>1</v>
      </c>
      <c r="J35" s="14">
        <f t="shared" ref="J35" si="55">SUM(J33:J34)</f>
        <v>66</v>
      </c>
      <c r="K35" s="15">
        <f t="shared" si="50"/>
        <v>1</v>
      </c>
      <c r="L35" s="15">
        <f>(J35-B35)/B35</f>
        <v>-5.7142857142857141E-2</v>
      </c>
    </row>
  </sheetData>
  <mergeCells count="26">
    <mergeCell ref="B32:C32"/>
    <mergeCell ref="D32:E32"/>
    <mergeCell ref="F32:G32"/>
    <mergeCell ref="H32:I32"/>
    <mergeCell ref="J32:K32"/>
    <mergeCell ref="B25:C25"/>
    <mergeCell ref="D25:E25"/>
    <mergeCell ref="F25:G25"/>
    <mergeCell ref="H25:I25"/>
    <mergeCell ref="J25:K25"/>
    <mergeCell ref="B8:C8"/>
    <mergeCell ref="D8:E8"/>
    <mergeCell ref="F8:G8"/>
    <mergeCell ref="H8:I8"/>
    <mergeCell ref="J8:K8"/>
    <mergeCell ref="B19:C19"/>
    <mergeCell ref="D19:E19"/>
    <mergeCell ref="F19:G19"/>
    <mergeCell ref="H19:I19"/>
    <mergeCell ref="J19:K19"/>
    <mergeCell ref="A1:L2"/>
    <mergeCell ref="B3:C3"/>
    <mergeCell ref="D3:E3"/>
    <mergeCell ref="F3:G3"/>
    <mergeCell ref="H3:I3"/>
    <mergeCell ref="J3:K3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workbookViewId="0">
      <selection sqref="A1:H2"/>
    </sheetView>
  </sheetViews>
  <sheetFormatPr defaultRowHeight="15" x14ac:dyDescent="0.25"/>
  <cols>
    <col min="1" max="1" width="38.140625" style="8" customWidth="1"/>
    <col min="2" max="2" width="18.5703125" style="16" customWidth="1"/>
    <col min="3" max="8" width="13.140625" style="16" customWidth="1"/>
  </cols>
  <sheetData>
    <row r="1" spans="1:8" x14ac:dyDescent="0.25">
      <c r="A1" s="44" t="s">
        <v>40</v>
      </c>
      <c r="B1" s="44"/>
      <c r="C1" s="44"/>
      <c r="D1" s="44"/>
      <c r="E1" s="44"/>
      <c r="F1" s="44"/>
      <c r="G1" s="44"/>
      <c r="H1" s="44"/>
    </row>
    <row r="2" spans="1:8" x14ac:dyDescent="0.25">
      <c r="A2" s="50"/>
      <c r="B2" s="50"/>
      <c r="C2" s="50"/>
      <c r="D2" s="50"/>
      <c r="E2" s="50"/>
      <c r="F2" s="50"/>
      <c r="G2" s="50"/>
      <c r="H2" s="50"/>
    </row>
    <row r="3" spans="1:8" ht="30" x14ac:dyDescent="0.25">
      <c r="A3" s="17" t="s">
        <v>36</v>
      </c>
      <c r="B3" s="1" t="s">
        <v>37</v>
      </c>
      <c r="C3" s="19" t="s">
        <v>64</v>
      </c>
      <c r="D3" s="19" t="s">
        <v>65</v>
      </c>
      <c r="E3" s="19" t="s">
        <v>66</v>
      </c>
      <c r="F3" s="19" t="s">
        <v>67</v>
      </c>
      <c r="G3" s="19" t="s">
        <v>38</v>
      </c>
      <c r="H3" s="19" t="s">
        <v>68</v>
      </c>
    </row>
    <row r="4" spans="1:8" x14ac:dyDescent="0.25">
      <c r="A4" s="51" t="s">
        <v>41</v>
      </c>
      <c r="B4" s="2" t="s">
        <v>2</v>
      </c>
      <c r="C4" s="10">
        <v>90</v>
      </c>
      <c r="D4" s="10">
        <v>79</v>
      </c>
      <c r="E4" s="20">
        <v>0.87777777777777777</v>
      </c>
      <c r="F4" s="10">
        <v>76</v>
      </c>
      <c r="G4" s="20">
        <v>0.84444444444444444</v>
      </c>
      <c r="H4" s="22" t="s">
        <v>14</v>
      </c>
    </row>
    <row r="5" spans="1:8" x14ac:dyDescent="0.25">
      <c r="A5" s="52"/>
      <c r="B5" s="2" t="s">
        <v>3</v>
      </c>
      <c r="C5" s="10">
        <v>116</v>
      </c>
      <c r="D5" s="10">
        <v>94</v>
      </c>
      <c r="E5" s="20">
        <v>0.81034482758620685</v>
      </c>
      <c r="F5" s="10">
        <v>83</v>
      </c>
      <c r="G5" s="20">
        <v>0.71551724137931039</v>
      </c>
      <c r="H5" s="22" t="s">
        <v>14</v>
      </c>
    </row>
    <row r="6" spans="1:8" x14ac:dyDescent="0.25">
      <c r="A6" s="52"/>
      <c r="B6" s="2" t="s">
        <v>4</v>
      </c>
      <c r="C6" s="10">
        <v>113</v>
      </c>
      <c r="D6" s="10">
        <v>96</v>
      </c>
      <c r="E6" s="20">
        <v>0.84955752212389379</v>
      </c>
      <c r="F6" s="10">
        <v>75</v>
      </c>
      <c r="G6" s="20">
        <v>0.66371681415929207</v>
      </c>
      <c r="H6" s="22" t="s">
        <v>14</v>
      </c>
    </row>
    <row r="7" spans="1:8" x14ac:dyDescent="0.25">
      <c r="A7" s="52"/>
      <c r="B7" s="2" t="s">
        <v>5</v>
      </c>
      <c r="C7" s="10">
        <v>109</v>
      </c>
      <c r="D7" s="10">
        <v>89</v>
      </c>
      <c r="E7" s="20">
        <v>0.8165137614678899</v>
      </c>
      <c r="F7" s="10">
        <v>65</v>
      </c>
      <c r="G7" s="20">
        <v>0.59633027522935778</v>
      </c>
      <c r="H7" s="22" t="s">
        <v>14</v>
      </c>
    </row>
    <row r="8" spans="1:8" x14ac:dyDescent="0.25">
      <c r="A8" s="53"/>
      <c r="B8" s="2" t="s">
        <v>69</v>
      </c>
      <c r="C8" s="10">
        <v>89</v>
      </c>
      <c r="D8" s="10">
        <v>65</v>
      </c>
      <c r="E8" s="20">
        <v>0.7303370786516854</v>
      </c>
      <c r="F8" s="10">
        <v>57</v>
      </c>
      <c r="G8" s="20">
        <v>0.6404494382022472</v>
      </c>
      <c r="H8" s="22" t="s">
        <v>14</v>
      </c>
    </row>
    <row r="10" spans="1:8" ht="30" x14ac:dyDescent="0.25">
      <c r="A10" s="3" t="s">
        <v>39</v>
      </c>
      <c r="B10" s="1" t="s">
        <v>37</v>
      </c>
      <c r="C10" s="19" t="s">
        <v>64</v>
      </c>
      <c r="D10" s="19" t="s">
        <v>65</v>
      </c>
      <c r="E10" s="19" t="s">
        <v>66</v>
      </c>
      <c r="F10" s="19" t="s">
        <v>67</v>
      </c>
      <c r="G10" s="19" t="s">
        <v>38</v>
      </c>
      <c r="H10" s="19" t="s">
        <v>68</v>
      </c>
    </row>
    <row r="11" spans="1:8" x14ac:dyDescent="0.25">
      <c r="A11" s="54" t="s">
        <v>42</v>
      </c>
      <c r="B11" s="2" t="s">
        <v>2</v>
      </c>
      <c r="C11" s="10">
        <v>65</v>
      </c>
      <c r="D11" s="10">
        <v>58</v>
      </c>
      <c r="E11" s="21">
        <v>0.89230769230769236</v>
      </c>
      <c r="F11" s="10">
        <v>55</v>
      </c>
      <c r="G11" s="21">
        <v>0.84615384615384615</v>
      </c>
      <c r="H11" s="22">
        <v>3.1534482758620688</v>
      </c>
    </row>
    <row r="12" spans="1:8" x14ac:dyDescent="0.25">
      <c r="A12" s="54"/>
      <c r="B12" s="2" t="s">
        <v>3</v>
      </c>
      <c r="C12" s="10">
        <v>90</v>
      </c>
      <c r="D12" s="10">
        <v>73</v>
      </c>
      <c r="E12" s="21">
        <v>0.81111111111111112</v>
      </c>
      <c r="F12" s="10">
        <v>63</v>
      </c>
      <c r="G12" s="21">
        <v>0.7</v>
      </c>
      <c r="H12" s="22">
        <v>2.5549295774647889</v>
      </c>
    </row>
    <row r="13" spans="1:8" x14ac:dyDescent="0.25">
      <c r="A13" s="54"/>
      <c r="B13" s="2" t="s">
        <v>4</v>
      </c>
      <c r="C13" s="10">
        <v>87</v>
      </c>
      <c r="D13" s="10">
        <v>71</v>
      </c>
      <c r="E13" s="21">
        <v>0.81609195402298851</v>
      </c>
      <c r="F13" s="10">
        <v>51</v>
      </c>
      <c r="G13" s="21">
        <v>0.58620689655172409</v>
      </c>
      <c r="H13" s="22">
        <v>2.3528571428571428</v>
      </c>
    </row>
    <row r="14" spans="1:8" x14ac:dyDescent="0.25">
      <c r="A14" s="54"/>
      <c r="B14" s="2" t="s">
        <v>5</v>
      </c>
      <c r="C14" s="10">
        <v>84</v>
      </c>
      <c r="D14" s="10">
        <v>65</v>
      </c>
      <c r="E14" s="21">
        <v>0.77380952380952384</v>
      </c>
      <c r="F14" s="10">
        <v>44</v>
      </c>
      <c r="G14" s="21">
        <v>0.52380952380952384</v>
      </c>
      <c r="H14" s="22">
        <v>1.859375</v>
      </c>
    </row>
    <row r="15" spans="1:8" x14ac:dyDescent="0.25">
      <c r="A15" s="54"/>
      <c r="B15" s="2" t="s">
        <v>69</v>
      </c>
      <c r="C15" s="10">
        <v>62</v>
      </c>
      <c r="D15" s="10">
        <v>43</v>
      </c>
      <c r="E15" s="21">
        <v>0.69354838709677424</v>
      </c>
      <c r="F15" s="10">
        <v>35</v>
      </c>
      <c r="G15" s="21">
        <v>0.56451612903225812</v>
      </c>
      <c r="H15" s="22">
        <v>2.6071428571428572</v>
      </c>
    </row>
    <row r="16" spans="1:8" ht="30" x14ac:dyDescent="0.25">
      <c r="A16" s="18"/>
      <c r="B16" s="1" t="s">
        <v>37</v>
      </c>
      <c r="C16" s="19" t="s">
        <v>64</v>
      </c>
      <c r="D16" s="19" t="s">
        <v>65</v>
      </c>
      <c r="E16" s="19" t="s">
        <v>66</v>
      </c>
      <c r="F16" s="19" t="s">
        <v>67</v>
      </c>
      <c r="G16" s="19" t="s">
        <v>38</v>
      </c>
      <c r="H16" s="19" t="s">
        <v>68</v>
      </c>
    </row>
    <row r="17" spans="1:8" x14ac:dyDescent="0.25">
      <c r="A17" s="54" t="s">
        <v>43</v>
      </c>
      <c r="B17" s="2" t="s">
        <v>2</v>
      </c>
      <c r="C17" s="10">
        <v>25</v>
      </c>
      <c r="D17" s="10">
        <v>21</v>
      </c>
      <c r="E17" s="21">
        <v>0.84</v>
      </c>
      <c r="F17" s="10">
        <v>21</v>
      </c>
      <c r="G17" s="21">
        <v>0.84</v>
      </c>
      <c r="H17" s="22">
        <v>3.0238095238095237</v>
      </c>
    </row>
    <row r="18" spans="1:8" x14ac:dyDescent="0.25">
      <c r="A18" s="54"/>
      <c r="B18" s="2" t="s">
        <v>3</v>
      </c>
      <c r="C18" s="10">
        <v>26</v>
      </c>
      <c r="D18" s="10">
        <v>21</v>
      </c>
      <c r="E18" s="21">
        <v>0.80769230769230771</v>
      </c>
      <c r="F18" s="10">
        <v>20</v>
      </c>
      <c r="G18" s="21">
        <v>0.76923076923076927</v>
      </c>
      <c r="H18" s="22">
        <v>3.5150000000000001</v>
      </c>
    </row>
    <row r="19" spans="1:8" x14ac:dyDescent="0.25">
      <c r="A19" s="54"/>
      <c r="B19" s="2" t="s">
        <v>4</v>
      </c>
      <c r="C19" s="10">
        <v>26</v>
      </c>
      <c r="D19" s="10">
        <v>25</v>
      </c>
      <c r="E19" s="21">
        <v>0.96153846153846156</v>
      </c>
      <c r="F19" s="10">
        <v>24</v>
      </c>
      <c r="G19" s="21">
        <v>0.92307692307692313</v>
      </c>
      <c r="H19" s="22">
        <v>3.44</v>
      </c>
    </row>
    <row r="20" spans="1:8" x14ac:dyDescent="0.25">
      <c r="A20" s="54"/>
      <c r="B20" s="2" t="s">
        <v>5</v>
      </c>
      <c r="C20" s="10">
        <v>25</v>
      </c>
      <c r="D20" s="10">
        <v>24</v>
      </c>
      <c r="E20" s="21">
        <v>0.96</v>
      </c>
      <c r="F20" s="10">
        <v>21</v>
      </c>
      <c r="G20" s="21">
        <v>0.84</v>
      </c>
      <c r="H20" s="22">
        <v>2.5652173913043477</v>
      </c>
    </row>
    <row r="21" spans="1:8" x14ac:dyDescent="0.25">
      <c r="A21" s="54"/>
      <c r="B21" s="2" t="s">
        <v>69</v>
      </c>
      <c r="C21" s="10">
        <v>27</v>
      </c>
      <c r="D21" s="10">
        <v>22</v>
      </c>
      <c r="E21" s="21">
        <v>0.81481481481481477</v>
      </c>
      <c r="F21" s="10">
        <v>22</v>
      </c>
      <c r="G21" s="21">
        <v>0.81481481481481477</v>
      </c>
      <c r="H21" s="22">
        <v>3.0428571428571427</v>
      </c>
    </row>
  </sheetData>
  <mergeCells count="4">
    <mergeCell ref="A1:H2"/>
    <mergeCell ref="A4:A8"/>
    <mergeCell ref="A11:A15"/>
    <mergeCell ref="A17:A21"/>
  </mergeCells>
  <printOptions horizontalCentered="1"/>
  <pageMargins left="0.7" right="0.7" top="0.75" bottom="0.75" header="0.3" footer="0.3"/>
  <pageSetup scale="90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workbookViewId="0"/>
  </sheetViews>
  <sheetFormatPr defaultRowHeight="15" x14ac:dyDescent="0.25"/>
  <cols>
    <col min="1" max="1" width="20" style="8" customWidth="1"/>
    <col min="2" max="2" width="16.7109375" style="16" customWidth="1"/>
    <col min="3" max="8" width="13.7109375" style="16" customWidth="1"/>
  </cols>
  <sheetData>
    <row r="1" spans="1:8" ht="30" x14ac:dyDescent="0.25">
      <c r="A1" s="3" t="s">
        <v>44</v>
      </c>
      <c r="B1" s="1" t="s">
        <v>37</v>
      </c>
      <c r="C1" s="19" t="s">
        <v>64</v>
      </c>
      <c r="D1" s="19" t="s">
        <v>65</v>
      </c>
      <c r="E1" s="19" t="s">
        <v>66</v>
      </c>
      <c r="F1" s="19" t="s">
        <v>67</v>
      </c>
      <c r="G1" s="19" t="s">
        <v>38</v>
      </c>
      <c r="H1" s="19" t="s">
        <v>68</v>
      </c>
    </row>
    <row r="2" spans="1:8" x14ac:dyDescent="0.25">
      <c r="A2" s="54" t="s">
        <v>45</v>
      </c>
      <c r="B2" s="35" t="s">
        <v>2</v>
      </c>
      <c r="C2" s="10">
        <v>90</v>
      </c>
      <c r="D2" s="10">
        <v>79</v>
      </c>
      <c r="E2" s="21">
        <v>0.87777777777777777</v>
      </c>
      <c r="F2" s="10">
        <v>76</v>
      </c>
      <c r="G2" s="21">
        <v>0.84444444444444444</v>
      </c>
      <c r="H2" s="25">
        <v>3.1189873417721521</v>
      </c>
    </row>
    <row r="3" spans="1:8" x14ac:dyDescent="0.25">
      <c r="A3" s="54"/>
      <c r="B3" s="35" t="s">
        <v>3</v>
      </c>
      <c r="C3" s="10">
        <v>116</v>
      </c>
      <c r="D3" s="10">
        <v>94</v>
      </c>
      <c r="E3" s="21">
        <v>0.81034482758620685</v>
      </c>
      <c r="F3" s="10">
        <v>83</v>
      </c>
      <c r="G3" s="21">
        <v>0.71551724137931039</v>
      </c>
      <c r="H3" s="25">
        <v>2.7659340659340659</v>
      </c>
    </row>
    <row r="4" spans="1:8" x14ac:dyDescent="0.25">
      <c r="A4" s="54"/>
      <c r="B4" s="35" t="s">
        <v>4</v>
      </c>
      <c r="C4" s="10">
        <v>113</v>
      </c>
      <c r="D4" s="10">
        <v>96</v>
      </c>
      <c r="E4" s="21">
        <v>0.84955752212389379</v>
      </c>
      <c r="F4" s="10">
        <v>75</v>
      </c>
      <c r="G4" s="21">
        <v>0.66371681415929207</v>
      </c>
      <c r="H4" s="25">
        <v>2.6389473684210523</v>
      </c>
    </row>
    <row r="5" spans="1:8" x14ac:dyDescent="0.25">
      <c r="A5" s="54"/>
      <c r="B5" s="35" t="s">
        <v>5</v>
      </c>
      <c r="C5" s="10">
        <v>109</v>
      </c>
      <c r="D5" s="10">
        <v>89</v>
      </c>
      <c r="E5" s="21">
        <v>0.8165137614678899</v>
      </c>
      <c r="F5" s="10">
        <v>65</v>
      </c>
      <c r="G5" s="21">
        <v>0.59633027522935778</v>
      </c>
      <c r="H5" s="25">
        <v>2.0459770114942528</v>
      </c>
    </row>
    <row r="6" spans="1:8" x14ac:dyDescent="0.25">
      <c r="A6" s="54"/>
      <c r="B6" s="35" t="s">
        <v>69</v>
      </c>
      <c r="C6" s="10">
        <v>89</v>
      </c>
      <c r="D6" s="10">
        <v>65</v>
      </c>
      <c r="E6" s="21">
        <v>0.7303370786516854</v>
      </c>
      <c r="F6" s="10">
        <v>57</v>
      </c>
      <c r="G6" s="21">
        <v>0.6404494382022472</v>
      </c>
      <c r="H6" s="25">
        <v>2.7523809523809528</v>
      </c>
    </row>
    <row r="7" spans="1:8" x14ac:dyDescent="0.25">
      <c r="A7" s="54" t="s">
        <v>46</v>
      </c>
      <c r="B7" s="2" t="s">
        <v>1</v>
      </c>
      <c r="C7" s="12" t="s">
        <v>14</v>
      </c>
      <c r="D7" s="12" t="s">
        <v>14</v>
      </c>
      <c r="E7" s="23" t="s">
        <v>14</v>
      </c>
      <c r="F7" s="12" t="s">
        <v>14</v>
      </c>
      <c r="G7" s="23" t="s">
        <v>14</v>
      </c>
      <c r="H7" s="67" t="s">
        <v>14</v>
      </c>
    </row>
    <row r="8" spans="1:8" x14ac:dyDescent="0.25">
      <c r="A8" s="54"/>
      <c r="B8" s="2" t="s">
        <v>2</v>
      </c>
      <c r="C8" s="12" t="s">
        <v>14</v>
      </c>
      <c r="D8" s="12" t="s">
        <v>14</v>
      </c>
      <c r="E8" s="23" t="s">
        <v>14</v>
      </c>
      <c r="F8" s="12" t="s">
        <v>14</v>
      </c>
      <c r="G8" s="23" t="s">
        <v>14</v>
      </c>
      <c r="H8" s="67" t="s">
        <v>14</v>
      </c>
    </row>
    <row r="9" spans="1:8" x14ac:dyDescent="0.25">
      <c r="A9" s="54"/>
      <c r="B9" s="2" t="s">
        <v>3</v>
      </c>
      <c r="C9" s="12" t="s">
        <v>14</v>
      </c>
      <c r="D9" s="12" t="s">
        <v>14</v>
      </c>
      <c r="E9" s="23" t="s">
        <v>14</v>
      </c>
      <c r="F9" s="12" t="s">
        <v>14</v>
      </c>
      <c r="G9" s="23" t="s">
        <v>14</v>
      </c>
      <c r="H9" s="67" t="s">
        <v>14</v>
      </c>
    </row>
    <row r="10" spans="1:8" x14ac:dyDescent="0.25">
      <c r="A10" s="54"/>
      <c r="B10" s="2" t="s">
        <v>4</v>
      </c>
      <c r="C10" s="12" t="s">
        <v>14</v>
      </c>
      <c r="D10" s="12" t="s">
        <v>14</v>
      </c>
      <c r="E10" s="23" t="s">
        <v>14</v>
      </c>
      <c r="F10" s="12" t="s">
        <v>14</v>
      </c>
      <c r="G10" s="23" t="s">
        <v>14</v>
      </c>
      <c r="H10" s="67" t="s">
        <v>14</v>
      </c>
    </row>
    <row r="11" spans="1:8" x14ac:dyDescent="0.25">
      <c r="A11" s="54"/>
      <c r="B11" s="2" t="s">
        <v>5</v>
      </c>
      <c r="C11" s="12" t="s">
        <v>14</v>
      </c>
      <c r="D11" s="12" t="s">
        <v>14</v>
      </c>
      <c r="E11" s="23" t="s">
        <v>14</v>
      </c>
      <c r="F11" s="12" t="s">
        <v>14</v>
      </c>
      <c r="G11" s="23" t="s">
        <v>14</v>
      </c>
      <c r="H11" s="67" t="s">
        <v>14</v>
      </c>
    </row>
    <row r="14" spans="1:8" ht="33.75" customHeight="1" x14ac:dyDescent="0.25">
      <c r="A14" s="55" t="s">
        <v>45</v>
      </c>
      <c r="B14" s="55"/>
      <c r="C14" s="55"/>
      <c r="D14" s="55"/>
      <c r="E14" s="55"/>
      <c r="F14" s="55"/>
      <c r="G14" s="55"/>
      <c r="H14" s="55"/>
    </row>
    <row r="15" spans="1:8" ht="30" x14ac:dyDescent="0.25">
      <c r="A15" s="3" t="s">
        <v>47</v>
      </c>
      <c r="B15" s="34" t="s">
        <v>37</v>
      </c>
      <c r="C15" s="19" t="s">
        <v>64</v>
      </c>
      <c r="D15" s="19" t="s">
        <v>65</v>
      </c>
      <c r="E15" s="19" t="s">
        <v>66</v>
      </c>
      <c r="F15" s="19" t="s">
        <v>67</v>
      </c>
      <c r="G15" s="19" t="s">
        <v>38</v>
      </c>
      <c r="H15" s="19" t="s">
        <v>68</v>
      </c>
    </row>
    <row r="16" spans="1:8" x14ac:dyDescent="0.25">
      <c r="A16" s="56" t="s">
        <v>48</v>
      </c>
      <c r="B16" s="35" t="s">
        <v>2</v>
      </c>
      <c r="C16" s="36">
        <v>7</v>
      </c>
      <c r="D16" s="36">
        <v>5</v>
      </c>
      <c r="E16" s="37">
        <v>0.7142857142857143</v>
      </c>
      <c r="F16" s="36">
        <v>4</v>
      </c>
      <c r="G16" s="37">
        <v>0.5714285714285714</v>
      </c>
      <c r="H16" s="38">
        <v>2.7399999999999998</v>
      </c>
    </row>
    <row r="17" spans="1:8" x14ac:dyDescent="0.25">
      <c r="A17" s="57"/>
      <c r="B17" s="35" t="s">
        <v>3</v>
      </c>
      <c r="C17" s="36">
        <v>11</v>
      </c>
      <c r="D17" s="36">
        <v>6</v>
      </c>
      <c r="E17" s="37">
        <v>0.54545454545454541</v>
      </c>
      <c r="F17" s="36">
        <v>6</v>
      </c>
      <c r="G17" s="37">
        <v>0.54545454545454541</v>
      </c>
      <c r="H17" s="38">
        <v>2.95</v>
      </c>
    </row>
    <row r="18" spans="1:8" x14ac:dyDescent="0.25">
      <c r="A18" s="57"/>
      <c r="B18" s="35" t="s">
        <v>4</v>
      </c>
      <c r="C18" s="36">
        <v>8</v>
      </c>
      <c r="D18" s="36">
        <v>7</v>
      </c>
      <c r="E18" s="37">
        <v>0.875</v>
      </c>
      <c r="F18" s="36">
        <v>5</v>
      </c>
      <c r="G18" s="37">
        <v>0.625</v>
      </c>
      <c r="H18" s="38">
        <v>1.8571428571428572</v>
      </c>
    </row>
    <row r="19" spans="1:8" x14ac:dyDescent="0.25">
      <c r="A19" s="57"/>
      <c r="B19" s="35" t="s">
        <v>5</v>
      </c>
      <c r="C19" s="36">
        <v>6</v>
      </c>
      <c r="D19" s="36">
        <v>4</v>
      </c>
      <c r="E19" s="37">
        <v>0.66666666666666663</v>
      </c>
      <c r="F19" s="36">
        <v>2</v>
      </c>
      <c r="G19" s="37">
        <v>0.33333333333333331</v>
      </c>
      <c r="H19" s="38">
        <v>1.25</v>
      </c>
    </row>
    <row r="20" spans="1:8" x14ac:dyDescent="0.25">
      <c r="A20" s="58"/>
      <c r="B20" s="35" t="s">
        <v>69</v>
      </c>
      <c r="C20" s="36">
        <v>5</v>
      </c>
      <c r="D20" s="36">
        <v>4</v>
      </c>
      <c r="E20" s="37">
        <v>0.8</v>
      </c>
      <c r="F20" s="36">
        <v>3</v>
      </c>
      <c r="G20" s="37">
        <v>0.6</v>
      </c>
      <c r="H20" s="38">
        <v>2.0750000000000002</v>
      </c>
    </row>
    <row r="21" spans="1:8" x14ac:dyDescent="0.25">
      <c r="A21" s="59" t="s">
        <v>49</v>
      </c>
      <c r="B21" s="39" t="s">
        <v>2</v>
      </c>
      <c r="C21" s="40" t="s">
        <v>14</v>
      </c>
      <c r="D21" s="40" t="s">
        <v>14</v>
      </c>
      <c r="E21" s="41" t="s">
        <v>14</v>
      </c>
      <c r="F21" s="40" t="s">
        <v>14</v>
      </c>
      <c r="G21" s="41" t="s">
        <v>14</v>
      </c>
      <c r="H21" s="42" t="s">
        <v>14</v>
      </c>
    </row>
    <row r="22" spans="1:8" x14ac:dyDescent="0.25">
      <c r="A22" s="59"/>
      <c r="B22" s="39" t="s">
        <v>3</v>
      </c>
      <c r="C22" s="40">
        <v>1</v>
      </c>
      <c r="D22" s="40">
        <v>1</v>
      </c>
      <c r="E22" s="41">
        <v>1</v>
      </c>
      <c r="F22" s="40">
        <v>1</v>
      </c>
      <c r="G22" s="41">
        <v>1</v>
      </c>
      <c r="H22" s="42">
        <v>2</v>
      </c>
    </row>
    <row r="23" spans="1:8" x14ac:dyDescent="0.25">
      <c r="A23" s="59"/>
      <c r="B23" s="39" t="s">
        <v>4</v>
      </c>
      <c r="C23" s="40" t="s">
        <v>14</v>
      </c>
      <c r="D23" s="40" t="s">
        <v>14</v>
      </c>
      <c r="E23" s="41" t="s">
        <v>14</v>
      </c>
      <c r="F23" s="40" t="s">
        <v>14</v>
      </c>
      <c r="G23" s="41" t="s">
        <v>14</v>
      </c>
      <c r="H23" s="42" t="s">
        <v>14</v>
      </c>
    </row>
    <row r="24" spans="1:8" x14ac:dyDescent="0.25">
      <c r="A24" s="59"/>
      <c r="B24" s="39" t="s">
        <v>5</v>
      </c>
      <c r="C24" s="40">
        <v>1</v>
      </c>
      <c r="D24" s="40">
        <v>1</v>
      </c>
      <c r="E24" s="41">
        <v>1</v>
      </c>
      <c r="F24" s="40">
        <v>1</v>
      </c>
      <c r="G24" s="41">
        <v>1</v>
      </c>
      <c r="H24" s="42">
        <v>4</v>
      </c>
    </row>
    <row r="25" spans="1:8" x14ac:dyDescent="0.25">
      <c r="A25" s="59"/>
      <c r="B25" s="39" t="s">
        <v>69</v>
      </c>
      <c r="C25" s="40" t="s">
        <v>14</v>
      </c>
      <c r="D25" s="40" t="s">
        <v>14</v>
      </c>
      <c r="E25" s="41" t="s">
        <v>14</v>
      </c>
      <c r="F25" s="40" t="s">
        <v>14</v>
      </c>
      <c r="G25" s="41" t="s">
        <v>14</v>
      </c>
      <c r="H25" s="42" t="s">
        <v>14</v>
      </c>
    </row>
    <row r="26" spans="1:8" x14ac:dyDescent="0.25">
      <c r="A26" s="61" t="s">
        <v>15</v>
      </c>
      <c r="B26" s="35" t="s">
        <v>2</v>
      </c>
      <c r="C26" s="36" t="s">
        <v>14</v>
      </c>
      <c r="D26" s="36" t="s">
        <v>14</v>
      </c>
      <c r="E26" s="37" t="s">
        <v>14</v>
      </c>
      <c r="F26" s="36" t="s">
        <v>14</v>
      </c>
      <c r="G26" s="37" t="s">
        <v>14</v>
      </c>
      <c r="H26" s="38" t="s">
        <v>14</v>
      </c>
    </row>
    <row r="27" spans="1:8" x14ac:dyDescent="0.25">
      <c r="A27" s="61"/>
      <c r="B27" s="35" t="s">
        <v>3</v>
      </c>
      <c r="C27" s="36">
        <v>1</v>
      </c>
      <c r="D27" s="36">
        <v>0</v>
      </c>
      <c r="E27" s="37">
        <v>0</v>
      </c>
      <c r="F27" s="36">
        <v>0</v>
      </c>
      <c r="G27" s="37">
        <v>0</v>
      </c>
      <c r="H27" s="38"/>
    </row>
    <row r="28" spans="1:8" x14ac:dyDescent="0.25">
      <c r="A28" s="61"/>
      <c r="B28" s="35" t="s">
        <v>4</v>
      </c>
      <c r="C28" s="36">
        <v>5</v>
      </c>
      <c r="D28" s="36">
        <v>4</v>
      </c>
      <c r="E28" s="37">
        <v>0.8</v>
      </c>
      <c r="F28" s="36">
        <v>3</v>
      </c>
      <c r="G28" s="37">
        <v>0.6</v>
      </c>
      <c r="H28" s="38">
        <v>2.5</v>
      </c>
    </row>
    <row r="29" spans="1:8" x14ac:dyDescent="0.25">
      <c r="A29" s="61"/>
      <c r="B29" s="35" t="s">
        <v>5</v>
      </c>
      <c r="C29" s="36">
        <v>4</v>
      </c>
      <c r="D29" s="36">
        <v>4</v>
      </c>
      <c r="E29" s="37">
        <v>1</v>
      </c>
      <c r="F29" s="36">
        <v>4</v>
      </c>
      <c r="G29" s="37">
        <v>1</v>
      </c>
      <c r="H29" s="38">
        <v>2.75</v>
      </c>
    </row>
    <row r="30" spans="1:8" x14ac:dyDescent="0.25">
      <c r="A30" s="61"/>
      <c r="B30" s="35" t="s">
        <v>69</v>
      </c>
      <c r="C30" s="36">
        <v>2</v>
      </c>
      <c r="D30" s="36">
        <v>2</v>
      </c>
      <c r="E30" s="37">
        <v>1</v>
      </c>
      <c r="F30" s="36">
        <v>2</v>
      </c>
      <c r="G30" s="37">
        <v>1</v>
      </c>
      <c r="H30" s="38">
        <v>4</v>
      </c>
    </row>
    <row r="31" spans="1:8" x14ac:dyDescent="0.25">
      <c r="A31" s="62" t="s">
        <v>16</v>
      </c>
      <c r="B31" s="39" t="s">
        <v>2</v>
      </c>
      <c r="C31" s="40">
        <v>2</v>
      </c>
      <c r="D31" s="40">
        <v>2</v>
      </c>
      <c r="E31" s="41">
        <v>1</v>
      </c>
      <c r="F31" s="40">
        <v>2</v>
      </c>
      <c r="G31" s="41">
        <v>1</v>
      </c>
      <c r="H31" s="42">
        <v>3</v>
      </c>
    </row>
    <row r="32" spans="1:8" x14ac:dyDescent="0.25">
      <c r="A32" s="62"/>
      <c r="B32" s="39" t="s">
        <v>3</v>
      </c>
      <c r="C32" s="40">
        <v>2</v>
      </c>
      <c r="D32" s="40">
        <v>2</v>
      </c>
      <c r="E32" s="41">
        <v>1</v>
      </c>
      <c r="F32" s="40">
        <v>2</v>
      </c>
      <c r="G32" s="41">
        <v>1</v>
      </c>
      <c r="H32" s="42">
        <v>3.5</v>
      </c>
    </row>
    <row r="33" spans="1:8" x14ac:dyDescent="0.25">
      <c r="A33" s="62"/>
      <c r="B33" s="39" t="s">
        <v>4</v>
      </c>
      <c r="C33" s="40">
        <v>1</v>
      </c>
      <c r="D33" s="40">
        <v>1</v>
      </c>
      <c r="E33" s="41">
        <v>1</v>
      </c>
      <c r="F33" s="40">
        <v>0</v>
      </c>
      <c r="G33" s="41">
        <v>0</v>
      </c>
      <c r="H33" s="42">
        <v>1</v>
      </c>
    </row>
    <row r="34" spans="1:8" x14ac:dyDescent="0.25">
      <c r="A34" s="62"/>
      <c r="B34" s="39" t="s">
        <v>5</v>
      </c>
      <c r="C34" s="40">
        <v>3</v>
      </c>
      <c r="D34" s="40">
        <v>3</v>
      </c>
      <c r="E34" s="41">
        <v>1</v>
      </c>
      <c r="F34" s="40">
        <v>2</v>
      </c>
      <c r="G34" s="41">
        <v>0.66666666666666663</v>
      </c>
      <c r="H34" s="42">
        <v>1.6666666666666667</v>
      </c>
    </row>
    <row r="35" spans="1:8" x14ac:dyDescent="0.25">
      <c r="A35" s="62"/>
      <c r="B35" s="39" t="s">
        <v>69</v>
      </c>
      <c r="C35" s="40">
        <v>6</v>
      </c>
      <c r="D35" s="40">
        <v>6</v>
      </c>
      <c r="E35" s="41">
        <v>1</v>
      </c>
      <c r="F35" s="40">
        <v>4</v>
      </c>
      <c r="G35" s="41">
        <v>0.66666666666666663</v>
      </c>
      <c r="H35" s="42">
        <v>2.2833333333333332</v>
      </c>
    </row>
    <row r="36" spans="1:8" x14ac:dyDescent="0.25">
      <c r="A36" s="61" t="s">
        <v>17</v>
      </c>
      <c r="B36" s="35" t="s">
        <v>2</v>
      </c>
      <c r="C36" s="36">
        <v>37</v>
      </c>
      <c r="D36" s="36">
        <v>37</v>
      </c>
      <c r="E36" s="37">
        <v>1</v>
      </c>
      <c r="F36" s="36">
        <v>36</v>
      </c>
      <c r="G36" s="37">
        <v>0.97297297297297303</v>
      </c>
      <c r="H36" s="38">
        <v>2.9459459459459461</v>
      </c>
    </row>
    <row r="37" spans="1:8" x14ac:dyDescent="0.25">
      <c r="A37" s="61"/>
      <c r="B37" s="35" t="s">
        <v>3</v>
      </c>
      <c r="C37" s="36">
        <v>42</v>
      </c>
      <c r="D37" s="36">
        <v>36</v>
      </c>
      <c r="E37" s="37">
        <v>0.8571428571428571</v>
      </c>
      <c r="F37" s="36">
        <v>29</v>
      </c>
      <c r="G37" s="37">
        <v>0.69047619047619047</v>
      </c>
      <c r="H37" s="38">
        <v>2.5411764705882356</v>
      </c>
    </row>
    <row r="38" spans="1:8" x14ac:dyDescent="0.25">
      <c r="A38" s="61"/>
      <c r="B38" s="35" t="s">
        <v>4</v>
      </c>
      <c r="C38" s="36">
        <v>39</v>
      </c>
      <c r="D38" s="36">
        <v>33</v>
      </c>
      <c r="E38" s="37">
        <v>0.84615384615384615</v>
      </c>
      <c r="F38" s="36">
        <v>23</v>
      </c>
      <c r="G38" s="37">
        <v>0.58974358974358976</v>
      </c>
      <c r="H38" s="38">
        <v>2.34375</v>
      </c>
    </row>
    <row r="39" spans="1:8" x14ac:dyDescent="0.25">
      <c r="A39" s="61"/>
      <c r="B39" s="35" t="s">
        <v>5</v>
      </c>
      <c r="C39" s="36">
        <v>45</v>
      </c>
      <c r="D39" s="36">
        <v>35</v>
      </c>
      <c r="E39" s="37">
        <v>0.77777777777777779</v>
      </c>
      <c r="F39" s="36">
        <v>23</v>
      </c>
      <c r="G39" s="37">
        <v>0.51111111111111107</v>
      </c>
      <c r="H39" s="38">
        <v>1.7428571428571429</v>
      </c>
    </row>
    <row r="40" spans="1:8" x14ac:dyDescent="0.25">
      <c r="A40" s="61"/>
      <c r="B40" s="35" t="s">
        <v>69</v>
      </c>
      <c r="C40" s="36">
        <v>29</v>
      </c>
      <c r="D40" s="36">
        <v>19</v>
      </c>
      <c r="E40" s="37">
        <v>0.65517241379310343</v>
      </c>
      <c r="F40" s="36">
        <v>16</v>
      </c>
      <c r="G40" s="37">
        <v>0.55172413793103448</v>
      </c>
      <c r="H40" s="38">
        <v>2.5105263157894737</v>
      </c>
    </row>
    <row r="41" spans="1:8" x14ac:dyDescent="0.25">
      <c r="A41" s="62" t="s">
        <v>18</v>
      </c>
      <c r="B41" s="39" t="s">
        <v>2</v>
      </c>
      <c r="C41" s="40" t="s">
        <v>14</v>
      </c>
      <c r="D41" s="40" t="s">
        <v>14</v>
      </c>
      <c r="E41" s="41" t="s">
        <v>14</v>
      </c>
      <c r="F41" s="40" t="s">
        <v>14</v>
      </c>
      <c r="G41" s="41" t="s">
        <v>14</v>
      </c>
      <c r="H41" s="42" t="s">
        <v>14</v>
      </c>
    </row>
    <row r="42" spans="1:8" x14ac:dyDescent="0.25">
      <c r="A42" s="62"/>
      <c r="B42" s="39" t="s">
        <v>3</v>
      </c>
      <c r="C42" s="40" t="s">
        <v>14</v>
      </c>
      <c r="D42" s="40" t="s">
        <v>14</v>
      </c>
      <c r="E42" s="41" t="s">
        <v>14</v>
      </c>
      <c r="F42" s="40" t="s">
        <v>14</v>
      </c>
      <c r="G42" s="41" t="s">
        <v>14</v>
      </c>
      <c r="H42" s="42" t="s">
        <v>14</v>
      </c>
    </row>
    <row r="43" spans="1:8" x14ac:dyDescent="0.25">
      <c r="A43" s="62"/>
      <c r="B43" s="39" t="s">
        <v>4</v>
      </c>
      <c r="C43" s="40" t="s">
        <v>14</v>
      </c>
      <c r="D43" s="40" t="s">
        <v>14</v>
      </c>
      <c r="E43" s="41" t="s">
        <v>14</v>
      </c>
      <c r="F43" s="40" t="s">
        <v>14</v>
      </c>
      <c r="G43" s="41" t="s">
        <v>14</v>
      </c>
      <c r="H43" s="42" t="s">
        <v>14</v>
      </c>
    </row>
    <row r="44" spans="1:8" x14ac:dyDescent="0.25">
      <c r="A44" s="62"/>
      <c r="B44" s="39" t="s">
        <v>5</v>
      </c>
      <c r="C44" s="40">
        <v>1</v>
      </c>
      <c r="D44" s="40">
        <v>1</v>
      </c>
      <c r="E44" s="41">
        <v>1</v>
      </c>
      <c r="F44" s="40">
        <v>0</v>
      </c>
      <c r="G44" s="41">
        <v>0</v>
      </c>
      <c r="H44" s="42">
        <v>0</v>
      </c>
    </row>
    <row r="45" spans="1:8" x14ac:dyDescent="0.25">
      <c r="A45" s="62"/>
      <c r="B45" s="39" t="s">
        <v>69</v>
      </c>
      <c r="C45" s="40" t="s">
        <v>14</v>
      </c>
      <c r="D45" s="40" t="s">
        <v>14</v>
      </c>
      <c r="E45" s="41" t="s">
        <v>14</v>
      </c>
      <c r="F45" s="40" t="s">
        <v>14</v>
      </c>
      <c r="G45" s="41" t="s">
        <v>14</v>
      </c>
      <c r="H45" s="42" t="s">
        <v>14</v>
      </c>
    </row>
    <row r="46" spans="1:8" x14ac:dyDescent="0.25">
      <c r="A46" s="60" t="s">
        <v>70</v>
      </c>
      <c r="B46" s="35" t="s">
        <v>2</v>
      </c>
      <c r="C46" s="36">
        <v>29</v>
      </c>
      <c r="D46" s="36">
        <v>23</v>
      </c>
      <c r="E46" s="37">
        <v>0.7931034482758621</v>
      </c>
      <c r="F46" s="36">
        <v>22</v>
      </c>
      <c r="G46" s="37">
        <v>0.75862068965517238</v>
      </c>
      <c r="H46" s="38">
        <v>3.3652173913043479</v>
      </c>
    </row>
    <row r="47" spans="1:8" x14ac:dyDescent="0.25">
      <c r="A47" s="60"/>
      <c r="B47" s="35" t="s">
        <v>3</v>
      </c>
      <c r="C47" s="36">
        <v>55</v>
      </c>
      <c r="D47" s="36">
        <v>45</v>
      </c>
      <c r="E47" s="37">
        <v>0.81818181818181823</v>
      </c>
      <c r="F47" s="36">
        <v>41</v>
      </c>
      <c r="G47" s="37">
        <v>0.74545454545454548</v>
      </c>
      <c r="H47" s="38">
        <v>2.8704545454545451</v>
      </c>
    </row>
    <row r="48" spans="1:8" x14ac:dyDescent="0.25">
      <c r="A48" s="60"/>
      <c r="B48" s="35" t="s">
        <v>4</v>
      </c>
      <c r="C48" s="36">
        <v>53</v>
      </c>
      <c r="D48" s="36">
        <v>46</v>
      </c>
      <c r="E48" s="37">
        <v>0.86792452830188682</v>
      </c>
      <c r="F48" s="36">
        <v>39</v>
      </c>
      <c r="G48" s="37">
        <v>0.73584905660377353</v>
      </c>
      <c r="H48" s="38">
        <v>2.9130434782608696</v>
      </c>
    </row>
    <row r="49" spans="1:8" x14ac:dyDescent="0.25">
      <c r="A49" s="60"/>
      <c r="B49" s="35" t="s">
        <v>5</v>
      </c>
      <c r="C49" s="36">
        <v>42</v>
      </c>
      <c r="D49" s="36">
        <v>34</v>
      </c>
      <c r="E49" s="37">
        <v>0.80952380952380953</v>
      </c>
      <c r="F49" s="36">
        <v>28</v>
      </c>
      <c r="G49" s="37">
        <v>0.66666666666666663</v>
      </c>
      <c r="H49" s="38">
        <v>2.4411764705882355</v>
      </c>
    </row>
    <row r="50" spans="1:8" x14ac:dyDescent="0.25">
      <c r="A50" s="60"/>
      <c r="B50" s="35" t="s">
        <v>69</v>
      </c>
      <c r="C50" s="36">
        <v>35</v>
      </c>
      <c r="D50" s="36">
        <v>26</v>
      </c>
      <c r="E50" s="37">
        <v>0.74285714285714288</v>
      </c>
      <c r="F50" s="36">
        <v>24</v>
      </c>
      <c r="G50" s="37">
        <v>0.68571428571428572</v>
      </c>
      <c r="H50" s="38">
        <v>3.0374999999999996</v>
      </c>
    </row>
    <row r="51" spans="1:8" x14ac:dyDescent="0.25">
      <c r="A51" s="59" t="s">
        <v>51</v>
      </c>
      <c r="B51" s="39" t="s">
        <v>2</v>
      </c>
      <c r="C51" s="43">
        <v>9</v>
      </c>
      <c r="D51" s="40">
        <v>9</v>
      </c>
      <c r="E51" s="41">
        <v>1</v>
      </c>
      <c r="F51" s="40">
        <v>9</v>
      </c>
      <c r="G51" s="41">
        <v>1</v>
      </c>
      <c r="H51" s="42">
        <v>3.4444444444444446</v>
      </c>
    </row>
    <row r="52" spans="1:8" x14ac:dyDescent="0.25">
      <c r="A52" s="59"/>
      <c r="B52" s="39" t="s">
        <v>3</v>
      </c>
      <c r="C52" s="40">
        <v>3</v>
      </c>
      <c r="D52" s="40">
        <v>3</v>
      </c>
      <c r="E52" s="41">
        <v>1</v>
      </c>
      <c r="F52" s="40">
        <v>3</v>
      </c>
      <c r="G52" s="41">
        <v>1</v>
      </c>
      <c r="H52" s="42">
        <v>3</v>
      </c>
    </row>
    <row r="53" spans="1:8" x14ac:dyDescent="0.25">
      <c r="A53" s="59"/>
      <c r="B53" s="39" t="s">
        <v>4</v>
      </c>
      <c r="C53" s="40">
        <v>7</v>
      </c>
      <c r="D53" s="40">
        <v>5</v>
      </c>
      <c r="E53" s="41">
        <v>0.7142857142857143</v>
      </c>
      <c r="F53" s="40">
        <v>5</v>
      </c>
      <c r="G53" s="41">
        <v>0.7142857142857143</v>
      </c>
      <c r="H53" s="42">
        <v>3.5399999999999996</v>
      </c>
    </row>
    <row r="54" spans="1:8" x14ac:dyDescent="0.25">
      <c r="A54" s="59"/>
      <c r="B54" s="39" t="s">
        <v>5</v>
      </c>
      <c r="C54" s="40">
        <v>5</v>
      </c>
      <c r="D54" s="40">
        <v>5</v>
      </c>
      <c r="E54" s="41">
        <v>1</v>
      </c>
      <c r="F54" s="40">
        <v>3</v>
      </c>
      <c r="G54" s="41">
        <v>0.6</v>
      </c>
      <c r="H54" s="42">
        <v>1.8</v>
      </c>
    </row>
    <row r="55" spans="1:8" x14ac:dyDescent="0.25">
      <c r="A55" s="59"/>
      <c r="B55" s="39" t="s">
        <v>69</v>
      </c>
      <c r="C55" s="40">
        <v>12</v>
      </c>
      <c r="D55" s="40">
        <v>8</v>
      </c>
      <c r="E55" s="41">
        <v>0.66666666666666663</v>
      </c>
      <c r="F55" s="40">
        <v>8</v>
      </c>
      <c r="G55" s="41">
        <v>0.66666666666666663</v>
      </c>
      <c r="H55" s="42">
        <v>2.8499999999999996</v>
      </c>
    </row>
    <row r="56" spans="1:8" x14ac:dyDescent="0.25">
      <c r="A56" s="60" t="s">
        <v>52</v>
      </c>
      <c r="B56" s="35" t="s">
        <v>2</v>
      </c>
      <c r="C56" s="36">
        <v>6</v>
      </c>
      <c r="D56" s="36">
        <v>3</v>
      </c>
      <c r="E56" s="37">
        <v>0.5</v>
      </c>
      <c r="F56" s="36">
        <v>3</v>
      </c>
      <c r="G56" s="37">
        <v>0.5</v>
      </c>
      <c r="H56" s="38">
        <v>3.1</v>
      </c>
    </row>
    <row r="57" spans="1:8" x14ac:dyDescent="0.25">
      <c r="A57" s="60"/>
      <c r="B57" s="35" t="s">
        <v>3</v>
      </c>
      <c r="C57" s="36">
        <v>1</v>
      </c>
      <c r="D57" s="36">
        <v>1</v>
      </c>
      <c r="E57" s="37">
        <v>1</v>
      </c>
      <c r="F57" s="36">
        <v>1</v>
      </c>
      <c r="G57" s="37">
        <v>1</v>
      </c>
      <c r="H57" s="38">
        <v>3.2999999999999994</v>
      </c>
    </row>
    <row r="58" spans="1:8" x14ac:dyDescent="0.25">
      <c r="A58" s="60"/>
      <c r="B58" s="35" t="s">
        <v>4</v>
      </c>
      <c r="C58" s="36" t="s">
        <v>14</v>
      </c>
      <c r="D58" s="36" t="s">
        <v>14</v>
      </c>
      <c r="E58" s="37" t="s">
        <v>14</v>
      </c>
      <c r="F58" s="36" t="s">
        <v>14</v>
      </c>
      <c r="G58" s="37" t="s">
        <v>14</v>
      </c>
      <c r="H58" s="38" t="s">
        <v>14</v>
      </c>
    </row>
    <row r="59" spans="1:8" x14ac:dyDescent="0.25">
      <c r="A59" s="60"/>
      <c r="B59" s="35" t="s">
        <v>5</v>
      </c>
      <c r="C59" s="36">
        <v>2</v>
      </c>
      <c r="D59" s="36">
        <v>2</v>
      </c>
      <c r="E59" s="37">
        <v>1</v>
      </c>
      <c r="F59" s="36">
        <v>2</v>
      </c>
      <c r="G59" s="37">
        <v>1</v>
      </c>
      <c r="H59" s="38"/>
    </row>
    <row r="60" spans="1:8" x14ac:dyDescent="0.25">
      <c r="A60" s="60"/>
      <c r="B60" s="35" t="s">
        <v>69</v>
      </c>
      <c r="C60" s="36" t="s">
        <v>14</v>
      </c>
      <c r="D60" s="36" t="s">
        <v>14</v>
      </c>
      <c r="E60" s="37" t="s">
        <v>14</v>
      </c>
      <c r="F60" s="36" t="s">
        <v>14</v>
      </c>
      <c r="G60" s="37" t="s">
        <v>14</v>
      </c>
      <c r="H60" s="38" t="s">
        <v>14</v>
      </c>
    </row>
  </sheetData>
  <mergeCells count="12">
    <mergeCell ref="A51:A55"/>
    <mergeCell ref="A56:A60"/>
    <mergeCell ref="A26:A30"/>
    <mergeCell ref="A31:A35"/>
    <mergeCell ref="A36:A40"/>
    <mergeCell ref="A41:A45"/>
    <mergeCell ref="A46:A50"/>
    <mergeCell ref="A2:A6"/>
    <mergeCell ref="A7:A11"/>
    <mergeCell ref="A14:H14"/>
    <mergeCell ref="A16:A20"/>
    <mergeCell ref="A21:A25"/>
  </mergeCells>
  <printOptions horizontalCentered="1"/>
  <pageMargins left="0.7" right="0.7" top="0.75" bottom="0.75" header="0.3" footer="0.3"/>
  <pageSetup scale="54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workbookViewId="0"/>
  </sheetViews>
  <sheetFormatPr defaultRowHeight="15" x14ac:dyDescent="0.25"/>
  <cols>
    <col min="1" max="1" width="14" style="8" customWidth="1"/>
    <col min="2" max="8" width="14" style="16" customWidth="1"/>
  </cols>
  <sheetData>
    <row r="1" spans="1:8" ht="30" x14ac:dyDescent="0.25">
      <c r="A1" s="3" t="s">
        <v>0</v>
      </c>
      <c r="B1" s="1" t="s">
        <v>37</v>
      </c>
      <c r="C1" s="19" t="s">
        <v>64</v>
      </c>
      <c r="D1" s="19" t="s">
        <v>65</v>
      </c>
      <c r="E1" s="19" t="s">
        <v>66</v>
      </c>
      <c r="F1" s="19" t="s">
        <v>67</v>
      </c>
      <c r="G1" s="19" t="s">
        <v>38</v>
      </c>
      <c r="H1" s="19" t="s">
        <v>68</v>
      </c>
    </row>
    <row r="2" spans="1:8" x14ac:dyDescent="0.25">
      <c r="A2" s="54" t="s">
        <v>7</v>
      </c>
      <c r="B2" s="2" t="s">
        <v>2</v>
      </c>
      <c r="C2" s="10">
        <v>46</v>
      </c>
      <c r="D2" s="10">
        <v>41</v>
      </c>
      <c r="E2" s="21">
        <v>0.89130434782608692</v>
      </c>
      <c r="F2" s="10">
        <v>40</v>
      </c>
      <c r="G2" s="21">
        <v>0.86956521739130432</v>
      </c>
      <c r="H2" s="22">
        <v>3.1975609756097558</v>
      </c>
    </row>
    <row r="3" spans="1:8" x14ac:dyDescent="0.25">
      <c r="A3" s="54"/>
      <c r="B3" s="2" t="s">
        <v>3</v>
      </c>
      <c r="C3" s="10">
        <v>65</v>
      </c>
      <c r="D3" s="10">
        <v>55</v>
      </c>
      <c r="E3" s="21">
        <v>0.84615384615384615</v>
      </c>
      <c r="F3" s="10">
        <v>46</v>
      </c>
      <c r="G3" s="21">
        <v>0.70769230769230773</v>
      </c>
      <c r="H3" s="22">
        <v>2.5961538461538463</v>
      </c>
    </row>
    <row r="4" spans="1:8" x14ac:dyDescent="0.25">
      <c r="A4" s="54"/>
      <c r="B4" s="2" t="s">
        <v>4</v>
      </c>
      <c r="C4" s="10">
        <v>57</v>
      </c>
      <c r="D4" s="10">
        <v>49</v>
      </c>
      <c r="E4" s="21">
        <v>0.85964912280701755</v>
      </c>
      <c r="F4" s="10">
        <v>41</v>
      </c>
      <c r="G4" s="21">
        <v>0.7192982456140351</v>
      </c>
      <c r="H4" s="22">
        <v>2.7708333333333335</v>
      </c>
    </row>
    <row r="5" spans="1:8" x14ac:dyDescent="0.25">
      <c r="A5" s="54"/>
      <c r="B5" s="2" t="s">
        <v>5</v>
      </c>
      <c r="C5" s="10">
        <v>44</v>
      </c>
      <c r="D5" s="10">
        <v>39</v>
      </c>
      <c r="E5" s="21">
        <v>0.88636363636363635</v>
      </c>
      <c r="F5" s="10">
        <v>29</v>
      </c>
      <c r="G5" s="21">
        <v>0.65909090909090906</v>
      </c>
      <c r="H5" s="22">
        <v>2.0769230769230771</v>
      </c>
    </row>
    <row r="6" spans="1:8" x14ac:dyDescent="0.25">
      <c r="A6" s="54"/>
      <c r="B6" s="2" t="s">
        <v>69</v>
      </c>
      <c r="C6" s="10">
        <v>48</v>
      </c>
      <c r="D6" s="10">
        <v>31</v>
      </c>
      <c r="E6" s="21">
        <v>0.64583333333333337</v>
      </c>
      <c r="F6" s="10">
        <v>27</v>
      </c>
      <c r="G6" s="21">
        <v>0.5625</v>
      </c>
      <c r="H6" s="22">
        <v>2.75</v>
      </c>
    </row>
    <row r="7" spans="1:8" x14ac:dyDescent="0.25">
      <c r="A7" s="54" t="s">
        <v>8</v>
      </c>
      <c r="B7" s="2" t="s">
        <v>2</v>
      </c>
      <c r="C7" s="10">
        <v>44</v>
      </c>
      <c r="D7" s="10">
        <v>38</v>
      </c>
      <c r="E7" s="21">
        <v>0.86363636363636365</v>
      </c>
      <c r="F7" s="10">
        <v>36</v>
      </c>
      <c r="G7" s="21">
        <v>0.81818181818181823</v>
      </c>
      <c r="H7" s="22">
        <v>3.0342105263157895</v>
      </c>
    </row>
    <row r="8" spans="1:8" x14ac:dyDescent="0.25">
      <c r="A8" s="54"/>
      <c r="B8" s="2" t="s">
        <v>3</v>
      </c>
      <c r="C8" s="10">
        <v>49</v>
      </c>
      <c r="D8" s="10">
        <v>37</v>
      </c>
      <c r="E8" s="21">
        <v>0.75510204081632648</v>
      </c>
      <c r="F8" s="10">
        <v>35</v>
      </c>
      <c r="G8" s="21">
        <v>0.7142857142857143</v>
      </c>
      <c r="H8" s="22">
        <v>2.9918918918918922</v>
      </c>
    </row>
    <row r="9" spans="1:8" x14ac:dyDescent="0.25">
      <c r="A9" s="54"/>
      <c r="B9" s="2" t="s">
        <v>4</v>
      </c>
      <c r="C9" s="10">
        <v>56</v>
      </c>
      <c r="D9" s="10">
        <v>47</v>
      </c>
      <c r="E9" s="21">
        <v>0.8392857142857143</v>
      </c>
      <c r="F9" s="10">
        <v>34</v>
      </c>
      <c r="G9" s="21">
        <v>0.6071428571428571</v>
      </c>
      <c r="H9" s="22">
        <v>2.5042553191489363</v>
      </c>
    </row>
    <row r="10" spans="1:8" x14ac:dyDescent="0.25">
      <c r="A10" s="54"/>
      <c r="B10" s="2" t="s">
        <v>5</v>
      </c>
      <c r="C10" s="10">
        <v>63</v>
      </c>
      <c r="D10" s="10">
        <v>48</v>
      </c>
      <c r="E10" s="21">
        <v>0.76190476190476186</v>
      </c>
      <c r="F10" s="10">
        <v>34</v>
      </c>
      <c r="G10" s="21">
        <v>0.53968253968253965</v>
      </c>
      <c r="H10" s="22">
        <v>1.9565217391304348</v>
      </c>
    </row>
    <row r="11" spans="1:8" x14ac:dyDescent="0.25">
      <c r="A11" s="54"/>
      <c r="B11" s="2" t="s">
        <v>69</v>
      </c>
      <c r="C11" s="10">
        <v>40</v>
      </c>
      <c r="D11" s="10">
        <v>33</v>
      </c>
      <c r="E11" s="21">
        <v>0.82499999999999996</v>
      </c>
      <c r="F11" s="10">
        <v>29</v>
      </c>
      <c r="G11" s="21">
        <v>0.72499999999999998</v>
      </c>
      <c r="H11" s="22">
        <v>2.7375000000000003</v>
      </c>
    </row>
    <row r="12" spans="1:8" ht="30" x14ac:dyDescent="0.25">
      <c r="A12" s="3" t="s">
        <v>47</v>
      </c>
      <c r="B12" s="1" t="s">
        <v>37</v>
      </c>
      <c r="C12" s="19" t="s">
        <v>64</v>
      </c>
      <c r="D12" s="19" t="s">
        <v>65</v>
      </c>
      <c r="E12" s="19" t="s">
        <v>66</v>
      </c>
      <c r="F12" s="19" t="s">
        <v>67</v>
      </c>
      <c r="G12" s="19" t="s">
        <v>38</v>
      </c>
      <c r="H12" s="19" t="s">
        <v>68</v>
      </c>
    </row>
    <row r="13" spans="1:8" x14ac:dyDescent="0.25">
      <c r="A13" s="63" t="s">
        <v>48</v>
      </c>
      <c r="B13" s="2" t="s">
        <v>2</v>
      </c>
      <c r="C13" s="10">
        <v>7</v>
      </c>
      <c r="D13" s="10">
        <v>5</v>
      </c>
      <c r="E13" s="21">
        <v>0.7142857142857143</v>
      </c>
      <c r="F13" s="10">
        <v>4</v>
      </c>
      <c r="G13" s="21">
        <v>0.5714285714285714</v>
      </c>
      <c r="H13" s="22">
        <v>2.7399999999999998</v>
      </c>
    </row>
    <row r="14" spans="1:8" x14ac:dyDescent="0.25">
      <c r="A14" s="64"/>
      <c r="B14" s="2" t="s">
        <v>3</v>
      </c>
      <c r="C14" s="10">
        <v>11</v>
      </c>
      <c r="D14" s="10">
        <v>6</v>
      </c>
      <c r="E14" s="21">
        <v>0.54545454545454541</v>
      </c>
      <c r="F14" s="10">
        <v>6</v>
      </c>
      <c r="G14" s="21">
        <v>0.54545454545454541</v>
      </c>
      <c r="H14" s="22">
        <v>2.95</v>
      </c>
    </row>
    <row r="15" spans="1:8" x14ac:dyDescent="0.25">
      <c r="A15" s="64"/>
      <c r="B15" s="2" t="s">
        <v>4</v>
      </c>
      <c r="C15" s="10">
        <v>8</v>
      </c>
      <c r="D15" s="10">
        <v>7</v>
      </c>
      <c r="E15" s="21">
        <v>0.875</v>
      </c>
      <c r="F15" s="10">
        <v>5</v>
      </c>
      <c r="G15" s="21">
        <v>0.625</v>
      </c>
      <c r="H15" s="22">
        <v>1.8571428571428572</v>
      </c>
    </row>
    <row r="16" spans="1:8" x14ac:dyDescent="0.25">
      <c r="A16" s="64"/>
      <c r="B16" s="2" t="s">
        <v>5</v>
      </c>
      <c r="C16" s="10">
        <v>6</v>
      </c>
      <c r="D16" s="10">
        <v>4</v>
      </c>
      <c r="E16" s="21">
        <v>0.66666666666666663</v>
      </c>
      <c r="F16" s="10">
        <v>2</v>
      </c>
      <c r="G16" s="21">
        <v>0.33333333333333331</v>
      </c>
      <c r="H16" s="22">
        <v>1.25</v>
      </c>
    </row>
    <row r="17" spans="1:8" x14ac:dyDescent="0.25">
      <c r="A17" s="65"/>
      <c r="B17" s="2" t="s">
        <v>69</v>
      </c>
      <c r="C17" s="10">
        <v>5</v>
      </c>
      <c r="D17" s="10">
        <v>4</v>
      </c>
      <c r="E17" s="21">
        <v>0.8</v>
      </c>
      <c r="F17" s="10">
        <v>3</v>
      </c>
      <c r="G17" s="21">
        <v>0.6</v>
      </c>
      <c r="H17" s="22">
        <v>2.0750000000000002</v>
      </c>
    </row>
    <row r="18" spans="1:8" x14ac:dyDescent="0.25">
      <c r="A18" s="66" t="s">
        <v>49</v>
      </c>
      <c r="B18" s="2" t="s">
        <v>2</v>
      </c>
      <c r="C18" s="10" t="s">
        <v>14</v>
      </c>
      <c r="D18" s="10" t="s">
        <v>14</v>
      </c>
      <c r="E18" s="21" t="s">
        <v>14</v>
      </c>
      <c r="F18" s="10" t="s">
        <v>14</v>
      </c>
      <c r="G18" s="21" t="s">
        <v>14</v>
      </c>
      <c r="H18" s="22" t="s">
        <v>14</v>
      </c>
    </row>
    <row r="19" spans="1:8" x14ac:dyDescent="0.25">
      <c r="A19" s="66"/>
      <c r="B19" s="2" t="s">
        <v>3</v>
      </c>
      <c r="C19" s="24">
        <v>1</v>
      </c>
      <c r="D19" s="24">
        <v>1</v>
      </c>
      <c r="E19" s="21">
        <v>1</v>
      </c>
      <c r="F19" s="24">
        <v>1</v>
      </c>
      <c r="G19" s="21">
        <v>1</v>
      </c>
      <c r="H19" s="25">
        <v>2</v>
      </c>
    </row>
    <row r="20" spans="1:8" x14ac:dyDescent="0.25">
      <c r="A20" s="66"/>
      <c r="B20" s="2" t="s">
        <v>4</v>
      </c>
      <c r="C20" s="10" t="s">
        <v>14</v>
      </c>
      <c r="D20" s="10" t="s">
        <v>14</v>
      </c>
      <c r="E20" s="21" t="s">
        <v>14</v>
      </c>
      <c r="F20" s="10" t="s">
        <v>14</v>
      </c>
      <c r="G20" s="21" t="s">
        <v>14</v>
      </c>
      <c r="H20" s="22" t="s">
        <v>14</v>
      </c>
    </row>
    <row r="21" spans="1:8" x14ac:dyDescent="0.25">
      <c r="A21" s="66"/>
      <c r="B21" s="2" t="s">
        <v>5</v>
      </c>
      <c r="C21" s="10">
        <v>1</v>
      </c>
      <c r="D21" s="10">
        <v>1</v>
      </c>
      <c r="E21" s="21">
        <v>1</v>
      </c>
      <c r="F21" s="10">
        <v>1</v>
      </c>
      <c r="G21" s="21">
        <v>1</v>
      </c>
      <c r="H21" s="22">
        <v>4</v>
      </c>
    </row>
    <row r="22" spans="1:8" x14ac:dyDescent="0.25">
      <c r="A22" s="66"/>
      <c r="B22" s="2" t="s">
        <v>69</v>
      </c>
      <c r="C22" s="10" t="s">
        <v>14</v>
      </c>
      <c r="D22" s="10" t="s">
        <v>14</v>
      </c>
      <c r="E22" s="21" t="s">
        <v>14</v>
      </c>
      <c r="F22" s="10" t="s">
        <v>14</v>
      </c>
      <c r="G22" s="21" t="s">
        <v>14</v>
      </c>
      <c r="H22" s="22" t="s">
        <v>14</v>
      </c>
    </row>
    <row r="23" spans="1:8" x14ac:dyDescent="0.25">
      <c r="A23" s="54" t="s">
        <v>15</v>
      </c>
      <c r="B23" s="2" t="s">
        <v>2</v>
      </c>
      <c r="C23" s="10" t="s">
        <v>14</v>
      </c>
      <c r="D23" s="10" t="s">
        <v>14</v>
      </c>
      <c r="E23" s="21" t="s">
        <v>14</v>
      </c>
      <c r="F23" s="10" t="s">
        <v>14</v>
      </c>
      <c r="G23" s="21" t="s">
        <v>14</v>
      </c>
      <c r="H23" s="22" t="s">
        <v>14</v>
      </c>
    </row>
    <row r="24" spans="1:8" x14ac:dyDescent="0.25">
      <c r="A24" s="54"/>
      <c r="B24" s="2" t="s">
        <v>3</v>
      </c>
      <c r="C24" s="24">
        <v>1</v>
      </c>
      <c r="D24" s="24">
        <v>0</v>
      </c>
      <c r="E24" s="21">
        <v>0</v>
      </c>
      <c r="F24" s="24">
        <v>0</v>
      </c>
      <c r="G24" s="21">
        <v>0</v>
      </c>
      <c r="H24" s="25" t="s">
        <v>14</v>
      </c>
    </row>
    <row r="25" spans="1:8" x14ac:dyDescent="0.25">
      <c r="A25" s="54"/>
      <c r="B25" s="2" t="s">
        <v>4</v>
      </c>
      <c r="C25" s="10">
        <v>5</v>
      </c>
      <c r="D25" s="10">
        <v>4</v>
      </c>
      <c r="E25" s="21">
        <v>0.8</v>
      </c>
      <c r="F25" s="10">
        <v>3</v>
      </c>
      <c r="G25" s="21">
        <v>0.6</v>
      </c>
      <c r="H25" s="22">
        <v>2.5</v>
      </c>
    </row>
    <row r="26" spans="1:8" x14ac:dyDescent="0.25">
      <c r="A26" s="54"/>
      <c r="B26" s="2" t="s">
        <v>5</v>
      </c>
      <c r="C26" s="10">
        <v>4</v>
      </c>
      <c r="D26" s="10">
        <v>4</v>
      </c>
      <c r="E26" s="21">
        <v>1</v>
      </c>
      <c r="F26" s="10">
        <v>4</v>
      </c>
      <c r="G26" s="21">
        <v>1</v>
      </c>
      <c r="H26" s="22">
        <v>2.75</v>
      </c>
    </row>
    <row r="27" spans="1:8" x14ac:dyDescent="0.25">
      <c r="A27" s="54"/>
      <c r="B27" s="2" t="s">
        <v>69</v>
      </c>
      <c r="C27" s="10">
        <v>2</v>
      </c>
      <c r="D27" s="10">
        <v>2</v>
      </c>
      <c r="E27" s="21">
        <v>1</v>
      </c>
      <c r="F27" s="10">
        <v>2</v>
      </c>
      <c r="G27" s="21">
        <v>1</v>
      </c>
      <c r="H27" s="22">
        <v>4</v>
      </c>
    </row>
    <row r="28" spans="1:8" x14ac:dyDescent="0.25">
      <c r="A28" s="54" t="s">
        <v>16</v>
      </c>
      <c r="B28" s="2" t="s">
        <v>2</v>
      </c>
      <c r="C28" s="10">
        <v>2</v>
      </c>
      <c r="D28" s="10">
        <v>2</v>
      </c>
      <c r="E28" s="21">
        <v>1</v>
      </c>
      <c r="F28" s="10">
        <v>2</v>
      </c>
      <c r="G28" s="21">
        <v>1</v>
      </c>
      <c r="H28" s="22">
        <v>3</v>
      </c>
    </row>
    <row r="29" spans="1:8" x14ac:dyDescent="0.25">
      <c r="A29" s="54"/>
      <c r="B29" s="2" t="s">
        <v>3</v>
      </c>
      <c r="C29" s="10">
        <v>2</v>
      </c>
      <c r="D29" s="10">
        <v>2</v>
      </c>
      <c r="E29" s="21">
        <v>1</v>
      </c>
      <c r="F29" s="10">
        <v>2</v>
      </c>
      <c r="G29" s="21">
        <v>1</v>
      </c>
      <c r="H29" s="22">
        <v>3.5</v>
      </c>
    </row>
    <row r="30" spans="1:8" x14ac:dyDescent="0.25">
      <c r="A30" s="54"/>
      <c r="B30" s="2" t="s">
        <v>4</v>
      </c>
      <c r="C30" s="10">
        <v>1</v>
      </c>
      <c r="D30" s="10">
        <v>1</v>
      </c>
      <c r="E30" s="21">
        <v>1</v>
      </c>
      <c r="F30" s="10">
        <v>0</v>
      </c>
      <c r="G30" s="21">
        <v>0</v>
      </c>
      <c r="H30" s="22">
        <v>1</v>
      </c>
    </row>
    <row r="31" spans="1:8" x14ac:dyDescent="0.25">
      <c r="A31" s="54"/>
      <c r="B31" s="2" t="s">
        <v>5</v>
      </c>
      <c r="C31" s="10">
        <v>3</v>
      </c>
      <c r="D31" s="10">
        <v>3</v>
      </c>
      <c r="E31" s="21">
        <v>1</v>
      </c>
      <c r="F31" s="10">
        <v>2</v>
      </c>
      <c r="G31" s="21">
        <v>0.66666666666666663</v>
      </c>
      <c r="H31" s="22">
        <v>1.6666666666666667</v>
      </c>
    </row>
    <row r="32" spans="1:8" x14ac:dyDescent="0.25">
      <c r="A32" s="54"/>
      <c r="B32" s="2" t="s">
        <v>69</v>
      </c>
      <c r="C32" s="10">
        <v>6</v>
      </c>
      <c r="D32" s="10">
        <v>6</v>
      </c>
      <c r="E32" s="21">
        <v>1</v>
      </c>
      <c r="F32" s="10">
        <v>4</v>
      </c>
      <c r="G32" s="21">
        <v>0.66666666666666663</v>
      </c>
      <c r="H32" s="22">
        <v>2.2833333333333332</v>
      </c>
    </row>
    <row r="33" spans="1:8" x14ac:dyDescent="0.25">
      <c r="A33" s="54" t="s">
        <v>17</v>
      </c>
      <c r="B33" s="2" t="s">
        <v>2</v>
      </c>
      <c r="C33" s="10">
        <v>37</v>
      </c>
      <c r="D33" s="10">
        <v>37</v>
      </c>
      <c r="E33" s="21">
        <v>1</v>
      </c>
      <c r="F33" s="10">
        <v>36</v>
      </c>
      <c r="G33" s="21">
        <v>0.97297297297297303</v>
      </c>
      <c r="H33" s="22">
        <v>2.9459459459459461</v>
      </c>
    </row>
    <row r="34" spans="1:8" x14ac:dyDescent="0.25">
      <c r="A34" s="54"/>
      <c r="B34" s="2" t="s">
        <v>3</v>
      </c>
      <c r="C34" s="10">
        <v>42</v>
      </c>
      <c r="D34" s="10">
        <v>36</v>
      </c>
      <c r="E34" s="21">
        <v>0.8571428571428571</v>
      </c>
      <c r="F34" s="10">
        <v>29</v>
      </c>
      <c r="G34" s="21">
        <v>0.69047619047619047</v>
      </c>
      <c r="H34" s="22">
        <v>2.5411764705882356</v>
      </c>
    </row>
    <row r="35" spans="1:8" x14ac:dyDescent="0.25">
      <c r="A35" s="54"/>
      <c r="B35" s="2" t="s">
        <v>4</v>
      </c>
      <c r="C35" s="10">
        <v>39</v>
      </c>
      <c r="D35" s="10">
        <v>33</v>
      </c>
      <c r="E35" s="21">
        <v>0.84615384615384615</v>
      </c>
      <c r="F35" s="10">
        <v>23</v>
      </c>
      <c r="G35" s="21">
        <v>0.58974358974358976</v>
      </c>
      <c r="H35" s="22">
        <v>2.34375</v>
      </c>
    </row>
    <row r="36" spans="1:8" x14ac:dyDescent="0.25">
      <c r="A36" s="54"/>
      <c r="B36" s="2" t="s">
        <v>5</v>
      </c>
      <c r="C36" s="10">
        <v>45</v>
      </c>
      <c r="D36" s="10">
        <v>35</v>
      </c>
      <c r="E36" s="21">
        <v>0.77777777777777779</v>
      </c>
      <c r="F36" s="10">
        <v>23</v>
      </c>
      <c r="G36" s="21">
        <v>0.51111111111111107</v>
      </c>
      <c r="H36" s="22">
        <v>1.7428571428571429</v>
      </c>
    </row>
    <row r="37" spans="1:8" x14ac:dyDescent="0.25">
      <c r="A37" s="54"/>
      <c r="B37" s="2" t="s">
        <v>69</v>
      </c>
      <c r="C37" s="10">
        <v>29</v>
      </c>
      <c r="D37" s="10">
        <v>19</v>
      </c>
      <c r="E37" s="21">
        <v>0.65517241379310343</v>
      </c>
      <c r="F37" s="10">
        <v>16</v>
      </c>
      <c r="G37" s="21">
        <v>0.55172413793103448</v>
      </c>
      <c r="H37" s="22">
        <v>2.5105263157894737</v>
      </c>
    </row>
    <row r="38" spans="1:8" x14ac:dyDescent="0.25">
      <c r="A38" s="54" t="s">
        <v>18</v>
      </c>
      <c r="B38" s="2" t="s">
        <v>2</v>
      </c>
      <c r="C38" s="10" t="s">
        <v>14</v>
      </c>
      <c r="D38" s="10" t="s">
        <v>14</v>
      </c>
      <c r="E38" s="21" t="s">
        <v>14</v>
      </c>
      <c r="F38" s="10" t="s">
        <v>14</v>
      </c>
      <c r="G38" s="21" t="s">
        <v>14</v>
      </c>
      <c r="H38" s="22" t="s">
        <v>14</v>
      </c>
    </row>
    <row r="39" spans="1:8" x14ac:dyDescent="0.25">
      <c r="A39" s="54"/>
      <c r="B39" s="2" t="s">
        <v>3</v>
      </c>
      <c r="C39" s="10" t="s">
        <v>14</v>
      </c>
      <c r="D39" s="10" t="s">
        <v>14</v>
      </c>
      <c r="E39" s="21" t="s">
        <v>14</v>
      </c>
      <c r="F39" s="10" t="s">
        <v>14</v>
      </c>
      <c r="G39" s="21" t="s">
        <v>14</v>
      </c>
      <c r="H39" s="22" t="s">
        <v>14</v>
      </c>
    </row>
    <row r="40" spans="1:8" x14ac:dyDescent="0.25">
      <c r="A40" s="54"/>
      <c r="B40" s="2" t="s">
        <v>4</v>
      </c>
      <c r="C40" s="10" t="s">
        <v>14</v>
      </c>
      <c r="D40" s="10" t="s">
        <v>14</v>
      </c>
      <c r="E40" s="21" t="s">
        <v>14</v>
      </c>
      <c r="F40" s="10" t="s">
        <v>14</v>
      </c>
      <c r="G40" s="21" t="s">
        <v>14</v>
      </c>
      <c r="H40" s="22" t="s">
        <v>14</v>
      </c>
    </row>
    <row r="41" spans="1:8" x14ac:dyDescent="0.25">
      <c r="A41" s="54"/>
      <c r="B41" s="2" t="s">
        <v>5</v>
      </c>
      <c r="C41" s="10">
        <v>1</v>
      </c>
      <c r="D41" s="10">
        <v>1</v>
      </c>
      <c r="E41" s="21">
        <v>1</v>
      </c>
      <c r="F41" s="10">
        <v>0</v>
      </c>
      <c r="G41" s="21">
        <v>0</v>
      </c>
      <c r="H41" s="22">
        <v>0</v>
      </c>
    </row>
    <row r="42" spans="1:8" x14ac:dyDescent="0.25">
      <c r="A42" s="54"/>
      <c r="B42" s="2" t="s">
        <v>69</v>
      </c>
      <c r="C42" s="10" t="s">
        <v>14</v>
      </c>
      <c r="D42" s="10" t="s">
        <v>14</v>
      </c>
      <c r="E42" s="21" t="s">
        <v>14</v>
      </c>
      <c r="F42" s="10" t="s">
        <v>14</v>
      </c>
      <c r="G42" s="21" t="s">
        <v>14</v>
      </c>
      <c r="H42" s="22" t="s">
        <v>14</v>
      </c>
    </row>
    <row r="43" spans="1:8" x14ac:dyDescent="0.25">
      <c r="A43" s="66" t="s">
        <v>50</v>
      </c>
      <c r="B43" s="2" t="s">
        <v>2</v>
      </c>
      <c r="C43" s="10">
        <v>29</v>
      </c>
      <c r="D43" s="10">
        <v>23</v>
      </c>
      <c r="E43" s="21">
        <v>0.7931034482758621</v>
      </c>
      <c r="F43" s="10">
        <v>22</v>
      </c>
      <c r="G43" s="21">
        <v>0.75862068965517238</v>
      </c>
      <c r="H43" s="22">
        <v>3.3652173913043479</v>
      </c>
    </row>
    <row r="44" spans="1:8" x14ac:dyDescent="0.25">
      <c r="A44" s="66"/>
      <c r="B44" s="2" t="s">
        <v>3</v>
      </c>
      <c r="C44" s="10">
        <v>55</v>
      </c>
      <c r="D44" s="10">
        <v>45</v>
      </c>
      <c r="E44" s="21">
        <v>0.81818181818181823</v>
      </c>
      <c r="F44" s="10">
        <v>41</v>
      </c>
      <c r="G44" s="21">
        <v>0.74545454545454548</v>
      </c>
      <c r="H44" s="22">
        <v>2.8704545454545451</v>
      </c>
    </row>
    <row r="45" spans="1:8" x14ac:dyDescent="0.25">
      <c r="A45" s="66"/>
      <c r="B45" s="2" t="s">
        <v>4</v>
      </c>
      <c r="C45" s="10">
        <v>53</v>
      </c>
      <c r="D45" s="10">
        <v>46</v>
      </c>
      <c r="E45" s="21">
        <v>0.86792452830188682</v>
      </c>
      <c r="F45" s="10">
        <v>39</v>
      </c>
      <c r="G45" s="21">
        <v>0.73584905660377353</v>
      </c>
      <c r="H45" s="22">
        <v>2.9130434782608696</v>
      </c>
    </row>
    <row r="46" spans="1:8" x14ac:dyDescent="0.25">
      <c r="A46" s="66"/>
      <c r="B46" s="2" t="s">
        <v>5</v>
      </c>
      <c r="C46" s="10">
        <v>42</v>
      </c>
      <c r="D46" s="10">
        <v>34</v>
      </c>
      <c r="E46" s="21">
        <v>0.80952380952380953</v>
      </c>
      <c r="F46" s="10">
        <v>28</v>
      </c>
      <c r="G46" s="21">
        <v>0.66666666666666663</v>
      </c>
      <c r="H46" s="22">
        <v>2.4411764705882355</v>
      </c>
    </row>
    <row r="47" spans="1:8" x14ac:dyDescent="0.25">
      <c r="A47" s="66"/>
      <c r="B47" s="2" t="s">
        <v>69</v>
      </c>
      <c r="C47" s="10">
        <v>35</v>
      </c>
      <c r="D47" s="10">
        <v>26</v>
      </c>
      <c r="E47" s="21">
        <v>0.74285714285714288</v>
      </c>
      <c r="F47" s="10">
        <v>24</v>
      </c>
      <c r="G47" s="21">
        <v>0.68571428571428572</v>
      </c>
      <c r="H47" s="22">
        <v>3.0374999999999996</v>
      </c>
    </row>
    <row r="48" spans="1:8" x14ac:dyDescent="0.25">
      <c r="A48" s="66" t="s">
        <v>51</v>
      </c>
      <c r="B48" s="2" t="s">
        <v>2</v>
      </c>
      <c r="C48" s="10">
        <v>9</v>
      </c>
      <c r="D48" s="10">
        <v>9</v>
      </c>
      <c r="E48" s="21">
        <v>1</v>
      </c>
      <c r="F48" s="10">
        <v>9</v>
      </c>
      <c r="G48" s="21">
        <v>1</v>
      </c>
      <c r="H48" s="22">
        <v>3.4444444444444446</v>
      </c>
    </row>
    <row r="49" spans="1:8" x14ac:dyDescent="0.25">
      <c r="A49" s="66"/>
      <c r="B49" s="2" t="s">
        <v>3</v>
      </c>
      <c r="C49" s="10">
        <v>3</v>
      </c>
      <c r="D49" s="10">
        <v>3</v>
      </c>
      <c r="E49" s="21">
        <v>1</v>
      </c>
      <c r="F49" s="10">
        <v>3</v>
      </c>
      <c r="G49" s="21">
        <v>1</v>
      </c>
      <c r="H49" s="22">
        <v>3</v>
      </c>
    </row>
    <row r="50" spans="1:8" x14ac:dyDescent="0.25">
      <c r="A50" s="66"/>
      <c r="B50" s="2" t="s">
        <v>4</v>
      </c>
      <c r="C50" s="10">
        <v>7</v>
      </c>
      <c r="D50" s="10">
        <v>5</v>
      </c>
      <c r="E50" s="21">
        <v>0.7142857142857143</v>
      </c>
      <c r="F50" s="10">
        <v>5</v>
      </c>
      <c r="G50" s="21">
        <v>0.7142857142857143</v>
      </c>
      <c r="H50" s="22">
        <v>3.5399999999999996</v>
      </c>
    </row>
    <row r="51" spans="1:8" x14ac:dyDescent="0.25">
      <c r="A51" s="66"/>
      <c r="B51" s="2" t="s">
        <v>5</v>
      </c>
      <c r="C51" s="10">
        <v>5</v>
      </c>
      <c r="D51" s="10">
        <v>5</v>
      </c>
      <c r="E51" s="21">
        <v>1</v>
      </c>
      <c r="F51" s="10">
        <v>3</v>
      </c>
      <c r="G51" s="21">
        <v>0.6</v>
      </c>
      <c r="H51" s="22">
        <v>1.8</v>
      </c>
    </row>
    <row r="52" spans="1:8" x14ac:dyDescent="0.25">
      <c r="A52" s="66"/>
      <c r="B52" s="2" t="s">
        <v>69</v>
      </c>
      <c r="C52" s="10">
        <v>12</v>
      </c>
      <c r="D52" s="10">
        <v>8</v>
      </c>
      <c r="E52" s="21">
        <v>0.66666666666666663</v>
      </c>
      <c r="F52" s="10">
        <v>8</v>
      </c>
      <c r="G52" s="21">
        <v>0.66666666666666663</v>
      </c>
      <c r="H52" s="22">
        <v>2.8499999999999996</v>
      </c>
    </row>
    <row r="53" spans="1:8" x14ac:dyDescent="0.25">
      <c r="A53" s="66" t="s">
        <v>52</v>
      </c>
      <c r="B53" s="2" t="s">
        <v>2</v>
      </c>
      <c r="C53" s="10">
        <v>6</v>
      </c>
      <c r="D53" s="10">
        <v>3</v>
      </c>
      <c r="E53" s="21">
        <v>0.5</v>
      </c>
      <c r="F53" s="10">
        <v>3</v>
      </c>
      <c r="G53" s="21">
        <v>0.5</v>
      </c>
      <c r="H53" s="22">
        <v>3.0999999999999996</v>
      </c>
    </row>
    <row r="54" spans="1:8" x14ac:dyDescent="0.25">
      <c r="A54" s="66"/>
      <c r="B54" s="2" t="s">
        <v>3</v>
      </c>
      <c r="C54" s="10">
        <v>1</v>
      </c>
      <c r="D54" s="10">
        <v>1</v>
      </c>
      <c r="E54" s="21">
        <v>1</v>
      </c>
      <c r="F54" s="10">
        <v>1</v>
      </c>
      <c r="G54" s="21">
        <v>1</v>
      </c>
      <c r="H54" s="22">
        <v>3.2999999999999994</v>
      </c>
    </row>
    <row r="55" spans="1:8" x14ac:dyDescent="0.25">
      <c r="A55" s="66"/>
      <c r="B55" s="2" t="s">
        <v>4</v>
      </c>
      <c r="C55" s="10" t="s">
        <v>14</v>
      </c>
      <c r="D55" s="10" t="s">
        <v>14</v>
      </c>
      <c r="E55" s="21" t="s">
        <v>14</v>
      </c>
      <c r="F55" s="10" t="s">
        <v>14</v>
      </c>
      <c r="G55" s="21" t="s">
        <v>14</v>
      </c>
      <c r="H55" s="22" t="s">
        <v>14</v>
      </c>
    </row>
    <row r="56" spans="1:8" x14ac:dyDescent="0.25">
      <c r="A56" s="66"/>
      <c r="B56" s="2" t="s">
        <v>5</v>
      </c>
      <c r="C56" s="10">
        <v>2</v>
      </c>
      <c r="D56" s="10">
        <v>2</v>
      </c>
      <c r="E56" s="21">
        <v>1</v>
      </c>
      <c r="F56" s="10">
        <v>2</v>
      </c>
      <c r="G56" s="21">
        <v>1</v>
      </c>
      <c r="H56" s="22" t="s">
        <v>14</v>
      </c>
    </row>
    <row r="57" spans="1:8" x14ac:dyDescent="0.25">
      <c r="A57" s="66"/>
      <c r="B57" s="2" t="s">
        <v>69</v>
      </c>
      <c r="C57" s="10" t="s">
        <v>14</v>
      </c>
      <c r="D57" s="10" t="s">
        <v>14</v>
      </c>
      <c r="E57" s="21" t="s">
        <v>14</v>
      </c>
      <c r="F57" s="10" t="s">
        <v>14</v>
      </c>
      <c r="G57" s="21" t="s">
        <v>14</v>
      </c>
      <c r="H57" s="22" t="s">
        <v>14</v>
      </c>
    </row>
  </sheetData>
  <mergeCells count="11">
    <mergeCell ref="A33:A37"/>
    <mergeCell ref="A38:A42"/>
    <mergeCell ref="A43:A47"/>
    <mergeCell ref="A48:A52"/>
    <mergeCell ref="A53:A57"/>
    <mergeCell ref="A28:A32"/>
    <mergeCell ref="A2:A6"/>
    <mergeCell ref="A7:A11"/>
    <mergeCell ref="A13:A17"/>
    <mergeCell ref="A18:A22"/>
    <mergeCell ref="A23:A27"/>
  </mergeCells>
  <printOptions horizontalCentered="1"/>
  <pageMargins left="0.7" right="0.7" top="0.75" bottom="0.75" header="0.3" footer="0.3"/>
  <pageSetup scale="59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/>
  </sheetViews>
  <sheetFormatPr defaultRowHeight="15" x14ac:dyDescent="0.25"/>
  <cols>
    <col min="1" max="1" width="15.42578125" style="8" customWidth="1"/>
    <col min="2" max="11" width="11.7109375" style="16" customWidth="1"/>
  </cols>
  <sheetData>
    <row r="1" spans="1:11" ht="45" x14ac:dyDescent="0.25">
      <c r="A1" s="26" t="s">
        <v>37</v>
      </c>
      <c r="B1" s="19" t="s">
        <v>53</v>
      </c>
      <c r="C1" s="19" t="s">
        <v>54</v>
      </c>
      <c r="D1" s="19" t="s">
        <v>55</v>
      </c>
      <c r="E1" s="19" t="s">
        <v>56</v>
      </c>
      <c r="F1" s="19" t="s">
        <v>57</v>
      </c>
      <c r="G1" s="19" t="s">
        <v>58</v>
      </c>
      <c r="H1" s="19" t="s">
        <v>59</v>
      </c>
      <c r="I1" s="19" t="s">
        <v>60</v>
      </c>
      <c r="J1" s="19" t="s">
        <v>61</v>
      </c>
      <c r="K1" s="19" t="s">
        <v>62</v>
      </c>
    </row>
    <row r="2" spans="1:11" x14ac:dyDescent="0.25">
      <c r="A2" s="4" t="s">
        <v>2</v>
      </c>
      <c r="B2" s="27">
        <v>3</v>
      </c>
      <c r="C2" s="28">
        <v>270</v>
      </c>
      <c r="D2" s="29">
        <v>490.90909090909088</v>
      </c>
      <c r="E2" s="28">
        <v>9</v>
      </c>
      <c r="F2" s="28">
        <v>0.55000000000000004</v>
      </c>
      <c r="G2" s="30">
        <v>0.55000000000000004</v>
      </c>
      <c r="H2" s="29">
        <v>16.363636363636363</v>
      </c>
      <c r="I2" s="27">
        <v>90</v>
      </c>
      <c r="J2" s="27">
        <v>96</v>
      </c>
      <c r="K2" s="31">
        <v>0.9375</v>
      </c>
    </row>
    <row r="3" spans="1:11" x14ac:dyDescent="0.25">
      <c r="A3" s="4" t="s">
        <v>3</v>
      </c>
      <c r="B3" s="27">
        <v>4</v>
      </c>
      <c r="C3" s="28">
        <v>355.79999999999995</v>
      </c>
      <c r="D3" s="29">
        <v>474.4</v>
      </c>
      <c r="E3" s="28">
        <v>11.86</v>
      </c>
      <c r="F3" s="28">
        <v>0.75</v>
      </c>
      <c r="G3" s="30">
        <v>0.75</v>
      </c>
      <c r="H3" s="29">
        <v>15.813333333333333</v>
      </c>
      <c r="I3" s="27">
        <v>116</v>
      </c>
      <c r="J3" s="27">
        <v>128</v>
      </c>
      <c r="K3" s="31">
        <v>0.90625</v>
      </c>
    </row>
    <row r="4" spans="1:11" x14ac:dyDescent="0.25">
      <c r="A4" s="4" t="s">
        <v>4</v>
      </c>
      <c r="B4" s="27">
        <v>4</v>
      </c>
      <c r="C4" s="30">
        <v>350.7</v>
      </c>
      <c r="D4" s="32">
        <v>467.59999999999991</v>
      </c>
      <c r="E4" s="30">
        <v>11.69</v>
      </c>
      <c r="F4" s="30">
        <v>0.75000000000000011</v>
      </c>
      <c r="G4" s="30">
        <v>0.75000000000000011</v>
      </c>
      <c r="H4" s="32">
        <v>15.586666666666664</v>
      </c>
      <c r="I4" s="27">
        <v>112</v>
      </c>
      <c r="J4" s="27">
        <v>128</v>
      </c>
      <c r="K4" s="31">
        <v>0.875</v>
      </c>
    </row>
    <row r="5" spans="1:11" x14ac:dyDescent="0.25">
      <c r="A5" s="4" t="s">
        <v>5</v>
      </c>
      <c r="B5" s="27">
        <v>4</v>
      </c>
      <c r="C5" s="28">
        <v>334.5</v>
      </c>
      <c r="D5" s="29">
        <v>445.99999999999994</v>
      </c>
      <c r="E5" s="28">
        <v>11.15</v>
      </c>
      <c r="F5" s="28">
        <v>0.75000000000000011</v>
      </c>
      <c r="G5" s="30">
        <v>0</v>
      </c>
      <c r="H5" s="29">
        <v>14.866666666666665</v>
      </c>
      <c r="I5" s="27">
        <v>109</v>
      </c>
      <c r="J5" s="27">
        <v>128</v>
      </c>
      <c r="K5" s="31">
        <v>0.8515625</v>
      </c>
    </row>
    <row r="6" spans="1:11" x14ac:dyDescent="0.25">
      <c r="A6" s="4" t="s">
        <v>69</v>
      </c>
      <c r="B6" s="27">
        <v>4</v>
      </c>
      <c r="C6" s="28">
        <v>266.99999999999994</v>
      </c>
      <c r="D6" s="29">
        <v>355.99999999999989</v>
      </c>
      <c r="E6" s="28">
        <v>8.8999999999999986</v>
      </c>
      <c r="F6" s="28">
        <v>0.75000000000000011</v>
      </c>
      <c r="G6" s="30">
        <v>0</v>
      </c>
      <c r="H6" s="29">
        <v>11.866666666666664</v>
      </c>
      <c r="I6" s="27">
        <v>89</v>
      </c>
      <c r="J6" s="27">
        <v>128</v>
      </c>
      <c r="K6" s="31">
        <v>0.6953125</v>
      </c>
    </row>
  </sheetData>
  <printOptions horizontalCentered="1"/>
  <pageMargins left="0.7" right="0.7" top="0.75" bottom="0.75" header="0.3" footer="0.3"/>
  <pageSetup scale="92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Student Characteristics</vt:lpstr>
      <vt:lpstr>Success Rates by Course</vt:lpstr>
      <vt:lpstr>Success Rates by DE</vt:lpstr>
      <vt:lpstr>Success Rates by Demographics</vt:lpstr>
      <vt:lpstr>Productivity</vt:lpstr>
    </vt:vector>
  </TitlesOfParts>
  <Company>GCCCD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Katie Cabral</cp:lastModifiedBy>
  <cp:lastPrinted>2017-09-28T18:12:25Z</cp:lastPrinted>
  <dcterms:created xsi:type="dcterms:W3CDTF">2017-09-06T23:17:52Z</dcterms:created>
  <dcterms:modified xsi:type="dcterms:W3CDTF">2018-08-23T21:25:27Z</dcterms:modified>
</cp:coreProperties>
</file>