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35" i="1" l="1"/>
  <c r="K34" i="1"/>
  <c r="K31" i="1"/>
  <c r="K28" i="1"/>
  <c r="K27" i="1"/>
  <c r="K26" i="1"/>
  <c r="K23" i="1"/>
  <c r="K22" i="1"/>
  <c r="K21" i="1"/>
  <c r="K20" i="1"/>
  <c r="K18" i="1"/>
  <c r="K17" i="1"/>
  <c r="K16" i="1"/>
  <c r="K15" i="1"/>
  <c r="K13" i="1"/>
  <c r="K12" i="1"/>
  <c r="K11" i="1"/>
  <c r="K9" i="1"/>
  <c r="K6" i="1"/>
  <c r="K5" i="1"/>
  <c r="K4" i="1"/>
  <c r="K7" i="1"/>
  <c r="H36" i="1"/>
  <c r="I36" i="1" s="1"/>
  <c r="F36" i="1"/>
  <c r="G36" i="1" s="1"/>
  <c r="D36" i="1"/>
  <c r="E36" i="1" s="1"/>
  <c r="B36" i="1"/>
  <c r="C36" i="1" s="1"/>
  <c r="I35" i="1"/>
  <c r="G35" i="1"/>
  <c r="E35" i="1"/>
  <c r="C35" i="1"/>
  <c r="I34" i="1"/>
  <c r="G34" i="1"/>
  <c r="E34" i="1"/>
  <c r="C34" i="1"/>
  <c r="H32" i="1"/>
  <c r="I32" i="1" s="1"/>
  <c r="F32" i="1"/>
  <c r="G32" i="1" s="1"/>
  <c r="D32" i="1"/>
  <c r="E32" i="1" s="1"/>
  <c r="B32" i="1"/>
  <c r="C32" i="1" s="1"/>
  <c r="I31" i="1"/>
  <c r="G31" i="1"/>
  <c r="E31" i="1"/>
  <c r="C31" i="1"/>
  <c r="G30" i="1"/>
  <c r="C30" i="1"/>
  <c r="I29" i="1"/>
  <c r="G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C17" i="1"/>
  <c r="I16" i="1"/>
  <c r="G16" i="1"/>
  <c r="E16" i="1"/>
  <c r="C16" i="1"/>
  <c r="I15" i="1"/>
  <c r="G15" i="1"/>
  <c r="E15" i="1"/>
  <c r="C15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G10" i="1"/>
  <c r="I9" i="1"/>
  <c r="G9" i="1"/>
  <c r="E9" i="1"/>
  <c r="C9" i="1"/>
  <c r="I7" i="1"/>
  <c r="H7" i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6" i="1" l="1"/>
  <c r="K36" i="1" s="1"/>
  <c r="J32" i="1"/>
  <c r="J24" i="1"/>
  <c r="K24" i="1" s="1"/>
  <c r="J18" i="1"/>
  <c r="J7" i="1"/>
  <c r="K32" i="1" l="1"/>
</calcChain>
</file>

<file path=xl/sharedStrings.xml><?xml version="1.0" encoding="utf-8"?>
<sst xmlns="http://schemas.openxmlformats.org/spreadsheetml/2006/main" count="459" uniqueCount="73">
  <si>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</si>
  <si>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</si>
  <si>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</si>
  <si>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</si>
  <si>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</si>
  <si>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</si>
  <si>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</si>
  <si>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</si>
  <si>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</si>
  <si>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</si>
  <si>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</si>
  <si>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</si>
  <si>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</si>
  <si>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</si>
  <si>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</si>
  <si>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</si>
  <si>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</si>
  <si>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</si>
  <si>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</si>
  <si>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</si>
  <si>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</si>
  <si>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</si>
  <si>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</si>
  <si>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</si>
  <si>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</si>
  <si>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</si>
  <si>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</si>
  <si>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</si>
  <si>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</si>
  <si>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</si>
  <si>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</si>
  <si>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</si>
  <si>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</si>
  <si>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</si>
  <si>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</si>
  <si>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</si>
  <si>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</si>
  <si>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</si>
  <si>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</si>
  <si>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</si>
  <si>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</si>
  <si>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</si>
  <si>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</si>
  <si>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</si>
  <si>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</si>
  <si>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</si>
  <si>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</si>
  <si>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</si>
  <si>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</si>
  <si>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</si>
  <si>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</si>
  <si>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</si>
  <si>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</si>
  <si>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</si>
  <si>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</si>
  <si>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</si>
  <si>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</si>
  <si>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</si>
  <si>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</si>
  <si>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2014</t>
  </si>
  <si>
    <t>Spring 2015</t>
  </si>
  <si>
    <t>Spring 2016</t>
  </si>
  <si>
    <t>Spring 2017</t>
  </si>
  <si>
    <t>Transfer, Degree, Certificate</t>
  </si>
  <si>
    <t>Physics
Success and Retention Rates by Course</t>
  </si>
  <si>
    <t>Physics</t>
  </si>
  <si>
    <t>PHYC-131 : Fundamentals of Physics</t>
  </si>
  <si>
    <t>PHYC-190 : Mechanics and Heat</t>
  </si>
  <si>
    <t>PHYC-200 : Electricity and Magnetism</t>
  </si>
  <si>
    <t>PHYC-210 : Wave Motion and Modern Physics</t>
  </si>
  <si>
    <t>Spring 2018</t>
  </si>
  <si>
    <t>Physics-Spring
Student Characteristics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</si>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</sst>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3" fontId="0" fillId="0" borderId="2" xfId="0" quotePrefix="1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0" fillId="0" borderId="2" xfId="1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14" customWidth="1"/>
    <col min="2" max="12" width="8.28515625" style="8" customWidth="1"/>
  </cols>
  <sheetData>
    <row r="1" spans="1:12" x14ac:dyDescent="0.25">
      <c r="A1" s="51" t="s">
        <v>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9" t="s">
        <v>0</v>
      </c>
      <c r="B3" s="49" t="s">
        <v>59</v>
      </c>
      <c r="C3" s="50"/>
      <c r="D3" s="49" t="s">
        <v>60</v>
      </c>
      <c r="E3" s="50"/>
      <c r="F3" s="49" t="s">
        <v>61</v>
      </c>
      <c r="G3" s="50"/>
      <c r="H3" s="49" t="s">
        <v>62</v>
      </c>
      <c r="I3" s="50"/>
      <c r="J3" s="49" t="s">
        <v>70</v>
      </c>
      <c r="K3" s="50"/>
      <c r="L3" s="15" t="s">
        <v>1</v>
      </c>
    </row>
    <row r="4" spans="1:12" x14ac:dyDescent="0.25">
      <c r="A4" s="10" t="s">
        <v>2</v>
      </c>
      <c r="B4" s="5">
        <v>65</v>
      </c>
      <c r="C4" s="20">
        <f t="shared" ref="C4:C6" si="0">B4/204</f>
        <v>0.31862745098039214</v>
      </c>
      <c r="D4" s="5">
        <v>83</v>
      </c>
      <c r="E4" s="20">
        <f t="shared" ref="E4:E6" si="1">D4/219</f>
        <v>0.37899543378995432</v>
      </c>
      <c r="F4" s="5">
        <v>90</v>
      </c>
      <c r="G4" s="20">
        <f t="shared" ref="G4:G6" si="2">F4/244</f>
        <v>0.36885245901639346</v>
      </c>
      <c r="H4" s="5">
        <v>81</v>
      </c>
      <c r="I4" s="20">
        <f t="shared" ref="I4:I6" si="3">H4/254</f>
        <v>0.31889763779527558</v>
      </c>
      <c r="J4" s="5">
        <v>84</v>
      </c>
      <c r="K4" s="20">
        <f t="shared" ref="K4:K6" si="4">J4/246</f>
        <v>0.34146341463414637</v>
      </c>
      <c r="L4" s="16">
        <f>(J4-B4)/B4</f>
        <v>0.29230769230769232</v>
      </c>
    </row>
    <row r="5" spans="1:12" x14ac:dyDescent="0.25">
      <c r="A5" s="10" t="s">
        <v>3</v>
      </c>
      <c r="B5" s="5">
        <v>138</v>
      </c>
      <c r="C5" s="20">
        <f t="shared" si="0"/>
        <v>0.67647058823529416</v>
      </c>
      <c r="D5" s="5">
        <v>134</v>
      </c>
      <c r="E5" s="20">
        <f t="shared" si="1"/>
        <v>0.61187214611872143</v>
      </c>
      <c r="F5" s="5">
        <v>150</v>
      </c>
      <c r="G5" s="20">
        <f t="shared" si="2"/>
        <v>0.61475409836065575</v>
      </c>
      <c r="H5" s="5">
        <v>170</v>
      </c>
      <c r="I5" s="20">
        <f t="shared" si="3"/>
        <v>0.6692913385826772</v>
      </c>
      <c r="J5" s="5">
        <v>160</v>
      </c>
      <c r="K5" s="20">
        <f t="shared" si="4"/>
        <v>0.65040650406504064</v>
      </c>
      <c r="L5" s="16">
        <f>(J5-B5)/B5</f>
        <v>0.15942028985507245</v>
      </c>
    </row>
    <row r="6" spans="1:12" x14ac:dyDescent="0.25">
      <c r="A6" s="10" t="s">
        <v>4</v>
      </c>
      <c r="B6" s="17">
        <v>1</v>
      </c>
      <c r="C6" s="20">
        <f t="shared" si="0"/>
        <v>4.9019607843137254E-3</v>
      </c>
      <c r="D6" s="17">
        <v>2</v>
      </c>
      <c r="E6" s="20">
        <f t="shared" si="1"/>
        <v>9.1324200913242004E-3</v>
      </c>
      <c r="F6" s="5">
        <v>4</v>
      </c>
      <c r="G6" s="20">
        <f t="shared" si="2"/>
        <v>1.6393442622950821E-2</v>
      </c>
      <c r="H6" s="5">
        <v>3</v>
      </c>
      <c r="I6" s="20">
        <f t="shared" si="3"/>
        <v>1.1811023622047244E-2</v>
      </c>
      <c r="J6" s="5">
        <v>2</v>
      </c>
      <c r="K6" s="20">
        <f t="shared" si="4"/>
        <v>8.130081300813009E-3</v>
      </c>
      <c r="L6" s="16">
        <f>(J6-B6)/B6</f>
        <v>1</v>
      </c>
    </row>
    <row r="7" spans="1:12" s="33" customFormat="1" x14ac:dyDescent="0.25">
      <c r="A7" s="11" t="s">
        <v>5</v>
      </c>
      <c r="B7" s="19">
        <f t="shared" ref="B7" si="5">SUM(B4:B6)</f>
        <v>204</v>
      </c>
      <c r="C7" s="20">
        <f>B7/204</f>
        <v>1</v>
      </c>
      <c r="D7" s="19">
        <f t="shared" ref="D7" si="6">SUM(D4:D6)</f>
        <v>219</v>
      </c>
      <c r="E7" s="20">
        <f>D7/219</f>
        <v>1</v>
      </c>
      <c r="F7" s="19">
        <f t="shared" ref="F7" si="7">SUM(F4:F6)</f>
        <v>244</v>
      </c>
      <c r="G7" s="20">
        <f>F7/244</f>
        <v>1</v>
      </c>
      <c r="H7" s="19">
        <f>SUM(H4:H6)</f>
        <v>254</v>
      </c>
      <c r="I7" s="20">
        <f>H7/254</f>
        <v>1</v>
      </c>
      <c r="J7" s="19">
        <f>SUM(J4:J6)</f>
        <v>246</v>
      </c>
      <c r="K7" s="20">
        <f>J7/246</f>
        <v>1</v>
      </c>
      <c r="L7" s="20">
        <f>(J7-B7)/B7</f>
        <v>0.20588235294117646</v>
      </c>
    </row>
    <row r="8" spans="1:12" ht="30" x14ac:dyDescent="0.25">
      <c r="A8" s="9" t="s">
        <v>6</v>
      </c>
      <c r="B8" s="49" t="s">
        <v>59</v>
      </c>
      <c r="C8" s="50"/>
      <c r="D8" s="49" t="s">
        <v>60</v>
      </c>
      <c r="E8" s="50"/>
      <c r="F8" s="49" t="s">
        <v>61</v>
      </c>
      <c r="G8" s="50"/>
      <c r="H8" s="49" t="s">
        <v>62</v>
      </c>
      <c r="I8" s="50"/>
      <c r="J8" s="49" t="s">
        <v>70</v>
      </c>
      <c r="K8" s="50"/>
      <c r="L8" s="15" t="s">
        <v>1</v>
      </c>
    </row>
    <row r="9" spans="1:12" x14ac:dyDescent="0.25">
      <c r="A9" s="10" t="s">
        <v>7</v>
      </c>
      <c r="B9" s="5">
        <v>7</v>
      </c>
      <c r="C9" s="20">
        <f>B9/204</f>
        <v>3.4313725490196081E-2</v>
      </c>
      <c r="D9" s="5">
        <v>7</v>
      </c>
      <c r="E9" s="20">
        <f>D9/219</f>
        <v>3.1963470319634701E-2</v>
      </c>
      <c r="F9" s="5">
        <v>8</v>
      </c>
      <c r="G9" s="20">
        <f>F9/244</f>
        <v>3.2786885245901641E-2</v>
      </c>
      <c r="H9" s="5">
        <v>8</v>
      </c>
      <c r="I9" s="20">
        <f>H9/254</f>
        <v>3.1496062992125984E-2</v>
      </c>
      <c r="J9" s="5">
        <v>6</v>
      </c>
      <c r="K9" s="20">
        <f>J9/246</f>
        <v>2.4390243902439025E-2</v>
      </c>
      <c r="L9" s="16">
        <f>(J9-B9)/B9</f>
        <v>-0.14285714285714285</v>
      </c>
    </row>
    <row r="10" spans="1:12" x14ac:dyDescent="0.25">
      <c r="A10" s="10" t="s">
        <v>8</v>
      </c>
      <c r="B10" s="17" t="s">
        <v>9</v>
      </c>
      <c r="C10" s="17" t="s">
        <v>9</v>
      </c>
      <c r="D10" s="17" t="s">
        <v>9</v>
      </c>
      <c r="E10" s="17" t="s">
        <v>9</v>
      </c>
      <c r="F10" s="17">
        <v>1</v>
      </c>
      <c r="G10" s="20">
        <f t="shared" ref="G10:G18" si="8">F10/244</f>
        <v>4.0983606557377051E-3</v>
      </c>
      <c r="H10" s="17" t="s">
        <v>9</v>
      </c>
      <c r="I10" s="17" t="s">
        <v>9</v>
      </c>
      <c r="J10" s="17" t="s">
        <v>9</v>
      </c>
      <c r="K10" s="17" t="s">
        <v>9</v>
      </c>
      <c r="L10" s="18">
        <v>0</v>
      </c>
    </row>
    <row r="11" spans="1:12" x14ac:dyDescent="0.25">
      <c r="A11" s="10" t="s">
        <v>10</v>
      </c>
      <c r="B11" s="5">
        <v>14</v>
      </c>
      <c r="C11" s="20">
        <f t="shared" ref="C11:C18" si="9">B11/204</f>
        <v>6.8627450980392163E-2</v>
      </c>
      <c r="D11" s="5">
        <v>19</v>
      </c>
      <c r="E11" s="20">
        <f t="shared" ref="E11:E16" si="10">D11/219</f>
        <v>8.6757990867579904E-2</v>
      </c>
      <c r="F11" s="5">
        <v>15</v>
      </c>
      <c r="G11" s="20">
        <f t="shared" si="8"/>
        <v>6.1475409836065573E-2</v>
      </c>
      <c r="H11" s="5">
        <v>12</v>
      </c>
      <c r="I11" s="20">
        <f t="shared" ref="I11:I13" si="11">H11/254</f>
        <v>4.7244094488188976E-2</v>
      </c>
      <c r="J11" s="5">
        <v>10</v>
      </c>
      <c r="K11" s="20">
        <f t="shared" ref="K11:K13" si="12">J11/246</f>
        <v>4.065040650406504E-2</v>
      </c>
      <c r="L11" s="16">
        <f>(J11-B11)/B11</f>
        <v>-0.2857142857142857</v>
      </c>
    </row>
    <row r="12" spans="1:12" x14ac:dyDescent="0.25">
      <c r="A12" s="10" t="s">
        <v>11</v>
      </c>
      <c r="B12" s="5">
        <v>11</v>
      </c>
      <c r="C12" s="20">
        <f t="shared" si="9"/>
        <v>5.3921568627450983E-2</v>
      </c>
      <c r="D12" s="5">
        <v>8</v>
      </c>
      <c r="E12" s="20">
        <f t="shared" si="10"/>
        <v>3.6529680365296802E-2</v>
      </c>
      <c r="F12" s="5">
        <v>10</v>
      </c>
      <c r="G12" s="20">
        <f t="shared" si="8"/>
        <v>4.0983606557377046E-2</v>
      </c>
      <c r="H12" s="5">
        <v>9</v>
      </c>
      <c r="I12" s="20">
        <f t="shared" si="11"/>
        <v>3.5433070866141732E-2</v>
      </c>
      <c r="J12" s="5">
        <v>9</v>
      </c>
      <c r="K12" s="20">
        <f t="shared" si="12"/>
        <v>3.6585365853658534E-2</v>
      </c>
      <c r="L12" s="16">
        <f>(J12-B12)/B12</f>
        <v>-0.18181818181818182</v>
      </c>
    </row>
    <row r="13" spans="1:12" x14ac:dyDescent="0.25">
      <c r="A13" s="10" t="s">
        <v>12</v>
      </c>
      <c r="B13" s="5">
        <v>51</v>
      </c>
      <c r="C13" s="20">
        <f t="shared" si="9"/>
        <v>0.25</v>
      </c>
      <c r="D13" s="5">
        <v>59</v>
      </c>
      <c r="E13" s="20">
        <f t="shared" si="10"/>
        <v>0.26940639269406391</v>
      </c>
      <c r="F13" s="5">
        <v>55</v>
      </c>
      <c r="G13" s="20">
        <f t="shared" si="8"/>
        <v>0.22540983606557377</v>
      </c>
      <c r="H13" s="5">
        <v>52</v>
      </c>
      <c r="I13" s="20">
        <f t="shared" si="11"/>
        <v>0.20472440944881889</v>
      </c>
      <c r="J13" s="5">
        <v>69</v>
      </c>
      <c r="K13" s="20">
        <f t="shared" si="12"/>
        <v>0.28048780487804881</v>
      </c>
      <c r="L13" s="16">
        <f>(J13-B13)/B13</f>
        <v>0.35294117647058826</v>
      </c>
    </row>
    <row r="14" spans="1:12" x14ac:dyDescent="0.25">
      <c r="A14" s="10" t="s">
        <v>13</v>
      </c>
      <c r="B14" s="37">
        <v>2</v>
      </c>
      <c r="C14" s="20">
        <f t="shared" si="9"/>
        <v>9.8039215686274508E-3</v>
      </c>
      <c r="D14" s="17">
        <v>3</v>
      </c>
      <c r="E14" s="20">
        <f t="shared" si="10"/>
        <v>1.3698630136986301E-2</v>
      </c>
      <c r="F14" s="17">
        <v>1</v>
      </c>
      <c r="G14" s="20">
        <f t="shared" si="8"/>
        <v>4.0983606557377051E-3</v>
      </c>
      <c r="H14" s="17" t="s">
        <v>9</v>
      </c>
      <c r="I14" s="17" t="s">
        <v>9</v>
      </c>
      <c r="J14" s="17" t="s">
        <v>9</v>
      </c>
      <c r="K14" s="17" t="s">
        <v>9</v>
      </c>
      <c r="L14" s="18">
        <v>-1</v>
      </c>
    </row>
    <row r="15" spans="1:12" x14ac:dyDescent="0.25">
      <c r="A15" s="10" t="s">
        <v>14</v>
      </c>
      <c r="B15" s="5">
        <v>98</v>
      </c>
      <c r="C15" s="20">
        <f t="shared" si="9"/>
        <v>0.48039215686274511</v>
      </c>
      <c r="D15" s="5">
        <v>108</v>
      </c>
      <c r="E15" s="20">
        <f t="shared" si="10"/>
        <v>0.49315068493150682</v>
      </c>
      <c r="F15" s="5">
        <v>135</v>
      </c>
      <c r="G15" s="20">
        <f t="shared" si="8"/>
        <v>0.55327868852459017</v>
      </c>
      <c r="H15" s="5">
        <v>150</v>
      </c>
      <c r="I15" s="20">
        <f t="shared" ref="I15:I18" si="13">H15/254</f>
        <v>0.59055118110236215</v>
      </c>
      <c r="J15" s="5">
        <v>134</v>
      </c>
      <c r="K15" s="20">
        <f t="shared" ref="K15:K18" si="14">J15/246</f>
        <v>0.54471544715447151</v>
      </c>
      <c r="L15" s="16">
        <f>(J15-B15)/B15</f>
        <v>0.36734693877551022</v>
      </c>
    </row>
    <row r="16" spans="1:12" x14ac:dyDescent="0.25">
      <c r="A16" s="10" t="s">
        <v>15</v>
      </c>
      <c r="B16" s="5">
        <v>14</v>
      </c>
      <c r="C16" s="20">
        <f t="shared" si="9"/>
        <v>6.8627450980392163E-2</v>
      </c>
      <c r="D16" s="5">
        <v>15</v>
      </c>
      <c r="E16" s="20">
        <f t="shared" si="10"/>
        <v>6.8493150684931503E-2</v>
      </c>
      <c r="F16" s="5">
        <v>16</v>
      </c>
      <c r="G16" s="20">
        <f t="shared" si="8"/>
        <v>6.5573770491803282E-2</v>
      </c>
      <c r="H16" s="5">
        <v>18</v>
      </c>
      <c r="I16" s="20">
        <f t="shared" si="13"/>
        <v>7.0866141732283464E-2</v>
      </c>
      <c r="J16" s="5">
        <v>17</v>
      </c>
      <c r="K16" s="20">
        <f t="shared" si="14"/>
        <v>6.910569105691057E-2</v>
      </c>
      <c r="L16" s="16">
        <f>(J16-B16)/B16</f>
        <v>0.21428571428571427</v>
      </c>
    </row>
    <row r="17" spans="1:12" x14ac:dyDescent="0.25">
      <c r="A17" s="10" t="s">
        <v>16</v>
      </c>
      <c r="B17" s="5">
        <v>7</v>
      </c>
      <c r="C17" s="20">
        <f t="shared" si="9"/>
        <v>3.4313725490196081E-2</v>
      </c>
      <c r="D17" s="17" t="s">
        <v>9</v>
      </c>
      <c r="E17" s="17" t="s">
        <v>9</v>
      </c>
      <c r="F17" s="5">
        <v>3</v>
      </c>
      <c r="G17" s="20">
        <f t="shared" si="8"/>
        <v>1.2295081967213115E-2</v>
      </c>
      <c r="H17" s="5">
        <v>5</v>
      </c>
      <c r="I17" s="20">
        <f t="shared" si="13"/>
        <v>1.968503937007874E-2</v>
      </c>
      <c r="J17" s="5">
        <v>1</v>
      </c>
      <c r="K17" s="20">
        <f t="shared" si="14"/>
        <v>4.0650406504065045E-3</v>
      </c>
      <c r="L17" s="16">
        <f>(J17-B17)/B17</f>
        <v>-0.8571428571428571</v>
      </c>
    </row>
    <row r="18" spans="1:12" s="33" customFormat="1" x14ac:dyDescent="0.25">
      <c r="A18" s="11" t="s">
        <v>5</v>
      </c>
      <c r="B18" s="19">
        <f t="shared" ref="B18" si="15">SUM(B9:B17)</f>
        <v>204</v>
      </c>
      <c r="C18" s="20">
        <f t="shared" si="9"/>
        <v>1</v>
      </c>
      <c r="D18" s="19">
        <f t="shared" ref="D18" si="16">SUM(D9:D17)</f>
        <v>219</v>
      </c>
      <c r="E18" s="20">
        <f t="shared" ref="E18" si="17">D18/219</f>
        <v>1</v>
      </c>
      <c r="F18" s="19">
        <f t="shared" ref="F18" si="18">SUM(F9:F17)</f>
        <v>244</v>
      </c>
      <c r="G18" s="20">
        <f t="shared" si="8"/>
        <v>1</v>
      </c>
      <c r="H18" s="19">
        <f t="shared" ref="H18" si="19">SUM(H9:H17)</f>
        <v>254</v>
      </c>
      <c r="I18" s="20">
        <f t="shared" si="13"/>
        <v>1</v>
      </c>
      <c r="J18" s="19">
        <f t="shared" ref="J18" si="20">SUM(J9:J17)</f>
        <v>246</v>
      </c>
      <c r="K18" s="20">
        <f t="shared" si="14"/>
        <v>1</v>
      </c>
      <c r="L18" s="20">
        <f>(J18-B18)/B18</f>
        <v>0.20588235294117646</v>
      </c>
    </row>
    <row r="19" spans="1:12" ht="30" x14ac:dyDescent="0.25">
      <c r="A19" s="9" t="s">
        <v>17</v>
      </c>
      <c r="B19" s="49" t="s">
        <v>59</v>
      </c>
      <c r="C19" s="50"/>
      <c r="D19" s="49" t="s">
        <v>60</v>
      </c>
      <c r="E19" s="50"/>
      <c r="F19" s="49" t="s">
        <v>61</v>
      </c>
      <c r="G19" s="50"/>
      <c r="H19" s="49" t="s">
        <v>62</v>
      </c>
      <c r="I19" s="50"/>
      <c r="J19" s="49" t="s">
        <v>70</v>
      </c>
      <c r="K19" s="50"/>
      <c r="L19" s="15" t="s">
        <v>1</v>
      </c>
    </row>
    <row r="20" spans="1:12" x14ac:dyDescent="0.25">
      <c r="A20" s="10" t="s">
        <v>18</v>
      </c>
      <c r="B20" s="5">
        <v>25</v>
      </c>
      <c r="C20" s="20">
        <f t="shared" ref="C20:C24" si="21">B20/204</f>
        <v>0.12254901960784313</v>
      </c>
      <c r="D20" s="5">
        <v>20</v>
      </c>
      <c r="E20" s="20">
        <f t="shared" ref="E20:E24" si="22">D20/219</f>
        <v>9.1324200913242004E-2</v>
      </c>
      <c r="F20" s="5">
        <v>42</v>
      </c>
      <c r="G20" s="20">
        <f t="shared" ref="G20:G24" si="23">F20/244</f>
        <v>0.1721311475409836</v>
      </c>
      <c r="H20" s="5">
        <v>45</v>
      </c>
      <c r="I20" s="20">
        <f t="shared" ref="I20:I24" si="24">H20/254</f>
        <v>0.17716535433070865</v>
      </c>
      <c r="J20" s="5">
        <v>47</v>
      </c>
      <c r="K20" s="20">
        <f t="shared" ref="K20:K24" si="25">J20/246</f>
        <v>0.1910569105691057</v>
      </c>
      <c r="L20" s="16">
        <f>(J20-B20)/B20</f>
        <v>0.88</v>
      </c>
    </row>
    <row r="21" spans="1:12" x14ac:dyDescent="0.25">
      <c r="A21" s="10" t="s">
        <v>19</v>
      </c>
      <c r="B21" s="5">
        <v>132</v>
      </c>
      <c r="C21" s="20">
        <f t="shared" si="21"/>
        <v>0.6470588235294118</v>
      </c>
      <c r="D21" s="5">
        <v>148</v>
      </c>
      <c r="E21" s="20">
        <f t="shared" si="22"/>
        <v>0.67579908675799083</v>
      </c>
      <c r="F21" s="5">
        <v>134</v>
      </c>
      <c r="G21" s="20">
        <f t="shared" si="23"/>
        <v>0.54918032786885251</v>
      </c>
      <c r="H21" s="5">
        <v>146</v>
      </c>
      <c r="I21" s="20">
        <f t="shared" si="24"/>
        <v>0.57480314960629919</v>
      </c>
      <c r="J21" s="5">
        <v>139</v>
      </c>
      <c r="K21" s="20">
        <f t="shared" si="25"/>
        <v>0.56504065040650409</v>
      </c>
      <c r="L21" s="16">
        <f>(J21-B21)/B21</f>
        <v>5.3030303030303032E-2</v>
      </c>
    </row>
    <row r="22" spans="1:12" x14ac:dyDescent="0.25">
      <c r="A22" s="10" t="s">
        <v>20</v>
      </c>
      <c r="B22" s="5">
        <v>44</v>
      </c>
      <c r="C22" s="20">
        <f t="shared" si="21"/>
        <v>0.21568627450980393</v>
      </c>
      <c r="D22" s="5">
        <v>43</v>
      </c>
      <c r="E22" s="20">
        <f t="shared" si="22"/>
        <v>0.19634703196347031</v>
      </c>
      <c r="F22" s="5">
        <v>61</v>
      </c>
      <c r="G22" s="20">
        <f t="shared" si="23"/>
        <v>0.25</v>
      </c>
      <c r="H22" s="5">
        <v>54</v>
      </c>
      <c r="I22" s="20">
        <f t="shared" si="24"/>
        <v>0.2125984251968504</v>
      </c>
      <c r="J22" s="5">
        <v>55</v>
      </c>
      <c r="K22" s="20">
        <f t="shared" si="25"/>
        <v>0.22357723577235772</v>
      </c>
      <c r="L22" s="16">
        <f>(J22-B22)/B22</f>
        <v>0.25</v>
      </c>
    </row>
    <row r="23" spans="1:12" x14ac:dyDescent="0.25">
      <c r="A23" s="10" t="s">
        <v>21</v>
      </c>
      <c r="B23" s="5">
        <v>3</v>
      </c>
      <c r="C23" s="20">
        <f t="shared" si="21"/>
        <v>1.4705882352941176E-2</v>
      </c>
      <c r="D23" s="5">
        <v>8</v>
      </c>
      <c r="E23" s="20">
        <f t="shared" si="22"/>
        <v>3.6529680365296802E-2</v>
      </c>
      <c r="F23" s="5">
        <v>7</v>
      </c>
      <c r="G23" s="20">
        <f t="shared" si="23"/>
        <v>2.8688524590163935E-2</v>
      </c>
      <c r="H23" s="5">
        <v>9</v>
      </c>
      <c r="I23" s="20">
        <f t="shared" si="24"/>
        <v>3.5433070866141732E-2</v>
      </c>
      <c r="J23" s="5">
        <v>5</v>
      </c>
      <c r="K23" s="20">
        <f t="shared" si="25"/>
        <v>2.032520325203252E-2</v>
      </c>
      <c r="L23" s="16">
        <f>(J23-B23)/B23</f>
        <v>0.66666666666666663</v>
      </c>
    </row>
    <row r="24" spans="1:12" s="33" customFormat="1" x14ac:dyDescent="0.25">
      <c r="A24" s="11" t="s">
        <v>5</v>
      </c>
      <c r="B24" s="19">
        <f t="shared" ref="B24" si="26">SUM(B20:B23)</f>
        <v>204</v>
      </c>
      <c r="C24" s="20">
        <f t="shared" si="21"/>
        <v>1</v>
      </c>
      <c r="D24" s="19">
        <f t="shared" ref="D24" si="27">SUM(D20:D23)</f>
        <v>219</v>
      </c>
      <c r="E24" s="20">
        <f t="shared" si="22"/>
        <v>1</v>
      </c>
      <c r="F24" s="19">
        <f t="shared" ref="F24" si="28">SUM(F20:F23)</f>
        <v>244</v>
      </c>
      <c r="G24" s="20">
        <f t="shared" si="23"/>
        <v>1</v>
      </c>
      <c r="H24" s="19">
        <f t="shared" ref="H24" si="29">SUM(H20:H23)</f>
        <v>254</v>
      </c>
      <c r="I24" s="20">
        <f t="shared" si="24"/>
        <v>1</v>
      </c>
      <c r="J24" s="19">
        <f t="shared" ref="J24" si="30">SUM(J20:J23)</f>
        <v>246</v>
      </c>
      <c r="K24" s="20">
        <f t="shared" si="25"/>
        <v>1</v>
      </c>
      <c r="L24" s="20">
        <f>(J24-B24)/B24</f>
        <v>0.20588235294117646</v>
      </c>
    </row>
    <row r="25" spans="1:12" ht="30" x14ac:dyDescent="0.25">
      <c r="A25" s="12" t="s">
        <v>22</v>
      </c>
      <c r="B25" s="49" t="s">
        <v>59</v>
      </c>
      <c r="C25" s="50"/>
      <c r="D25" s="49" t="s">
        <v>60</v>
      </c>
      <c r="E25" s="50"/>
      <c r="F25" s="49" t="s">
        <v>61</v>
      </c>
      <c r="G25" s="50"/>
      <c r="H25" s="49" t="s">
        <v>62</v>
      </c>
      <c r="I25" s="50"/>
      <c r="J25" s="49" t="s">
        <v>70</v>
      </c>
      <c r="K25" s="50"/>
      <c r="L25" s="15" t="s">
        <v>1</v>
      </c>
    </row>
    <row r="26" spans="1:12" x14ac:dyDescent="0.25">
      <c r="A26" s="10" t="s">
        <v>23</v>
      </c>
      <c r="B26" s="5">
        <v>118</v>
      </c>
      <c r="C26" s="20">
        <f t="shared" ref="C26:C32" si="31">B26/204</f>
        <v>0.57843137254901966</v>
      </c>
      <c r="D26" s="5">
        <v>114</v>
      </c>
      <c r="E26" s="20">
        <f t="shared" ref="E26:E28" si="32">D26/219</f>
        <v>0.52054794520547942</v>
      </c>
      <c r="F26" s="5">
        <v>127</v>
      </c>
      <c r="G26" s="20">
        <f t="shared" ref="G26:G32" si="33">F26/244</f>
        <v>0.52049180327868849</v>
      </c>
      <c r="H26" s="5">
        <v>163</v>
      </c>
      <c r="I26" s="20">
        <f t="shared" ref="I26:I29" si="34">H26/254</f>
        <v>0.6417322834645669</v>
      </c>
      <c r="J26" s="5">
        <v>144</v>
      </c>
      <c r="K26" s="20">
        <f t="shared" ref="K26:K32" si="35">J26/246</f>
        <v>0.58536585365853655</v>
      </c>
      <c r="L26" s="16">
        <f>(J26-B26)/B26</f>
        <v>0.22033898305084745</v>
      </c>
    </row>
    <row r="27" spans="1:12" x14ac:dyDescent="0.25">
      <c r="A27" s="10" t="s">
        <v>24</v>
      </c>
      <c r="B27" s="5">
        <v>53</v>
      </c>
      <c r="C27" s="20">
        <f t="shared" si="31"/>
        <v>0.25980392156862747</v>
      </c>
      <c r="D27" s="5">
        <v>74</v>
      </c>
      <c r="E27" s="20">
        <f t="shared" si="32"/>
        <v>0.33789954337899542</v>
      </c>
      <c r="F27" s="5">
        <v>82</v>
      </c>
      <c r="G27" s="20">
        <f t="shared" si="33"/>
        <v>0.33606557377049179</v>
      </c>
      <c r="H27" s="5">
        <v>62</v>
      </c>
      <c r="I27" s="20">
        <f t="shared" si="34"/>
        <v>0.24409448818897639</v>
      </c>
      <c r="J27" s="5">
        <v>81</v>
      </c>
      <c r="K27" s="20">
        <f t="shared" si="35"/>
        <v>0.32926829268292684</v>
      </c>
      <c r="L27" s="16">
        <f>(J27-B27)/B27</f>
        <v>0.52830188679245282</v>
      </c>
    </row>
    <row r="28" spans="1:12" x14ac:dyDescent="0.25">
      <c r="A28" s="10" t="s">
        <v>25</v>
      </c>
      <c r="B28" s="5">
        <v>8</v>
      </c>
      <c r="C28" s="20">
        <f t="shared" si="31"/>
        <v>3.9215686274509803E-2</v>
      </c>
      <c r="D28" s="5">
        <v>8</v>
      </c>
      <c r="E28" s="20">
        <f t="shared" si="32"/>
        <v>3.6529680365296802E-2</v>
      </c>
      <c r="F28" s="5">
        <v>10</v>
      </c>
      <c r="G28" s="20">
        <f t="shared" si="33"/>
        <v>4.0983606557377046E-2</v>
      </c>
      <c r="H28" s="5">
        <v>6</v>
      </c>
      <c r="I28" s="20">
        <f t="shared" si="34"/>
        <v>2.3622047244094488E-2</v>
      </c>
      <c r="J28" s="5">
        <v>5</v>
      </c>
      <c r="K28" s="20">
        <f t="shared" si="35"/>
        <v>2.032520325203252E-2</v>
      </c>
      <c r="L28" s="16">
        <f>(J28-B28)/B28</f>
        <v>-0.375</v>
      </c>
    </row>
    <row r="29" spans="1:12" x14ac:dyDescent="0.25">
      <c r="A29" s="10" t="s">
        <v>26</v>
      </c>
      <c r="B29" s="17">
        <v>2</v>
      </c>
      <c r="C29" s="20">
        <f t="shared" si="31"/>
        <v>9.8039215686274508E-3</v>
      </c>
      <c r="D29" s="17" t="s">
        <v>9</v>
      </c>
      <c r="E29" s="17" t="s">
        <v>9</v>
      </c>
      <c r="F29" s="17">
        <v>1</v>
      </c>
      <c r="G29" s="20">
        <f t="shared" si="33"/>
        <v>4.0983606557377051E-3</v>
      </c>
      <c r="H29" s="5">
        <v>1</v>
      </c>
      <c r="I29" s="20">
        <f t="shared" si="34"/>
        <v>3.937007874015748E-3</v>
      </c>
      <c r="J29" s="17" t="s">
        <v>9</v>
      </c>
      <c r="K29" s="17" t="s">
        <v>9</v>
      </c>
      <c r="L29" s="16">
        <v>-1</v>
      </c>
    </row>
    <row r="30" spans="1:12" x14ac:dyDescent="0.25">
      <c r="A30" s="36" t="s">
        <v>63</v>
      </c>
      <c r="B30" s="17">
        <v>1</v>
      </c>
      <c r="C30" s="20">
        <f t="shared" si="31"/>
        <v>4.9019607843137254E-3</v>
      </c>
      <c r="D30" s="17" t="s">
        <v>9</v>
      </c>
      <c r="E30" s="17" t="s">
        <v>9</v>
      </c>
      <c r="F30" s="17">
        <v>1</v>
      </c>
      <c r="G30" s="20">
        <f t="shared" si="33"/>
        <v>4.0983606557377051E-3</v>
      </c>
      <c r="H30" s="17" t="s">
        <v>9</v>
      </c>
      <c r="I30" s="17" t="s">
        <v>9</v>
      </c>
      <c r="J30" s="17" t="s">
        <v>9</v>
      </c>
      <c r="K30" s="17" t="s">
        <v>9</v>
      </c>
      <c r="L30" s="39">
        <v>-1</v>
      </c>
    </row>
    <row r="31" spans="1:12" x14ac:dyDescent="0.25">
      <c r="A31" s="10" t="s">
        <v>27</v>
      </c>
      <c r="B31" s="5">
        <v>22</v>
      </c>
      <c r="C31" s="20">
        <f t="shared" si="31"/>
        <v>0.10784313725490197</v>
      </c>
      <c r="D31" s="5">
        <v>23</v>
      </c>
      <c r="E31" s="20">
        <f t="shared" ref="E31:E32" si="36">D31/219</f>
        <v>0.1050228310502283</v>
      </c>
      <c r="F31" s="5">
        <v>23</v>
      </c>
      <c r="G31" s="20">
        <f t="shared" si="33"/>
        <v>9.4262295081967207E-2</v>
      </c>
      <c r="H31" s="5">
        <v>22</v>
      </c>
      <c r="I31" s="20">
        <f t="shared" ref="I31:I32" si="37">H31/254</f>
        <v>8.6614173228346455E-2</v>
      </c>
      <c r="J31" s="5">
        <v>16</v>
      </c>
      <c r="K31" s="20">
        <f t="shared" si="35"/>
        <v>6.5040650406504072E-2</v>
      </c>
      <c r="L31" s="16">
        <f>(J31-B31)/B31</f>
        <v>-0.27272727272727271</v>
      </c>
    </row>
    <row r="32" spans="1:12" s="33" customFormat="1" x14ac:dyDescent="0.25">
      <c r="A32" s="11" t="s">
        <v>5</v>
      </c>
      <c r="B32" s="19">
        <f t="shared" ref="B32" si="38">SUM(B26:B31)</f>
        <v>204</v>
      </c>
      <c r="C32" s="20">
        <f t="shared" si="31"/>
        <v>1</v>
      </c>
      <c r="D32" s="19">
        <f t="shared" ref="D32" si="39">SUM(D26:D31)</f>
        <v>219</v>
      </c>
      <c r="E32" s="20">
        <f t="shared" si="36"/>
        <v>1</v>
      </c>
      <c r="F32" s="19">
        <f t="shared" ref="F32" si="40">SUM(F26:F31)</f>
        <v>244</v>
      </c>
      <c r="G32" s="20">
        <f t="shared" si="33"/>
        <v>1</v>
      </c>
      <c r="H32" s="19">
        <f t="shared" ref="H32" si="41">SUM(H26:H31)</f>
        <v>254</v>
      </c>
      <c r="I32" s="20">
        <f t="shared" si="37"/>
        <v>1</v>
      </c>
      <c r="J32" s="19">
        <f t="shared" ref="J32" si="42">SUM(J26:J31)</f>
        <v>246</v>
      </c>
      <c r="K32" s="20">
        <f t="shared" si="35"/>
        <v>1</v>
      </c>
      <c r="L32" s="20">
        <f>(J32-B32)/B32</f>
        <v>0.20588235294117646</v>
      </c>
    </row>
    <row r="33" spans="1:12" ht="30" x14ac:dyDescent="0.25">
      <c r="A33" s="9" t="s">
        <v>28</v>
      </c>
      <c r="B33" s="49" t="s">
        <v>59</v>
      </c>
      <c r="C33" s="50"/>
      <c r="D33" s="49" t="s">
        <v>60</v>
      </c>
      <c r="E33" s="50"/>
      <c r="F33" s="49" t="s">
        <v>61</v>
      </c>
      <c r="G33" s="50"/>
      <c r="H33" s="49" t="s">
        <v>62</v>
      </c>
      <c r="I33" s="50"/>
      <c r="J33" s="49" t="s">
        <v>70</v>
      </c>
      <c r="K33" s="50"/>
      <c r="L33" s="15" t="s">
        <v>1</v>
      </c>
    </row>
    <row r="34" spans="1:12" ht="30" x14ac:dyDescent="0.25">
      <c r="A34" s="13" t="s">
        <v>53</v>
      </c>
      <c r="B34" s="5">
        <v>70</v>
      </c>
      <c r="C34" s="20">
        <f t="shared" ref="C34:C36" si="43">B34/204</f>
        <v>0.34313725490196079</v>
      </c>
      <c r="D34" s="5">
        <v>86</v>
      </c>
      <c r="E34" s="20">
        <f t="shared" ref="E34:E36" si="44">D34/219</f>
        <v>0.39269406392694062</v>
      </c>
      <c r="F34" s="5">
        <v>88</v>
      </c>
      <c r="G34" s="20">
        <f t="shared" ref="G34:G36" si="45">F34/244</f>
        <v>0.36065573770491804</v>
      </c>
      <c r="H34" s="5">
        <v>80</v>
      </c>
      <c r="I34" s="20">
        <f t="shared" ref="I34:I36" si="46">H34/254</f>
        <v>0.31496062992125984</v>
      </c>
      <c r="J34" s="5">
        <v>74</v>
      </c>
      <c r="K34" s="20">
        <f t="shared" ref="K34:K36" si="47">J34/246</f>
        <v>0.30081300813008133</v>
      </c>
      <c r="L34" s="16">
        <f>(J34-B34)/B34</f>
        <v>5.7142857142857141E-2</v>
      </c>
    </row>
    <row r="35" spans="1:12" x14ac:dyDescent="0.25">
      <c r="A35" s="10" t="s">
        <v>29</v>
      </c>
      <c r="B35" s="5">
        <v>134</v>
      </c>
      <c r="C35" s="20">
        <f t="shared" si="43"/>
        <v>0.65686274509803921</v>
      </c>
      <c r="D35" s="5">
        <v>133</v>
      </c>
      <c r="E35" s="20">
        <f t="shared" si="44"/>
        <v>0.60730593607305938</v>
      </c>
      <c r="F35" s="5">
        <v>156</v>
      </c>
      <c r="G35" s="20">
        <f t="shared" si="45"/>
        <v>0.63934426229508201</v>
      </c>
      <c r="H35" s="5">
        <v>174</v>
      </c>
      <c r="I35" s="20">
        <f t="shared" si="46"/>
        <v>0.68503937007874016</v>
      </c>
      <c r="J35" s="5">
        <v>172</v>
      </c>
      <c r="K35" s="20">
        <f t="shared" si="47"/>
        <v>0.69918699186991873</v>
      </c>
      <c r="L35" s="16">
        <f>(J35-B35)/B35</f>
        <v>0.28358208955223879</v>
      </c>
    </row>
    <row r="36" spans="1:12" s="33" customFormat="1" x14ac:dyDescent="0.25">
      <c r="A36" s="11" t="s">
        <v>5</v>
      </c>
      <c r="B36" s="19">
        <f t="shared" ref="B36" si="48">SUM(B34:B35)</f>
        <v>204</v>
      </c>
      <c r="C36" s="20">
        <f t="shared" si="43"/>
        <v>1</v>
      </c>
      <c r="D36" s="19">
        <f t="shared" ref="D36" si="49">SUM(D34:D35)</f>
        <v>219</v>
      </c>
      <c r="E36" s="20">
        <f t="shared" si="44"/>
        <v>1</v>
      </c>
      <c r="F36" s="19">
        <f t="shared" ref="F36" si="50">SUM(F34:F35)</f>
        <v>244</v>
      </c>
      <c r="G36" s="20">
        <f t="shared" si="45"/>
        <v>1</v>
      </c>
      <c r="H36" s="19">
        <f t="shared" ref="H36" si="51">SUM(H34:H35)</f>
        <v>254</v>
      </c>
      <c r="I36" s="20">
        <f t="shared" si="46"/>
        <v>1</v>
      </c>
      <c r="J36" s="19">
        <f t="shared" ref="J36" si="52">SUM(J34:J35)</f>
        <v>246</v>
      </c>
      <c r="K36" s="20">
        <f t="shared" si="47"/>
        <v>1</v>
      </c>
      <c r="L36" s="20">
        <f>(J36-B36)/B36</f>
        <v>0.20588235294117646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sqref="A1:H2"/>
    </sheetView>
  </sheetViews>
  <sheetFormatPr defaultRowHeight="15" x14ac:dyDescent="0.25"/>
  <cols>
    <col min="1" max="1" width="38.140625" style="14" customWidth="1"/>
    <col min="2" max="2" width="18.5703125" style="8" customWidth="1"/>
    <col min="3" max="8" width="13.140625" style="8" customWidth="1"/>
  </cols>
  <sheetData>
    <row r="1" spans="1:8" x14ac:dyDescent="0.25">
      <c r="A1" s="51" t="s">
        <v>64</v>
      </c>
      <c r="B1" s="51"/>
      <c r="C1" s="51"/>
      <c r="D1" s="51"/>
      <c r="E1" s="51"/>
      <c r="F1" s="51"/>
      <c r="G1" s="51"/>
      <c r="H1" s="51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21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6" t="s">
        <v>65</v>
      </c>
      <c r="B4" s="2" t="s">
        <v>59</v>
      </c>
      <c r="C4" s="5">
        <v>207</v>
      </c>
      <c r="D4" s="5">
        <v>195</v>
      </c>
      <c r="E4" s="4">
        <v>0.94202898550724634</v>
      </c>
      <c r="F4" s="5">
        <v>187</v>
      </c>
      <c r="G4" s="4">
        <v>0.90338164251207731</v>
      </c>
      <c r="H4" s="7" t="s">
        <v>9</v>
      </c>
    </row>
    <row r="5" spans="1:8" x14ac:dyDescent="0.25">
      <c r="A5" s="57"/>
      <c r="B5" s="2" t="s">
        <v>60</v>
      </c>
      <c r="C5" s="5">
        <v>225</v>
      </c>
      <c r="D5" s="5">
        <v>202</v>
      </c>
      <c r="E5" s="4">
        <v>0.89777777777777779</v>
      </c>
      <c r="F5" s="5">
        <v>189</v>
      </c>
      <c r="G5" s="4">
        <v>0.84</v>
      </c>
      <c r="H5" s="7" t="s">
        <v>9</v>
      </c>
    </row>
    <row r="6" spans="1:8" x14ac:dyDescent="0.25">
      <c r="A6" s="57"/>
      <c r="B6" s="2" t="s">
        <v>61</v>
      </c>
      <c r="C6" s="5">
        <v>253</v>
      </c>
      <c r="D6" s="5">
        <v>235</v>
      </c>
      <c r="E6" s="4">
        <v>0.92885375494071143</v>
      </c>
      <c r="F6" s="5">
        <v>221</v>
      </c>
      <c r="G6" s="4">
        <v>0.87351778656126478</v>
      </c>
      <c r="H6" s="7" t="s">
        <v>9</v>
      </c>
    </row>
    <row r="7" spans="1:8" x14ac:dyDescent="0.25">
      <c r="A7" s="57"/>
      <c r="B7" s="2" t="s">
        <v>62</v>
      </c>
      <c r="C7" s="5">
        <v>255</v>
      </c>
      <c r="D7" s="5">
        <v>234</v>
      </c>
      <c r="E7" s="4">
        <v>0.91764705882352937</v>
      </c>
      <c r="F7" s="5">
        <v>223</v>
      </c>
      <c r="G7" s="4">
        <v>0.87450980392156863</v>
      </c>
      <c r="H7" s="7" t="s">
        <v>9</v>
      </c>
    </row>
    <row r="8" spans="1:8" x14ac:dyDescent="0.25">
      <c r="A8" s="58"/>
      <c r="B8" s="2" t="s">
        <v>70</v>
      </c>
      <c r="C8" s="5">
        <v>247</v>
      </c>
      <c r="D8" s="5">
        <v>236</v>
      </c>
      <c r="E8" s="4">
        <v>0.95546558704453444</v>
      </c>
      <c r="F8" s="5">
        <v>225</v>
      </c>
      <c r="G8" s="4">
        <v>0.91093117408906887</v>
      </c>
      <c r="H8" s="7" t="s">
        <v>9</v>
      </c>
    </row>
    <row r="10" spans="1:8" ht="30" x14ac:dyDescent="0.25">
      <c r="A10" s="9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9" t="s">
        <v>66</v>
      </c>
      <c r="B11" s="2" t="s">
        <v>59</v>
      </c>
      <c r="C11" s="5">
        <v>53</v>
      </c>
      <c r="D11" s="5">
        <v>50</v>
      </c>
      <c r="E11" s="6">
        <v>0.94339622641509435</v>
      </c>
      <c r="F11" s="5">
        <v>48</v>
      </c>
      <c r="G11" s="6">
        <v>0.90566037735849059</v>
      </c>
      <c r="H11" s="7">
        <v>2.8880000000000003</v>
      </c>
    </row>
    <row r="12" spans="1:8" x14ac:dyDescent="0.25">
      <c r="A12" s="59"/>
      <c r="B12" s="2" t="s">
        <v>60</v>
      </c>
      <c r="C12" s="5">
        <v>64</v>
      </c>
      <c r="D12" s="5">
        <v>62</v>
      </c>
      <c r="E12" s="6">
        <v>0.96875</v>
      </c>
      <c r="F12" s="5">
        <v>60</v>
      </c>
      <c r="G12" s="6">
        <v>0.9375</v>
      </c>
      <c r="H12" s="7">
        <v>3.564516129032258</v>
      </c>
    </row>
    <row r="13" spans="1:8" x14ac:dyDescent="0.25">
      <c r="A13" s="59"/>
      <c r="B13" s="2" t="s">
        <v>61</v>
      </c>
      <c r="C13" s="5">
        <v>65</v>
      </c>
      <c r="D13" s="5">
        <v>65</v>
      </c>
      <c r="E13" s="6">
        <v>1</v>
      </c>
      <c r="F13" s="5">
        <v>65</v>
      </c>
      <c r="G13" s="6">
        <v>1</v>
      </c>
      <c r="H13" s="7">
        <v>3.8769230769230769</v>
      </c>
    </row>
    <row r="14" spans="1:8" x14ac:dyDescent="0.25">
      <c r="A14" s="59"/>
      <c r="B14" s="2" t="s">
        <v>62</v>
      </c>
      <c r="C14" s="5">
        <v>57</v>
      </c>
      <c r="D14" s="5">
        <v>54</v>
      </c>
      <c r="E14" s="6">
        <v>0.94736842105263153</v>
      </c>
      <c r="F14" s="5">
        <v>54</v>
      </c>
      <c r="G14" s="6">
        <v>0.94736842105263153</v>
      </c>
      <c r="H14" s="7">
        <v>3.1851851851851851</v>
      </c>
    </row>
    <row r="15" spans="1:8" x14ac:dyDescent="0.25">
      <c r="A15" s="59"/>
      <c r="B15" s="2" t="s">
        <v>70</v>
      </c>
      <c r="C15" s="5">
        <v>57</v>
      </c>
      <c r="D15" s="5">
        <v>57</v>
      </c>
      <c r="E15" s="6">
        <v>1</v>
      </c>
      <c r="F15" s="5">
        <v>57</v>
      </c>
      <c r="G15" s="6">
        <v>1</v>
      </c>
      <c r="H15" s="7">
        <v>3.3684210526315788</v>
      </c>
    </row>
    <row r="16" spans="1:8" ht="30" x14ac:dyDescent="0.25">
      <c r="A16" s="22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9" t="s">
        <v>67</v>
      </c>
      <c r="B17" s="2" t="s">
        <v>59</v>
      </c>
      <c r="C17" s="5">
        <v>69</v>
      </c>
      <c r="D17" s="5">
        <v>62</v>
      </c>
      <c r="E17" s="6">
        <v>0.89855072463768115</v>
      </c>
      <c r="F17" s="5">
        <v>58</v>
      </c>
      <c r="G17" s="6">
        <v>0.84057971014492749</v>
      </c>
      <c r="H17" s="7">
        <v>3.0709677419354837</v>
      </c>
    </row>
    <row r="18" spans="1:8" x14ac:dyDescent="0.25">
      <c r="A18" s="59"/>
      <c r="B18" s="2" t="s">
        <v>60</v>
      </c>
      <c r="C18" s="5">
        <v>69</v>
      </c>
      <c r="D18" s="5">
        <v>59</v>
      </c>
      <c r="E18" s="6">
        <v>0.85507246376811596</v>
      </c>
      <c r="F18" s="5">
        <v>54</v>
      </c>
      <c r="G18" s="6">
        <v>0.78260869565217395</v>
      </c>
      <c r="H18" s="7">
        <v>2.8033898305084746</v>
      </c>
    </row>
    <row r="19" spans="1:8" x14ac:dyDescent="0.25">
      <c r="A19" s="59"/>
      <c r="B19" s="2" t="s">
        <v>61</v>
      </c>
      <c r="C19" s="5">
        <v>91</v>
      </c>
      <c r="D19" s="5">
        <v>79</v>
      </c>
      <c r="E19" s="6">
        <v>0.86813186813186816</v>
      </c>
      <c r="F19" s="5">
        <v>70</v>
      </c>
      <c r="G19" s="6">
        <v>0.76923076923076927</v>
      </c>
      <c r="H19" s="7">
        <v>2.3670886075949369</v>
      </c>
    </row>
    <row r="20" spans="1:8" x14ac:dyDescent="0.25">
      <c r="A20" s="59"/>
      <c r="B20" s="2" t="s">
        <v>62</v>
      </c>
      <c r="C20" s="5">
        <v>77</v>
      </c>
      <c r="D20" s="5">
        <v>66</v>
      </c>
      <c r="E20" s="6">
        <v>0.8571428571428571</v>
      </c>
      <c r="F20" s="5">
        <v>60</v>
      </c>
      <c r="G20" s="6">
        <v>0.77922077922077926</v>
      </c>
      <c r="H20" s="7">
        <v>2.9393939393939394</v>
      </c>
    </row>
    <row r="21" spans="1:8" x14ac:dyDescent="0.25">
      <c r="A21" s="59"/>
      <c r="B21" s="2" t="s">
        <v>70</v>
      </c>
      <c r="C21" s="5">
        <v>88</v>
      </c>
      <c r="D21" s="5">
        <v>79</v>
      </c>
      <c r="E21" s="6">
        <v>0.89772727272727271</v>
      </c>
      <c r="F21" s="5">
        <v>70</v>
      </c>
      <c r="G21" s="6">
        <v>0.79545454545454541</v>
      </c>
      <c r="H21" s="7">
        <v>2.8987341772151898</v>
      </c>
    </row>
    <row r="22" spans="1:8" ht="30" x14ac:dyDescent="0.25">
      <c r="A22" s="9"/>
      <c r="B22" s="35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9" t="s">
        <v>68</v>
      </c>
      <c r="B23" s="2" t="s">
        <v>59</v>
      </c>
      <c r="C23" s="5">
        <v>48</v>
      </c>
      <c r="D23" s="5">
        <v>48</v>
      </c>
      <c r="E23" s="6">
        <v>1</v>
      </c>
      <c r="F23" s="5">
        <v>46</v>
      </c>
      <c r="G23" s="6">
        <v>0.95833333333333337</v>
      </c>
      <c r="H23" s="7">
        <v>3.3270833333333334</v>
      </c>
    </row>
    <row r="24" spans="1:8" x14ac:dyDescent="0.25">
      <c r="A24" s="59"/>
      <c r="B24" s="2" t="s">
        <v>60</v>
      </c>
      <c r="C24" s="5">
        <v>63</v>
      </c>
      <c r="D24" s="5">
        <v>55</v>
      </c>
      <c r="E24" s="6">
        <v>0.87301587301587302</v>
      </c>
      <c r="F24" s="5">
        <v>51</v>
      </c>
      <c r="G24" s="6">
        <v>0.80952380952380953</v>
      </c>
      <c r="H24" s="7">
        <v>3.0490909090909093</v>
      </c>
    </row>
    <row r="25" spans="1:8" x14ac:dyDescent="0.25">
      <c r="A25" s="59"/>
      <c r="B25" s="2" t="s">
        <v>61</v>
      </c>
      <c r="C25" s="5">
        <v>68</v>
      </c>
      <c r="D25" s="5">
        <v>63</v>
      </c>
      <c r="E25" s="6">
        <v>0.92647058823529416</v>
      </c>
      <c r="F25" s="5">
        <v>60</v>
      </c>
      <c r="G25" s="6">
        <v>0.88235294117647056</v>
      </c>
      <c r="H25" s="7">
        <v>3.1888888888888891</v>
      </c>
    </row>
    <row r="26" spans="1:8" x14ac:dyDescent="0.25">
      <c r="A26" s="59"/>
      <c r="B26" s="2" t="s">
        <v>62</v>
      </c>
      <c r="C26" s="5">
        <v>83</v>
      </c>
      <c r="D26" s="5">
        <v>77</v>
      </c>
      <c r="E26" s="6">
        <v>0.92771084337349397</v>
      </c>
      <c r="F26" s="5">
        <v>72</v>
      </c>
      <c r="G26" s="6">
        <v>0.86746987951807231</v>
      </c>
      <c r="H26" s="7">
        <v>3.3415584415584414</v>
      </c>
    </row>
    <row r="27" spans="1:8" x14ac:dyDescent="0.25">
      <c r="A27" s="59"/>
      <c r="B27" s="2" t="s">
        <v>70</v>
      </c>
      <c r="C27" s="5">
        <v>70</v>
      </c>
      <c r="D27" s="5">
        <v>69</v>
      </c>
      <c r="E27" s="6">
        <v>0.98571428571428577</v>
      </c>
      <c r="F27" s="5">
        <v>67</v>
      </c>
      <c r="G27" s="6">
        <v>0.95714285714285718</v>
      </c>
      <c r="H27" s="7">
        <v>3.0797101449275361</v>
      </c>
    </row>
    <row r="28" spans="1:8" ht="30" x14ac:dyDescent="0.25">
      <c r="A28" s="22"/>
      <c r="B28" s="35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4" t="s">
        <v>69</v>
      </c>
      <c r="B29" s="2" t="s">
        <v>59</v>
      </c>
      <c r="C29" s="5">
        <v>37</v>
      </c>
      <c r="D29" s="5">
        <v>35</v>
      </c>
      <c r="E29" s="6">
        <v>0.94594594594594594</v>
      </c>
      <c r="F29" s="5">
        <v>35</v>
      </c>
      <c r="G29" s="6">
        <v>0.94594594594594594</v>
      </c>
      <c r="H29" s="7">
        <v>3.5428571428571427</v>
      </c>
    </row>
    <row r="30" spans="1:8" x14ac:dyDescent="0.25">
      <c r="A30" s="54"/>
      <c r="B30" s="2" t="s">
        <v>60</v>
      </c>
      <c r="C30" s="5">
        <v>29</v>
      </c>
      <c r="D30" s="5">
        <v>26</v>
      </c>
      <c r="E30" s="6">
        <v>0.89655172413793105</v>
      </c>
      <c r="F30" s="5">
        <v>24</v>
      </c>
      <c r="G30" s="6">
        <v>0.82758620689655171</v>
      </c>
      <c r="H30" s="7">
        <v>2.5384615384615383</v>
      </c>
    </row>
    <row r="31" spans="1:8" x14ac:dyDescent="0.25">
      <c r="A31" s="54"/>
      <c r="B31" s="2" t="s">
        <v>61</v>
      </c>
      <c r="C31" s="5">
        <v>29</v>
      </c>
      <c r="D31" s="5">
        <v>28</v>
      </c>
      <c r="E31" s="6">
        <v>0.96551724137931039</v>
      </c>
      <c r="F31" s="5">
        <v>26</v>
      </c>
      <c r="G31" s="6">
        <v>0.89655172413793105</v>
      </c>
      <c r="H31" s="7">
        <v>3.4222222222222221</v>
      </c>
    </row>
    <row r="32" spans="1:8" x14ac:dyDescent="0.25">
      <c r="A32" s="54"/>
      <c r="B32" s="2" t="s">
        <v>62</v>
      </c>
      <c r="C32" s="5">
        <v>38</v>
      </c>
      <c r="D32" s="5">
        <v>37</v>
      </c>
      <c r="E32" s="6">
        <v>0.97368421052631582</v>
      </c>
      <c r="F32" s="5">
        <v>37</v>
      </c>
      <c r="G32" s="6">
        <v>0.97368421052631582</v>
      </c>
      <c r="H32" s="7">
        <v>3.4054054054054053</v>
      </c>
    </row>
    <row r="33" spans="1:8" x14ac:dyDescent="0.25">
      <c r="A33" s="54"/>
      <c r="B33" s="2" t="s">
        <v>70</v>
      </c>
      <c r="C33" s="5">
        <v>32</v>
      </c>
      <c r="D33" s="5">
        <v>31</v>
      </c>
      <c r="E33" s="6">
        <v>0.96875</v>
      </c>
      <c r="F33" s="5">
        <v>31</v>
      </c>
      <c r="G33" s="6">
        <v>0.96875</v>
      </c>
      <c r="H33" s="7">
        <v>3.53</v>
      </c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4" customWidth="1"/>
    <col min="2" max="2" width="16.7109375" style="8" customWidth="1"/>
    <col min="3" max="8" width="13.7109375" style="8" customWidth="1"/>
  </cols>
  <sheetData>
    <row r="1" spans="1:8" ht="30" x14ac:dyDescent="0.25">
      <c r="A1" s="9" t="s">
        <v>34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9" t="s">
        <v>35</v>
      </c>
      <c r="B2" s="2" t="s">
        <v>59</v>
      </c>
      <c r="C2" s="5">
        <v>207</v>
      </c>
      <c r="D2" s="5">
        <v>195</v>
      </c>
      <c r="E2" s="6">
        <v>0.94202898550724634</v>
      </c>
      <c r="F2" s="5">
        <v>187</v>
      </c>
      <c r="G2" s="6">
        <v>0.90338164251207731</v>
      </c>
      <c r="H2" s="25">
        <v>3.1717948717948716</v>
      </c>
    </row>
    <row r="3" spans="1:8" x14ac:dyDescent="0.25">
      <c r="A3" s="59"/>
      <c r="B3" s="2" t="s">
        <v>60</v>
      </c>
      <c r="C3" s="5">
        <v>225</v>
      </c>
      <c r="D3" s="5">
        <v>202</v>
      </c>
      <c r="E3" s="6">
        <v>0.89777777777777779</v>
      </c>
      <c r="F3" s="5">
        <v>189</v>
      </c>
      <c r="G3" s="6">
        <v>0.84</v>
      </c>
      <c r="H3" s="25">
        <v>3.0698019801980196</v>
      </c>
    </row>
    <row r="4" spans="1:8" x14ac:dyDescent="0.25">
      <c r="A4" s="59"/>
      <c r="B4" s="2" t="s">
        <v>61</v>
      </c>
      <c r="C4" s="5">
        <v>253</v>
      </c>
      <c r="D4" s="5">
        <v>235</v>
      </c>
      <c r="E4" s="6">
        <v>0.92885375494071143</v>
      </c>
      <c r="F4" s="5">
        <v>221</v>
      </c>
      <c r="G4" s="6">
        <v>0.87351778656126478</v>
      </c>
      <c r="H4" s="25">
        <v>3.1294871794871795</v>
      </c>
    </row>
    <row r="5" spans="1:8" x14ac:dyDescent="0.25">
      <c r="A5" s="59"/>
      <c r="B5" s="2" t="s">
        <v>62</v>
      </c>
      <c r="C5" s="5">
        <v>255</v>
      </c>
      <c r="D5" s="5">
        <v>234</v>
      </c>
      <c r="E5" s="6">
        <v>0.91764705882352937</v>
      </c>
      <c r="F5" s="5">
        <v>223</v>
      </c>
      <c r="G5" s="6">
        <v>0.87450980392156863</v>
      </c>
      <c r="H5" s="25">
        <v>3.2021367521367523</v>
      </c>
    </row>
    <row r="6" spans="1:8" x14ac:dyDescent="0.25">
      <c r="A6" s="59"/>
      <c r="B6" s="2" t="s">
        <v>70</v>
      </c>
      <c r="C6" s="5">
        <v>247</v>
      </c>
      <c r="D6" s="5">
        <v>236</v>
      </c>
      <c r="E6" s="6">
        <v>0.95546558704453444</v>
      </c>
      <c r="F6" s="5">
        <v>225</v>
      </c>
      <c r="G6" s="6">
        <v>0.91093117408906887</v>
      </c>
      <c r="H6" s="25">
        <v>3.1463829787234041</v>
      </c>
    </row>
    <row r="7" spans="1:8" x14ac:dyDescent="0.25">
      <c r="A7" s="59" t="s">
        <v>36</v>
      </c>
      <c r="B7" s="2" t="s">
        <v>59</v>
      </c>
      <c r="C7" s="17" t="s">
        <v>9</v>
      </c>
      <c r="D7" s="17" t="s">
        <v>9</v>
      </c>
      <c r="E7" s="23" t="s">
        <v>9</v>
      </c>
      <c r="F7" s="17" t="s">
        <v>9</v>
      </c>
      <c r="G7" s="23" t="s">
        <v>9</v>
      </c>
      <c r="H7" s="34" t="s">
        <v>9</v>
      </c>
    </row>
    <row r="8" spans="1:8" x14ac:dyDescent="0.25">
      <c r="A8" s="59"/>
      <c r="B8" s="2" t="s">
        <v>60</v>
      </c>
      <c r="C8" s="17" t="s">
        <v>9</v>
      </c>
      <c r="D8" s="17" t="s">
        <v>9</v>
      </c>
      <c r="E8" s="23" t="s">
        <v>9</v>
      </c>
      <c r="F8" s="17" t="s">
        <v>9</v>
      </c>
      <c r="G8" s="23" t="s">
        <v>9</v>
      </c>
      <c r="H8" s="34" t="s">
        <v>9</v>
      </c>
    </row>
    <row r="9" spans="1:8" x14ac:dyDescent="0.25">
      <c r="A9" s="59"/>
      <c r="B9" s="2" t="s">
        <v>61</v>
      </c>
      <c r="C9" s="17" t="s">
        <v>9</v>
      </c>
      <c r="D9" s="17" t="s">
        <v>9</v>
      </c>
      <c r="E9" s="23" t="s">
        <v>9</v>
      </c>
      <c r="F9" s="17" t="s">
        <v>9</v>
      </c>
      <c r="G9" s="23" t="s">
        <v>9</v>
      </c>
      <c r="H9" s="34" t="s">
        <v>9</v>
      </c>
    </row>
    <row r="10" spans="1:8" x14ac:dyDescent="0.25">
      <c r="A10" s="59"/>
      <c r="B10" s="2" t="s">
        <v>62</v>
      </c>
      <c r="C10" s="17" t="s">
        <v>9</v>
      </c>
      <c r="D10" s="17" t="s">
        <v>9</v>
      </c>
      <c r="E10" s="23" t="s">
        <v>9</v>
      </c>
      <c r="F10" s="17" t="s">
        <v>9</v>
      </c>
      <c r="G10" s="23" t="s">
        <v>9</v>
      </c>
      <c r="H10" s="34" t="s">
        <v>9</v>
      </c>
    </row>
    <row r="11" spans="1:8" x14ac:dyDescent="0.25">
      <c r="A11" s="59"/>
      <c r="B11" s="2" t="s">
        <v>70</v>
      </c>
      <c r="C11" s="17" t="s">
        <v>9</v>
      </c>
      <c r="D11" s="17" t="s">
        <v>9</v>
      </c>
      <c r="E11" s="23" t="s">
        <v>9</v>
      </c>
      <c r="F11" s="17" t="s">
        <v>9</v>
      </c>
      <c r="G11" s="23" t="s">
        <v>9</v>
      </c>
      <c r="H11" s="34" t="s">
        <v>9</v>
      </c>
    </row>
    <row r="14" spans="1:8" ht="39.75" customHeight="1" x14ac:dyDescent="0.25">
      <c r="A14" s="64" t="s">
        <v>35</v>
      </c>
      <c r="B14" s="64"/>
      <c r="C14" s="64"/>
      <c r="D14" s="64"/>
      <c r="E14" s="64"/>
      <c r="F14" s="64"/>
      <c r="G14" s="64"/>
      <c r="H14" s="64"/>
    </row>
    <row r="15" spans="1:8" ht="30" x14ac:dyDescent="0.25">
      <c r="A15" s="9" t="s">
        <v>37</v>
      </c>
      <c r="B15" s="38" t="s">
        <v>31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32</v>
      </c>
      <c r="H15" s="3" t="s">
        <v>58</v>
      </c>
    </row>
    <row r="16" spans="1:8" x14ac:dyDescent="0.25">
      <c r="A16" s="65" t="s">
        <v>38</v>
      </c>
      <c r="B16" s="40" t="s">
        <v>59</v>
      </c>
      <c r="C16" s="41">
        <v>7</v>
      </c>
      <c r="D16" s="41">
        <v>6</v>
      </c>
      <c r="E16" s="42">
        <v>0.8571428571428571</v>
      </c>
      <c r="F16" s="41">
        <v>6</v>
      </c>
      <c r="G16" s="42">
        <v>0.8571428571428571</v>
      </c>
      <c r="H16" s="43">
        <v>3.1166666666666663</v>
      </c>
    </row>
    <row r="17" spans="1:8" x14ac:dyDescent="0.25">
      <c r="A17" s="66"/>
      <c r="B17" s="40" t="s">
        <v>60</v>
      </c>
      <c r="C17" s="41">
        <v>7</v>
      </c>
      <c r="D17" s="41">
        <v>6</v>
      </c>
      <c r="E17" s="42">
        <v>0.8571428571428571</v>
      </c>
      <c r="F17" s="41">
        <v>5</v>
      </c>
      <c r="G17" s="42">
        <v>0.7142857142857143</v>
      </c>
      <c r="H17" s="43">
        <v>2.1666666666666665</v>
      </c>
    </row>
    <row r="18" spans="1:8" x14ac:dyDescent="0.25">
      <c r="A18" s="66"/>
      <c r="B18" s="40" t="s">
        <v>61</v>
      </c>
      <c r="C18" s="41">
        <v>9</v>
      </c>
      <c r="D18" s="41">
        <v>9</v>
      </c>
      <c r="E18" s="42">
        <v>1</v>
      </c>
      <c r="F18" s="41">
        <v>9</v>
      </c>
      <c r="G18" s="42">
        <v>1</v>
      </c>
      <c r="H18" s="43">
        <v>3.5555555555555554</v>
      </c>
    </row>
    <row r="19" spans="1:8" x14ac:dyDescent="0.25">
      <c r="A19" s="66"/>
      <c r="B19" s="40" t="s">
        <v>62</v>
      </c>
      <c r="C19" s="41">
        <v>8</v>
      </c>
      <c r="D19" s="41">
        <v>7</v>
      </c>
      <c r="E19" s="42">
        <v>0.875</v>
      </c>
      <c r="F19" s="41">
        <v>6</v>
      </c>
      <c r="G19" s="42">
        <v>0.75</v>
      </c>
      <c r="H19" s="43">
        <v>2.6142857142857143</v>
      </c>
    </row>
    <row r="20" spans="1:8" x14ac:dyDescent="0.25">
      <c r="A20" s="67"/>
      <c r="B20" s="40" t="s">
        <v>70</v>
      </c>
      <c r="C20" s="41">
        <v>6</v>
      </c>
      <c r="D20" s="41">
        <v>6</v>
      </c>
      <c r="E20" s="42">
        <v>1</v>
      </c>
      <c r="F20" s="41">
        <v>6</v>
      </c>
      <c r="G20" s="42">
        <v>1</v>
      </c>
      <c r="H20" s="43">
        <v>3.3333333333333335</v>
      </c>
    </row>
    <row r="21" spans="1:8" x14ac:dyDescent="0.25">
      <c r="A21" s="60" t="s">
        <v>39</v>
      </c>
      <c r="B21" s="44" t="s">
        <v>59</v>
      </c>
      <c r="C21" s="45" t="s">
        <v>9</v>
      </c>
      <c r="D21" s="45" t="s">
        <v>9</v>
      </c>
      <c r="E21" s="46" t="s">
        <v>9</v>
      </c>
      <c r="F21" s="45" t="s">
        <v>9</v>
      </c>
      <c r="G21" s="46" t="s">
        <v>9</v>
      </c>
      <c r="H21" s="47" t="s">
        <v>9</v>
      </c>
    </row>
    <row r="22" spans="1:8" x14ac:dyDescent="0.25">
      <c r="A22" s="60"/>
      <c r="B22" s="44" t="s">
        <v>60</v>
      </c>
      <c r="C22" s="45" t="s">
        <v>9</v>
      </c>
      <c r="D22" s="45" t="s">
        <v>9</v>
      </c>
      <c r="E22" s="46" t="s">
        <v>9</v>
      </c>
      <c r="F22" s="45" t="s">
        <v>9</v>
      </c>
      <c r="G22" s="46" t="s">
        <v>9</v>
      </c>
      <c r="H22" s="47" t="s">
        <v>9</v>
      </c>
    </row>
    <row r="23" spans="1:8" x14ac:dyDescent="0.25">
      <c r="A23" s="60"/>
      <c r="B23" s="44" t="s">
        <v>61</v>
      </c>
      <c r="C23" s="45">
        <v>1</v>
      </c>
      <c r="D23" s="45">
        <v>0</v>
      </c>
      <c r="E23" s="46">
        <v>0</v>
      </c>
      <c r="F23" s="45">
        <v>0</v>
      </c>
      <c r="G23" s="46">
        <v>0</v>
      </c>
      <c r="H23" s="47" t="s">
        <v>9</v>
      </c>
    </row>
    <row r="24" spans="1:8" x14ac:dyDescent="0.25">
      <c r="A24" s="60"/>
      <c r="B24" s="44" t="s">
        <v>62</v>
      </c>
      <c r="C24" s="45" t="s">
        <v>9</v>
      </c>
      <c r="D24" s="45" t="s">
        <v>9</v>
      </c>
      <c r="E24" s="46" t="s">
        <v>9</v>
      </c>
      <c r="F24" s="45" t="s">
        <v>9</v>
      </c>
      <c r="G24" s="46" t="s">
        <v>9</v>
      </c>
      <c r="H24" s="47" t="s">
        <v>9</v>
      </c>
    </row>
    <row r="25" spans="1:8" x14ac:dyDescent="0.25">
      <c r="A25" s="60"/>
      <c r="B25" s="44" t="s">
        <v>70</v>
      </c>
      <c r="C25" s="45" t="s">
        <v>9</v>
      </c>
      <c r="D25" s="45" t="s">
        <v>9</v>
      </c>
      <c r="E25" s="46" t="s">
        <v>9</v>
      </c>
      <c r="F25" s="45" t="s">
        <v>9</v>
      </c>
      <c r="G25" s="46" t="s">
        <v>9</v>
      </c>
      <c r="H25" s="47" t="s">
        <v>9</v>
      </c>
    </row>
    <row r="26" spans="1:8" x14ac:dyDescent="0.25">
      <c r="A26" s="62" t="s">
        <v>10</v>
      </c>
      <c r="B26" s="40" t="s">
        <v>59</v>
      </c>
      <c r="C26" s="41">
        <v>15</v>
      </c>
      <c r="D26" s="41">
        <v>14</v>
      </c>
      <c r="E26" s="42">
        <v>0.93333333333333335</v>
      </c>
      <c r="F26" s="41">
        <v>13</v>
      </c>
      <c r="G26" s="42">
        <v>0.8666666666666667</v>
      </c>
      <c r="H26" s="43">
        <v>2.9857142857142858</v>
      </c>
    </row>
    <row r="27" spans="1:8" x14ac:dyDescent="0.25">
      <c r="A27" s="62"/>
      <c r="B27" s="40" t="s">
        <v>60</v>
      </c>
      <c r="C27" s="41">
        <v>19</v>
      </c>
      <c r="D27" s="41">
        <v>17</v>
      </c>
      <c r="E27" s="42">
        <v>0.89473684210526316</v>
      </c>
      <c r="F27" s="41">
        <v>16</v>
      </c>
      <c r="G27" s="42">
        <v>0.84210526315789469</v>
      </c>
      <c r="H27" s="43">
        <v>3.1352941176470592</v>
      </c>
    </row>
    <row r="28" spans="1:8" x14ac:dyDescent="0.25">
      <c r="A28" s="62"/>
      <c r="B28" s="40" t="s">
        <v>61</v>
      </c>
      <c r="C28" s="41">
        <v>15</v>
      </c>
      <c r="D28" s="41">
        <v>13</v>
      </c>
      <c r="E28" s="42">
        <v>0.8666666666666667</v>
      </c>
      <c r="F28" s="41">
        <v>13</v>
      </c>
      <c r="G28" s="42">
        <v>0.8666666666666667</v>
      </c>
      <c r="H28" s="43">
        <v>3.0769230769230771</v>
      </c>
    </row>
    <row r="29" spans="1:8" x14ac:dyDescent="0.25">
      <c r="A29" s="62"/>
      <c r="B29" s="40" t="s">
        <v>62</v>
      </c>
      <c r="C29" s="41">
        <v>12</v>
      </c>
      <c r="D29" s="41">
        <v>12</v>
      </c>
      <c r="E29" s="42">
        <v>1</v>
      </c>
      <c r="F29" s="41">
        <v>11</v>
      </c>
      <c r="G29" s="42">
        <v>0.91666666666666663</v>
      </c>
      <c r="H29" s="43">
        <v>3.1750000000000003</v>
      </c>
    </row>
    <row r="30" spans="1:8" x14ac:dyDescent="0.25">
      <c r="A30" s="62"/>
      <c r="B30" s="40" t="s">
        <v>70</v>
      </c>
      <c r="C30" s="41">
        <v>10</v>
      </c>
      <c r="D30" s="41">
        <v>10</v>
      </c>
      <c r="E30" s="42">
        <v>1</v>
      </c>
      <c r="F30" s="41">
        <v>9</v>
      </c>
      <c r="G30" s="42">
        <v>0.9</v>
      </c>
      <c r="H30" s="43">
        <v>3.17</v>
      </c>
    </row>
    <row r="31" spans="1:8" x14ac:dyDescent="0.25">
      <c r="A31" s="63" t="s">
        <v>11</v>
      </c>
      <c r="B31" s="44" t="s">
        <v>59</v>
      </c>
      <c r="C31" s="45">
        <v>11</v>
      </c>
      <c r="D31" s="45">
        <v>11</v>
      </c>
      <c r="E31" s="46">
        <v>1</v>
      </c>
      <c r="F31" s="45">
        <v>10</v>
      </c>
      <c r="G31" s="46">
        <v>0.90909090909090906</v>
      </c>
      <c r="H31" s="47">
        <v>2.9090909090909092</v>
      </c>
    </row>
    <row r="32" spans="1:8" x14ac:dyDescent="0.25">
      <c r="A32" s="63"/>
      <c r="B32" s="44" t="s">
        <v>60</v>
      </c>
      <c r="C32" s="45">
        <v>8</v>
      </c>
      <c r="D32" s="45">
        <v>6</v>
      </c>
      <c r="E32" s="46">
        <v>0.75</v>
      </c>
      <c r="F32" s="45">
        <v>6</v>
      </c>
      <c r="G32" s="46">
        <v>0.75</v>
      </c>
      <c r="H32" s="47">
        <v>3</v>
      </c>
    </row>
    <row r="33" spans="1:8" x14ac:dyDescent="0.25">
      <c r="A33" s="63"/>
      <c r="B33" s="44" t="s">
        <v>61</v>
      </c>
      <c r="C33" s="45">
        <v>11</v>
      </c>
      <c r="D33" s="45">
        <v>10</v>
      </c>
      <c r="E33" s="46">
        <v>0.90909090909090906</v>
      </c>
      <c r="F33" s="45">
        <v>10</v>
      </c>
      <c r="G33" s="46">
        <v>0.90909090909090906</v>
      </c>
      <c r="H33" s="47">
        <v>3.4</v>
      </c>
    </row>
    <row r="34" spans="1:8" x14ac:dyDescent="0.25">
      <c r="A34" s="63"/>
      <c r="B34" s="44" t="s">
        <v>62</v>
      </c>
      <c r="C34" s="45">
        <v>9</v>
      </c>
      <c r="D34" s="45">
        <v>8</v>
      </c>
      <c r="E34" s="46">
        <v>0.88888888888888884</v>
      </c>
      <c r="F34" s="45">
        <v>6</v>
      </c>
      <c r="G34" s="46">
        <v>0.66666666666666663</v>
      </c>
      <c r="H34" s="47">
        <v>2.5</v>
      </c>
    </row>
    <row r="35" spans="1:8" x14ac:dyDescent="0.25">
      <c r="A35" s="63"/>
      <c r="B35" s="44" t="s">
        <v>70</v>
      </c>
      <c r="C35" s="45">
        <v>9</v>
      </c>
      <c r="D35" s="45">
        <v>9</v>
      </c>
      <c r="E35" s="46">
        <v>1</v>
      </c>
      <c r="F35" s="45">
        <v>9</v>
      </c>
      <c r="G35" s="46">
        <v>1</v>
      </c>
      <c r="H35" s="47">
        <v>3.375</v>
      </c>
    </row>
    <row r="36" spans="1:8" x14ac:dyDescent="0.25">
      <c r="A36" s="62" t="s">
        <v>12</v>
      </c>
      <c r="B36" s="40" t="s">
        <v>59</v>
      </c>
      <c r="C36" s="41">
        <v>52</v>
      </c>
      <c r="D36" s="41">
        <v>47</v>
      </c>
      <c r="E36" s="42">
        <v>0.90384615384615385</v>
      </c>
      <c r="F36" s="41">
        <v>42</v>
      </c>
      <c r="G36" s="42">
        <v>0.80769230769230771</v>
      </c>
      <c r="H36" s="43">
        <v>2.8489361702127662</v>
      </c>
    </row>
    <row r="37" spans="1:8" x14ac:dyDescent="0.25">
      <c r="A37" s="62"/>
      <c r="B37" s="40" t="s">
        <v>60</v>
      </c>
      <c r="C37" s="41">
        <v>61</v>
      </c>
      <c r="D37" s="41">
        <v>59</v>
      </c>
      <c r="E37" s="42">
        <v>0.96721311475409832</v>
      </c>
      <c r="F37" s="41">
        <v>54</v>
      </c>
      <c r="G37" s="42">
        <v>0.88524590163934425</v>
      </c>
      <c r="H37" s="43">
        <v>2.8220338983050848</v>
      </c>
    </row>
    <row r="38" spans="1:8" x14ac:dyDescent="0.25">
      <c r="A38" s="62"/>
      <c r="B38" s="40" t="s">
        <v>61</v>
      </c>
      <c r="C38" s="41">
        <v>56</v>
      </c>
      <c r="D38" s="41">
        <v>52</v>
      </c>
      <c r="E38" s="42">
        <v>0.9285714285714286</v>
      </c>
      <c r="F38" s="41">
        <v>45</v>
      </c>
      <c r="G38" s="42">
        <v>0.8035714285714286</v>
      </c>
      <c r="H38" s="43">
        <v>2.8215686274509801</v>
      </c>
    </row>
    <row r="39" spans="1:8" x14ac:dyDescent="0.25">
      <c r="A39" s="62"/>
      <c r="B39" s="40" t="s">
        <v>62</v>
      </c>
      <c r="C39" s="41">
        <v>52</v>
      </c>
      <c r="D39" s="41">
        <v>46</v>
      </c>
      <c r="E39" s="42">
        <v>0.88461538461538458</v>
      </c>
      <c r="F39" s="41">
        <v>43</v>
      </c>
      <c r="G39" s="42">
        <v>0.82692307692307687</v>
      </c>
      <c r="H39" s="43">
        <v>3.0717391304347825</v>
      </c>
    </row>
    <row r="40" spans="1:8" x14ac:dyDescent="0.25">
      <c r="A40" s="62"/>
      <c r="B40" s="40" t="s">
        <v>70</v>
      </c>
      <c r="C40" s="41">
        <v>69</v>
      </c>
      <c r="D40" s="41">
        <v>64</v>
      </c>
      <c r="E40" s="42">
        <v>0.92753623188405798</v>
      </c>
      <c r="F40" s="41">
        <v>60</v>
      </c>
      <c r="G40" s="42">
        <v>0.86956521739130432</v>
      </c>
      <c r="H40" s="43">
        <v>2.9000000000000004</v>
      </c>
    </row>
    <row r="41" spans="1:8" x14ac:dyDescent="0.25">
      <c r="A41" s="63" t="s">
        <v>13</v>
      </c>
      <c r="B41" s="44" t="s">
        <v>59</v>
      </c>
      <c r="C41" s="45">
        <v>2</v>
      </c>
      <c r="D41" s="45">
        <v>1</v>
      </c>
      <c r="E41" s="46">
        <v>0.5</v>
      </c>
      <c r="F41" s="45">
        <v>1</v>
      </c>
      <c r="G41" s="46">
        <v>0.5</v>
      </c>
      <c r="H41" s="47">
        <v>2.7</v>
      </c>
    </row>
    <row r="42" spans="1:8" x14ac:dyDescent="0.25">
      <c r="A42" s="63"/>
      <c r="B42" s="44" t="s">
        <v>60</v>
      </c>
      <c r="C42" s="45">
        <v>4</v>
      </c>
      <c r="D42" s="45">
        <v>3</v>
      </c>
      <c r="E42" s="46">
        <v>0.75</v>
      </c>
      <c r="F42" s="45">
        <v>1</v>
      </c>
      <c r="G42" s="46">
        <v>0.25</v>
      </c>
      <c r="H42" s="47">
        <v>1.6666666666666667</v>
      </c>
    </row>
    <row r="43" spans="1:8" x14ac:dyDescent="0.25">
      <c r="A43" s="63"/>
      <c r="B43" s="44" t="s">
        <v>61</v>
      </c>
      <c r="C43" s="45">
        <v>1</v>
      </c>
      <c r="D43" s="45">
        <v>1</v>
      </c>
      <c r="E43" s="46">
        <v>1</v>
      </c>
      <c r="F43" s="45">
        <v>1</v>
      </c>
      <c r="G43" s="46">
        <v>1</v>
      </c>
      <c r="H43" s="47">
        <v>2.2999999999999998</v>
      </c>
    </row>
    <row r="44" spans="1:8" x14ac:dyDescent="0.25">
      <c r="A44" s="63"/>
      <c r="B44" s="44" t="s">
        <v>62</v>
      </c>
      <c r="C44" s="45" t="s">
        <v>9</v>
      </c>
      <c r="D44" s="45" t="s">
        <v>9</v>
      </c>
      <c r="E44" s="46" t="s">
        <v>9</v>
      </c>
      <c r="F44" s="45" t="s">
        <v>9</v>
      </c>
      <c r="G44" s="46" t="s">
        <v>9</v>
      </c>
      <c r="H44" s="47" t="s">
        <v>9</v>
      </c>
    </row>
    <row r="45" spans="1:8" x14ac:dyDescent="0.25">
      <c r="A45" s="63"/>
      <c r="B45" s="44" t="s">
        <v>70</v>
      </c>
      <c r="C45" s="45" t="s">
        <v>9</v>
      </c>
      <c r="D45" s="45" t="s">
        <v>9</v>
      </c>
      <c r="E45" s="46" t="s">
        <v>9</v>
      </c>
      <c r="F45" s="45" t="s">
        <v>9</v>
      </c>
      <c r="G45" s="46" t="s">
        <v>9</v>
      </c>
      <c r="H45" s="47" t="s">
        <v>9</v>
      </c>
    </row>
    <row r="46" spans="1:8" x14ac:dyDescent="0.25">
      <c r="A46" s="61" t="s">
        <v>72</v>
      </c>
      <c r="B46" s="40" t="s">
        <v>59</v>
      </c>
      <c r="C46" s="41">
        <v>99</v>
      </c>
      <c r="D46" s="41">
        <v>95</v>
      </c>
      <c r="E46" s="42">
        <v>0.95959595959595956</v>
      </c>
      <c r="F46" s="41">
        <v>94</v>
      </c>
      <c r="G46" s="42">
        <v>0.9494949494949495</v>
      </c>
      <c r="H46" s="43">
        <v>3.3094736842105261</v>
      </c>
    </row>
    <row r="47" spans="1:8" x14ac:dyDescent="0.25">
      <c r="A47" s="61"/>
      <c r="B47" s="40" t="s">
        <v>60</v>
      </c>
      <c r="C47" s="41">
        <v>111</v>
      </c>
      <c r="D47" s="41">
        <v>101</v>
      </c>
      <c r="E47" s="42">
        <v>0.90990990990990994</v>
      </c>
      <c r="F47" s="41">
        <v>98</v>
      </c>
      <c r="G47" s="42">
        <v>0.88288288288288286</v>
      </c>
      <c r="H47" s="43">
        <v>3.3029702970297037</v>
      </c>
    </row>
    <row r="48" spans="1:8" x14ac:dyDescent="0.25">
      <c r="A48" s="61"/>
      <c r="B48" s="40" t="s">
        <v>61</v>
      </c>
      <c r="C48" s="41">
        <v>140</v>
      </c>
      <c r="D48" s="41">
        <v>133</v>
      </c>
      <c r="E48" s="42">
        <v>0.95</v>
      </c>
      <c r="F48" s="41">
        <v>129</v>
      </c>
      <c r="G48" s="42">
        <v>0.92142857142857137</v>
      </c>
      <c r="H48" s="43">
        <v>3.2616541353383455</v>
      </c>
    </row>
    <row r="49" spans="1:8" x14ac:dyDescent="0.25">
      <c r="A49" s="61"/>
      <c r="B49" s="40" t="s">
        <v>62</v>
      </c>
      <c r="C49" s="41">
        <v>151</v>
      </c>
      <c r="D49" s="41">
        <v>140</v>
      </c>
      <c r="E49" s="42">
        <v>0.92715231788079466</v>
      </c>
      <c r="F49" s="41">
        <v>136</v>
      </c>
      <c r="G49" s="42">
        <v>0.90066225165562919</v>
      </c>
      <c r="H49" s="43">
        <v>3.28</v>
      </c>
    </row>
    <row r="50" spans="1:8" x14ac:dyDescent="0.25">
      <c r="A50" s="61"/>
      <c r="B50" s="40" t="s">
        <v>70</v>
      </c>
      <c r="C50" s="41">
        <v>135</v>
      </c>
      <c r="D50" s="41">
        <v>131</v>
      </c>
      <c r="E50" s="42">
        <v>0.97037037037037033</v>
      </c>
      <c r="F50" s="41">
        <v>125</v>
      </c>
      <c r="G50" s="42">
        <v>0.92592592592592593</v>
      </c>
      <c r="H50" s="43">
        <v>3.227480916030534</v>
      </c>
    </row>
    <row r="51" spans="1:8" x14ac:dyDescent="0.25">
      <c r="A51" s="60" t="s">
        <v>41</v>
      </c>
      <c r="B51" s="44" t="s">
        <v>59</v>
      </c>
      <c r="C51" s="45">
        <v>14</v>
      </c>
      <c r="D51" s="45">
        <v>14</v>
      </c>
      <c r="E51" s="46">
        <v>1</v>
      </c>
      <c r="F51" s="45">
        <v>14</v>
      </c>
      <c r="G51" s="46">
        <v>1</v>
      </c>
      <c r="H51" s="47">
        <v>3.6928571428571431</v>
      </c>
    </row>
    <row r="52" spans="1:8" x14ac:dyDescent="0.25">
      <c r="A52" s="60"/>
      <c r="B52" s="44" t="s">
        <v>60</v>
      </c>
      <c r="C52" s="45">
        <v>15</v>
      </c>
      <c r="D52" s="45">
        <v>10</v>
      </c>
      <c r="E52" s="46">
        <v>0.66666666666666663</v>
      </c>
      <c r="F52" s="45">
        <v>9</v>
      </c>
      <c r="G52" s="46">
        <v>0.6</v>
      </c>
      <c r="H52" s="47">
        <v>3.0700000000000003</v>
      </c>
    </row>
    <row r="53" spans="1:8" x14ac:dyDescent="0.25">
      <c r="A53" s="60"/>
      <c r="B53" s="44" t="s">
        <v>61</v>
      </c>
      <c r="C53" s="45">
        <v>17</v>
      </c>
      <c r="D53" s="45">
        <v>14</v>
      </c>
      <c r="E53" s="46">
        <v>0.82352941176470584</v>
      </c>
      <c r="F53" s="45">
        <v>12</v>
      </c>
      <c r="G53" s="46">
        <v>0.70588235294117652</v>
      </c>
      <c r="H53" s="47">
        <v>3.0214285714285714</v>
      </c>
    </row>
    <row r="54" spans="1:8" x14ac:dyDescent="0.25">
      <c r="A54" s="60"/>
      <c r="B54" s="44" t="s">
        <v>62</v>
      </c>
      <c r="C54" s="45">
        <v>18</v>
      </c>
      <c r="D54" s="45">
        <v>17</v>
      </c>
      <c r="E54" s="46">
        <v>0.94444444444444442</v>
      </c>
      <c r="F54" s="45">
        <v>17</v>
      </c>
      <c r="G54" s="46">
        <v>0.94444444444444442</v>
      </c>
      <c r="H54" s="47">
        <v>3.452941176470588</v>
      </c>
    </row>
    <row r="55" spans="1:8" x14ac:dyDescent="0.25">
      <c r="A55" s="60"/>
      <c r="B55" s="44" t="s">
        <v>70</v>
      </c>
      <c r="C55" s="45">
        <v>17</v>
      </c>
      <c r="D55" s="45">
        <v>15</v>
      </c>
      <c r="E55" s="46">
        <v>0.88235294117647056</v>
      </c>
      <c r="F55" s="45">
        <v>15</v>
      </c>
      <c r="G55" s="46">
        <v>0.88235294117647056</v>
      </c>
      <c r="H55" s="47">
        <v>3.2199999999999998</v>
      </c>
    </row>
    <row r="56" spans="1:8" x14ac:dyDescent="0.25">
      <c r="A56" s="61" t="s">
        <v>42</v>
      </c>
      <c r="B56" s="40" t="s">
        <v>59</v>
      </c>
      <c r="C56" s="41">
        <v>7</v>
      </c>
      <c r="D56" s="41">
        <v>7</v>
      </c>
      <c r="E56" s="42">
        <v>1</v>
      </c>
      <c r="F56" s="41">
        <v>7</v>
      </c>
      <c r="G56" s="42">
        <v>1</v>
      </c>
      <c r="H56" s="43">
        <v>3.3285714285714287</v>
      </c>
    </row>
    <row r="57" spans="1:8" x14ac:dyDescent="0.25">
      <c r="A57" s="61"/>
      <c r="B57" s="40" t="s">
        <v>60</v>
      </c>
      <c r="C57" s="41" t="s">
        <v>9</v>
      </c>
      <c r="D57" s="41" t="s">
        <v>9</v>
      </c>
      <c r="E57" s="42" t="s">
        <v>9</v>
      </c>
      <c r="F57" s="41" t="s">
        <v>9</v>
      </c>
      <c r="G57" s="42" t="s">
        <v>9</v>
      </c>
      <c r="H57" s="43" t="s">
        <v>9</v>
      </c>
    </row>
    <row r="58" spans="1:8" x14ac:dyDescent="0.25">
      <c r="A58" s="61"/>
      <c r="B58" s="40" t="s">
        <v>61</v>
      </c>
      <c r="C58" s="41">
        <v>3</v>
      </c>
      <c r="D58" s="41">
        <v>3</v>
      </c>
      <c r="E58" s="42">
        <v>1</v>
      </c>
      <c r="F58" s="41">
        <v>2</v>
      </c>
      <c r="G58" s="42">
        <v>0.66666666666666663</v>
      </c>
      <c r="H58" s="43">
        <v>1.3333333333333333</v>
      </c>
    </row>
    <row r="59" spans="1:8" x14ac:dyDescent="0.25">
      <c r="A59" s="61"/>
      <c r="B59" s="40" t="s">
        <v>62</v>
      </c>
      <c r="C59" s="41">
        <v>5</v>
      </c>
      <c r="D59" s="41">
        <v>4</v>
      </c>
      <c r="E59" s="42">
        <v>0.8</v>
      </c>
      <c r="F59" s="41">
        <v>4</v>
      </c>
      <c r="G59" s="42">
        <v>0.8</v>
      </c>
      <c r="H59" s="43">
        <v>3.4249999999999998</v>
      </c>
    </row>
    <row r="60" spans="1:8" x14ac:dyDescent="0.25">
      <c r="A60" s="61"/>
      <c r="B60" s="40" t="s">
        <v>70</v>
      </c>
      <c r="C60" s="41">
        <v>1</v>
      </c>
      <c r="D60" s="41">
        <v>1</v>
      </c>
      <c r="E60" s="42">
        <v>1</v>
      </c>
      <c r="F60" s="41">
        <v>1</v>
      </c>
      <c r="G60" s="42">
        <v>1</v>
      </c>
      <c r="H60" s="43">
        <v>4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14" customWidth="1"/>
    <col min="2" max="8" width="14" style="8" customWidth="1"/>
  </cols>
  <sheetData>
    <row r="1" spans="1:8" ht="30" x14ac:dyDescent="0.25">
      <c r="A1" s="9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9" t="s">
        <v>2</v>
      </c>
      <c r="B2" s="2" t="s">
        <v>59</v>
      </c>
      <c r="C2" s="5">
        <v>65</v>
      </c>
      <c r="D2" s="5">
        <v>59</v>
      </c>
      <c r="E2" s="6">
        <v>0.90769230769230769</v>
      </c>
      <c r="F2" s="5">
        <v>57</v>
      </c>
      <c r="G2" s="6">
        <v>0.87692307692307692</v>
      </c>
      <c r="H2" s="7">
        <v>3.2847457627118644</v>
      </c>
    </row>
    <row r="3" spans="1:8" x14ac:dyDescent="0.25">
      <c r="A3" s="59"/>
      <c r="B3" s="2" t="s">
        <v>60</v>
      </c>
      <c r="C3" s="5">
        <v>85</v>
      </c>
      <c r="D3" s="5">
        <v>77</v>
      </c>
      <c r="E3" s="6">
        <v>0.90588235294117647</v>
      </c>
      <c r="F3" s="5">
        <v>73</v>
      </c>
      <c r="G3" s="6">
        <v>0.85882352941176465</v>
      </c>
      <c r="H3" s="7">
        <v>3.279220779220779</v>
      </c>
    </row>
    <row r="4" spans="1:8" x14ac:dyDescent="0.25">
      <c r="A4" s="59"/>
      <c r="B4" s="2" t="s">
        <v>61</v>
      </c>
      <c r="C4" s="5">
        <v>95</v>
      </c>
      <c r="D4" s="5">
        <v>84</v>
      </c>
      <c r="E4" s="6">
        <v>0.88421052631578945</v>
      </c>
      <c r="F4" s="5">
        <v>83</v>
      </c>
      <c r="G4" s="6">
        <v>0.87368421052631584</v>
      </c>
      <c r="H4" s="7">
        <v>3.4357142857142859</v>
      </c>
    </row>
    <row r="5" spans="1:8" x14ac:dyDescent="0.25">
      <c r="A5" s="59"/>
      <c r="B5" s="2" t="s">
        <v>62</v>
      </c>
      <c r="C5" s="5">
        <v>81</v>
      </c>
      <c r="D5" s="5">
        <v>76</v>
      </c>
      <c r="E5" s="6">
        <v>0.93827160493827155</v>
      </c>
      <c r="F5" s="5">
        <v>76</v>
      </c>
      <c r="G5" s="6">
        <v>0.93827160493827155</v>
      </c>
      <c r="H5" s="7">
        <v>3.2539473684210525</v>
      </c>
    </row>
    <row r="6" spans="1:8" x14ac:dyDescent="0.25">
      <c r="A6" s="59"/>
      <c r="B6" s="2" t="s">
        <v>70</v>
      </c>
      <c r="C6" s="5">
        <v>84</v>
      </c>
      <c r="D6" s="5">
        <v>83</v>
      </c>
      <c r="E6" s="6">
        <v>0.98809523809523814</v>
      </c>
      <c r="F6" s="5">
        <v>82</v>
      </c>
      <c r="G6" s="6">
        <v>0.97619047619047616</v>
      </c>
      <c r="H6" s="7">
        <v>3.2879518072289153</v>
      </c>
    </row>
    <row r="7" spans="1:8" x14ac:dyDescent="0.25">
      <c r="A7" s="59" t="s">
        <v>3</v>
      </c>
      <c r="B7" s="2" t="s">
        <v>59</v>
      </c>
      <c r="C7" s="5">
        <v>141</v>
      </c>
      <c r="D7" s="5">
        <v>135</v>
      </c>
      <c r="E7" s="6">
        <v>0.95744680851063835</v>
      </c>
      <c r="F7" s="5">
        <v>129</v>
      </c>
      <c r="G7" s="6">
        <v>0.91489361702127658</v>
      </c>
      <c r="H7" s="7">
        <v>3.1311111111111107</v>
      </c>
    </row>
    <row r="8" spans="1:8" x14ac:dyDescent="0.25">
      <c r="A8" s="59"/>
      <c r="B8" s="2" t="s">
        <v>60</v>
      </c>
      <c r="C8" s="5">
        <v>137</v>
      </c>
      <c r="D8" s="5">
        <v>122</v>
      </c>
      <c r="E8" s="6">
        <v>0.89051094890510951</v>
      </c>
      <c r="F8" s="5">
        <v>113</v>
      </c>
      <c r="G8" s="6">
        <v>0.82481751824817517</v>
      </c>
      <c r="H8" s="7">
        <v>2.9557377049180324</v>
      </c>
    </row>
    <row r="9" spans="1:8" x14ac:dyDescent="0.25">
      <c r="A9" s="59"/>
      <c r="B9" s="2" t="s">
        <v>61</v>
      </c>
      <c r="C9" s="5">
        <v>154</v>
      </c>
      <c r="D9" s="5">
        <v>147</v>
      </c>
      <c r="E9" s="6">
        <v>0.95454545454545459</v>
      </c>
      <c r="F9" s="5">
        <v>134</v>
      </c>
      <c r="G9" s="6">
        <v>0.87012987012987009</v>
      </c>
      <c r="H9" s="7">
        <v>2.9431506849315068</v>
      </c>
    </row>
    <row r="10" spans="1:8" x14ac:dyDescent="0.25">
      <c r="A10" s="59"/>
      <c r="B10" s="2" t="s">
        <v>62</v>
      </c>
      <c r="C10" s="5">
        <v>171</v>
      </c>
      <c r="D10" s="5">
        <v>155</v>
      </c>
      <c r="E10" s="6">
        <v>0.9064327485380117</v>
      </c>
      <c r="F10" s="5">
        <v>145</v>
      </c>
      <c r="G10" s="6">
        <v>0.84795321637426901</v>
      </c>
      <c r="H10" s="7">
        <v>3.1870967741935483</v>
      </c>
    </row>
    <row r="11" spans="1:8" x14ac:dyDescent="0.25">
      <c r="A11" s="59"/>
      <c r="B11" s="2" t="s">
        <v>70</v>
      </c>
      <c r="C11" s="5">
        <v>161</v>
      </c>
      <c r="D11" s="5">
        <v>151</v>
      </c>
      <c r="E11" s="6">
        <v>0.93788819875776397</v>
      </c>
      <c r="F11" s="5">
        <v>141</v>
      </c>
      <c r="G11" s="6">
        <v>0.87577639751552794</v>
      </c>
      <c r="H11" s="7">
        <v>3.07</v>
      </c>
    </row>
    <row r="12" spans="1:8" ht="30" x14ac:dyDescent="0.25">
      <c r="A12" s="9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68" t="s">
        <v>38</v>
      </c>
      <c r="B13" s="2" t="s">
        <v>59</v>
      </c>
      <c r="C13" s="5">
        <v>7</v>
      </c>
      <c r="D13" s="5">
        <v>6</v>
      </c>
      <c r="E13" s="6">
        <v>0.8571428571428571</v>
      </c>
      <c r="F13" s="5">
        <v>6</v>
      </c>
      <c r="G13" s="6">
        <v>0.8571428571428571</v>
      </c>
      <c r="H13" s="7">
        <v>3.1166666666666663</v>
      </c>
    </row>
    <row r="14" spans="1:8" x14ac:dyDescent="0.25">
      <c r="A14" s="69"/>
      <c r="B14" s="2" t="s">
        <v>60</v>
      </c>
      <c r="C14" s="5">
        <v>7</v>
      </c>
      <c r="D14" s="5">
        <v>6</v>
      </c>
      <c r="E14" s="6">
        <v>0.8571428571428571</v>
      </c>
      <c r="F14" s="5">
        <v>5</v>
      </c>
      <c r="G14" s="6">
        <v>0.7142857142857143</v>
      </c>
      <c r="H14" s="7">
        <v>2.1666666666666665</v>
      </c>
    </row>
    <row r="15" spans="1:8" x14ac:dyDescent="0.25">
      <c r="A15" s="69"/>
      <c r="B15" s="2" t="s">
        <v>61</v>
      </c>
      <c r="C15" s="5">
        <v>9</v>
      </c>
      <c r="D15" s="5">
        <v>9</v>
      </c>
      <c r="E15" s="6">
        <v>1</v>
      </c>
      <c r="F15" s="5">
        <v>9</v>
      </c>
      <c r="G15" s="6">
        <v>1</v>
      </c>
      <c r="H15" s="7">
        <v>3.5555555555555554</v>
      </c>
    </row>
    <row r="16" spans="1:8" x14ac:dyDescent="0.25">
      <c r="A16" s="69"/>
      <c r="B16" s="2" t="s">
        <v>62</v>
      </c>
      <c r="C16" s="5">
        <v>8</v>
      </c>
      <c r="D16" s="5">
        <v>7</v>
      </c>
      <c r="E16" s="6">
        <v>0.875</v>
      </c>
      <c r="F16" s="5">
        <v>6</v>
      </c>
      <c r="G16" s="6">
        <v>0.75</v>
      </c>
      <c r="H16" s="7">
        <v>2.6142857142857143</v>
      </c>
    </row>
    <row r="17" spans="1:8" x14ac:dyDescent="0.25">
      <c r="A17" s="70"/>
      <c r="B17" s="2" t="s">
        <v>70</v>
      </c>
      <c r="C17" s="5">
        <v>6</v>
      </c>
      <c r="D17" s="5">
        <v>6</v>
      </c>
      <c r="E17" s="6">
        <v>1</v>
      </c>
      <c r="F17" s="5">
        <v>6</v>
      </c>
      <c r="G17" s="6">
        <v>1</v>
      </c>
      <c r="H17" s="7">
        <v>3.3333333333333335</v>
      </c>
    </row>
    <row r="18" spans="1:8" x14ac:dyDescent="0.25">
      <c r="A18" s="54" t="s">
        <v>39</v>
      </c>
      <c r="B18" s="2" t="s">
        <v>59</v>
      </c>
      <c r="C18" s="34" t="s">
        <v>9</v>
      </c>
      <c r="D18" s="34" t="s">
        <v>9</v>
      </c>
      <c r="E18" s="6" t="s">
        <v>9</v>
      </c>
      <c r="F18" s="24" t="s">
        <v>9</v>
      </c>
      <c r="G18" s="6" t="s">
        <v>9</v>
      </c>
      <c r="H18" s="25" t="s">
        <v>9</v>
      </c>
    </row>
    <row r="19" spans="1:8" x14ac:dyDescent="0.25">
      <c r="A19" s="54"/>
      <c r="B19" s="2" t="s">
        <v>60</v>
      </c>
      <c r="C19" s="34" t="s">
        <v>9</v>
      </c>
      <c r="D19" s="34" t="s">
        <v>9</v>
      </c>
      <c r="E19" s="6" t="s">
        <v>9</v>
      </c>
      <c r="F19" s="5" t="s">
        <v>9</v>
      </c>
      <c r="G19" s="6" t="s">
        <v>9</v>
      </c>
      <c r="H19" s="7" t="s">
        <v>9</v>
      </c>
    </row>
    <row r="20" spans="1:8" x14ac:dyDescent="0.25">
      <c r="A20" s="54"/>
      <c r="B20" s="2" t="s">
        <v>61</v>
      </c>
      <c r="C20" s="34">
        <v>1</v>
      </c>
      <c r="D20" s="34">
        <v>0</v>
      </c>
      <c r="E20" s="6">
        <v>0</v>
      </c>
      <c r="F20" s="24">
        <v>0</v>
      </c>
      <c r="G20" s="6">
        <v>0</v>
      </c>
      <c r="H20" s="25" t="s">
        <v>9</v>
      </c>
    </row>
    <row r="21" spans="1:8" x14ac:dyDescent="0.25">
      <c r="A21" s="54"/>
      <c r="B21" s="2" t="s">
        <v>62</v>
      </c>
      <c r="C21" s="34" t="s">
        <v>9</v>
      </c>
      <c r="D21" s="34" t="s">
        <v>9</v>
      </c>
      <c r="E21" s="6" t="s">
        <v>9</v>
      </c>
      <c r="F21" s="5" t="s">
        <v>9</v>
      </c>
      <c r="G21" s="6" t="s">
        <v>9</v>
      </c>
      <c r="H21" s="7" t="s">
        <v>9</v>
      </c>
    </row>
    <row r="22" spans="1:8" x14ac:dyDescent="0.25">
      <c r="A22" s="54"/>
      <c r="B22" s="2" t="s">
        <v>70</v>
      </c>
      <c r="C22" s="34" t="s">
        <v>9</v>
      </c>
      <c r="D22" s="34" t="s">
        <v>9</v>
      </c>
      <c r="E22" s="6" t="s">
        <v>9</v>
      </c>
      <c r="F22" s="5" t="s">
        <v>9</v>
      </c>
      <c r="G22" s="6" t="s">
        <v>9</v>
      </c>
      <c r="H22" s="7" t="s">
        <v>9</v>
      </c>
    </row>
    <row r="23" spans="1:8" x14ac:dyDescent="0.25">
      <c r="A23" s="59" t="s">
        <v>10</v>
      </c>
      <c r="B23" s="2" t="s">
        <v>59</v>
      </c>
      <c r="C23" s="5">
        <v>15</v>
      </c>
      <c r="D23" s="5">
        <v>14</v>
      </c>
      <c r="E23" s="6">
        <v>0.93333333333333335</v>
      </c>
      <c r="F23" s="5">
        <v>13</v>
      </c>
      <c r="G23" s="6">
        <v>0.8666666666666667</v>
      </c>
      <c r="H23" s="7">
        <v>2.9857142857142858</v>
      </c>
    </row>
    <row r="24" spans="1:8" x14ac:dyDescent="0.25">
      <c r="A24" s="59"/>
      <c r="B24" s="2" t="s">
        <v>60</v>
      </c>
      <c r="C24" s="5">
        <v>19</v>
      </c>
      <c r="D24" s="5">
        <v>17</v>
      </c>
      <c r="E24" s="6">
        <v>0.89473684210526316</v>
      </c>
      <c r="F24" s="5">
        <v>16</v>
      </c>
      <c r="G24" s="6">
        <v>0.84210526315789469</v>
      </c>
      <c r="H24" s="7">
        <v>3.1352941176470592</v>
      </c>
    </row>
    <row r="25" spans="1:8" x14ac:dyDescent="0.25">
      <c r="A25" s="59"/>
      <c r="B25" s="2" t="s">
        <v>61</v>
      </c>
      <c r="C25" s="24">
        <v>15</v>
      </c>
      <c r="D25" s="24">
        <v>13</v>
      </c>
      <c r="E25" s="6">
        <v>0.8666666666666667</v>
      </c>
      <c r="F25" s="24">
        <v>13</v>
      </c>
      <c r="G25" s="6">
        <v>0.8666666666666667</v>
      </c>
      <c r="H25" s="25">
        <v>3.0769230769230771</v>
      </c>
    </row>
    <row r="26" spans="1:8" x14ac:dyDescent="0.25">
      <c r="A26" s="59"/>
      <c r="B26" s="2" t="s">
        <v>62</v>
      </c>
      <c r="C26" s="5">
        <v>12</v>
      </c>
      <c r="D26" s="5">
        <v>12</v>
      </c>
      <c r="E26" s="6">
        <v>1</v>
      </c>
      <c r="F26" s="5">
        <v>11</v>
      </c>
      <c r="G26" s="6">
        <v>0.91666666666666663</v>
      </c>
      <c r="H26" s="7">
        <v>3.1750000000000003</v>
      </c>
    </row>
    <row r="27" spans="1:8" x14ac:dyDescent="0.25">
      <c r="A27" s="59"/>
      <c r="B27" s="2" t="s">
        <v>70</v>
      </c>
      <c r="C27" s="5">
        <v>10</v>
      </c>
      <c r="D27" s="5">
        <v>10</v>
      </c>
      <c r="E27" s="6">
        <v>1</v>
      </c>
      <c r="F27" s="5">
        <v>9</v>
      </c>
      <c r="G27" s="6">
        <v>0.9</v>
      </c>
      <c r="H27" s="7">
        <v>3.17</v>
      </c>
    </row>
    <row r="28" spans="1:8" x14ac:dyDescent="0.25">
      <c r="A28" s="59" t="s">
        <v>11</v>
      </c>
      <c r="B28" s="2" t="s">
        <v>59</v>
      </c>
      <c r="C28" s="5">
        <v>11</v>
      </c>
      <c r="D28" s="5">
        <v>11</v>
      </c>
      <c r="E28" s="6">
        <v>1</v>
      </c>
      <c r="F28" s="5">
        <v>10</v>
      </c>
      <c r="G28" s="6">
        <v>0.90909090909090906</v>
      </c>
      <c r="H28" s="7">
        <v>2.9090909090909092</v>
      </c>
    </row>
    <row r="29" spans="1:8" x14ac:dyDescent="0.25">
      <c r="A29" s="59"/>
      <c r="B29" s="2" t="s">
        <v>60</v>
      </c>
      <c r="C29" s="5">
        <v>8</v>
      </c>
      <c r="D29" s="5">
        <v>6</v>
      </c>
      <c r="E29" s="6">
        <v>0.75</v>
      </c>
      <c r="F29" s="5">
        <v>6</v>
      </c>
      <c r="G29" s="6">
        <v>0.75</v>
      </c>
      <c r="H29" s="7">
        <v>3</v>
      </c>
    </row>
    <row r="30" spans="1:8" x14ac:dyDescent="0.25">
      <c r="A30" s="59"/>
      <c r="B30" s="2" t="s">
        <v>61</v>
      </c>
      <c r="C30" s="5">
        <v>11</v>
      </c>
      <c r="D30" s="5">
        <v>10</v>
      </c>
      <c r="E30" s="6">
        <v>0.90909090909090906</v>
      </c>
      <c r="F30" s="5">
        <v>10</v>
      </c>
      <c r="G30" s="6">
        <v>0.90909090909090906</v>
      </c>
      <c r="H30" s="7">
        <v>3.4</v>
      </c>
    </row>
    <row r="31" spans="1:8" x14ac:dyDescent="0.25">
      <c r="A31" s="59"/>
      <c r="B31" s="2" t="s">
        <v>62</v>
      </c>
      <c r="C31" s="5">
        <v>9</v>
      </c>
      <c r="D31" s="5">
        <v>8</v>
      </c>
      <c r="E31" s="6">
        <v>0.88888888888888884</v>
      </c>
      <c r="F31" s="5">
        <v>6</v>
      </c>
      <c r="G31" s="6">
        <v>0.66666666666666663</v>
      </c>
      <c r="H31" s="7">
        <v>2.5</v>
      </c>
    </row>
    <row r="32" spans="1:8" x14ac:dyDescent="0.25">
      <c r="A32" s="59"/>
      <c r="B32" s="2" t="s">
        <v>70</v>
      </c>
      <c r="C32" s="5">
        <v>9</v>
      </c>
      <c r="D32" s="5">
        <v>9</v>
      </c>
      <c r="E32" s="6">
        <v>1</v>
      </c>
      <c r="F32" s="5">
        <v>9</v>
      </c>
      <c r="G32" s="6">
        <v>1</v>
      </c>
      <c r="H32" s="7">
        <v>3.375</v>
      </c>
    </row>
    <row r="33" spans="1:8" x14ac:dyDescent="0.25">
      <c r="A33" s="59" t="s">
        <v>12</v>
      </c>
      <c r="B33" s="2" t="s">
        <v>59</v>
      </c>
      <c r="C33" s="5">
        <v>52</v>
      </c>
      <c r="D33" s="5">
        <v>47</v>
      </c>
      <c r="E33" s="6">
        <v>0.90384615384615385</v>
      </c>
      <c r="F33" s="5">
        <v>42</v>
      </c>
      <c r="G33" s="6">
        <v>0.80769230769230771</v>
      </c>
      <c r="H33" s="7">
        <v>2.8489361702127662</v>
      </c>
    </row>
    <row r="34" spans="1:8" x14ac:dyDescent="0.25">
      <c r="A34" s="59"/>
      <c r="B34" s="2" t="s">
        <v>60</v>
      </c>
      <c r="C34" s="5">
        <v>61</v>
      </c>
      <c r="D34" s="5">
        <v>59</v>
      </c>
      <c r="E34" s="6">
        <v>0.96721311475409832</v>
      </c>
      <c r="F34" s="5">
        <v>54</v>
      </c>
      <c r="G34" s="6">
        <v>0.88524590163934425</v>
      </c>
      <c r="H34" s="7">
        <v>2.8220338983050848</v>
      </c>
    </row>
    <row r="35" spans="1:8" x14ac:dyDescent="0.25">
      <c r="A35" s="59"/>
      <c r="B35" s="2" t="s">
        <v>61</v>
      </c>
      <c r="C35" s="5">
        <v>56</v>
      </c>
      <c r="D35" s="5">
        <v>52</v>
      </c>
      <c r="E35" s="6">
        <v>0.9285714285714286</v>
      </c>
      <c r="F35" s="5">
        <v>45</v>
      </c>
      <c r="G35" s="6">
        <v>0.8035714285714286</v>
      </c>
      <c r="H35" s="7">
        <v>2.8215686274509801</v>
      </c>
    </row>
    <row r="36" spans="1:8" x14ac:dyDescent="0.25">
      <c r="A36" s="59"/>
      <c r="B36" s="2" t="s">
        <v>62</v>
      </c>
      <c r="C36" s="5">
        <v>52</v>
      </c>
      <c r="D36" s="5">
        <v>46</v>
      </c>
      <c r="E36" s="6">
        <v>0.88461538461538458</v>
      </c>
      <c r="F36" s="5">
        <v>43</v>
      </c>
      <c r="G36" s="6">
        <v>0.82692307692307687</v>
      </c>
      <c r="H36" s="7">
        <v>3.0717391304347825</v>
      </c>
    </row>
    <row r="37" spans="1:8" x14ac:dyDescent="0.25">
      <c r="A37" s="59"/>
      <c r="B37" s="2" t="s">
        <v>70</v>
      </c>
      <c r="C37" s="5">
        <v>69</v>
      </c>
      <c r="D37" s="5">
        <v>64</v>
      </c>
      <c r="E37" s="6">
        <v>0.92753623188405798</v>
      </c>
      <c r="F37" s="5">
        <v>60</v>
      </c>
      <c r="G37" s="6">
        <v>0.86956521739130432</v>
      </c>
      <c r="H37" s="7">
        <v>2.9000000000000004</v>
      </c>
    </row>
    <row r="38" spans="1:8" x14ac:dyDescent="0.25">
      <c r="A38" s="59" t="s">
        <v>13</v>
      </c>
      <c r="B38" s="2" t="s">
        <v>59</v>
      </c>
      <c r="C38" s="5">
        <v>2</v>
      </c>
      <c r="D38" s="5">
        <v>1</v>
      </c>
      <c r="E38" s="6">
        <v>0.5</v>
      </c>
      <c r="F38" s="5">
        <v>1</v>
      </c>
      <c r="G38" s="6">
        <v>0.5</v>
      </c>
      <c r="H38" s="7">
        <v>2.7</v>
      </c>
    </row>
    <row r="39" spans="1:8" x14ac:dyDescent="0.25">
      <c r="A39" s="59"/>
      <c r="B39" s="2" t="s">
        <v>60</v>
      </c>
      <c r="C39" s="5">
        <v>4</v>
      </c>
      <c r="D39" s="5">
        <v>3</v>
      </c>
      <c r="E39" s="6">
        <v>0.75</v>
      </c>
      <c r="F39" s="5">
        <v>1</v>
      </c>
      <c r="G39" s="6">
        <v>0.25</v>
      </c>
      <c r="H39" s="7">
        <v>1.6666666666666667</v>
      </c>
    </row>
    <row r="40" spans="1:8" x14ac:dyDescent="0.25">
      <c r="A40" s="59"/>
      <c r="B40" s="2" t="s">
        <v>61</v>
      </c>
      <c r="C40" s="5">
        <v>1</v>
      </c>
      <c r="D40" s="5">
        <v>1</v>
      </c>
      <c r="E40" s="6">
        <v>1</v>
      </c>
      <c r="F40" s="5">
        <v>1</v>
      </c>
      <c r="G40" s="6">
        <v>1</v>
      </c>
      <c r="H40" s="7">
        <v>2.2999999999999998</v>
      </c>
    </row>
    <row r="41" spans="1:8" x14ac:dyDescent="0.25">
      <c r="A41" s="59"/>
      <c r="B41" s="2" t="s">
        <v>62</v>
      </c>
      <c r="C41" s="5" t="s">
        <v>9</v>
      </c>
      <c r="D41" s="5" t="s">
        <v>9</v>
      </c>
      <c r="E41" s="6" t="s">
        <v>9</v>
      </c>
      <c r="F41" s="5" t="s">
        <v>9</v>
      </c>
      <c r="G41" s="6" t="s">
        <v>9</v>
      </c>
      <c r="H41" s="7" t="s">
        <v>9</v>
      </c>
    </row>
    <row r="42" spans="1:8" x14ac:dyDescent="0.25">
      <c r="A42" s="59"/>
      <c r="B42" s="2" t="s">
        <v>70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54" t="s">
        <v>40</v>
      </c>
      <c r="B43" s="2" t="s">
        <v>59</v>
      </c>
      <c r="C43" s="5">
        <v>99</v>
      </c>
      <c r="D43" s="5">
        <v>95</v>
      </c>
      <c r="E43" s="6">
        <v>0.95959595959595956</v>
      </c>
      <c r="F43" s="5">
        <v>94</v>
      </c>
      <c r="G43" s="6">
        <v>0.9494949494949495</v>
      </c>
      <c r="H43" s="7">
        <v>3.3094736842105261</v>
      </c>
    </row>
    <row r="44" spans="1:8" x14ac:dyDescent="0.25">
      <c r="A44" s="54"/>
      <c r="B44" s="2" t="s">
        <v>60</v>
      </c>
      <c r="C44" s="5">
        <v>111</v>
      </c>
      <c r="D44" s="5">
        <v>101</v>
      </c>
      <c r="E44" s="6">
        <v>0.90990990990990994</v>
      </c>
      <c r="F44" s="5">
        <v>98</v>
      </c>
      <c r="G44" s="6">
        <v>0.88288288288288286</v>
      </c>
      <c r="H44" s="7">
        <v>3.3029702970297037</v>
      </c>
    </row>
    <row r="45" spans="1:8" x14ac:dyDescent="0.25">
      <c r="A45" s="54"/>
      <c r="B45" s="2" t="s">
        <v>61</v>
      </c>
      <c r="C45" s="5">
        <v>140</v>
      </c>
      <c r="D45" s="5">
        <v>133</v>
      </c>
      <c r="E45" s="6">
        <v>0.95</v>
      </c>
      <c r="F45" s="5">
        <v>129</v>
      </c>
      <c r="G45" s="6">
        <v>0.92142857142857137</v>
      </c>
      <c r="H45" s="7">
        <v>3.2616541353383455</v>
      </c>
    </row>
    <row r="46" spans="1:8" x14ac:dyDescent="0.25">
      <c r="A46" s="54"/>
      <c r="B46" s="2" t="s">
        <v>62</v>
      </c>
      <c r="C46" s="5">
        <v>151</v>
      </c>
      <c r="D46" s="5">
        <v>140</v>
      </c>
      <c r="E46" s="6">
        <v>0.92715231788079466</v>
      </c>
      <c r="F46" s="5">
        <v>136</v>
      </c>
      <c r="G46" s="6">
        <v>0.90066225165562919</v>
      </c>
      <c r="H46" s="7">
        <v>3.28</v>
      </c>
    </row>
    <row r="47" spans="1:8" x14ac:dyDescent="0.25">
      <c r="A47" s="54"/>
      <c r="B47" s="2" t="s">
        <v>70</v>
      </c>
      <c r="C47" s="5">
        <v>135</v>
      </c>
      <c r="D47" s="5">
        <v>131</v>
      </c>
      <c r="E47" s="6">
        <v>0.97037037037037033</v>
      </c>
      <c r="F47" s="5">
        <v>125</v>
      </c>
      <c r="G47" s="6">
        <v>0.92592592592592593</v>
      </c>
      <c r="H47" s="7">
        <v>3.227480916030534</v>
      </c>
    </row>
    <row r="48" spans="1:8" x14ac:dyDescent="0.25">
      <c r="A48" s="54" t="s">
        <v>41</v>
      </c>
      <c r="B48" s="2" t="s">
        <v>59</v>
      </c>
      <c r="C48" s="5">
        <v>14</v>
      </c>
      <c r="D48" s="5">
        <v>14</v>
      </c>
      <c r="E48" s="6">
        <v>1</v>
      </c>
      <c r="F48" s="5">
        <v>14</v>
      </c>
      <c r="G48" s="6">
        <v>1</v>
      </c>
      <c r="H48" s="7">
        <v>3.6928571428571431</v>
      </c>
    </row>
    <row r="49" spans="1:8" x14ac:dyDescent="0.25">
      <c r="A49" s="54"/>
      <c r="B49" s="2" t="s">
        <v>60</v>
      </c>
      <c r="C49" s="5">
        <v>15</v>
      </c>
      <c r="D49" s="5">
        <v>10</v>
      </c>
      <c r="E49" s="6">
        <v>0.66666666666666663</v>
      </c>
      <c r="F49" s="5">
        <v>9</v>
      </c>
      <c r="G49" s="6">
        <v>0.6</v>
      </c>
      <c r="H49" s="7">
        <v>3.0700000000000003</v>
      </c>
    </row>
    <row r="50" spans="1:8" x14ac:dyDescent="0.25">
      <c r="A50" s="54"/>
      <c r="B50" s="2" t="s">
        <v>61</v>
      </c>
      <c r="C50" s="5">
        <v>17</v>
      </c>
      <c r="D50" s="5">
        <v>14</v>
      </c>
      <c r="E50" s="6">
        <v>0.82352941176470584</v>
      </c>
      <c r="F50" s="5">
        <v>12</v>
      </c>
      <c r="G50" s="6">
        <v>0.70588235294117652</v>
      </c>
      <c r="H50" s="7">
        <v>3.0214285714285714</v>
      </c>
    </row>
    <row r="51" spans="1:8" x14ac:dyDescent="0.25">
      <c r="A51" s="54"/>
      <c r="B51" s="2" t="s">
        <v>62</v>
      </c>
      <c r="C51" s="5">
        <v>18</v>
      </c>
      <c r="D51" s="5">
        <v>17</v>
      </c>
      <c r="E51" s="6">
        <v>0.94444444444444442</v>
      </c>
      <c r="F51" s="5">
        <v>17</v>
      </c>
      <c r="G51" s="6">
        <v>0.94444444444444442</v>
      </c>
      <c r="H51" s="7">
        <v>3.452941176470588</v>
      </c>
    </row>
    <row r="52" spans="1:8" x14ac:dyDescent="0.25">
      <c r="A52" s="54"/>
      <c r="B52" s="2" t="s">
        <v>70</v>
      </c>
      <c r="C52" s="5">
        <v>17</v>
      </c>
      <c r="D52" s="5">
        <v>15</v>
      </c>
      <c r="E52" s="6">
        <v>0.88235294117647056</v>
      </c>
      <c r="F52" s="5">
        <v>15</v>
      </c>
      <c r="G52" s="6">
        <v>0.88235294117647056</v>
      </c>
      <c r="H52" s="7">
        <v>3.2199999999999998</v>
      </c>
    </row>
    <row r="53" spans="1:8" x14ac:dyDescent="0.25">
      <c r="A53" s="54" t="s">
        <v>42</v>
      </c>
      <c r="B53" s="2" t="s">
        <v>59</v>
      </c>
      <c r="C53" s="5">
        <v>7</v>
      </c>
      <c r="D53" s="5">
        <v>7</v>
      </c>
      <c r="E53" s="6">
        <v>1</v>
      </c>
      <c r="F53" s="5">
        <v>7</v>
      </c>
      <c r="G53" s="6">
        <v>1</v>
      </c>
      <c r="H53" s="7">
        <v>3.3285714285714287</v>
      </c>
    </row>
    <row r="54" spans="1:8" x14ac:dyDescent="0.25">
      <c r="A54" s="54"/>
      <c r="B54" s="2" t="s">
        <v>60</v>
      </c>
      <c r="C54" s="5" t="s">
        <v>9</v>
      </c>
      <c r="D54" s="5" t="s">
        <v>9</v>
      </c>
      <c r="E54" s="6" t="s">
        <v>9</v>
      </c>
      <c r="F54" s="5" t="s">
        <v>9</v>
      </c>
      <c r="G54" s="6" t="s">
        <v>9</v>
      </c>
      <c r="H54" s="7" t="s">
        <v>9</v>
      </c>
    </row>
    <row r="55" spans="1:8" x14ac:dyDescent="0.25">
      <c r="A55" s="54"/>
      <c r="B55" s="2" t="s">
        <v>61</v>
      </c>
      <c r="C55" s="17">
        <v>3</v>
      </c>
      <c r="D55" s="5">
        <v>3</v>
      </c>
      <c r="E55" s="6">
        <v>1</v>
      </c>
      <c r="F55" s="5">
        <v>2</v>
      </c>
      <c r="G55" s="6">
        <v>0.66666666666666663</v>
      </c>
      <c r="H55" s="7">
        <v>1.3333333333333333</v>
      </c>
    </row>
    <row r="56" spans="1:8" x14ac:dyDescent="0.25">
      <c r="A56" s="54"/>
      <c r="B56" s="2" t="s">
        <v>62</v>
      </c>
      <c r="C56" s="5">
        <v>5</v>
      </c>
      <c r="D56" s="5">
        <v>4</v>
      </c>
      <c r="E56" s="6">
        <v>0.8</v>
      </c>
      <c r="F56" s="5">
        <v>4</v>
      </c>
      <c r="G56" s="6">
        <v>0.8</v>
      </c>
      <c r="H56" s="7">
        <v>3.4249999999999998</v>
      </c>
    </row>
    <row r="57" spans="1:8" x14ac:dyDescent="0.25">
      <c r="A57" s="54"/>
      <c r="B57" s="2" t="s">
        <v>70</v>
      </c>
      <c r="C57" s="5">
        <v>1</v>
      </c>
      <c r="D57" s="5">
        <v>1</v>
      </c>
      <c r="E57" s="6">
        <v>1</v>
      </c>
      <c r="F57" s="5">
        <v>1</v>
      </c>
      <c r="G57" s="6">
        <v>1</v>
      </c>
      <c r="H57" s="7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4" customWidth="1"/>
    <col min="2" max="11" width="11.7109375" style="8" customWidth="1"/>
  </cols>
  <sheetData>
    <row r="1" spans="1:11" ht="45" x14ac:dyDescent="0.25">
      <c r="A1" s="26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48" t="s">
        <v>59</v>
      </c>
      <c r="B2" s="27">
        <v>5</v>
      </c>
      <c r="C2" s="28">
        <v>1421.5998630000004</v>
      </c>
      <c r="D2" s="29">
        <v>613.28725754961192</v>
      </c>
      <c r="E2" s="28">
        <v>47.386662100000009</v>
      </c>
      <c r="F2" s="28">
        <v>2.3180000000000001</v>
      </c>
      <c r="G2" s="30">
        <v>2.1680000000000001</v>
      </c>
      <c r="H2" s="29">
        <v>20.442908584987062</v>
      </c>
      <c r="I2" s="27">
        <v>207</v>
      </c>
      <c r="J2" s="27">
        <v>156</v>
      </c>
      <c r="K2" s="31">
        <v>1.3269230769230769</v>
      </c>
    </row>
    <row r="3" spans="1:11" x14ac:dyDescent="0.25">
      <c r="A3" s="48" t="s">
        <v>60</v>
      </c>
      <c r="B3" s="27">
        <v>6</v>
      </c>
      <c r="C3" s="28">
        <v>1489.9998419999999</v>
      </c>
      <c r="D3" s="29">
        <v>576.40225996131528</v>
      </c>
      <c r="E3" s="28">
        <v>49.666661400000002</v>
      </c>
      <c r="F3" s="28">
        <v>2.585</v>
      </c>
      <c r="G3" s="30">
        <v>1.401</v>
      </c>
      <c r="H3" s="29">
        <v>19.213408665377177</v>
      </c>
      <c r="I3" s="27">
        <v>222</v>
      </c>
      <c r="J3" s="27">
        <v>192</v>
      </c>
      <c r="K3" s="31">
        <v>1.15625</v>
      </c>
    </row>
    <row r="4" spans="1:11" x14ac:dyDescent="0.25">
      <c r="A4" s="48" t="s">
        <v>61</v>
      </c>
      <c r="B4" s="27">
        <v>7</v>
      </c>
      <c r="C4" s="28">
        <v>1705.999812</v>
      </c>
      <c r="D4" s="32">
        <v>568.62869542030535</v>
      </c>
      <c r="E4" s="30">
        <v>56.866660399999994</v>
      </c>
      <c r="F4" s="30">
        <v>3.0002</v>
      </c>
      <c r="G4" s="30">
        <v>1.7501</v>
      </c>
      <c r="H4" s="32">
        <v>18.95428984734351</v>
      </c>
      <c r="I4" s="27">
        <v>253</v>
      </c>
      <c r="J4" s="27">
        <v>222</v>
      </c>
      <c r="K4" s="31">
        <v>1.1396396396396395</v>
      </c>
    </row>
    <row r="5" spans="1:11" x14ac:dyDescent="0.25">
      <c r="A5" s="48" t="s">
        <v>62</v>
      </c>
      <c r="B5" s="27">
        <v>8</v>
      </c>
      <c r="C5" s="28">
        <v>1701.9998039999996</v>
      </c>
      <c r="D5" s="29">
        <v>498.1122666744709</v>
      </c>
      <c r="E5" s="28">
        <v>56.733326799999993</v>
      </c>
      <c r="F5" s="28">
        <v>3.4169</v>
      </c>
      <c r="G5" s="30">
        <v>2.4335</v>
      </c>
      <c r="H5" s="29">
        <v>16.603742222482364</v>
      </c>
      <c r="I5" s="27">
        <v>251</v>
      </c>
      <c r="J5" s="27">
        <v>254</v>
      </c>
      <c r="K5" s="31">
        <v>0.98818897637795278</v>
      </c>
    </row>
    <row r="6" spans="1:11" x14ac:dyDescent="0.25">
      <c r="A6" s="48" t="s">
        <v>70</v>
      </c>
      <c r="B6" s="27">
        <v>8</v>
      </c>
      <c r="C6" s="28">
        <v>1671.9998099999998</v>
      </c>
      <c r="D6" s="29">
        <v>489.33238022769166</v>
      </c>
      <c r="E6" s="28">
        <v>55.733326999999996</v>
      </c>
      <c r="F6" s="28">
        <v>3.4169000000000005</v>
      </c>
      <c r="G6" s="30">
        <v>2.2981000000000007</v>
      </c>
      <c r="H6" s="29">
        <v>16.311079340923055</v>
      </c>
      <c r="I6" s="27">
        <v>247</v>
      </c>
      <c r="J6" s="27">
        <v>254</v>
      </c>
      <c r="K6" s="31">
        <v>0.97244094488188981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2018-08-23T21:30:57Z</dcterms:modified>
</cp:coreProperties>
</file>