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28680" yWindow="555" windowWidth="29040" windowHeight="18240" tabRatio="756"/>
  </bookViews>
  <sheets>
    <sheet name="Definitions" sheetId="10" r:id="rId1"/>
    <sheet name="Student Characteristics" sheetId="1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Course'!$A$1:$H$53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 localSheetId="1">'Student Characteristics'!$B$21,'Student Characteristics'!$D$21,'Student Characteristics'!$F$21,'Student Characteristics'!$H$21,'Student Characteristics'!$J$21</definedName>
    <definedName name="Sparkline20_24">#REF!,#REF!,#REF!,#REF!,#REF!</definedName>
    <definedName name="Sparkline20Younger" localSheetId="1">'Student Characteristics'!$B$20,'Student Characteristics'!$D$20,'Student Characteristics'!$F$20,'Student Characteristics'!$H$20,'Student Characteristics'!$J$20</definedName>
    <definedName name="Sparkline20Younger">#REF!,#REF!,#REF!,#REF!,#REF!</definedName>
    <definedName name="Sparkline25_39" localSheetId="1">'Student Characteristics'!$B$22,'Student Characteristics'!$D$22,'Student Characteristics'!$F$22,'Student Characteristics'!$H$22,'Student Characteristics'!$J$22</definedName>
    <definedName name="Sparkline25_39">#REF!,#REF!,#REF!,#REF!,#REF!</definedName>
    <definedName name="Sparkline40" localSheetId="1">'Student Characteristics'!$B$23,'Student Characteristics'!$D$23,'Student Characteristics'!$F$23,'Student Characteristics'!$H$23,'Student Characteristics'!$J$23</definedName>
    <definedName name="Sparkline40">#REF!,#REF!,#REF!,#REF!,#REF!</definedName>
    <definedName name="SparklineAfricanAmerican" localSheetId="1">'Student Characteristics'!$B$9,'Student Characteristics'!$D$9,'Student Characteristics'!$F$9,'Student Characteristics'!$H$9,'Student Characteristics'!$J$9</definedName>
    <definedName name="SparklineAfricanAmerican">#REF!,#REF!,#REF!,#REF!,#REF!</definedName>
    <definedName name="SparklineAmericanIndian" localSheetId="1">'Student Characteristics'!$B$10,'Student Characteristics'!$D$10,'Student Characteristics'!$F$10,'Student Characteristics'!$H$10,'Student Characteristics'!$J$10</definedName>
    <definedName name="SparklineAmericanIndian">#REF!,#REF!,#REF!,#REF!,#REF!</definedName>
    <definedName name="SparklineAsian" localSheetId="1">'Student Characteristics'!$B$11,'Student Characteristics'!$D$11,'Student Characteristics'!$F$11,'Student Characteristics'!$H$11,'Student Characteristics'!$J$11</definedName>
    <definedName name="SparklineAsian">#REF!,#REF!,#REF!,#REF!,#REF!</definedName>
    <definedName name="SparklineCertificateOnly" localSheetId="1">'Student Characteristics'!$B$29,'Student Characteristics'!$D$29,'Student Characteristics'!$F$29,'Student Characteristics'!$H$29,'Student Characteristics'!$J$29</definedName>
    <definedName name="SparklineCertificateOnly">#REF!,#REF!,#REF!,#REF!,#REF!</definedName>
    <definedName name="SparklineDegreeOnly" localSheetId="1">'Student Characteristics'!$B$28,'Student Characteristics'!$D$28,'Student Characteristics'!$F$28,'Student Characteristics'!$H$28,'Student Characteristics'!$J$28</definedName>
    <definedName name="SparklineDegreeOnly">#REF!,#REF!,#REF!,#REF!,#REF!</definedName>
    <definedName name="SparklineFemale" localSheetId="1">'Student Characteristics'!$B$4,'Student Characteristics'!$D$4,'Student Characteristics'!$F$4,'Student Characteristics'!$H$4,'Student Characteristics'!$J$4</definedName>
    <definedName name="SparklineFemale">#REF!,#REF!,#REF!,#REF!,#REF!</definedName>
    <definedName name="SparklineFilipino" localSheetId="1">'Student Characteristics'!$B$12,'Student Characteristics'!$D$12,'Student Characteristics'!$F$12,'Student Characteristics'!$H$12,'Student Characteristics'!$J$12</definedName>
    <definedName name="SparklineFilipino">#REF!,#REF!,#REF!,#REF!,#REF!</definedName>
    <definedName name="SparklineFT" localSheetId="1">'Student Characteristics'!$B$34,'Student Characteristics'!$D$34,'Student Characteristics'!$F$34,'Student Characteristics'!$H$34,'Student Characteristics'!$J$34</definedName>
    <definedName name="SparklineFT">#REF!,#REF!,#REF!,#REF!,#REF!</definedName>
    <definedName name="SparklineLatino" localSheetId="1">'Student Characteristics'!$B$13,'Student Characteristics'!$D$13,'Student Characteristics'!$F$13,'Student Characteristics'!$H$13,'Student Characteristics'!$J$13</definedName>
    <definedName name="SparklineLatino">#REF!,#REF!,#REF!,#REF!,#REF!</definedName>
    <definedName name="SparklineMale" localSheetId="1">'Student Characteristics'!$B$5,'Student Characteristics'!$D$5,'Student Characteristics'!$F$5,'Student Characteristics'!$H$5,'Student Characteristics'!$J$5</definedName>
    <definedName name="SparklineMale">#REF!,#REF!,#REF!,#REF!,#REF!</definedName>
    <definedName name="SparklineMultipleRaces" localSheetId="1">'Student Characteristics'!$B$16,'Student Characteristics'!$D$16,'Student Characteristics'!$F$16,'Student Characteristics'!$H$16,'Student Characteristics'!$J$16</definedName>
    <definedName name="SparklineMultipleRaces">#REF!,#REF!,#REF!,#REF!,#REF!</definedName>
    <definedName name="SparklineNoDegree" localSheetId="1">'Student Characteristics'!$B$27,'Student Characteristics'!$D$27,'Student Characteristics'!$F$27,'Student Characteristics'!$H$27,'Student Characteristics'!$J$27</definedName>
    <definedName name="SparklineNoDegree">#REF!,#REF!,#REF!,#REF!,#REF!</definedName>
    <definedName name="SparklineOtherGoal" localSheetId="1">'Student Characteristics'!$B$30,'Student Characteristics'!$D$30,'Student Characteristics'!$F$30,'Student Characteristics'!$H$30,'Student Characteristics'!$J$30</definedName>
    <definedName name="SparklineOtherGoal">#REF!,#REF!,#REF!,#REF!,#REF!</definedName>
    <definedName name="SparklinePI" localSheetId="1">'Student Characteristics'!$B$14,'Student Characteristics'!$D$14,'Student Characteristics'!$F$14,'Student Characteristics'!$H$14,'Student Characteristics'!$J$14</definedName>
    <definedName name="SparklinePI">#REF!,#REF!,#REF!,#REF!,#REF!</definedName>
    <definedName name="SparklinePT" localSheetId="1">'Student Characteristics'!$B$33,'Student Characteristics'!$D$33,'Student Characteristics'!$F$33,'Student Characteristics'!$H$33,'Student Characteristics'!$J$33</definedName>
    <definedName name="SparklinePT">#REF!,#REF!,#REF!,#REF!,#REF!</definedName>
    <definedName name="SparklinePTFTTotal" localSheetId="1">'Student Characteristics'!$B$35,'Student Characteristics'!$D$35,'Student Characteristics'!$F$35,'Student Characteristics'!$H$35,'Student Characteristics'!$J$35</definedName>
    <definedName name="SparklinePTFTTotal">#REF!,#REF!,#REF!,#REF!,#REF!</definedName>
    <definedName name="SparklineTotalAge" localSheetId="1">'Student Characteristics'!$B$24,'Student Characteristics'!$D$24,'Student Characteristics'!$F$24,'Student Characteristics'!$H$24,'Student Characteristics'!$J$24</definedName>
    <definedName name="SparklineTotalAge">#REF!,#REF!,#REF!,#REF!,#REF!</definedName>
    <definedName name="SparklineTotalGender" localSheetId="1">'Student Characteristics'!$B$7,'Student Characteristics'!$D$7,'Student Characteristics'!$F$7,'Student Characteristics'!$H$7,'Student Characteristics'!$J$7</definedName>
    <definedName name="SparklineTotalGender">#REF!,#REF!,#REF!,#REF!,#REF!</definedName>
    <definedName name="SparklineTotalGoal" localSheetId="1">'Student Characteristics'!$B$31,'Student Characteristics'!$D$31,'Student Characteristics'!$F$31,'Student Characteristics'!$H$31,'Student Characteristics'!$J$31</definedName>
    <definedName name="SparklineTotalGoal">#REF!,#REF!,#REF!,#REF!,#REF!</definedName>
    <definedName name="SparklineTotalRace" localSheetId="1">'Student Characteristics'!$B$18,'Student Characteristics'!$D$18,'Student Characteristics'!$F$18,'Student Characteristics'!$H$18,'Student Characteristics'!$J$18</definedName>
    <definedName name="SparklineTotalRace">#REF!,#REF!,#REF!,#REF!,#REF!</definedName>
    <definedName name="SparklineTransferDegree" localSheetId="1">'Student Characteristics'!$B$26,'Student Characteristics'!$D$26,'Student Characteristics'!$F$26,'Student Characteristics'!$H$26,'Student Characteristics'!$J$26</definedName>
    <definedName name="SparklineTransferDegree">#REF!,#REF!,#REF!,#REF!,#REF!</definedName>
    <definedName name="SparklineTransferNoDegree" localSheetId="1">'Student Characteristics'!$B$27,'Student Characteristics'!$D$27,'Student Characteristics'!$F$27,'Student Characteristics'!$H$27,'Student Characteristics'!$J$27</definedName>
    <definedName name="SparklineTransferNoDegree">#REF!,#REF!,#REF!,#REF!,#REF!</definedName>
    <definedName name="SparklineUnknownGender" localSheetId="1">'Student Characteristics'!$B$6,'Student Characteristics'!$D$6,'Student Characteristics'!$F$6,'Student Characteristics'!$H$6,'Student Characteristics'!$J$6</definedName>
    <definedName name="SparklineUnknownGender">#REF!,#REF!,#REF!,#REF!,#REF!</definedName>
    <definedName name="SparklineUnknownRace" localSheetId="1">'Student Characteristics'!$B$17,'Student Characteristics'!$D$17,'Student Characteristics'!$F$17,'Student Characteristics'!$H$17,'Student Characteristics'!$J$17</definedName>
    <definedName name="SparklineUnknownRace">#REF!,#REF!,#REF!,#REF!,#REF!</definedName>
    <definedName name="SparklineWhite" localSheetId="1">'Student Characteristics'!$B$15,'Student Characteristics'!$D$15,'Student Characteristics'!$F$15,'Student Characteristics'!$H$15,'Student Characteristics'!$J$15</definedName>
    <definedName name="SparklineWhite">#REF!,#REF!,#REF!,#REF!,#REF!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1" i="12" l="1"/>
  <c r="J35" i="12" l="1"/>
  <c r="L35" i="12" s="1"/>
  <c r="H35" i="12"/>
  <c r="I33" i="12" s="1"/>
  <c r="I35" i="12" s="1"/>
  <c r="F35" i="12"/>
  <c r="G33" i="12" s="1"/>
  <c r="G35" i="12" s="1"/>
  <c r="D35" i="12"/>
  <c r="B35" i="12"/>
  <c r="L34" i="12"/>
  <c r="K34" i="12"/>
  <c r="I34" i="12"/>
  <c r="G34" i="12"/>
  <c r="E34" i="12"/>
  <c r="E35" i="12" s="1"/>
  <c r="C34" i="12"/>
  <c r="L33" i="12"/>
  <c r="K33" i="12"/>
  <c r="K35" i="12" s="1"/>
  <c r="E33" i="12"/>
  <c r="C33" i="12"/>
  <c r="C35" i="12" s="1"/>
  <c r="J31" i="12"/>
  <c r="K27" i="12" s="1"/>
  <c r="H31" i="12"/>
  <c r="I28" i="12" s="1"/>
  <c r="F31" i="12"/>
  <c r="G30" i="12" s="1"/>
  <c r="D31" i="12"/>
  <c r="E27" i="12" s="1"/>
  <c r="B31" i="12"/>
  <c r="C29" i="12" s="1"/>
  <c r="L30" i="12"/>
  <c r="L29" i="12"/>
  <c r="L28" i="12"/>
  <c r="L27" i="12"/>
  <c r="L26" i="12"/>
  <c r="J24" i="12"/>
  <c r="L24" i="12" s="1"/>
  <c r="H24" i="12"/>
  <c r="I21" i="12" s="1"/>
  <c r="F24" i="12"/>
  <c r="G20" i="12" s="1"/>
  <c r="D24" i="12"/>
  <c r="B24" i="12"/>
  <c r="L23" i="12"/>
  <c r="K23" i="12"/>
  <c r="I23" i="12"/>
  <c r="E23" i="12"/>
  <c r="E24" i="12" s="1"/>
  <c r="C23" i="12"/>
  <c r="L22" i="12"/>
  <c r="K22" i="12"/>
  <c r="E22" i="12"/>
  <c r="C22" i="12"/>
  <c r="L21" i="12"/>
  <c r="K21" i="12"/>
  <c r="E21" i="12"/>
  <c r="C21" i="12"/>
  <c r="L20" i="12"/>
  <c r="K20" i="12"/>
  <c r="K24" i="12" s="1"/>
  <c r="I20" i="12"/>
  <c r="E20" i="12"/>
  <c r="C20" i="12"/>
  <c r="C24" i="12" s="1"/>
  <c r="J18" i="12"/>
  <c r="K15" i="12" s="1"/>
  <c r="H18" i="12"/>
  <c r="I17" i="12" s="1"/>
  <c r="F18" i="12"/>
  <c r="D18" i="12"/>
  <c r="E16" i="12" s="1"/>
  <c r="B18" i="12"/>
  <c r="C16" i="12" s="1"/>
  <c r="L17" i="12"/>
  <c r="K17" i="12"/>
  <c r="G17" i="12"/>
  <c r="L16" i="12"/>
  <c r="G16" i="12"/>
  <c r="L15" i="12"/>
  <c r="G15" i="12"/>
  <c r="E15" i="12"/>
  <c r="C15" i="12"/>
  <c r="L14" i="12"/>
  <c r="G14" i="12"/>
  <c r="E14" i="12"/>
  <c r="C14" i="12"/>
  <c r="L13" i="12"/>
  <c r="K13" i="12"/>
  <c r="G13" i="12"/>
  <c r="L12" i="12"/>
  <c r="K12" i="12"/>
  <c r="G12" i="12"/>
  <c r="L11" i="12"/>
  <c r="G11" i="12"/>
  <c r="E11" i="12"/>
  <c r="C11" i="12"/>
  <c r="L10" i="12"/>
  <c r="G10" i="12"/>
  <c r="E10" i="12"/>
  <c r="C10" i="12"/>
  <c r="L9" i="12"/>
  <c r="K9" i="12"/>
  <c r="G9" i="12"/>
  <c r="G18" i="12" s="1"/>
  <c r="J7" i="12"/>
  <c r="K6" i="12" s="1"/>
  <c r="H7" i="12"/>
  <c r="I6" i="12" s="1"/>
  <c r="F7" i="12"/>
  <c r="D7" i="12"/>
  <c r="E5" i="12" s="1"/>
  <c r="B7" i="12"/>
  <c r="C4" i="12" s="1"/>
  <c r="L6" i="12"/>
  <c r="G6" i="12"/>
  <c r="L5" i="12"/>
  <c r="I5" i="12"/>
  <c r="G5" i="12"/>
  <c r="L4" i="12"/>
  <c r="I4" i="12"/>
  <c r="G4" i="12"/>
  <c r="G7" i="12" s="1"/>
  <c r="E4" i="12"/>
  <c r="K28" i="12" l="1"/>
  <c r="K29" i="12"/>
  <c r="K26" i="12"/>
  <c r="K30" i="12"/>
  <c r="I26" i="12"/>
  <c r="I27" i="12"/>
  <c r="I30" i="12"/>
  <c r="G27" i="12"/>
  <c r="G26" i="12"/>
  <c r="C26" i="12"/>
  <c r="C30" i="12"/>
  <c r="C28" i="12"/>
  <c r="C27" i="12"/>
  <c r="I24" i="12"/>
  <c r="I7" i="12"/>
  <c r="K18" i="12"/>
  <c r="E7" i="12"/>
  <c r="I12" i="12"/>
  <c r="K16" i="12"/>
  <c r="L7" i="12"/>
  <c r="C9" i="12"/>
  <c r="C13" i="12"/>
  <c r="G29" i="12"/>
  <c r="C5" i="12"/>
  <c r="C7" i="12" s="1"/>
  <c r="E9" i="12"/>
  <c r="E18" i="12" s="1"/>
  <c r="I10" i="12"/>
  <c r="E13" i="12"/>
  <c r="I14" i="12"/>
  <c r="E17" i="12"/>
  <c r="G21" i="12"/>
  <c r="G24" i="12" s="1"/>
  <c r="E28" i="12"/>
  <c r="I29" i="12"/>
  <c r="K5" i="12"/>
  <c r="I16" i="12"/>
  <c r="G23" i="12"/>
  <c r="E26" i="12"/>
  <c r="K4" i="12"/>
  <c r="C6" i="12"/>
  <c r="I11" i="12"/>
  <c r="E6" i="12"/>
  <c r="C17" i="12"/>
  <c r="L18" i="12"/>
  <c r="I22" i="12"/>
  <c r="K10" i="12"/>
  <c r="C12" i="12"/>
  <c r="K14" i="12"/>
  <c r="G28" i="12"/>
  <c r="E30" i="12"/>
  <c r="I15" i="12"/>
  <c r="G22" i="12"/>
  <c r="E29" i="12"/>
  <c r="K11" i="12"/>
  <c r="I9" i="12"/>
  <c r="E12" i="12"/>
  <c r="I13" i="12"/>
  <c r="M57" i="9"/>
  <c r="K57" i="9"/>
  <c r="M39" i="9"/>
  <c r="K39" i="9"/>
  <c r="S51" i="9"/>
  <c r="Q51" i="9"/>
  <c r="S39" i="9"/>
  <c r="Q39" i="9"/>
  <c r="S27" i="9"/>
  <c r="Q27" i="9"/>
  <c r="S57" i="9"/>
  <c r="Q57" i="9"/>
  <c r="S45" i="9"/>
  <c r="Q45" i="9"/>
  <c r="S33" i="9"/>
  <c r="Q33" i="9"/>
  <c r="S21" i="9"/>
  <c r="Q21" i="9"/>
  <c r="C29" i="1"/>
  <c r="D29" i="1"/>
  <c r="E29" i="1" s="1"/>
  <c r="F29" i="1"/>
  <c r="G29" i="1" s="1"/>
  <c r="C35" i="1"/>
  <c r="G35" i="1" s="1"/>
  <c r="D35" i="1"/>
  <c r="E35" i="1" s="1"/>
  <c r="F35" i="1"/>
  <c r="C41" i="1"/>
  <c r="D41" i="1"/>
  <c r="E41" i="1" s="1"/>
  <c r="F41" i="1"/>
  <c r="G41" i="1" s="1"/>
  <c r="C47" i="1"/>
  <c r="D47" i="1"/>
  <c r="F47" i="1"/>
  <c r="C53" i="1"/>
  <c r="D53" i="1"/>
  <c r="F53" i="1"/>
  <c r="D8" i="3"/>
  <c r="E8" i="3" s="1"/>
  <c r="C8" i="3"/>
  <c r="K31" i="12" l="1"/>
  <c r="I31" i="12"/>
  <c r="G31" i="12"/>
  <c r="C31" i="12"/>
  <c r="I18" i="12"/>
  <c r="C18" i="12"/>
  <c r="E31" i="12"/>
  <c r="K7" i="12"/>
  <c r="E47" i="1"/>
  <c r="G47" i="1"/>
  <c r="G53" i="1"/>
  <c r="E53" i="1"/>
  <c r="F23" i="1" l="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G29" i="3" s="1"/>
  <c r="D29" i="3"/>
  <c r="E29" i="3" s="1"/>
  <c r="C29" i="3"/>
  <c r="F22" i="3"/>
  <c r="D22" i="3"/>
  <c r="C22" i="3"/>
  <c r="F16" i="3"/>
  <c r="D16" i="3"/>
  <c r="C16" i="3"/>
  <c r="F9" i="1"/>
  <c r="D9" i="1"/>
  <c r="C9" i="1"/>
  <c r="F8" i="3"/>
  <c r="E8" i="7"/>
  <c r="C14" i="7"/>
  <c r="D14" i="7"/>
  <c r="F14" i="7"/>
  <c r="F8" i="7"/>
  <c r="D8" i="7"/>
  <c r="C8" i="7"/>
  <c r="L51" i="9"/>
  <c r="L45" i="9"/>
  <c r="L33" i="9"/>
  <c r="L27" i="9"/>
  <c r="L9" i="9"/>
  <c r="I9" i="9"/>
  <c r="C21" i="9"/>
  <c r="C15" i="9"/>
  <c r="C9" i="9"/>
  <c r="C33" i="9"/>
  <c r="C39" i="9"/>
  <c r="C45" i="9"/>
  <c r="C51" i="9"/>
  <c r="F57" i="9"/>
  <c r="D57" i="9"/>
  <c r="C57" i="9"/>
  <c r="J45" i="9"/>
  <c r="I45" i="9"/>
  <c r="F45" i="9"/>
  <c r="D45" i="9"/>
  <c r="E45" i="9" s="1"/>
  <c r="J51" i="9"/>
  <c r="K51" i="9" s="1"/>
  <c r="I51" i="9"/>
  <c r="F51" i="9"/>
  <c r="D51" i="9"/>
  <c r="F39" i="9"/>
  <c r="D39" i="9"/>
  <c r="J33" i="9"/>
  <c r="I33" i="9"/>
  <c r="F33" i="9"/>
  <c r="D33" i="9"/>
  <c r="J27" i="9"/>
  <c r="I27" i="9"/>
  <c r="F27" i="9"/>
  <c r="D27" i="9"/>
  <c r="C27" i="9"/>
  <c r="F21" i="9"/>
  <c r="D21" i="9"/>
  <c r="K15" i="9"/>
  <c r="F15" i="9"/>
  <c r="D15" i="9"/>
  <c r="F9" i="9"/>
  <c r="D9" i="9"/>
  <c r="J9" i="9"/>
  <c r="G8" i="7" l="1"/>
  <c r="E16" i="3"/>
  <c r="G17" i="1"/>
  <c r="E41" i="3"/>
  <c r="G22" i="3"/>
  <c r="E59" i="3"/>
  <c r="E53" i="3"/>
  <c r="E51" i="9"/>
  <c r="G51" i="9"/>
  <c r="G39" i="9"/>
  <c r="M45" i="9"/>
  <c r="M51" i="9"/>
  <c r="S15" i="9"/>
  <c r="Q15" i="9"/>
  <c r="E20" i="7"/>
  <c r="G20" i="7"/>
  <c r="G14" i="7"/>
  <c r="E14" i="7"/>
  <c r="G23" i="1"/>
  <c r="E17" i="1"/>
  <c r="G41" i="3"/>
  <c r="E35" i="3"/>
  <c r="E57" i="9"/>
  <c r="G57" i="9"/>
  <c r="K45" i="9"/>
  <c r="G45" i="9"/>
  <c r="E39" i="9"/>
  <c r="K33" i="9"/>
  <c r="M33" i="9"/>
  <c r="E33" i="9"/>
  <c r="E27" i="9"/>
  <c r="K27" i="9"/>
  <c r="M27" i="9"/>
  <c r="G27" i="9"/>
  <c r="M21" i="9"/>
  <c r="K21" i="9"/>
  <c r="M15" i="9"/>
  <c r="E23" i="1"/>
  <c r="G9" i="1"/>
  <c r="E77" i="3"/>
  <c r="G77" i="3"/>
  <c r="E71" i="3"/>
  <c r="G71" i="3"/>
  <c r="G65" i="3"/>
  <c r="E65" i="3"/>
  <c r="G59" i="3"/>
  <c r="G53" i="3"/>
  <c r="E47" i="3"/>
  <c r="G47" i="3"/>
  <c r="G35" i="3"/>
  <c r="E22" i="3"/>
  <c r="G16" i="3"/>
  <c r="E9" i="1"/>
  <c r="G8" i="3"/>
  <c r="E21" i="9"/>
  <c r="G21" i="9"/>
  <c r="E15" i="9"/>
  <c r="G15" i="9"/>
  <c r="G33" i="9"/>
  <c r="G9" i="9"/>
  <c r="E9" i="9"/>
  <c r="M9" i="9"/>
  <c r="K9" i="9"/>
  <c r="Q9" i="9"/>
  <c r="S9" i="9"/>
</calcChain>
</file>

<file path=xl/sharedStrings.xml><?xml version="1.0" encoding="utf-8"?>
<sst xmlns="http://schemas.openxmlformats.org/spreadsheetml/2006/main" count="1220" uniqueCount="111">
  <si>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</si>
  <si>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</si>
  <si>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</si>
  <si>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</si>
  <si>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</si>
  <si>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</si>
  <si>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</si>
  <si>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</si>
  <si>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</si>
  <si>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</si>
  <si>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</si>
  <si>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</si>
  <si>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</si>
  <si>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</si>
  <si>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</si>
  <si>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</si>
  <si>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</si>
  <si>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</si>
  <si>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</si>
  <si>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</si>
  <si>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</si>
  <si>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</si>
  <si>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</si>
  <si>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</si>
  <si>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</si>
  <si>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</si>
  <si>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</si>
  <si>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</si>
  <si>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</si>
  <si>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</si>
  <si>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</si>
  <si>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</si>
  <si>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</si>
  <si>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</si>
  <si>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</si>
  <si>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</si>
  <si>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</si>
  <si>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</si>
  <si>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</si>
  <si>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</si>
  <si>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</si>
  <si>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</si>
  <si>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</si>
  <si>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</si>
  <si>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</si>
  <si>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American Sign Language</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</si>
  <si>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</si>
  <si>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</si>
  <si>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</si>
  <si>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</si>
  <si>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</si>
  <si>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</si>
  <si>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</si>
  <si>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</si>
  <si>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</si>
  <si>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</si>
  <si>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</si>
  <si>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</si>
  <si>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</si>
  <si>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</si>
  <si>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</si>
  <si>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</si>
  <si>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</si>
  <si>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</si>
  <si>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</si>
  <si>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</si>
  <si>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</si>
  <si>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</si>
  <si>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</si>
  <si>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</si>
  <si>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</si>
  <si>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</si>
  <si>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</si>
  <si>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</si>
  <si>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</si>
  <si>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</si>
  <si>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</si>
  <si>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</si>
  <si>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</si>
  <si>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</si>
  <si>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</si>
  <si>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</si>
  <si>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</si>
  <si>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</si>
  <si>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</si>
  <si>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</si>
  <si>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</si>
  <si>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</si>
  <si>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</si>
  <si>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</si>
  <si>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</si>
  <si>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</si>
  <si>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</si>
  <si>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</si>
  <si>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ASL-120: American Sign Language I</t>
  </si>
  <si>
    <t>ASL-121: American Sign Language II</t>
  </si>
  <si>
    <t>ASL-125: ASL with Infants and Toddlers</t>
  </si>
  <si>
    <t>ASL-126: ASL with School Age Children</t>
  </si>
  <si>
    <t>ASL-130: ASL: Fingerspelling</t>
  </si>
  <si>
    <t>ASL-220: American Sign Language III</t>
  </si>
  <si>
    <t>ASL-221: American Sign Language IV</t>
  </si>
  <si>
    <t>Full-Time Equivalent Faculty (FTEF)</t>
  </si>
  <si>
    <t>FTEF</t>
  </si>
  <si>
    <t>Less than full-time (&lt;12 units)</t>
  </si>
  <si>
    <t>American Sign Language
Success and Retention Rates by Demographics</t>
  </si>
  <si>
    <t>American Sign Language
Success and Retention Rates by Course</t>
  </si>
  <si>
    <t>American Sign Language
Success and Retention Rates by Distance Education (DE) Status</t>
  </si>
  <si>
    <t>American Sign Language
Success and Retention Rates by Distance Education Status and Race/Ethnicity</t>
  </si>
  <si>
    <t>American Sign Language
Productivity</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</si>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</sst>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3">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3" fillId="0" borderId="1" xfId="0" quotePrefix="1" applyNumberFormat="1" applyFont="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3" fontId="0" fillId="4" borderId="1" xfId="0" quotePrefix="1" applyNumberFormat="1" applyFill="1" applyBorder="1" applyAlignment="1">
      <alignment horizontal="center" vertical="center"/>
    </xf>
    <xf numFmtId="3" fontId="3" fillId="5" borderId="1" xfId="0" quotePrefix="1" applyNumberFormat="1" applyFont="1" applyFill="1" applyBorder="1" applyAlignment="1">
      <alignment horizontal="center" vertical="center"/>
    </xf>
    <xf numFmtId="3" fontId="3" fillId="6" borderId="1" xfId="0" quotePrefix="1" applyNumberFormat="1" applyFont="1" applyFill="1" applyBorder="1" applyAlignment="1">
      <alignment horizontal="center" vertical="center"/>
    </xf>
    <xf numFmtId="3" fontId="3" fillId="4" borderId="1" xfId="0" quotePrefix="1" applyNumberFormat="1" applyFont="1" applyFill="1" applyBorder="1" applyAlignment="1">
      <alignment horizontal="center" vertical="center"/>
    </xf>
    <xf numFmtId="3" fontId="3" fillId="7" borderId="1" xfId="0" quotePrefix="1" applyNumberFormat="1" applyFont="1" applyFill="1" applyBorder="1" applyAlignment="1">
      <alignment horizontal="center" vertical="center"/>
    </xf>
    <xf numFmtId="9" fontId="0" fillId="6" borderId="1" xfId="0" quotePrefix="1" applyNumberFormat="1" applyFill="1"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1" fontId="0" fillId="0" borderId="6" xfId="0" applyNumberFormat="1" applyBorder="1" applyAlignment="1">
      <alignment horizontal="center"/>
    </xf>
    <xf numFmtId="2" fontId="0" fillId="0" borderId="6" xfId="0" quotePrefix="1" applyNumberFormat="1" applyBorder="1" applyAlignment="1">
      <alignment horizontal="center"/>
    </xf>
    <xf numFmtId="0" fontId="0" fillId="0" borderId="1" xfId="0" applyBorder="1"/>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FFFFAF"/>
      <color rgb="FFC5D9F1"/>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0</xdr:row>
      <xdr:rowOff>180975</xdr:rowOff>
    </xdr:from>
    <xdr:to>
      <xdr:col>9</xdr:col>
      <xdr:colOff>113774</xdr:colOff>
      <xdr:row>6</xdr:row>
      <xdr:rowOff>56880</xdr:rowOff>
    </xdr:to>
    <xdr:pic>
      <xdr:nvPicPr>
        <xdr:cNvPr id="7" name="Picture 6"/>
        <xdr:cNvPicPr>
          <a:picLocks noChangeAspect="1"/>
        </xdr:cNvPicPr>
      </xdr:nvPicPr>
      <xdr:blipFill>
        <a:blip xmlns:r="http://schemas.openxmlformats.org/officeDocument/2006/relationships" r:embed="rId1"/>
        <a:stretch>
          <a:fillRect/>
        </a:stretch>
      </xdr:blipFill>
      <xdr:spPr>
        <a:xfrm>
          <a:off x="82200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65</v>
      </c>
    </row>
    <row r="2" spans="1:2" ht="30" customHeight="1" x14ac:dyDescent="0.25">
      <c r="A2" s="63" t="s">
        <v>64</v>
      </c>
      <c r="B2" s="61" t="s">
        <v>72</v>
      </c>
    </row>
    <row r="3" spans="1:2" ht="45" x14ac:dyDescent="0.25">
      <c r="A3" s="61" t="s">
        <v>52</v>
      </c>
      <c r="B3" s="61" t="s">
        <v>81</v>
      </c>
    </row>
    <row r="4" spans="1:2" x14ac:dyDescent="0.25">
      <c r="A4" s="128" t="s">
        <v>86</v>
      </c>
      <c r="B4" s="129"/>
    </row>
    <row r="5" spans="1:2" ht="30" customHeight="1" x14ac:dyDescent="0.25">
      <c r="A5" s="61" t="s">
        <v>53</v>
      </c>
      <c r="B5" s="61" t="s">
        <v>73</v>
      </c>
    </row>
    <row r="6" spans="1:2" ht="45" x14ac:dyDescent="0.25">
      <c r="A6" s="61" t="s">
        <v>50</v>
      </c>
      <c r="B6" s="61" t="s">
        <v>71</v>
      </c>
    </row>
    <row r="7" spans="1:2" ht="30" customHeight="1" x14ac:dyDescent="0.25">
      <c r="A7" s="61" t="s">
        <v>54</v>
      </c>
      <c r="B7" s="61" t="s">
        <v>70</v>
      </c>
    </row>
    <row r="8" spans="1:2" ht="45" customHeight="1" x14ac:dyDescent="0.25">
      <c r="A8" s="61" t="s">
        <v>3</v>
      </c>
      <c r="B8" s="61" t="s">
        <v>69</v>
      </c>
    </row>
    <row r="9" spans="1:2" ht="60" customHeight="1" x14ac:dyDescent="0.25">
      <c r="A9" s="61" t="s">
        <v>51</v>
      </c>
      <c r="B9" s="61" t="s">
        <v>87</v>
      </c>
    </row>
    <row r="10" spans="1:2" x14ac:dyDescent="0.25">
      <c r="A10" s="128" t="s">
        <v>85</v>
      </c>
      <c r="B10" s="129"/>
    </row>
    <row r="11" spans="1:2" ht="30" customHeight="1" x14ac:dyDescent="0.25">
      <c r="A11" s="61" t="s">
        <v>46</v>
      </c>
      <c r="B11" s="61" t="s">
        <v>67</v>
      </c>
    </row>
    <row r="12" spans="1:2" ht="30" customHeight="1" x14ac:dyDescent="0.25">
      <c r="A12" s="61" t="s">
        <v>56</v>
      </c>
      <c r="B12" s="61" t="s">
        <v>66</v>
      </c>
    </row>
    <row r="13" spans="1:2" ht="30" customHeight="1" x14ac:dyDescent="0.25">
      <c r="A13" s="61" t="s">
        <v>55</v>
      </c>
      <c r="B13" s="61" t="s">
        <v>68</v>
      </c>
    </row>
    <row r="14" spans="1:2" x14ac:dyDescent="0.25">
      <c r="A14" s="128" t="s">
        <v>84</v>
      </c>
      <c r="B14" s="129"/>
    </row>
    <row r="15" spans="1:2" ht="30" customHeight="1" x14ac:dyDescent="0.25">
      <c r="A15" s="61" t="s">
        <v>33</v>
      </c>
      <c r="B15" s="61" t="s">
        <v>88</v>
      </c>
    </row>
    <row r="16" spans="1:2" ht="30" customHeight="1" x14ac:dyDescent="0.25">
      <c r="A16" s="61" t="s">
        <v>74</v>
      </c>
      <c r="B16" s="61" t="s">
        <v>75</v>
      </c>
    </row>
    <row r="17" spans="1:2" ht="60" x14ac:dyDescent="0.25">
      <c r="A17" s="61" t="s">
        <v>89</v>
      </c>
      <c r="B17" s="61" t="s">
        <v>76</v>
      </c>
    </row>
    <row r="18" spans="1:2" ht="75" x14ac:dyDescent="0.25">
      <c r="A18" s="61" t="s">
        <v>90</v>
      </c>
      <c r="B18" s="61" t="s">
        <v>77</v>
      </c>
    </row>
    <row r="19" spans="1:2" ht="30" customHeight="1" x14ac:dyDescent="0.25">
      <c r="A19" s="61" t="s">
        <v>101</v>
      </c>
      <c r="B19" s="61" t="s">
        <v>80</v>
      </c>
    </row>
    <row r="20" spans="1:2" ht="60" x14ac:dyDescent="0.25">
      <c r="A20" s="61" t="s">
        <v>35</v>
      </c>
      <c r="B20" s="61" t="s">
        <v>79</v>
      </c>
    </row>
    <row r="21" spans="1:2" ht="30" customHeight="1" x14ac:dyDescent="0.25">
      <c r="A21" s="61" t="s">
        <v>91</v>
      </c>
      <c r="B21" s="61" t="s">
        <v>78</v>
      </c>
    </row>
    <row r="22" spans="1:2" ht="45" customHeight="1" x14ac:dyDescent="0.25">
      <c r="A22" s="61" t="s">
        <v>52</v>
      </c>
      <c r="B22" s="61" t="s">
        <v>81</v>
      </c>
    </row>
    <row r="23" spans="1:2" ht="30" customHeight="1" x14ac:dyDescent="0.25">
      <c r="A23" s="61" t="s">
        <v>36</v>
      </c>
      <c r="B23" s="61" t="s">
        <v>82</v>
      </c>
    </row>
    <row r="24" spans="1:2" ht="30" customHeight="1" x14ac:dyDescent="0.25">
      <c r="A24" s="61" t="s">
        <v>37</v>
      </c>
      <c r="B24" s="61" t="s">
        <v>83</v>
      </c>
    </row>
  </sheetData>
  <mergeCells count="3">
    <mergeCell ref="A14:B14"/>
    <mergeCell ref="A10:B10"/>
    <mergeCell ref="A4:B4"/>
  </mergeCells>
  <printOptions horizontalCentered="1"/>
  <pageMargins left="0.7" right="0.7" top="0.75" bottom="0.75" header="0.3" footer="0.3"/>
  <pageSetup scale="74" fitToHeight="0" orientation="portrait"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zoomScaleSheetLayoutView="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4" t="s">
        <v>45</v>
      </c>
      <c r="B1" s="134"/>
      <c r="C1" s="134"/>
      <c r="D1" s="134"/>
      <c r="E1" s="134"/>
      <c r="F1" s="134"/>
      <c r="G1" s="134"/>
      <c r="H1" s="134"/>
      <c r="I1" s="134"/>
      <c r="J1" s="134"/>
      <c r="K1" s="134"/>
      <c r="L1" s="134"/>
      <c r="M1" s="134"/>
    </row>
    <row r="2" spans="1:13" x14ac:dyDescent="0.25">
      <c r="A2" s="135" t="s">
        <v>64</v>
      </c>
      <c r="B2" s="135"/>
      <c r="C2" s="135"/>
      <c r="D2" s="135"/>
      <c r="E2" s="135"/>
      <c r="F2" s="135"/>
      <c r="G2" s="135"/>
      <c r="H2" s="135"/>
      <c r="I2" s="135"/>
      <c r="J2" s="135"/>
      <c r="K2" s="135"/>
      <c r="L2" s="135"/>
      <c r="M2" s="135"/>
    </row>
    <row r="3" spans="1:13" s="24" customFormat="1" ht="30" x14ac:dyDescent="0.25">
      <c r="A3" s="51" t="s">
        <v>10</v>
      </c>
      <c r="B3" s="130" t="s">
        <v>0</v>
      </c>
      <c r="C3" s="130"/>
      <c r="D3" s="130" t="s">
        <v>1</v>
      </c>
      <c r="E3" s="130"/>
      <c r="F3" s="130" t="s">
        <v>2</v>
      </c>
      <c r="G3" s="130"/>
      <c r="H3" s="130" t="s">
        <v>49</v>
      </c>
      <c r="I3" s="130"/>
      <c r="J3" s="130" t="s">
        <v>48</v>
      </c>
      <c r="K3" s="130"/>
      <c r="L3" s="50" t="s">
        <v>31</v>
      </c>
      <c r="M3" s="50" t="s">
        <v>109</v>
      </c>
    </row>
    <row r="4" spans="1:13" x14ac:dyDescent="0.25">
      <c r="A4" s="16" t="s">
        <v>11</v>
      </c>
      <c r="B4" s="4">
        <v>217</v>
      </c>
      <c r="C4" s="9">
        <f>IFERROR(B4/B$7, "--")</f>
        <v>0.72575250836120397</v>
      </c>
      <c r="D4" s="4">
        <v>185</v>
      </c>
      <c r="E4" s="9">
        <f t="shared" ref="E4:E6" si="0">IFERROR(D4/D$7, "--")</f>
        <v>0.71705426356589153</v>
      </c>
      <c r="F4" s="4">
        <v>190</v>
      </c>
      <c r="G4" s="9">
        <f t="shared" ref="G4:G6" si="1">IFERROR(F4/F$7, "--")</f>
        <v>0.69852941176470584</v>
      </c>
      <c r="H4" s="4">
        <v>154</v>
      </c>
      <c r="I4" s="9">
        <f t="shared" ref="I4:I6" si="2">IFERROR(H4/H$7, "--")</f>
        <v>0.76237623762376239</v>
      </c>
      <c r="J4" s="4">
        <v>147</v>
      </c>
      <c r="K4" s="9">
        <f t="shared" ref="K4:K6" si="3">IFERROR(J4/J$7, "--")</f>
        <v>0.72413793103448276</v>
      </c>
      <c r="L4" s="9">
        <f>IFERROR((J4-B4)/B4, "--")</f>
        <v>-0.32258064516129031</v>
      </c>
      <c r="M4" s="127"/>
    </row>
    <row r="5" spans="1:13" x14ac:dyDescent="0.25">
      <c r="A5" s="16" t="s">
        <v>12</v>
      </c>
      <c r="B5" s="4">
        <v>80</v>
      </c>
      <c r="C5" s="9">
        <f t="shared" ref="C5" si="4">IFERROR(B5/B$7, "--")</f>
        <v>0.26755852842809363</v>
      </c>
      <c r="D5" s="4">
        <v>68</v>
      </c>
      <c r="E5" s="9">
        <f t="shared" si="0"/>
        <v>0.26356589147286824</v>
      </c>
      <c r="F5" s="4">
        <v>80</v>
      </c>
      <c r="G5" s="9">
        <f>IFERROR(F5/F$7, "--")</f>
        <v>0.29411764705882354</v>
      </c>
      <c r="H5" s="4">
        <v>46</v>
      </c>
      <c r="I5" s="9">
        <f t="shared" si="2"/>
        <v>0.22772277227722773</v>
      </c>
      <c r="J5" s="4">
        <v>53</v>
      </c>
      <c r="K5" s="9">
        <f t="shared" si="3"/>
        <v>0.26108374384236455</v>
      </c>
      <c r="L5" s="9">
        <f>IFERROR((J5-B5)/B5, "--")</f>
        <v>-0.33750000000000002</v>
      </c>
      <c r="M5" s="127"/>
    </row>
    <row r="6" spans="1:13" x14ac:dyDescent="0.25">
      <c r="A6" s="16" t="s">
        <v>13</v>
      </c>
      <c r="B6" s="4">
        <v>2</v>
      </c>
      <c r="C6" s="9">
        <f>IFERROR(B6/B$7, "--")</f>
        <v>6.688963210702341E-3</v>
      </c>
      <c r="D6" s="4">
        <v>5</v>
      </c>
      <c r="E6" s="9">
        <f t="shared" si="0"/>
        <v>1.937984496124031E-2</v>
      </c>
      <c r="F6" s="4">
        <v>2</v>
      </c>
      <c r="G6" s="9">
        <f t="shared" si="1"/>
        <v>7.3529411764705881E-3</v>
      </c>
      <c r="H6" s="4">
        <v>2</v>
      </c>
      <c r="I6" s="9">
        <f t="shared" si="2"/>
        <v>9.9009900990099011E-3</v>
      </c>
      <c r="J6" s="4">
        <v>3</v>
      </c>
      <c r="K6" s="9">
        <f t="shared" si="3"/>
        <v>1.4778325123152709E-2</v>
      </c>
      <c r="L6" s="9">
        <f>IFERROR((J6-B6)/B6, "--")</f>
        <v>0.5</v>
      </c>
      <c r="M6" s="127"/>
    </row>
    <row r="7" spans="1:13" x14ac:dyDescent="0.25">
      <c r="A7" s="101" t="s">
        <v>30</v>
      </c>
      <c r="B7" s="17">
        <f t="shared" ref="B7:K7" si="5">IFERROR(SUM(B4:B6), "--")</f>
        <v>299</v>
      </c>
      <c r="C7" s="18">
        <f t="shared" si="5"/>
        <v>1</v>
      </c>
      <c r="D7" s="17">
        <f t="shared" si="5"/>
        <v>258</v>
      </c>
      <c r="E7" s="18">
        <f t="shared" si="5"/>
        <v>1</v>
      </c>
      <c r="F7" s="17">
        <f t="shared" si="5"/>
        <v>272</v>
      </c>
      <c r="G7" s="18">
        <f t="shared" si="5"/>
        <v>1</v>
      </c>
      <c r="H7" s="17">
        <f t="shared" si="5"/>
        <v>202</v>
      </c>
      <c r="I7" s="18">
        <f t="shared" si="5"/>
        <v>1</v>
      </c>
      <c r="J7" s="17">
        <f t="shared" si="5"/>
        <v>203</v>
      </c>
      <c r="K7" s="18">
        <f t="shared" si="5"/>
        <v>1</v>
      </c>
      <c r="L7" s="18">
        <f>IFERROR((J7-B7)/B7, "--")</f>
        <v>-0.32107023411371238</v>
      </c>
      <c r="M7" s="127"/>
    </row>
    <row r="8" spans="1:13" s="24" customFormat="1" ht="30" x14ac:dyDescent="0.25">
      <c r="A8" s="51" t="s">
        <v>22</v>
      </c>
      <c r="B8" s="130" t="s">
        <v>0</v>
      </c>
      <c r="C8" s="130"/>
      <c r="D8" s="130" t="s">
        <v>1</v>
      </c>
      <c r="E8" s="130"/>
      <c r="F8" s="130" t="s">
        <v>2</v>
      </c>
      <c r="G8" s="130"/>
      <c r="H8" s="130" t="s">
        <v>49</v>
      </c>
      <c r="I8" s="130"/>
      <c r="J8" s="130" t="s">
        <v>48</v>
      </c>
      <c r="K8" s="130"/>
      <c r="L8" s="50" t="s">
        <v>31</v>
      </c>
      <c r="M8" s="50" t="s">
        <v>109</v>
      </c>
    </row>
    <row r="9" spans="1:13" x14ac:dyDescent="0.25">
      <c r="A9" s="16" t="s">
        <v>14</v>
      </c>
      <c r="B9" s="4">
        <v>12</v>
      </c>
      <c r="C9" s="9">
        <f t="shared" ref="C9:C17" si="6">IFERROR(B9/B$18, "--")</f>
        <v>4.0133779264214048E-2</v>
      </c>
      <c r="D9" s="4">
        <v>18</v>
      </c>
      <c r="E9" s="9">
        <f>IFERROR(D9/D$18, "--")</f>
        <v>6.9767441860465115E-2</v>
      </c>
      <c r="F9" s="4">
        <v>23</v>
      </c>
      <c r="G9" s="9">
        <f t="shared" ref="G9:G17" si="7">IFERROR(F9/F$18, "--")</f>
        <v>8.455882352941177E-2</v>
      </c>
      <c r="H9" s="4">
        <v>6</v>
      </c>
      <c r="I9" s="9">
        <f t="shared" ref="I9:I17" si="8">IFERROR(H9/H$18, "--")</f>
        <v>2.9702970297029702E-2</v>
      </c>
      <c r="J9" s="4">
        <v>9</v>
      </c>
      <c r="K9" s="9">
        <f t="shared" ref="K9:K17" si="9">IFERROR(J9/J$18, "--")</f>
        <v>4.4334975369458129E-2</v>
      </c>
      <c r="L9" s="9">
        <f t="shared" ref="L9:L17" si="10">IFERROR((J9-B9)/B9, "--")</f>
        <v>-0.25</v>
      </c>
      <c r="M9" s="127"/>
    </row>
    <row r="10" spans="1:13" x14ac:dyDescent="0.25">
      <c r="A10" s="16" t="s">
        <v>15</v>
      </c>
      <c r="B10" s="20">
        <v>0</v>
      </c>
      <c r="C10" s="9">
        <f t="shared" si="6"/>
        <v>0</v>
      </c>
      <c r="D10" s="4">
        <v>1</v>
      </c>
      <c r="E10" s="9">
        <f t="shared" ref="E10:E17" si="11">IFERROR(D10/D$18, "--")</f>
        <v>3.875968992248062E-3</v>
      </c>
      <c r="F10" s="20">
        <v>1</v>
      </c>
      <c r="G10" s="9">
        <f t="shared" si="7"/>
        <v>3.6764705882352941E-3</v>
      </c>
      <c r="H10" s="4">
        <v>0</v>
      </c>
      <c r="I10" s="9">
        <f t="shared" si="8"/>
        <v>0</v>
      </c>
      <c r="J10" s="4">
        <v>0</v>
      </c>
      <c r="K10" s="9">
        <f>IFERROR(J10/J$18, "--")</f>
        <v>0</v>
      </c>
      <c r="L10" s="9" t="str">
        <f>IFERROR((J10-B10)/B10, "--")</f>
        <v>--</v>
      </c>
      <c r="M10" s="127"/>
    </row>
    <row r="11" spans="1:13" x14ac:dyDescent="0.25">
      <c r="A11" s="16" t="s">
        <v>16</v>
      </c>
      <c r="B11" s="4">
        <v>0</v>
      </c>
      <c r="C11" s="9">
        <f t="shared" si="6"/>
        <v>0</v>
      </c>
      <c r="D11" s="4">
        <v>4</v>
      </c>
      <c r="E11" s="9">
        <f t="shared" si="11"/>
        <v>1.5503875968992248E-2</v>
      </c>
      <c r="F11" s="20">
        <v>3</v>
      </c>
      <c r="G11" s="9">
        <f t="shared" si="7"/>
        <v>1.1029411764705883E-2</v>
      </c>
      <c r="H11" s="4">
        <v>2</v>
      </c>
      <c r="I11" s="9">
        <f t="shared" si="8"/>
        <v>9.9009900990099011E-3</v>
      </c>
      <c r="J11" s="4">
        <v>2</v>
      </c>
      <c r="K11" s="9">
        <f t="shared" si="9"/>
        <v>9.852216748768473E-3</v>
      </c>
      <c r="L11" s="9" t="str">
        <f t="shared" si="10"/>
        <v>--</v>
      </c>
      <c r="M11" s="127"/>
    </row>
    <row r="12" spans="1:13" x14ac:dyDescent="0.25">
      <c r="A12" s="16" t="s">
        <v>17</v>
      </c>
      <c r="B12" s="4">
        <v>4</v>
      </c>
      <c r="C12" s="9">
        <f t="shared" si="6"/>
        <v>1.3377926421404682E-2</v>
      </c>
      <c r="D12" s="4">
        <v>3</v>
      </c>
      <c r="E12" s="9">
        <f t="shared" si="11"/>
        <v>1.1627906976744186E-2</v>
      </c>
      <c r="F12" s="4">
        <v>5</v>
      </c>
      <c r="G12" s="9">
        <f t="shared" si="7"/>
        <v>1.8382352941176471E-2</v>
      </c>
      <c r="H12" s="4">
        <v>1</v>
      </c>
      <c r="I12" s="9">
        <f t="shared" si="8"/>
        <v>4.9504950495049506E-3</v>
      </c>
      <c r="J12" s="4">
        <v>4</v>
      </c>
      <c r="K12" s="9">
        <f t="shared" si="9"/>
        <v>1.9704433497536946E-2</v>
      </c>
      <c r="L12" s="9">
        <f t="shared" si="10"/>
        <v>0</v>
      </c>
      <c r="M12" s="127"/>
    </row>
    <row r="13" spans="1:13" x14ac:dyDescent="0.25">
      <c r="A13" s="16" t="s">
        <v>93</v>
      </c>
      <c r="B13" s="4">
        <v>122</v>
      </c>
      <c r="C13" s="9">
        <f t="shared" si="6"/>
        <v>0.40802675585284282</v>
      </c>
      <c r="D13" s="4">
        <v>103</v>
      </c>
      <c r="E13" s="9">
        <f t="shared" si="11"/>
        <v>0.39922480620155038</v>
      </c>
      <c r="F13" s="4">
        <v>101</v>
      </c>
      <c r="G13" s="9">
        <f t="shared" si="7"/>
        <v>0.37132352941176472</v>
      </c>
      <c r="H13" s="4">
        <v>80</v>
      </c>
      <c r="I13" s="9">
        <f t="shared" si="8"/>
        <v>0.39603960396039606</v>
      </c>
      <c r="J13" s="4">
        <v>79</v>
      </c>
      <c r="K13" s="9">
        <f t="shared" si="9"/>
        <v>0.3891625615763547</v>
      </c>
      <c r="L13" s="9">
        <f t="shared" si="10"/>
        <v>-0.35245901639344263</v>
      </c>
      <c r="M13" s="127"/>
    </row>
    <row r="14" spans="1:13" x14ac:dyDescent="0.25">
      <c r="A14" s="16" t="s">
        <v>18</v>
      </c>
      <c r="B14" s="4">
        <v>2</v>
      </c>
      <c r="C14" s="9">
        <f t="shared" si="6"/>
        <v>6.688963210702341E-3</v>
      </c>
      <c r="D14" s="4">
        <v>1</v>
      </c>
      <c r="E14" s="9">
        <f t="shared" si="11"/>
        <v>3.875968992248062E-3</v>
      </c>
      <c r="F14" s="4">
        <v>2</v>
      </c>
      <c r="G14" s="9">
        <f t="shared" si="7"/>
        <v>7.3529411764705881E-3</v>
      </c>
      <c r="H14" s="4">
        <v>2</v>
      </c>
      <c r="I14" s="9">
        <f t="shared" si="8"/>
        <v>9.9009900990099011E-3</v>
      </c>
      <c r="J14" s="4">
        <v>0</v>
      </c>
      <c r="K14" s="9">
        <f t="shared" si="9"/>
        <v>0</v>
      </c>
      <c r="L14" s="9">
        <f t="shared" si="10"/>
        <v>-1</v>
      </c>
      <c r="M14" s="127"/>
    </row>
    <row r="15" spans="1:13" x14ac:dyDescent="0.25">
      <c r="A15" s="16" t="s">
        <v>19</v>
      </c>
      <c r="B15" s="4">
        <v>129</v>
      </c>
      <c r="C15" s="9">
        <f t="shared" si="6"/>
        <v>0.43143812709030099</v>
      </c>
      <c r="D15" s="4">
        <v>98</v>
      </c>
      <c r="E15" s="9">
        <f t="shared" si="11"/>
        <v>0.37984496124031009</v>
      </c>
      <c r="F15" s="4">
        <v>120</v>
      </c>
      <c r="G15" s="9">
        <f t="shared" si="7"/>
        <v>0.44117647058823528</v>
      </c>
      <c r="H15" s="4">
        <v>83</v>
      </c>
      <c r="I15" s="9">
        <f t="shared" si="8"/>
        <v>0.41089108910891087</v>
      </c>
      <c r="J15" s="4">
        <v>95</v>
      </c>
      <c r="K15" s="9">
        <f t="shared" si="9"/>
        <v>0.46798029556650245</v>
      </c>
      <c r="L15" s="9">
        <f t="shared" si="10"/>
        <v>-0.26356589147286824</v>
      </c>
      <c r="M15" s="127"/>
    </row>
    <row r="16" spans="1:13" x14ac:dyDescent="0.25">
      <c r="A16" s="16" t="s">
        <v>20</v>
      </c>
      <c r="B16" s="4">
        <v>26</v>
      </c>
      <c r="C16" s="9">
        <f t="shared" si="6"/>
        <v>8.6956521739130432E-2</v>
      </c>
      <c r="D16" s="4">
        <v>28</v>
      </c>
      <c r="E16" s="9">
        <f t="shared" si="11"/>
        <v>0.10852713178294573</v>
      </c>
      <c r="F16" s="4">
        <v>16</v>
      </c>
      <c r="G16" s="9">
        <f t="shared" si="7"/>
        <v>5.8823529411764705E-2</v>
      </c>
      <c r="H16" s="4">
        <v>27</v>
      </c>
      <c r="I16" s="9">
        <f t="shared" si="8"/>
        <v>0.13366336633663367</v>
      </c>
      <c r="J16" s="4">
        <v>14</v>
      </c>
      <c r="K16" s="9">
        <f t="shared" si="9"/>
        <v>6.8965517241379309E-2</v>
      </c>
      <c r="L16" s="9">
        <f t="shared" si="10"/>
        <v>-0.46153846153846156</v>
      </c>
      <c r="M16" s="127"/>
    </row>
    <row r="17" spans="1:13" x14ac:dyDescent="0.25">
      <c r="A17" s="16" t="s">
        <v>21</v>
      </c>
      <c r="B17" s="4">
        <v>4</v>
      </c>
      <c r="C17" s="9">
        <f t="shared" si="6"/>
        <v>1.3377926421404682E-2</v>
      </c>
      <c r="D17" s="4">
        <v>2</v>
      </c>
      <c r="E17" s="9">
        <f t="shared" si="11"/>
        <v>7.7519379844961239E-3</v>
      </c>
      <c r="F17" s="4">
        <v>1</v>
      </c>
      <c r="G17" s="9">
        <f t="shared" si="7"/>
        <v>3.6764705882352941E-3</v>
      </c>
      <c r="H17" s="4">
        <v>1</v>
      </c>
      <c r="I17" s="9">
        <f t="shared" si="8"/>
        <v>4.9504950495049506E-3</v>
      </c>
      <c r="J17" s="4">
        <v>0</v>
      </c>
      <c r="K17" s="9">
        <f t="shared" si="9"/>
        <v>0</v>
      </c>
      <c r="L17" s="9">
        <f t="shared" si="10"/>
        <v>-1</v>
      </c>
      <c r="M17" s="127"/>
    </row>
    <row r="18" spans="1:13" x14ac:dyDescent="0.25">
      <c r="A18" s="101" t="s">
        <v>30</v>
      </c>
      <c r="B18" s="17">
        <f t="shared" ref="B18:K18" si="12">IFERROR(SUM(B9:B17), "--")</f>
        <v>299</v>
      </c>
      <c r="C18" s="18">
        <f t="shared" si="12"/>
        <v>1</v>
      </c>
      <c r="D18" s="17">
        <f t="shared" si="12"/>
        <v>258</v>
      </c>
      <c r="E18" s="18">
        <f t="shared" si="12"/>
        <v>1</v>
      </c>
      <c r="F18" s="17">
        <f t="shared" si="12"/>
        <v>272</v>
      </c>
      <c r="G18" s="18">
        <f t="shared" si="12"/>
        <v>1</v>
      </c>
      <c r="H18" s="17">
        <f t="shared" si="12"/>
        <v>202</v>
      </c>
      <c r="I18" s="18">
        <f t="shared" si="12"/>
        <v>1</v>
      </c>
      <c r="J18" s="17">
        <f t="shared" si="12"/>
        <v>203</v>
      </c>
      <c r="K18" s="18">
        <f t="shared" si="12"/>
        <v>1</v>
      </c>
      <c r="L18" s="18">
        <f>IFERROR((J18-B18)/B18, "--")</f>
        <v>-0.32107023411371238</v>
      </c>
      <c r="M18" s="127"/>
    </row>
    <row r="19" spans="1:13" s="24" customFormat="1" ht="30" x14ac:dyDescent="0.25">
      <c r="A19" s="51" t="s">
        <v>5</v>
      </c>
      <c r="B19" s="130" t="s">
        <v>0</v>
      </c>
      <c r="C19" s="130"/>
      <c r="D19" s="130" t="s">
        <v>1</v>
      </c>
      <c r="E19" s="130"/>
      <c r="F19" s="130" t="s">
        <v>2</v>
      </c>
      <c r="G19" s="130"/>
      <c r="H19" s="130" t="s">
        <v>49</v>
      </c>
      <c r="I19" s="130"/>
      <c r="J19" s="130" t="s">
        <v>48</v>
      </c>
      <c r="K19" s="130"/>
      <c r="L19" s="50" t="s">
        <v>31</v>
      </c>
      <c r="M19" s="50" t="s">
        <v>109</v>
      </c>
    </row>
    <row r="20" spans="1:13" x14ac:dyDescent="0.25">
      <c r="A20" s="16" t="s">
        <v>6</v>
      </c>
      <c r="B20" s="4">
        <v>101</v>
      </c>
      <c r="C20" s="9">
        <f>IFERROR(B20/B$24, "--")</f>
        <v>0.33779264214046822</v>
      </c>
      <c r="D20" s="4">
        <v>110</v>
      </c>
      <c r="E20" s="9">
        <f t="shared" ref="E20:E23" si="13">IFERROR(D20/D$24, "--")</f>
        <v>0.4263565891472868</v>
      </c>
      <c r="F20" s="4">
        <v>108</v>
      </c>
      <c r="G20" s="9">
        <f t="shared" ref="G20:G23" si="14">IFERROR(F20/F$24, "--")</f>
        <v>0.39705882352941174</v>
      </c>
      <c r="H20" s="4">
        <v>80</v>
      </c>
      <c r="I20" s="9">
        <f t="shared" ref="I20:I23" si="15">IFERROR(H20/H$24, "--")</f>
        <v>0.39603960396039606</v>
      </c>
      <c r="J20" s="4">
        <v>102</v>
      </c>
      <c r="K20" s="9">
        <f t="shared" ref="K20:K23" si="16">IFERROR(J20/J$24, "--")</f>
        <v>0.50246305418719217</v>
      </c>
      <c r="L20" s="9">
        <f t="shared" ref="L20:L24" si="17">IFERROR((J20-B20)/B20, "--")</f>
        <v>9.9009900990099011E-3</v>
      </c>
      <c r="M20" s="127"/>
    </row>
    <row r="21" spans="1:13" x14ac:dyDescent="0.25">
      <c r="A21" s="16" t="s">
        <v>7</v>
      </c>
      <c r="B21" s="4">
        <v>139</v>
      </c>
      <c r="C21" s="9">
        <f t="shared" ref="C21:C23" si="18">IFERROR(B21/B$24, "--")</f>
        <v>0.46488294314381273</v>
      </c>
      <c r="D21" s="4">
        <v>101</v>
      </c>
      <c r="E21" s="9">
        <f t="shared" si="13"/>
        <v>0.39147286821705424</v>
      </c>
      <c r="F21" s="4">
        <v>110</v>
      </c>
      <c r="G21" s="9">
        <f t="shared" si="14"/>
        <v>0.40441176470588236</v>
      </c>
      <c r="H21" s="4">
        <v>77</v>
      </c>
      <c r="I21" s="9">
        <f t="shared" si="15"/>
        <v>0.38118811881188119</v>
      </c>
      <c r="J21" s="4">
        <v>56</v>
      </c>
      <c r="K21" s="9">
        <f t="shared" si="16"/>
        <v>0.27586206896551724</v>
      </c>
      <c r="L21" s="9">
        <f t="shared" si="17"/>
        <v>-0.59712230215827333</v>
      </c>
      <c r="M21" s="127"/>
    </row>
    <row r="22" spans="1:13" x14ac:dyDescent="0.25">
      <c r="A22" s="16" t="s">
        <v>8</v>
      </c>
      <c r="B22" s="4">
        <v>42</v>
      </c>
      <c r="C22" s="9">
        <f t="shared" si="18"/>
        <v>0.14046822742474915</v>
      </c>
      <c r="D22" s="4">
        <v>34</v>
      </c>
      <c r="E22" s="9">
        <f t="shared" si="13"/>
        <v>0.13178294573643412</v>
      </c>
      <c r="F22" s="4">
        <v>45</v>
      </c>
      <c r="G22" s="9">
        <f t="shared" si="14"/>
        <v>0.16544117647058823</v>
      </c>
      <c r="H22" s="4">
        <v>29</v>
      </c>
      <c r="I22" s="9">
        <f t="shared" si="15"/>
        <v>0.14356435643564355</v>
      </c>
      <c r="J22" s="4">
        <v>36</v>
      </c>
      <c r="K22" s="9">
        <f t="shared" si="16"/>
        <v>0.17733990147783252</v>
      </c>
      <c r="L22" s="9">
        <f t="shared" si="17"/>
        <v>-0.14285714285714285</v>
      </c>
      <c r="M22" s="127"/>
    </row>
    <row r="23" spans="1:13" x14ac:dyDescent="0.25">
      <c r="A23" s="16" t="s">
        <v>9</v>
      </c>
      <c r="B23" s="4">
        <v>17</v>
      </c>
      <c r="C23" s="9">
        <f t="shared" si="18"/>
        <v>5.6856187290969896E-2</v>
      </c>
      <c r="D23" s="4">
        <v>13</v>
      </c>
      <c r="E23" s="9">
        <f t="shared" si="13"/>
        <v>5.0387596899224806E-2</v>
      </c>
      <c r="F23" s="4">
        <v>9</v>
      </c>
      <c r="G23" s="9">
        <f t="shared" si="14"/>
        <v>3.3088235294117647E-2</v>
      </c>
      <c r="H23" s="4">
        <v>16</v>
      </c>
      <c r="I23" s="9">
        <f t="shared" si="15"/>
        <v>7.9207920792079209E-2</v>
      </c>
      <c r="J23" s="4">
        <v>9</v>
      </c>
      <c r="K23" s="9">
        <f t="shared" si="16"/>
        <v>4.4334975369458129E-2</v>
      </c>
      <c r="L23" s="9">
        <f t="shared" si="17"/>
        <v>-0.47058823529411764</v>
      </c>
      <c r="M23" s="127"/>
    </row>
    <row r="24" spans="1:13" x14ac:dyDescent="0.25">
      <c r="A24" s="101" t="s">
        <v>30</v>
      </c>
      <c r="B24" s="17">
        <f t="shared" ref="B24:K24" si="19">IFERROR(SUM(B20:B23), "--")</f>
        <v>299</v>
      </c>
      <c r="C24" s="18">
        <f t="shared" si="19"/>
        <v>1</v>
      </c>
      <c r="D24" s="17">
        <f t="shared" si="19"/>
        <v>258</v>
      </c>
      <c r="E24" s="18">
        <f t="shared" si="19"/>
        <v>0.99999999999999989</v>
      </c>
      <c r="F24" s="17">
        <f t="shared" si="19"/>
        <v>272</v>
      </c>
      <c r="G24" s="18">
        <f t="shared" si="19"/>
        <v>1</v>
      </c>
      <c r="H24" s="17">
        <f t="shared" si="19"/>
        <v>202</v>
      </c>
      <c r="I24" s="18">
        <f t="shared" si="19"/>
        <v>1</v>
      </c>
      <c r="J24" s="17">
        <f t="shared" si="19"/>
        <v>203</v>
      </c>
      <c r="K24" s="18">
        <f t="shared" si="19"/>
        <v>1</v>
      </c>
      <c r="L24" s="18">
        <f t="shared" si="17"/>
        <v>-0.32107023411371238</v>
      </c>
      <c r="M24" s="127"/>
    </row>
    <row r="25" spans="1:13" s="24" customFormat="1" ht="30" x14ac:dyDescent="0.25">
      <c r="A25" s="51" t="s">
        <v>58</v>
      </c>
      <c r="B25" s="130" t="s">
        <v>0</v>
      </c>
      <c r="C25" s="130"/>
      <c r="D25" s="130" t="s">
        <v>1</v>
      </c>
      <c r="E25" s="130"/>
      <c r="F25" s="130" t="s">
        <v>2</v>
      </c>
      <c r="G25" s="130"/>
      <c r="H25" s="130" t="s">
        <v>49</v>
      </c>
      <c r="I25" s="130"/>
      <c r="J25" s="130" t="s">
        <v>48</v>
      </c>
      <c r="K25" s="130"/>
      <c r="L25" s="50" t="s">
        <v>31</v>
      </c>
      <c r="M25" s="50" t="s">
        <v>109</v>
      </c>
    </row>
    <row r="26" spans="1:13" x14ac:dyDescent="0.25">
      <c r="A26" s="16" t="s">
        <v>23</v>
      </c>
      <c r="B26" s="7">
        <v>155</v>
      </c>
      <c r="C26" s="9">
        <f>IFERROR(B26/B$31, "--")</f>
        <v>0.51839464882943143</v>
      </c>
      <c r="D26" s="7">
        <v>134</v>
      </c>
      <c r="E26" s="9">
        <f t="shared" ref="E26:E30" si="20">IFERROR(D26/D$31, "--")</f>
        <v>0.51937984496124034</v>
      </c>
      <c r="F26" s="7">
        <v>135</v>
      </c>
      <c r="G26" s="9">
        <f t="shared" ref="G26:G30" si="21">IFERROR(F26/F$31, "--")</f>
        <v>0.49632352941176472</v>
      </c>
      <c r="H26" s="7">
        <v>105</v>
      </c>
      <c r="I26" s="9">
        <f t="shared" ref="I26:I30" si="22">IFERROR(H26/H$31, "--")</f>
        <v>0.51980198019801982</v>
      </c>
      <c r="J26" s="7">
        <v>96</v>
      </c>
      <c r="K26" s="9">
        <f t="shared" ref="K26:K30" si="23">IFERROR(J26/J$31, "--")</f>
        <v>0.47290640394088668</v>
      </c>
      <c r="L26" s="9">
        <f t="shared" ref="L26:L31" si="24">IFERROR((J26-B26)/B26, "--")</f>
        <v>-0.38064516129032255</v>
      </c>
      <c r="M26" s="127"/>
    </row>
    <row r="27" spans="1:13" x14ac:dyDescent="0.25">
      <c r="A27" s="16" t="s">
        <v>24</v>
      </c>
      <c r="B27" s="7">
        <v>31</v>
      </c>
      <c r="C27" s="9">
        <f t="shared" ref="C27:C30" si="25">IFERROR(B27/B$31, "--")</f>
        <v>0.10367892976588629</v>
      </c>
      <c r="D27" s="7">
        <v>38</v>
      </c>
      <c r="E27" s="9">
        <f t="shared" si="20"/>
        <v>0.14728682170542637</v>
      </c>
      <c r="F27" s="7">
        <v>46</v>
      </c>
      <c r="G27" s="9">
        <f t="shared" si="21"/>
        <v>0.16911764705882354</v>
      </c>
      <c r="H27" s="7">
        <v>17</v>
      </c>
      <c r="I27" s="9">
        <f t="shared" si="22"/>
        <v>8.4158415841584164E-2</v>
      </c>
      <c r="J27" s="7">
        <v>18</v>
      </c>
      <c r="K27" s="9">
        <f t="shared" si="23"/>
        <v>8.8669950738916259E-2</v>
      </c>
      <c r="L27" s="9">
        <f t="shared" si="24"/>
        <v>-0.41935483870967744</v>
      </c>
      <c r="M27" s="127"/>
    </row>
    <row r="28" spans="1:13" x14ac:dyDescent="0.25">
      <c r="A28" s="16" t="s">
        <v>25</v>
      </c>
      <c r="B28" s="7">
        <v>34</v>
      </c>
      <c r="C28" s="9">
        <f t="shared" si="25"/>
        <v>0.11371237458193979</v>
      </c>
      <c r="D28" s="7">
        <v>28</v>
      </c>
      <c r="E28" s="9">
        <f t="shared" si="20"/>
        <v>0.10852713178294573</v>
      </c>
      <c r="F28" s="7">
        <v>27</v>
      </c>
      <c r="G28" s="9">
        <f t="shared" si="21"/>
        <v>9.9264705882352935E-2</v>
      </c>
      <c r="H28" s="7">
        <v>24</v>
      </c>
      <c r="I28" s="9">
        <f t="shared" si="22"/>
        <v>0.11881188118811881</v>
      </c>
      <c r="J28" s="7">
        <v>20</v>
      </c>
      <c r="K28" s="9">
        <f t="shared" si="23"/>
        <v>9.8522167487684734E-2</v>
      </c>
      <c r="L28" s="9">
        <f t="shared" si="24"/>
        <v>-0.41176470588235292</v>
      </c>
      <c r="M28" s="127"/>
    </row>
    <row r="29" spans="1:13" x14ac:dyDescent="0.25">
      <c r="A29" s="16" t="s">
        <v>26</v>
      </c>
      <c r="B29" s="7">
        <v>6</v>
      </c>
      <c r="C29" s="9">
        <f t="shared" si="25"/>
        <v>2.0066889632107024E-2</v>
      </c>
      <c r="D29" s="7">
        <v>4</v>
      </c>
      <c r="E29" s="9">
        <f t="shared" si="20"/>
        <v>1.5503875968992248E-2</v>
      </c>
      <c r="F29" s="7">
        <v>5</v>
      </c>
      <c r="G29" s="9">
        <f t="shared" si="21"/>
        <v>1.8382352941176471E-2</v>
      </c>
      <c r="H29" s="7">
        <v>5</v>
      </c>
      <c r="I29" s="9">
        <f t="shared" si="22"/>
        <v>2.4752475247524754E-2</v>
      </c>
      <c r="J29" s="7">
        <v>7</v>
      </c>
      <c r="K29" s="9">
        <f t="shared" si="23"/>
        <v>3.4482758620689655E-2</v>
      </c>
      <c r="L29" s="9">
        <f t="shared" si="24"/>
        <v>0.16666666666666666</v>
      </c>
      <c r="M29" s="127"/>
    </row>
    <row r="30" spans="1:13" x14ac:dyDescent="0.25">
      <c r="A30" s="16" t="s">
        <v>27</v>
      </c>
      <c r="B30" s="7">
        <v>73</v>
      </c>
      <c r="C30" s="9">
        <f t="shared" si="25"/>
        <v>0.24414715719063546</v>
      </c>
      <c r="D30" s="7">
        <v>54</v>
      </c>
      <c r="E30" s="9">
        <f t="shared" si="20"/>
        <v>0.20930232558139536</v>
      </c>
      <c r="F30" s="7">
        <v>59</v>
      </c>
      <c r="G30" s="9">
        <f t="shared" si="21"/>
        <v>0.21691176470588236</v>
      </c>
      <c r="H30" s="7">
        <v>51</v>
      </c>
      <c r="I30" s="9">
        <f t="shared" si="22"/>
        <v>0.25247524752475248</v>
      </c>
      <c r="J30" s="7">
        <v>62</v>
      </c>
      <c r="K30" s="9">
        <f t="shared" si="23"/>
        <v>0.30541871921182268</v>
      </c>
      <c r="L30" s="9">
        <f t="shared" si="24"/>
        <v>-0.15068493150684931</v>
      </c>
      <c r="M30" s="127"/>
    </row>
    <row r="31" spans="1:13" x14ac:dyDescent="0.25">
      <c r="A31" s="101" t="s">
        <v>30</v>
      </c>
      <c r="B31" s="17">
        <f t="shared" ref="B31:K31" si="26">IFERROR(SUM(B26:B30), "--")</f>
        <v>299</v>
      </c>
      <c r="C31" s="18">
        <f t="shared" si="26"/>
        <v>1</v>
      </c>
      <c r="D31" s="17">
        <f t="shared" si="26"/>
        <v>258</v>
      </c>
      <c r="E31" s="18">
        <f t="shared" si="26"/>
        <v>1</v>
      </c>
      <c r="F31" s="17">
        <f t="shared" si="26"/>
        <v>272</v>
      </c>
      <c r="G31" s="18">
        <f t="shared" si="26"/>
        <v>1</v>
      </c>
      <c r="H31" s="17">
        <f t="shared" si="26"/>
        <v>202</v>
      </c>
      <c r="I31" s="18">
        <f t="shared" si="26"/>
        <v>1</v>
      </c>
      <c r="J31" s="17">
        <f t="shared" si="26"/>
        <v>203</v>
      </c>
      <c r="K31" s="18">
        <f t="shared" si="26"/>
        <v>1</v>
      </c>
      <c r="L31" s="18">
        <f t="shared" si="24"/>
        <v>-0.32107023411371238</v>
      </c>
      <c r="M31" s="127"/>
    </row>
    <row r="32" spans="1:13" s="24" customFormat="1" ht="30" x14ac:dyDescent="0.25">
      <c r="A32" s="51" t="s">
        <v>28</v>
      </c>
      <c r="B32" s="130" t="s">
        <v>0</v>
      </c>
      <c r="C32" s="130"/>
      <c r="D32" s="130" t="s">
        <v>1</v>
      </c>
      <c r="E32" s="130"/>
      <c r="F32" s="130" t="s">
        <v>2</v>
      </c>
      <c r="G32" s="130"/>
      <c r="H32" s="130" t="s">
        <v>49</v>
      </c>
      <c r="I32" s="130"/>
      <c r="J32" s="130" t="s">
        <v>48</v>
      </c>
      <c r="K32" s="130"/>
      <c r="L32" s="50" t="s">
        <v>31</v>
      </c>
      <c r="M32" s="50" t="s">
        <v>109</v>
      </c>
    </row>
    <row r="33" spans="1:14" x14ac:dyDescent="0.25">
      <c r="A33" s="16" t="s">
        <v>103</v>
      </c>
      <c r="B33" s="4">
        <v>177</v>
      </c>
      <c r="C33" s="9">
        <f>IFERROR(B33/B$35, "--")</f>
        <v>0.59197324414715724</v>
      </c>
      <c r="D33" s="4">
        <v>149</v>
      </c>
      <c r="E33" s="9">
        <f>IFERROR(D33/D$35, "--")</f>
        <v>0.57751937984496127</v>
      </c>
      <c r="F33" s="4">
        <v>130</v>
      </c>
      <c r="G33" s="9">
        <f>IFERROR(F33/F$35, "--")</f>
        <v>0.47794117647058826</v>
      </c>
      <c r="H33" s="4">
        <v>122</v>
      </c>
      <c r="I33" s="9">
        <f>IFERROR(H33/H$35, "--")</f>
        <v>0.60396039603960394</v>
      </c>
      <c r="J33" s="4">
        <v>125</v>
      </c>
      <c r="K33" s="9">
        <f>IFERROR(J33/J$35, "--")</f>
        <v>0.61576354679802958</v>
      </c>
      <c r="L33" s="9">
        <f t="shared" ref="L33:L35" si="27">IFERROR((J33-B33)/B33, "--")</f>
        <v>-0.29378531073446329</v>
      </c>
      <c r="M33" s="127"/>
    </row>
    <row r="34" spans="1:14" x14ac:dyDescent="0.25">
      <c r="A34" s="16" t="s">
        <v>29</v>
      </c>
      <c r="B34" s="4">
        <v>122</v>
      </c>
      <c r="C34" s="9">
        <f>IFERROR(B34/B$35, "--")</f>
        <v>0.40802675585284282</v>
      </c>
      <c r="D34" s="4">
        <v>109</v>
      </c>
      <c r="E34" s="9">
        <f>IFERROR(D34/D$35, "--")</f>
        <v>0.42248062015503873</v>
      </c>
      <c r="F34" s="4">
        <v>142</v>
      </c>
      <c r="G34" s="9">
        <f>IFERROR(F34/F$35, "--")</f>
        <v>0.5220588235294118</v>
      </c>
      <c r="H34" s="4">
        <v>80</v>
      </c>
      <c r="I34" s="9">
        <f>IFERROR(H34/H$35, "--")</f>
        <v>0.39603960396039606</v>
      </c>
      <c r="J34" s="4">
        <v>78</v>
      </c>
      <c r="K34" s="9">
        <f>IFERROR(J34/J$35, "--")</f>
        <v>0.38423645320197042</v>
      </c>
      <c r="L34" s="9">
        <f t="shared" si="27"/>
        <v>-0.36065573770491804</v>
      </c>
      <c r="M34" s="127"/>
    </row>
    <row r="35" spans="1:14" x14ac:dyDescent="0.25">
      <c r="A35" s="101" t="s">
        <v>30</v>
      </c>
      <c r="B35" s="17">
        <f t="shared" ref="B35:K35" si="28">IFERROR(SUM(B33:B34), "--")</f>
        <v>299</v>
      </c>
      <c r="C35" s="18">
        <f t="shared" si="28"/>
        <v>1</v>
      </c>
      <c r="D35" s="17">
        <f t="shared" si="28"/>
        <v>258</v>
      </c>
      <c r="E35" s="18">
        <f t="shared" si="28"/>
        <v>1</v>
      </c>
      <c r="F35" s="17">
        <f t="shared" si="28"/>
        <v>272</v>
      </c>
      <c r="G35" s="18">
        <f t="shared" si="28"/>
        <v>1</v>
      </c>
      <c r="H35" s="17">
        <f t="shared" si="28"/>
        <v>202</v>
      </c>
      <c r="I35" s="18">
        <f t="shared" si="28"/>
        <v>1</v>
      </c>
      <c r="J35" s="17">
        <f t="shared" si="28"/>
        <v>203</v>
      </c>
      <c r="K35" s="18">
        <f t="shared" si="28"/>
        <v>1</v>
      </c>
      <c r="L35" s="18">
        <f t="shared" si="27"/>
        <v>-0.32107023411371238</v>
      </c>
      <c r="M35" s="127"/>
    </row>
    <row r="36" spans="1:14" x14ac:dyDescent="0.25">
      <c r="A36" s="131" t="s">
        <v>110</v>
      </c>
      <c r="B36" s="132"/>
      <c r="C36" s="132"/>
      <c r="D36" s="132"/>
      <c r="E36" s="132"/>
      <c r="F36" s="132"/>
      <c r="G36" s="132"/>
      <c r="H36" s="132"/>
      <c r="I36" s="132"/>
      <c r="J36" s="132"/>
      <c r="K36" s="132"/>
      <c r="L36" s="132"/>
      <c r="M36" s="133"/>
    </row>
    <row r="38" spans="1:14" x14ac:dyDescent="0.25">
      <c r="N38" s="11"/>
    </row>
    <row r="41" spans="1:14" x14ac:dyDescent="0.25">
      <c r="C41" s="10"/>
    </row>
  </sheetData>
  <mergeCells count="28">
    <mergeCell ref="A36:M36"/>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B32:C32"/>
    <mergeCell ref="D32:E32"/>
    <mergeCell ref="F32:G32"/>
    <mergeCell ref="H32:I32"/>
    <mergeCell ref="J32:K32"/>
    <mergeCell ref="B25:C25"/>
    <mergeCell ref="D25:E25"/>
    <mergeCell ref="F25:G25"/>
    <mergeCell ref="H25:I25"/>
    <mergeCell ref="J25:K25"/>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A2" sqref="A2"/>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9" t="s">
        <v>104</v>
      </c>
      <c r="B1" s="150"/>
      <c r="C1" s="150"/>
      <c r="D1" s="150"/>
      <c r="E1" s="150"/>
      <c r="F1" s="150"/>
      <c r="G1" s="150"/>
      <c r="H1" s="150"/>
    </row>
    <row r="2" spans="1:8" ht="30" x14ac:dyDescent="0.25">
      <c r="A2" s="104" t="s">
        <v>44</v>
      </c>
      <c r="B2" s="66" t="s">
        <v>4</v>
      </c>
      <c r="C2" s="65" t="s">
        <v>52</v>
      </c>
      <c r="D2" s="65" t="s">
        <v>53</v>
      </c>
      <c r="E2" s="65" t="s">
        <v>50</v>
      </c>
      <c r="F2" s="65" t="s">
        <v>54</v>
      </c>
      <c r="G2" s="65" t="s">
        <v>3</v>
      </c>
      <c r="H2" s="65" t="s">
        <v>51</v>
      </c>
    </row>
    <row r="3" spans="1:8" ht="15" customHeight="1" x14ac:dyDescent="0.25">
      <c r="A3" s="151" t="s">
        <v>45</v>
      </c>
      <c r="B3" s="7" t="s">
        <v>0</v>
      </c>
      <c r="C3" s="7">
        <v>327</v>
      </c>
      <c r="D3" s="7">
        <v>282</v>
      </c>
      <c r="E3" s="15">
        <v>0.86238532110091748</v>
      </c>
      <c r="F3" s="7">
        <v>242</v>
      </c>
      <c r="G3" s="15">
        <v>0.74006116207951067</v>
      </c>
      <c r="H3" s="14" t="s">
        <v>32</v>
      </c>
    </row>
    <row r="4" spans="1:8" ht="15" customHeight="1" x14ac:dyDescent="0.25">
      <c r="A4" s="152"/>
      <c r="B4" s="7" t="s">
        <v>1</v>
      </c>
      <c r="C4" s="4">
        <v>265</v>
      </c>
      <c r="D4" s="4">
        <v>232</v>
      </c>
      <c r="E4" s="5">
        <v>0.87547169811320757</v>
      </c>
      <c r="F4" s="4">
        <v>195</v>
      </c>
      <c r="G4" s="5">
        <v>0.73584905660377353</v>
      </c>
      <c r="H4" s="6" t="s">
        <v>32</v>
      </c>
    </row>
    <row r="5" spans="1:8" ht="15" customHeight="1" x14ac:dyDescent="0.25">
      <c r="A5" s="152"/>
      <c r="B5" s="7" t="s">
        <v>2</v>
      </c>
      <c r="C5" s="4">
        <v>281</v>
      </c>
      <c r="D5" s="4">
        <v>250</v>
      </c>
      <c r="E5" s="5">
        <v>0.88967971530249113</v>
      </c>
      <c r="F5" s="4">
        <v>211</v>
      </c>
      <c r="G5" s="5">
        <v>0.75088967971530252</v>
      </c>
      <c r="H5" s="6" t="s">
        <v>32</v>
      </c>
    </row>
    <row r="6" spans="1:8" ht="15" customHeight="1" x14ac:dyDescent="0.25">
      <c r="A6" s="152"/>
      <c r="B6" s="7" t="s">
        <v>49</v>
      </c>
      <c r="C6" s="4">
        <v>215</v>
      </c>
      <c r="D6" s="4">
        <v>195</v>
      </c>
      <c r="E6" s="5">
        <v>0.90697674418604646</v>
      </c>
      <c r="F6" s="4">
        <v>179</v>
      </c>
      <c r="G6" s="5">
        <v>0.83255813953488367</v>
      </c>
      <c r="H6" s="6" t="s">
        <v>32</v>
      </c>
    </row>
    <row r="7" spans="1:8" ht="15" customHeight="1" x14ac:dyDescent="0.25">
      <c r="A7" s="152"/>
      <c r="B7" s="7" t="s">
        <v>48</v>
      </c>
      <c r="C7" s="4">
        <v>203</v>
      </c>
      <c r="D7" s="4">
        <v>179</v>
      </c>
      <c r="E7" s="5">
        <v>0.88177339901477836</v>
      </c>
      <c r="F7" s="4">
        <v>147</v>
      </c>
      <c r="G7" s="5">
        <v>0.72413793103448276</v>
      </c>
      <c r="H7" s="6" t="s">
        <v>32</v>
      </c>
    </row>
    <row r="8" spans="1:8" ht="15" customHeight="1" x14ac:dyDescent="0.25">
      <c r="A8" s="153"/>
      <c r="B8" s="54" t="s">
        <v>30</v>
      </c>
      <c r="C8" s="17">
        <f>IFERROR(SUM(C3:C7), "--")</f>
        <v>1291</v>
      </c>
      <c r="D8" s="17">
        <f>IFERROR(SUM(D3:D7), "--")</f>
        <v>1138</v>
      </c>
      <c r="E8" s="102">
        <f>IFERROR(D8/C8, "--" )</f>
        <v>0.8814872192099148</v>
      </c>
      <c r="F8" s="17">
        <f>IFERROR(SUM(F3:F7), "--")</f>
        <v>974</v>
      </c>
      <c r="G8" s="102">
        <f>IFERROR(F8/C8, "--" )</f>
        <v>0.75445391169635945</v>
      </c>
      <c r="H8" s="103" t="s">
        <v>32</v>
      </c>
    </row>
    <row r="9" spans="1:8" ht="15" customHeight="1" x14ac:dyDescent="0.25">
      <c r="A9" s="105"/>
      <c r="B9" s="67"/>
      <c r="C9" s="67"/>
      <c r="D9" s="67"/>
      <c r="E9" s="67"/>
      <c r="F9" s="67"/>
      <c r="G9" s="67"/>
      <c r="H9" s="67"/>
    </row>
    <row r="10" spans="1:8" s="24" customFormat="1" ht="30" x14ac:dyDescent="0.25">
      <c r="A10" s="49" t="s">
        <v>10</v>
      </c>
      <c r="B10" s="2" t="s">
        <v>4</v>
      </c>
      <c r="C10" s="65" t="s">
        <v>52</v>
      </c>
      <c r="D10" s="65" t="s">
        <v>53</v>
      </c>
      <c r="E10" s="65" t="s">
        <v>50</v>
      </c>
      <c r="F10" s="65" t="s">
        <v>54</v>
      </c>
      <c r="G10" s="65" t="s">
        <v>3</v>
      </c>
      <c r="H10" s="65" t="s">
        <v>51</v>
      </c>
    </row>
    <row r="11" spans="1:8" x14ac:dyDescent="0.25">
      <c r="A11" s="157" t="s">
        <v>11</v>
      </c>
      <c r="B11" s="7" t="s">
        <v>0</v>
      </c>
      <c r="C11" s="4">
        <v>235</v>
      </c>
      <c r="D11" s="4">
        <v>203</v>
      </c>
      <c r="E11" s="5">
        <v>0.86382978723404258</v>
      </c>
      <c r="F11" s="4">
        <v>175</v>
      </c>
      <c r="G11" s="5">
        <v>0.74468085106382975</v>
      </c>
      <c r="H11" s="6">
        <v>2.8850746268656717</v>
      </c>
    </row>
    <row r="12" spans="1:8" x14ac:dyDescent="0.25">
      <c r="A12" s="158"/>
      <c r="B12" s="7" t="s">
        <v>1</v>
      </c>
      <c r="C12" s="4">
        <v>190</v>
      </c>
      <c r="D12" s="4">
        <v>166</v>
      </c>
      <c r="E12" s="5">
        <v>0.87368421052631584</v>
      </c>
      <c r="F12" s="4">
        <v>145</v>
      </c>
      <c r="G12" s="5">
        <v>0.76315789473684215</v>
      </c>
      <c r="H12" s="6">
        <v>2.8327272727272725</v>
      </c>
    </row>
    <row r="13" spans="1:8" x14ac:dyDescent="0.25">
      <c r="A13" s="158"/>
      <c r="B13" s="7" t="s">
        <v>2</v>
      </c>
      <c r="C13" s="4">
        <v>199</v>
      </c>
      <c r="D13" s="4">
        <v>179</v>
      </c>
      <c r="E13" s="5">
        <v>0.89949748743718594</v>
      </c>
      <c r="F13" s="4">
        <v>152</v>
      </c>
      <c r="G13" s="5">
        <v>0.76381909547738691</v>
      </c>
      <c r="H13" s="6">
        <v>2.8796511627906978</v>
      </c>
    </row>
    <row r="14" spans="1:8" x14ac:dyDescent="0.25">
      <c r="A14" s="158"/>
      <c r="B14" s="7" t="s">
        <v>49</v>
      </c>
      <c r="C14" s="4">
        <v>164</v>
      </c>
      <c r="D14" s="4">
        <v>149</v>
      </c>
      <c r="E14" s="5">
        <v>0.90853658536585369</v>
      </c>
      <c r="F14" s="4">
        <v>140</v>
      </c>
      <c r="G14" s="5">
        <v>0.85365853658536583</v>
      </c>
      <c r="H14" s="6">
        <v>3.2899328859060404</v>
      </c>
    </row>
    <row r="15" spans="1:8" x14ac:dyDescent="0.25">
      <c r="A15" s="158"/>
      <c r="B15" s="7" t="s">
        <v>48</v>
      </c>
      <c r="C15" s="4">
        <v>147</v>
      </c>
      <c r="D15" s="4">
        <v>131</v>
      </c>
      <c r="E15" s="5">
        <v>0.891156462585034</v>
      </c>
      <c r="F15" s="4">
        <v>109</v>
      </c>
      <c r="G15" s="5">
        <v>0.74149659863945583</v>
      </c>
      <c r="H15" s="6">
        <v>2.8099236641221377</v>
      </c>
    </row>
    <row r="16" spans="1:8" x14ac:dyDescent="0.25">
      <c r="A16" s="159"/>
      <c r="B16" s="54" t="s">
        <v>30</v>
      </c>
      <c r="C16" s="17">
        <f>IFERROR(SUM(C11:C15), "--")</f>
        <v>935</v>
      </c>
      <c r="D16" s="17">
        <f>IFERROR(SUM(D11:D15), "--")</f>
        <v>828</v>
      </c>
      <c r="E16" s="102">
        <f>IFERROR(D16/C16, "--" )</f>
        <v>0.88556149732620326</v>
      </c>
      <c r="F16" s="17">
        <f>IFERROR(SUM(F11:F15), "--")</f>
        <v>721</v>
      </c>
      <c r="G16" s="102">
        <f>IFERROR(F16/C16, "--" )</f>
        <v>0.77112299465240641</v>
      </c>
      <c r="H16" s="103" t="s">
        <v>32</v>
      </c>
    </row>
    <row r="17" spans="1:8" x14ac:dyDescent="0.25">
      <c r="A17" s="154" t="s">
        <v>12</v>
      </c>
      <c r="B17" s="87" t="s">
        <v>0</v>
      </c>
      <c r="C17" s="88">
        <v>90</v>
      </c>
      <c r="D17" s="88">
        <v>77</v>
      </c>
      <c r="E17" s="90">
        <v>0.85555555555555551</v>
      </c>
      <c r="F17" s="88">
        <v>65</v>
      </c>
      <c r="G17" s="90">
        <v>0.72222222222222221</v>
      </c>
      <c r="H17" s="89">
        <v>2.6142857142857143</v>
      </c>
    </row>
    <row r="18" spans="1:8" x14ac:dyDescent="0.25">
      <c r="A18" s="155"/>
      <c r="B18" s="87" t="s">
        <v>1</v>
      </c>
      <c r="C18" s="88">
        <v>70</v>
      </c>
      <c r="D18" s="88">
        <v>61</v>
      </c>
      <c r="E18" s="90">
        <v>0.87142857142857144</v>
      </c>
      <c r="F18" s="88">
        <v>46</v>
      </c>
      <c r="G18" s="90">
        <v>0.65714285714285714</v>
      </c>
      <c r="H18" s="89">
        <v>2.4099999999999997</v>
      </c>
    </row>
    <row r="19" spans="1:8" x14ac:dyDescent="0.25">
      <c r="A19" s="155"/>
      <c r="B19" s="87" t="s">
        <v>2</v>
      </c>
      <c r="C19" s="88">
        <v>80</v>
      </c>
      <c r="D19" s="88">
        <v>69</v>
      </c>
      <c r="E19" s="90">
        <v>0.86250000000000004</v>
      </c>
      <c r="F19" s="88">
        <v>57</v>
      </c>
      <c r="G19" s="90">
        <v>0.71250000000000002</v>
      </c>
      <c r="H19" s="89">
        <v>2.6536231884057977</v>
      </c>
    </row>
    <row r="20" spans="1:8" x14ac:dyDescent="0.25">
      <c r="A20" s="155"/>
      <c r="B20" s="87" t="s">
        <v>49</v>
      </c>
      <c r="C20" s="88">
        <v>49</v>
      </c>
      <c r="D20" s="88">
        <v>44</v>
      </c>
      <c r="E20" s="90">
        <v>0.89795918367346939</v>
      </c>
      <c r="F20" s="88">
        <v>37</v>
      </c>
      <c r="G20" s="90">
        <v>0.75510204081632648</v>
      </c>
      <c r="H20" s="89">
        <v>2.8976744186046512</v>
      </c>
    </row>
    <row r="21" spans="1:8" x14ac:dyDescent="0.25">
      <c r="A21" s="155"/>
      <c r="B21" s="87" t="s">
        <v>48</v>
      </c>
      <c r="C21" s="88">
        <v>53</v>
      </c>
      <c r="D21" s="88">
        <v>45</v>
      </c>
      <c r="E21" s="90">
        <v>0.84905660377358494</v>
      </c>
      <c r="F21" s="88">
        <v>36</v>
      </c>
      <c r="G21" s="90">
        <v>0.67924528301886788</v>
      </c>
      <c r="H21" s="89">
        <v>2.5622222222222222</v>
      </c>
    </row>
    <row r="22" spans="1:8" x14ac:dyDescent="0.25">
      <c r="A22" s="156"/>
      <c r="B22" s="95" t="s">
        <v>30</v>
      </c>
      <c r="C22" s="107">
        <f>IFERROR(SUM(C17:C21), "--")</f>
        <v>342</v>
      </c>
      <c r="D22" s="107">
        <f>IFERROR(SUM(D17:D21), "--")</f>
        <v>296</v>
      </c>
      <c r="E22" s="109">
        <f>IFERROR(D22/C22, "--" )</f>
        <v>0.86549707602339176</v>
      </c>
      <c r="F22" s="107">
        <f>IFERROR(SUM(F17:F21), "--")</f>
        <v>241</v>
      </c>
      <c r="G22" s="109">
        <f>IFERROR(F22/C22, "--" )</f>
        <v>0.70467836257309946</v>
      </c>
      <c r="H22" s="108" t="s">
        <v>32</v>
      </c>
    </row>
    <row r="23" spans="1:8" s="24" customFormat="1" ht="30" x14ac:dyDescent="0.25">
      <c r="A23" s="49" t="s">
        <v>22</v>
      </c>
      <c r="B23" s="2" t="s">
        <v>4</v>
      </c>
      <c r="C23" s="65" t="s">
        <v>52</v>
      </c>
      <c r="D23" s="65" t="s">
        <v>53</v>
      </c>
      <c r="E23" s="65" t="s">
        <v>50</v>
      </c>
      <c r="F23" s="65" t="s">
        <v>54</v>
      </c>
      <c r="G23" s="65" t="s">
        <v>3</v>
      </c>
      <c r="H23" s="65" t="s">
        <v>51</v>
      </c>
    </row>
    <row r="24" spans="1:8" ht="15" customHeight="1" x14ac:dyDescent="0.25">
      <c r="A24" s="140" t="s">
        <v>62</v>
      </c>
      <c r="B24" s="7" t="s">
        <v>0</v>
      </c>
      <c r="C24" s="4">
        <v>14</v>
      </c>
      <c r="D24" s="4">
        <v>13</v>
      </c>
      <c r="E24" s="5">
        <v>0.9285714285714286</v>
      </c>
      <c r="F24" s="4">
        <v>10</v>
      </c>
      <c r="G24" s="5">
        <v>0.7142857142857143</v>
      </c>
      <c r="H24" s="6">
        <v>2.4461538461538459</v>
      </c>
    </row>
    <row r="25" spans="1:8" x14ac:dyDescent="0.25">
      <c r="A25" s="141"/>
      <c r="B25" s="7" t="s">
        <v>1</v>
      </c>
      <c r="C25" s="4">
        <v>18</v>
      </c>
      <c r="D25" s="4">
        <v>13</v>
      </c>
      <c r="E25" s="5">
        <v>0.72222222222222221</v>
      </c>
      <c r="F25" s="4">
        <v>9</v>
      </c>
      <c r="G25" s="5">
        <v>0.5</v>
      </c>
      <c r="H25" s="6">
        <v>1.9</v>
      </c>
    </row>
    <row r="26" spans="1:8" x14ac:dyDescent="0.25">
      <c r="A26" s="141"/>
      <c r="B26" s="7" t="s">
        <v>2</v>
      </c>
      <c r="C26" s="4">
        <v>23</v>
      </c>
      <c r="D26" s="4">
        <v>22</v>
      </c>
      <c r="E26" s="5">
        <v>0.95652173913043481</v>
      </c>
      <c r="F26" s="4">
        <v>17</v>
      </c>
      <c r="G26" s="5">
        <v>0.73913043478260865</v>
      </c>
      <c r="H26" s="6">
        <v>2.4954545454545451</v>
      </c>
    </row>
    <row r="27" spans="1:8" x14ac:dyDescent="0.25">
      <c r="A27" s="141"/>
      <c r="B27" s="7" t="s">
        <v>49</v>
      </c>
      <c r="C27" s="4">
        <v>6</v>
      </c>
      <c r="D27" s="4">
        <v>5</v>
      </c>
      <c r="E27" s="5">
        <v>0.83333333333333337</v>
      </c>
      <c r="F27" s="4">
        <v>5</v>
      </c>
      <c r="G27" s="5">
        <v>0.83333333333333337</v>
      </c>
      <c r="H27" s="6">
        <v>3.6799999999999997</v>
      </c>
    </row>
    <row r="28" spans="1:8" x14ac:dyDescent="0.25">
      <c r="A28" s="141"/>
      <c r="B28" s="7" t="s">
        <v>48</v>
      </c>
      <c r="C28" s="4">
        <v>9</v>
      </c>
      <c r="D28" s="4">
        <v>7</v>
      </c>
      <c r="E28" s="5">
        <v>0.77777777777777779</v>
      </c>
      <c r="F28" s="4">
        <v>6</v>
      </c>
      <c r="G28" s="5">
        <v>0.66666666666666663</v>
      </c>
      <c r="H28" s="6">
        <v>2.9142857142857141</v>
      </c>
    </row>
    <row r="29" spans="1:8" x14ac:dyDescent="0.25">
      <c r="A29" s="142"/>
      <c r="B29" s="54" t="s">
        <v>30</v>
      </c>
      <c r="C29" s="17">
        <f>IFERROR(SUM(C24:C28), "--")</f>
        <v>70</v>
      </c>
      <c r="D29" s="17">
        <f>IFERROR(SUM(D24:D28), "--")</f>
        <v>60</v>
      </c>
      <c r="E29" s="102">
        <f>IFERROR(D29/C29, "--" )</f>
        <v>0.8571428571428571</v>
      </c>
      <c r="F29" s="17">
        <f>IFERROR(SUM(F24:F28), "--")</f>
        <v>47</v>
      </c>
      <c r="G29" s="102">
        <f>IFERROR(F29/C29, "--" )</f>
        <v>0.67142857142857137</v>
      </c>
      <c r="H29" s="103" t="s">
        <v>32</v>
      </c>
    </row>
    <row r="30" spans="1:8" ht="15" customHeight="1" x14ac:dyDescent="0.25">
      <c r="A30" s="137" t="s">
        <v>61</v>
      </c>
      <c r="B30" s="87" t="s">
        <v>0</v>
      </c>
      <c r="C30" s="111" t="s">
        <v>32</v>
      </c>
      <c r="D30" s="111" t="s">
        <v>32</v>
      </c>
      <c r="E30" s="112" t="s">
        <v>32</v>
      </c>
      <c r="F30" s="111" t="s">
        <v>32</v>
      </c>
      <c r="G30" s="112" t="s">
        <v>32</v>
      </c>
      <c r="H30" s="113" t="s">
        <v>32</v>
      </c>
    </row>
    <row r="31" spans="1:8" x14ac:dyDescent="0.25">
      <c r="A31" s="138"/>
      <c r="B31" s="87" t="s">
        <v>1</v>
      </c>
      <c r="C31" s="88">
        <v>1</v>
      </c>
      <c r="D31" s="88">
        <v>1</v>
      </c>
      <c r="E31" s="90">
        <v>1</v>
      </c>
      <c r="F31" s="88">
        <v>1</v>
      </c>
      <c r="G31" s="90">
        <v>1</v>
      </c>
      <c r="H31" s="89">
        <v>2.2999999999999998</v>
      </c>
    </row>
    <row r="32" spans="1:8" x14ac:dyDescent="0.25">
      <c r="A32" s="138"/>
      <c r="B32" s="87" t="s">
        <v>2</v>
      </c>
      <c r="C32" s="88">
        <v>1</v>
      </c>
      <c r="D32" s="88">
        <v>1</v>
      </c>
      <c r="E32" s="90">
        <v>1</v>
      </c>
      <c r="F32" s="88">
        <v>1</v>
      </c>
      <c r="G32" s="90">
        <v>1</v>
      </c>
      <c r="H32" s="89">
        <v>4</v>
      </c>
    </row>
    <row r="33" spans="1:8" x14ac:dyDescent="0.25">
      <c r="A33" s="138"/>
      <c r="B33" s="87" t="s">
        <v>49</v>
      </c>
      <c r="C33" s="111" t="s">
        <v>32</v>
      </c>
      <c r="D33" s="111" t="s">
        <v>32</v>
      </c>
      <c r="E33" s="112" t="s">
        <v>32</v>
      </c>
      <c r="F33" s="111" t="s">
        <v>32</v>
      </c>
      <c r="G33" s="112" t="s">
        <v>32</v>
      </c>
      <c r="H33" s="113" t="s">
        <v>32</v>
      </c>
    </row>
    <row r="34" spans="1:8" x14ac:dyDescent="0.25">
      <c r="A34" s="138"/>
      <c r="B34" s="87" t="s">
        <v>48</v>
      </c>
      <c r="C34" s="111" t="s">
        <v>32</v>
      </c>
      <c r="D34" s="111" t="s">
        <v>32</v>
      </c>
      <c r="E34" s="112" t="s">
        <v>32</v>
      </c>
      <c r="F34" s="111" t="s">
        <v>32</v>
      </c>
      <c r="G34" s="112" t="s">
        <v>32</v>
      </c>
      <c r="H34" s="113" t="s">
        <v>32</v>
      </c>
    </row>
    <row r="35" spans="1:8" x14ac:dyDescent="0.25">
      <c r="A35" s="139"/>
      <c r="B35" s="95" t="s">
        <v>30</v>
      </c>
      <c r="C35" s="107">
        <f>IFERROR(SUM(C30:C34), "--")</f>
        <v>2</v>
      </c>
      <c r="D35" s="107">
        <f>IFERROR(SUM(D30:D34), "--")</f>
        <v>2</v>
      </c>
      <c r="E35" s="109">
        <f>IFERROR(D35/C35, "--" )</f>
        <v>1</v>
      </c>
      <c r="F35" s="107">
        <f>IFERROR(SUM(F30:F34), "--")</f>
        <v>2</v>
      </c>
      <c r="G35" s="109">
        <f>IFERROR(F35/C35, "--" )</f>
        <v>1</v>
      </c>
      <c r="H35" s="108" t="s">
        <v>32</v>
      </c>
    </row>
    <row r="36" spans="1:8" x14ac:dyDescent="0.25">
      <c r="A36" s="146" t="s">
        <v>16</v>
      </c>
      <c r="B36" s="7" t="s">
        <v>0</v>
      </c>
      <c r="C36" s="20" t="s">
        <v>32</v>
      </c>
      <c r="D36" s="20" t="s">
        <v>32</v>
      </c>
      <c r="E36" s="123" t="s">
        <v>32</v>
      </c>
      <c r="F36" s="20" t="s">
        <v>32</v>
      </c>
      <c r="G36" s="123" t="s">
        <v>32</v>
      </c>
      <c r="H36" s="124" t="s">
        <v>32</v>
      </c>
    </row>
    <row r="37" spans="1:8" x14ac:dyDescent="0.25">
      <c r="A37" s="147"/>
      <c r="B37" s="7" t="s">
        <v>1</v>
      </c>
      <c r="C37" s="4">
        <v>4</v>
      </c>
      <c r="D37" s="4">
        <v>4</v>
      </c>
      <c r="E37" s="5">
        <v>1</v>
      </c>
      <c r="F37" s="4">
        <v>2</v>
      </c>
      <c r="G37" s="5">
        <v>0.5</v>
      </c>
      <c r="H37" s="6">
        <v>1.825</v>
      </c>
    </row>
    <row r="38" spans="1:8" x14ac:dyDescent="0.25">
      <c r="A38" s="147"/>
      <c r="B38" s="7" t="s">
        <v>2</v>
      </c>
      <c r="C38" s="25">
        <v>3</v>
      </c>
      <c r="D38" s="25">
        <v>1</v>
      </c>
      <c r="E38" s="5">
        <v>0.33333333333333331</v>
      </c>
      <c r="F38" s="25">
        <v>1</v>
      </c>
      <c r="G38" s="5">
        <v>0.33333333333333331</v>
      </c>
      <c r="H38" s="22">
        <v>3</v>
      </c>
    </row>
    <row r="39" spans="1:8" x14ac:dyDescent="0.25">
      <c r="A39" s="147"/>
      <c r="B39" s="7" t="s">
        <v>49</v>
      </c>
      <c r="C39" s="4">
        <v>2</v>
      </c>
      <c r="D39" s="4">
        <v>2</v>
      </c>
      <c r="E39" s="5">
        <v>1</v>
      </c>
      <c r="F39" s="4">
        <v>2</v>
      </c>
      <c r="G39" s="5">
        <v>1</v>
      </c>
      <c r="H39" s="6">
        <v>3.65</v>
      </c>
    </row>
    <row r="40" spans="1:8" x14ac:dyDescent="0.25">
      <c r="A40" s="147"/>
      <c r="B40" s="7" t="s">
        <v>48</v>
      </c>
      <c r="C40" s="4">
        <v>2</v>
      </c>
      <c r="D40" s="4">
        <v>2</v>
      </c>
      <c r="E40" s="5">
        <v>1</v>
      </c>
      <c r="F40" s="4">
        <v>2</v>
      </c>
      <c r="G40" s="5">
        <v>1</v>
      </c>
      <c r="H40" s="6">
        <v>2.85</v>
      </c>
    </row>
    <row r="41" spans="1:8" x14ac:dyDescent="0.25">
      <c r="A41" s="148"/>
      <c r="B41" s="54" t="s">
        <v>30</v>
      </c>
      <c r="C41" s="17">
        <f>IFERROR(SUM(C36:C40), "--")</f>
        <v>11</v>
      </c>
      <c r="D41" s="17">
        <f>IFERROR(SUM(D36:D40), "--")</f>
        <v>9</v>
      </c>
      <c r="E41" s="102">
        <f>IFERROR(D41/C41, "--" )</f>
        <v>0.81818181818181823</v>
      </c>
      <c r="F41" s="17">
        <f>IFERROR(SUM(F36:F40), "--")</f>
        <v>7</v>
      </c>
      <c r="G41" s="102">
        <f>IFERROR(F41/C41, "--" )</f>
        <v>0.63636363636363635</v>
      </c>
      <c r="H41" s="103" t="s">
        <v>32</v>
      </c>
    </row>
    <row r="42" spans="1:8" x14ac:dyDescent="0.25">
      <c r="A42" s="143" t="s">
        <v>17</v>
      </c>
      <c r="B42" s="87" t="s">
        <v>0</v>
      </c>
      <c r="C42" s="88">
        <v>4</v>
      </c>
      <c r="D42" s="88">
        <v>3</v>
      </c>
      <c r="E42" s="90">
        <v>0.75</v>
      </c>
      <c r="F42" s="88">
        <v>1</v>
      </c>
      <c r="G42" s="90">
        <v>0.25</v>
      </c>
      <c r="H42" s="89">
        <v>1.6666666666666667</v>
      </c>
    </row>
    <row r="43" spans="1:8" x14ac:dyDescent="0.25">
      <c r="A43" s="144"/>
      <c r="B43" s="87" t="s">
        <v>1</v>
      </c>
      <c r="C43" s="88">
        <v>4</v>
      </c>
      <c r="D43" s="88">
        <v>4</v>
      </c>
      <c r="E43" s="90">
        <v>1</v>
      </c>
      <c r="F43" s="88">
        <v>4</v>
      </c>
      <c r="G43" s="90">
        <v>1</v>
      </c>
      <c r="H43" s="89">
        <v>3.75</v>
      </c>
    </row>
    <row r="44" spans="1:8" x14ac:dyDescent="0.25">
      <c r="A44" s="144"/>
      <c r="B44" s="87" t="s">
        <v>2</v>
      </c>
      <c r="C44" s="88">
        <v>5</v>
      </c>
      <c r="D44" s="88">
        <v>5</v>
      </c>
      <c r="E44" s="90">
        <v>1</v>
      </c>
      <c r="F44" s="88">
        <v>4</v>
      </c>
      <c r="G44" s="90">
        <v>0.8</v>
      </c>
      <c r="H44" s="89">
        <v>2.4249999999999998</v>
      </c>
    </row>
    <row r="45" spans="1:8" x14ac:dyDescent="0.25">
      <c r="A45" s="144"/>
      <c r="B45" s="87" t="s">
        <v>49</v>
      </c>
      <c r="C45" s="88">
        <v>1</v>
      </c>
      <c r="D45" s="88">
        <v>1</v>
      </c>
      <c r="E45" s="90">
        <v>1</v>
      </c>
      <c r="F45" s="88">
        <v>1</v>
      </c>
      <c r="G45" s="90">
        <v>1</v>
      </c>
      <c r="H45" s="89">
        <v>4</v>
      </c>
    </row>
    <row r="46" spans="1:8" x14ac:dyDescent="0.25">
      <c r="A46" s="144"/>
      <c r="B46" s="87" t="s">
        <v>48</v>
      </c>
      <c r="C46" s="88">
        <v>4</v>
      </c>
      <c r="D46" s="88">
        <v>3</v>
      </c>
      <c r="E46" s="90">
        <v>0.75</v>
      </c>
      <c r="F46" s="88">
        <v>3</v>
      </c>
      <c r="G46" s="90">
        <v>0.75</v>
      </c>
      <c r="H46" s="89">
        <v>3.6666666666666665</v>
      </c>
    </row>
    <row r="47" spans="1:8" x14ac:dyDescent="0.25">
      <c r="A47" s="145"/>
      <c r="B47" s="95" t="s">
        <v>30</v>
      </c>
      <c r="C47" s="107">
        <f>IFERROR(SUM(C42:C46), "--")</f>
        <v>18</v>
      </c>
      <c r="D47" s="107">
        <f>IFERROR(SUM(D42:D46), "--")</f>
        <v>16</v>
      </c>
      <c r="E47" s="109">
        <f>IFERROR(D47/C47, "--" )</f>
        <v>0.88888888888888884</v>
      </c>
      <c r="F47" s="107">
        <f>IFERROR(SUM(F42:F46), "--")</f>
        <v>13</v>
      </c>
      <c r="G47" s="109">
        <f>IFERROR(F47/C47, "--" )</f>
        <v>0.72222222222222221</v>
      </c>
      <c r="H47" s="108" t="s">
        <v>32</v>
      </c>
    </row>
    <row r="48" spans="1:8" x14ac:dyDescent="0.25">
      <c r="A48" s="146" t="s">
        <v>93</v>
      </c>
      <c r="B48" s="7" t="s">
        <v>0</v>
      </c>
      <c r="C48" s="4">
        <v>128</v>
      </c>
      <c r="D48" s="4">
        <v>110</v>
      </c>
      <c r="E48" s="5">
        <v>0.859375</v>
      </c>
      <c r="F48" s="4">
        <v>91</v>
      </c>
      <c r="G48" s="5">
        <v>0.7109375</v>
      </c>
      <c r="H48" s="6">
        <v>2.6722222222222225</v>
      </c>
    </row>
    <row r="49" spans="1:8" x14ac:dyDescent="0.25">
      <c r="A49" s="147"/>
      <c r="B49" s="7" t="s">
        <v>1</v>
      </c>
      <c r="C49" s="4">
        <v>107</v>
      </c>
      <c r="D49" s="4">
        <v>93</v>
      </c>
      <c r="E49" s="5">
        <v>0.86915887850467288</v>
      </c>
      <c r="F49" s="4">
        <v>79</v>
      </c>
      <c r="G49" s="5">
        <v>0.73831775700934577</v>
      </c>
      <c r="H49" s="6">
        <v>2.7032258064516128</v>
      </c>
    </row>
    <row r="50" spans="1:8" x14ac:dyDescent="0.25">
      <c r="A50" s="147"/>
      <c r="B50" s="7" t="s">
        <v>2</v>
      </c>
      <c r="C50" s="4">
        <v>103</v>
      </c>
      <c r="D50" s="4">
        <v>88</v>
      </c>
      <c r="E50" s="5">
        <v>0.85436893203883491</v>
      </c>
      <c r="F50" s="4">
        <v>70</v>
      </c>
      <c r="G50" s="5">
        <v>0.67961165048543692</v>
      </c>
      <c r="H50" s="6">
        <v>2.5047058823529409</v>
      </c>
    </row>
    <row r="51" spans="1:8" x14ac:dyDescent="0.25">
      <c r="A51" s="147"/>
      <c r="B51" s="7" t="s">
        <v>49</v>
      </c>
      <c r="C51" s="4">
        <v>89</v>
      </c>
      <c r="D51" s="4">
        <v>83</v>
      </c>
      <c r="E51" s="5">
        <v>0.93258426966292129</v>
      </c>
      <c r="F51" s="4">
        <v>75</v>
      </c>
      <c r="G51" s="5">
        <v>0.84269662921348309</v>
      </c>
      <c r="H51" s="6">
        <v>3.0867469879518068</v>
      </c>
    </row>
    <row r="52" spans="1:8" x14ac:dyDescent="0.25">
      <c r="A52" s="147"/>
      <c r="B52" s="7" t="s">
        <v>48</v>
      </c>
      <c r="C52" s="4">
        <v>79</v>
      </c>
      <c r="D52" s="4">
        <v>68</v>
      </c>
      <c r="E52" s="5">
        <v>0.86075949367088611</v>
      </c>
      <c r="F52" s="4">
        <v>51</v>
      </c>
      <c r="G52" s="5">
        <v>0.64556962025316456</v>
      </c>
      <c r="H52" s="6">
        <v>2.4955882352941177</v>
      </c>
    </row>
    <row r="53" spans="1:8" x14ac:dyDescent="0.25">
      <c r="A53" s="148"/>
      <c r="B53" s="54" t="s">
        <v>30</v>
      </c>
      <c r="C53" s="17">
        <f>IFERROR(SUM(C48:C52), "--")</f>
        <v>506</v>
      </c>
      <c r="D53" s="17">
        <f>IFERROR(SUM(D48:D52), "--")</f>
        <v>442</v>
      </c>
      <c r="E53" s="102">
        <f>IFERROR(D53/C53, "--" )</f>
        <v>0.87351778656126478</v>
      </c>
      <c r="F53" s="17">
        <f>IFERROR(SUM(F48:F52), "--")</f>
        <v>366</v>
      </c>
      <c r="G53" s="102">
        <f>IFERROR(F53/C53, "--" )</f>
        <v>0.72332015810276684</v>
      </c>
      <c r="H53" s="103" t="s">
        <v>32</v>
      </c>
    </row>
    <row r="54" spans="1:8" x14ac:dyDescent="0.25">
      <c r="A54" s="143" t="s">
        <v>18</v>
      </c>
      <c r="B54" s="87" t="s">
        <v>0</v>
      </c>
      <c r="C54" s="88">
        <v>3</v>
      </c>
      <c r="D54" s="88">
        <v>3</v>
      </c>
      <c r="E54" s="90">
        <v>1</v>
      </c>
      <c r="F54" s="88">
        <v>2</v>
      </c>
      <c r="G54" s="90">
        <v>0.66666666666666663</v>
      </c>
      <c r="H54" s="89">
        <v>2</v>
      </c>
    </row>
    <row r="55" spans="1:8" x14ac:dyDescent="0.25">
      <c r="A55" s="144"/>
      <c r="B55" s="87" t="s">
        <v>1</v>
      </c>
      <c r="C55" s="88">
        <v>1</v>
      </c>
      <c r="D55" s="88">
        <v>1</v>
      </c>
      <c r="E55" s="90">
        <v>1</v>
      </c>
      <c r="F55" s="88">
        <v>0</v>
      </c>
      <c r="G55" s="90">
        <v>0</v>
      </c>
      <c r="H55" s="89">
        <v>0</v>
      </c>
    </row>
    <row r="56" spans="1:8" x14ac:dyDescent="0.25">
      <c r="A56" s="144"/>
      <c r="B56" s="87" t="s">
        <v>2</v>
      </c>
      <c r="C56" s="88">
        <v>2</v>
      </c>
      <c r="D56" s="88">
        <v>2</v>
      </c>
      <c r="E56" s="90">
        <v>1</v>
      </c>
      <c r="F56" s="88">
        <v>1</v>
      </c>
      <c r="G56" s="90">
        <v>0.5</v>
      </c>
      <c r="H56" s="89">
        <v>1.85</v>
      </c>
    </row>
    <row r="57" spans="1:8" x14ac:dyDescent="0.25">
      <c r="A57" s="144"/>
      <c r="B57" s="87" t="s">
        <v>49</v>
      </c>
      <c r="C57" s="88">
        <v>2</v>
      </c>
      <c r="D57" s="88">
        <v>1</v>
      </c>
      <c r="E57" s="90">
        <v>0.5</v>
      </c>
      <c r="F57" s="88">
        <v>1</v>
      </c>
      <c r="G57" s="90">
        <v>0.5</v>
      </c>
      <c r="H57" s="89">
        <v>4</v>
      </c>
    </row>
    <row r="58" spans="1:8" x14ac:dyDescent="0.25">
      <c r="A58" s="144"/>
      <c r="B58" s="87" t="s">
        <v>48</v>
      </c>
      <c r="C58" s="111" t="s">
        <v>32</v>
      </c>
      <c r="D58" s="111" t="s">
        <v>32</v>
      </c>
      <c r="E58" s="112" t="s">
        <v>32</v>
      </c>
      <c r="F58" s="111" t="s">
        <v>32</v>
      </c>
      <c r="G58" s="112" t="s">
        <v>32</v>
      </c>
      <c r="H58" s="113" t="s">
        <v>32</v>
      </c>
    </row>
    <row r="59" spans="1:8" x14ac:dyDescent="0.25">
      <c r="A59" s="145"/>
      <c r="B59" s="95" t="s">
        <v>30</v>
      </c>
      <c r="C59" s="107">
        <f>IFERROR(SUM(C54:C58), "--")</f>
        <v>8</v>
      </c>
      <c r="D59" s="107">
        <f>IFERROR(SUM(D54:D58), "--")</f>
        <v>7</v>
      </c>
      <c r="E59" s="109">
        <f>IFERROR(D59/C59, "--" )</f>
        <v>0.875</v>
      </c>
      <c r="F59" s="107">
        <f>IFERROR(SUM(F54:F58), "--")</f>
        <v>4</v>
      </c>
      <c r="G59" s="109">
        <f>IFERROR(F59/C59, "--" )</f>
        <v>0.5</v>
      </c>
      <c r="H59" s="108" t="s">
        <v>32</v>
      </c>
    </row>
    <row r="60" spans="1:8" x14ac:dyDescent="0.25">
      <c r="A60" s="140" t="s">
        <v>59</v>
      </c>
      <c r="B60" s="7" t="s">
        <v>0</v>
      </c>
      <c r="C60" s="4">
        <v>146</v>
      </c>
      <c r="D60" s="4">
        <v>126</v>
      </c>
      <c r="E60" s="5">
        <v>0.86301369863013699</v>
      </c>
      <c r="F60" s="4">
        <v>115</v>
      </c>
      <c r="G60" s="5">
        <v>0.78767123287671237</v>
      </c>
      <c r="H60" s="6">
        <v>3.0404761904761908</v>
      </c>
    </row>
    <row r="61" spans="1:8" x14ac:dyDescent="0.25">
      <c r="A61" s="141"/>
      <c r="B61" s="7" t="s">
        <v>1</v>
      </c>
      <c r="C61" s="4">
        <v>100</v>
      </c>
      <c r="D61" s="4">
        <v>87</v>
      </c>
      <c r="E61" s="5">
        <v>0.87</v>
      </c>
      <c r="F61" s="4">
        <v>75</v>
      </c>
      <c r="G61" s="5">
        <v>0.75</v>
      </c>
      <c r="H61" s="6">
        <v>2.861176470588235</v>
      </c>
    </row>
    <row r="62" spans="1:8" x14ac:dyDescent="0.25">
      <c r="A62" s="141"/>
      <c r="B62" s="7" t="s">
        <v>2</v>
      </c>
      <c r="C62" s="4">
        <v>127</v>
      </c>
      <c r="D62" s="4">
        <v>116</v>
      </c>
      <c r="E62" s="5">
        <v>0.91338582677165359</v>
      </c>
      <c r="F62" s="4">
        <v>105</v>
      </c>
      <c r="G62" s="5">
        <v>0.82677165354330706</v>
      </c>
      <c r="H62" s="6">
        <v>3.163716814159292</v>
      </c>
    </row>
    <row r="63" spans="1:8" x14ac:dyDescent="0.25">
      <c r="A63" s="141"/>
      <c r="B63" s="7" t="s">
        <v>49</v>
      </c>
      <c r="C63" s="4">
        <v>86</v>
      </c>
      <c r="D63" s="4">
        <v>77</v>
      </c>
      <c r="E63" s="5">
        <v>0.89534883720930236</v>
      </c>
      <c r="F63" s="4">
        <v>70</v>
      </c>
      <c r="G63" s="5">
        <v>0.81395348837209303</v>
      </c>
      <c r="H63" s="6">
        <v>3.1828947368421052</v>
      </c>
    </row>
    <row r="64" spans="1:8" x14ac:dyDescent="0.25">
      <c r="A64" s="141"/>
      <c r="B64" s="7" t="s">
        <v>48</v>
      </c>
      <c r="C64" s="4">
        <v>95</v>
      </c>
      <c r="D64" s="4">
        <v>85</v>
      </c>
      <c r="E64" s="5">
        <v>0.89473684210526316</v>
      </c>
      <c r="F64" s="4">
        <v>73</v>
      </c>
      <c r="G64" s="5">
        <v>0.76842105263157889</v>
      </c>
      <c r="H64" s="6">
        <v>2.8470588235294119</v>
      </c>
    </row>
    <row r="65" spans="1:8" x14ac:dyDescent="0.25">
      <c r="A65" s="142"/>
      <c r="B65" s="54" t="s">
        <v>30</v>
      </c>
      <c r="C65" s="17">
        <f>IFERROR(SUM(C60:C64), "--")</f>
        <v>554</v>
      </c>
      <c r="D65" s="17">
        <f>IFERROR(SUM(D60:D64), "--")</f>
        <v>491</v>
      </c>
      <c r="E65" s="102">
        <f>IFERROR(D65/C65, "--" )</f>
        <v>0.88628158844765348</v>
      </c>
      <c r="F65" s="17">
        <f>IFERROR(SUM(F60:F64), "--")</f>
        <v>438</v>
      </c>
      <c r="G65" s="102">
        <f>IFERROR(F65/C65, "--" )</f>
        <v>0.79061371841155237</v>
      </c>
      <c r="H65" s="103" t="s">
        <v>32</v>
      </c>
    </row>
    <row r="66" spans="1:8" ht="15" customHeight="1" x14ac:dyDescent="0.25">
      <c r="A66" s="137" t="s">
        <v>63</v>
      </c>
      <c r="B66" s="87" t="s">
        <v>0</v>
      </c>
      <c r="C66" s="88">
        <v>28</v>
      </c>
      <c r="D66" s="88">
        <v>24</v>
      </c>
      <c r="E66" s="90">
        <v>0.8571428571428571</v>
      </c>
      <c r="F66" s="88">
        <v>20</v>
      </c>
      <c r="G66" s="90">
        <v>0.7142857142857143</v>
      </c>
      <c r="H66" s="89">
        <v>2.6416666666666666</v>
      </c>
    </row>
    <row r="67" spans="1:8" x14ac:dyDescent="0.25">
      <c r="A67" s="138"/>
      <c r="B67" s="87" t="s">
        <v>1</v>
      </c>
      <c r="C67" s="88">
        <v>28</v>
      </c>
      <c r="D67" s="88">
        <v>27</v>
      </c>
      <c r="E67" s="90">
        <v>0.9642857142857143</v>
      </c>
      <c r="F67" s="88">
        <v>23</v>
      </c>
      <c r="G67" s="90">
        <v>0.8214285714285714</v>
      </c>
      <c r="H67" s="89">
        <v>2.8148148148148149</v>
      </c>
    </row>
    <row r="68" spans="1:8" x14ac:dyDescent="0.25">
      <c r="A68" s="138"/>
      <c r="B68" s="87" t="s">
        <v>2</v>
      </c>
      <c r="C68" s="88">
        <v>16</v>
      </c>
      <c r="D68" s="88">
        <v>14</v>
      </c>
      <c r="E68" s="90">
        <v>0.875</v>
      </c>
      <c r="F68" s="88">
        <v>11</v>
      </c>
      <c r="G68" s="90">
        <v>0.6875</v>
      </c>
      <c r="H68" s="89">
        <v>2.6214285714285714</v>
      </c>
    </row>
    <row r="69" spans="1:8" x14ac:dyDescent="0.25">
      <c r="A69" s="138"/>
      <c r="B69" s="87" t="s">
        <v>49</v>
      </c>
      <c r="C69" s="88">
        <v>28</v>
      </c>
      <c r="D69" s="88">
        <v>25</v>
      </c>
      <c r="E69" s="90">
        <v>0.8928571428571429</v>
      </c>
      <c r="F69" s="88">
        <v>24</v>
      </c>
      <c r="G69" s="90">
        <v>0.8571428571428571</v>
      </c>
      <c r="H69" s="89">
        <v>3.4</v>
      </c>
    </row>
    <row r="70" spans="1:8" x14ac:dyDescent="0.25">
      <c r="A70" s="138"/>
      <c r="B70" s="87" t="s">
        <v>48</v>
      </c>
      <c r="C70" s="88">
        <v>14</v>
      </c>
      <c r="D70" s="88">
        <v>14</v>
      </c>
      <c r="E70" s="90">
        <v>1</v>
      </c>
      <c r="F70" s="88">
        <v>12</v>
      </c>
      <c r="G70" s="90">
        <v>0.8571428571428571</v>
      </c>
      <c r="H70" s="89">
        <v>2.9</v>
      </c>
    </row>
    <row r="71" spans="1:8" x14ac:dyDescent="0.25">
      <c r="A71" s="139"/>
      <c r="B71" s="95" t="s">
        <v>30</v>
      </c>
      <c r="C71" s="107">
        <f>IFERROR(SUM(C66:C70), "--")</f>
        <v>114</v>
      </c>
      <c r="D71" s="107">
        <f>IFERROR(SUM(D66:D70), "--")</f>
        <v>104</v>
      </c>
      <c r="E71" s="109">
        <f>IFERROR(D71/C71, "--" )</f>
        <v>0.91228070175438591</v>
      </c>
      <c r="F71" s="107">
        <f>IFERROR(SUM(F66:F70), "--")</f>
        <v>90</v>
      </c>
      <c r="G71" s="109">
        <f>IFERROR(F71/C71, "--" )</f>
        <v>0.78947368421052633</v>
      </c>
      <c r="H71" s="108" t="s">
        <v>32</v>
      </c>
    </row>
    <row r="72" spans="1:8" ht="15" customHeight="1" x14ac:dyDescent="0.25">
      <c r="A72" s="136" t="s">
        <v>60</v>
      </c>
      <c r="B72" s="7" t="s">
        <v>0</v>
      </c>
      <c r="C72" s="4">
        <v>4</v>
      </c>
      <c r="D72" s="4">
        <v>3</v>
      </c>
      <c r="E72" s="5">
        <v>0.75</v>
      </c>
      <c r="F72" s="4">
        <v>3</v>
      </c>
      <c r="G72" s="5">
        <v>0.75</v>
      </c>
      <c r="H72" s="6">
        <v>3.6666666666666665</v>
      </c>
    </row>
    <row r="73" spans="1:8" x14ac:dyDescent="0.25">
      <c r="A73" s="136"/>
      <c r="B73" s="7" t="s">
        <v>1</v>
      </c>
      <c r="C73" s="4">
        <v>2</v>
      </c>
      <c r="D73" s="4">
        <v>2</v>
      </c>
      <c r="E73" s="5">
        <v>1</v>
      </c>
      <c r="F73" s="4">
        <v>2</v>
      </c>
      <c r="G73" s="5">
        <v>1</v>
      </c>
      <c r="H73" s="6">
        <v>3.35</v>
      </c>
    </row>
    <row r="74" spans="1:8" x14ac:dyDescent="0.25">
      <c r="A74" s="136"/>
      <c r="B74" s="7" t="s">
        <v>2</v>
      </c>
      <c r="C74" s="4">
        <v>1</v>
      </c>
      <c r="D74" s="4">
        <v>1</v>
      </c>
      <c r="E74" s="5">
        <v>1</v>
      </c>
      <c r="F74" s="4">
        <v>1</v>
      </c>
      <c r="G74" s="5">
        <v>1</v>
      </c>
      <c r="H74" s="6">
        <v>4</v>
      </c>
    </row>
    <row r="75" spans="1:8" x14ac:dyDescent="0.25">
      <c r="A75" s="136"/>
      <c r="B75" s="7" t="s">
        <v>49</v>
      </c>
      <c r="C75" s="4">
        <v>1</v>
      </c>
      <c r="D75" s="4">
        <v>1</v>
      </c>
      <c r="E75" s="5">
        <v>1</v>
      </c>
      <c r="F75" s="4">
        <v>1</v>
      </c>
      <c r="G75" s="5">
        <v>1</v>
      </c>
      <c r="H75" s="6">
        <v>4</v>
      </c>
    </row>
    <row r="76" spans="1:8" x14ac:dyDescent="0.25">
      <c r="A76" s="136"/>
      <c r="B76" s="7" t="s">
        <v>48</v>
      </c>
      <c r="C76" s="20" t="s">
        <v>32</v>
      </c>
      <c r="D76" s="20" t="s">
        <v>32</v>
      </c>
      <c r="E76" s="123" t="s">
        <v>32</v>
      </c>
      <c r="F76" s="20" t="s">
        <v>32</v>
      </c>
      <c r="G76" s="123" t="s">
        <v>32</v>
      </c>
      <c r="H76" s="124" t="s">
        <v>32</v>
      </c>
    </row>
    <row r="77" spans="1:8" x14ac:dyDescent="0.25">
      <c r="A77" s="136"/>
      <c r="B77" s="54" t="s">
        <v>30</v>
      </c>
      <c r="C77" s="17">
        <f>IFERROR(SUM(C72:C76), "--")</f>
        <v>8</v>
      </c>
      <c r="D77" s="17">
        <f>IFERROR(SUM(D72:D76), "--")</f>
        <v>7</v>
      </c>
      <c r="E77" s="102">
        <f>IFERROR(D77/C77, "--" )</f>
        <v>0.875</v>
      </c>
      <c r="F77" s="17">
        <f>IFERROR(SUM(F72:F76), "--")</f>
        <v>7</v>
      </c>
      <c r="G77" s="102">
        <f>IFERROR(F77/C77, "--" )</f>
        <v>0.875</v>
      </c>
      <c r="H77" s="103"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A4" sqref="A4:A9"/>
    </sheetView>
  </sheetViews>
  <sheetFormatPr defaultRowHeight="15" x14ac:dyDescent="0.25"/>
  <cols>
    <col min="1" max="1" width="22.7109375" style="86" customWidth="1"/>
    <col min="2" max="8" width="12.7109375" style="1" customWidth="1"/>
    <col min="9" max="9" width="9.140625" style="3"/>
  </cols>
  <sheetData>
    <row r="1" spans="1:12" x14ac:dyDescent="0.25">
      <c r="A1" s="149" t="s">
        <v>105</v>
      </c>
      <c r="B1" s="149"/>
      <c r="C1" s="149"/>
      <c r="D1" s="149"/>
      <c r="E1" s="149"/>
      <c r="F1" s="149"/>
      <c r="G1" s="149"/>
      <c r="H1" s="149"/>
      <c r="I1" s="13"/>
      <c r="J1" s="12"/>
      <c r="K1" s="12"/>
      <c r="L1" s="12"/>
    </row>
    <row r="2" spans="1:12" x14ac:dyDescent="0.25">
      <c r="A2" s="149"/>
      <c r="B2" s="149"/>
      <c r="C2" s="149"/>
      <c r="D2" s="149"/>
      <c r="E2" s="149"/>
      <c r="F2" s="149"/>
      <c r="G2" s="149"/>
      <c r="H2" s="149"/>
      <c r="I2" s="13"/>
      <c r="J2" s="13"/>
      <c r="K2" s="13"/>
      <c r="L2" s="13"/>
    </row>
    <row r="3" spans="1:12" s="24" customFormat="1" ht="30" x14ac:dyDescent="0.25">
      <c r="A3" s="55" t="s">
        <v>44</v>
      </c>
      <c r="B3" s="2" t="s">
        <v>4</v>
      </c>
      <c r="C3" s="65" t="s">
        <v>52</v>
      </c>
      <c r="D3" s="65" t="s">
        <v>53</v>
      </c>
      <c r="E3" s="65" t="s">
        <v>50</v>
      </c>
      <c r="F3" s="65" t="s">
        <v>54</v>
      </c>
      <c r="G3" s="65" t="s">
        <v>3</v>
      </c>
      <c r="H3" s="65" t="s">
        <v>51</v>
      </c>
      <c r="I3" s="56"/>
      <c r="J3" s="56"/>
      <c r="K3" s="56"/>
      <c r="L3" s="56"/>
    </row>
    <row r="4" spans="1:12" x14ac:dyDescent="0.25">
      <c r="A4" s="163" t="s">
        <v>45</v>
      </c>
      <c r="B4" s="7" t="s">
        <v>0</v>
      </c>
      <c r="C4" s="7">
        <v>327</v>
      </c>
      <c r="D4" s="7">
        <v>282</v>
      </c>
      <c r="E4" s="15">
        <v>0.86238532110091748</v>
      </c>
      <c r="F4" s="7">
        <v>242</v>
      </c>
      <c r="G4" s="15">
        <v>0.74006116207951067</v>
      </c>
      <c r="H4" s="14" t="s">
        <v>32</v>
      </c>
      <c r="I4" s="19"/>
      <c r="J4" s="19"/>
      <c r="K4" s="13"/>
      <c r="L4" s="13"/>
    </row>
    <row r="5" spans="1:12" x14ac:dyDescent="0.25">
      <c r="A5" s="164"/>
      <c r="B5" s="7" t="s">
        <v>1</v>
      </c>
      <c r="C5" s="4">
        <v>265</v>
      </c>
      <c r="D5" s="4">
        <v>232</v>
      </c>
      <c r="E5" s="5">
        <v>0.87547169811320757</v>
      </c>
      <c r="F5" s="4">
        <v>195</v>
      </c>
      <c r="G5" s="5">
        <v>0.73584905660377353</v>
      </c>
      <c r="H5" s="6" t="s">
        <v>32</v>
      </c>
      <c r="I5" s="19"/>
      <c r="J5" s="19"/>
      <c r="K5" s="13"/>
      <c r="L5" s="13"/>
    </row>
    <row r="6" spans="1:12" x14ac:dyDescent="0.25">
      <c r="A6" s="164"/>
      <c r="B6" s="7" t="s">
        <v>2</v>
      </c>
      <c r="C6" s="4">
        <v>281</v>
      </c>
      <c r="D6" s="4">
        <v>250</v>
      </c>
      <c r="E6" s="5">
        <v>0.88967971530249113</v>
      </c>
      <c r="F6" s="4">
        <v>211</v>
      </c>
      <c r="G6" s="5">
        <v>0.75088967971530252</v>
      </c>
      <c r="H6" s="6" t="s">
        <v>32</v>
      </c>
      <c r="I6" s="19"/>
      <c r="J6" s="19"/>
      <c r="K6" s="13"/>
      <c r="L6" s="13"/>
    </row>
    <row r="7" spans="1:12" x14ac:dyDescent="0.25">
      <c r="A7" s="164"/>
      <c r="B7" s="7" t="s">
        <v>49</v>
      </c>
      <c r="C7" s="4">
        <v>215</v>
      </c>
      <c r="D7" s="4">
        <v>195</v>
      </c>
      <c r="E7" s="5">
        <v>0.90697674418604646</v>
      </c>
      <c r="F7" s="4">
        <v>179</v>
      </c>
      <c r="G7" s="5">
        <v>0.83255813953488367</v>
      </c>
      <c r="H7" s="6" t="s">
        <v>32</v>
      </c>
      <c r="I7" s="19"/>
      <c r="J7" s="19"/>
      <c r="K7" s="13"/>
      <c r="L7" s="13"/>
    </row>
    <row r="8" spans="1:12" x14ac:dyDescent="0.25">
      <c r="A8" s="164"/>
      <c r="B8" s="7" t="s">
        <v>48</v>
      </c>
      <c r="C8" s="4">
        <v>203</v>
      </c>
      <c r="D8" s="4">
        <v>179</v>
      </c>
      <c r="E8" s="5">
        <v>0.88177339901477836</v>
      </c>
      <c r="F8" s="4">
        <v>147</v>
      </c>
      <c r="G8" s="5">
        <v>0.72413793103448276</v>
      </c>
      <c r="H8" s="6" t="s">
        <v>32</v>
      </c>
      <c r="I8" s="19"/>
      <c r="J8" s="19"/>
      <c r="K8" s="13"/>
      <c r="L8" s="13"/>
    </row>
    <row r="9" spans="1:12" x14ac:dyDescent="0.25">
      <c r="A9" s="165"/>
      <c r="B9" s="54" t="s">
        <v>30</v>
      </c>
      <c r="C9" s="17">
        <f>IFERROR(SUM(C4:C8), "--")</f>
        <v>1291</v>
      </c>
      <c r="D9" s="17">
        <f>IFERROR(SUM(D4:D8), "--")</f>
        <v>1138</v>
      </c>
      <c r="E9" s="102">
        <f>IFERROR(D9/C9, "--" )</f>
        <v>0.8814872192099148</v>
      </c>
      <c r="F9" s="17">
        <f>IFERROR(SUM(F4:F8), "--")</f>
        <v>974</v>
      </c>
      <c r="G9" s="102">
        <f>IFERROR(F9/C9, "--" )</f>
        <v>0.75445391169635945</v>
      </c>
      <c r="H9" s="103" t="s">
        <v>32</v>
      </c>
      <c r="I9" s="19"/>
      <c r="J9" s="19"/>
      <c r="K9" s="13"/>
      <c r="L9" s="13"/>
    </row>
    <row r="10" spans="1:12" x14ac:dyDescent="0.25">
      <c r="A10" s="110"/>
    </row>
    <row r="11" spans="1:12" s="24" customFormat="1" ht="30" x14ac:dyDescent="0.25">
      <c r="A11" s="85" t="s">
        <v>43</v>
      </c>
      <c r="B11" s="2" t="s">
        <v>4</v>
      </c>
      <c r="C11" s="65" t="s">
        <v>52</v>
      </c>
      <c r="D11" s="65" t="s">
        <v>53</v>
      </c>
      <c r="E11" s="65" t="s">
        <v>50</v>
      </c>
      <c r="F11" s="65" t="s">
        <v>54</v>
      </c>
      <c r="G11" s="65" t="s">
        <v>3</v>
      </c>
      <c r="H11" s="65" t="s">
        <v>51</v>
      </c>
      <c r="I11" s="57"/>
    </row>
    <row r="12" spans="1:12" ht="15" customHeight="1" x14ac:dyDescent="0.25">
      <c r="A12" s="166" t="s">
        <v>94</v>
      </c>
      <c r="B12" s="7" t="s">
        <v>0</v>
      </c>
      <c r="C12" s="4">
        <v>157</v>
      </c>
      <c r="D12" s="4">
        <v>132</v>
      </c>
      <c r="E12" s="5">
        <v>0.84076433121019112</v>
      </c>
      <c r="F12" s="4">
        <v>103</v>
      </c>
      <c r="G12" s="5">
        <v>0.6560509554140127</v>
      </c>
      <c r="H12" s="6">
        <v>2.3465648854961829</v>
      </c>
    </row>
    <row r="13" spans="1:12" x14ac:dyDescent="0.25">
      <c r="A13" s="167"/>
      <c r="B13" s="7" t="s">
        <v>1</v>
      </c>
      <c r="C13" s="4">
        <v>181</v>
      </c>
      <c r="D13" s="4">
        <v>153</v>
      </c>
      <c r="E13" s="5">
        <v>0.84530386740331487</v>
      </c>
      <c r="F13" s="4">
        <v>122</v>
      </c>
      <c r="G13" s="5">
        <v>0.67403314917127077</v>
      </c>
      <c r="H13" s="6">
        <v>2.5320261437908496</v>
      </c>
      <c r="I13" s="58"/>
    </row>
    <row r="14" spans="1:12" x14ac:dyDescent="0.25">
      <c r="A14" s="167"/>
      <c r="B14" s="7" t="s">
        <v>2</v>
      </c>
      <c r="C14" s="4">
        <v>178</v>
      </c>
      <c r="D14" s="4">
        <v>161</v>
      </c>
      <c r="E14" s="5">
        <v>0.9044943820224719</v>
      </c>
      <c r="F14" s="4">
        <v>126</v>
      </c>
      <c r="G14" s="5">
        <v>0.7078651685393258</v>
      </c>
      <c r="H14" s="6">
        <v>2.560377358490566</v>
      </c>
      <c r="I14" s="58"/>
    </row>
    <row r="15" spans="1:12" x14ac:dyDescent="0.25">
      <c r="A15" s="167"/>
      <c r="B15" s="7" t="s">
        <v>49</v>
      </c>
      <c r="C15" s="4">
        <v>138</v>
      </c>
      <c r="D15" s="4">
        <v>128</v>
      </c>
      <c r="E15" s="5">
        <v>0.92753623188405798</v>
      </c>
      <c r="F15" s="4">
        <v>116</v>
      </c>
      <c r="G15" s="5">
        <v>0.84057971014492749</v>
      </c>
      <c r="H15" s="6">
        <v>3.0437500000000002</v>
      </c>
      <c r="I15" s="58"/>
    </row>
    <row r="16" spans="1:12" x14ac:dyDescent="0.25">
      <c r="A16" s="167"/>
      <c r="B16" s="7" t="s">
        <v>48</v>
      </c>
      <c r="C16" s="4">
        <v>167</v>
      </c>
      <c r="D16" s="4">
        <v>143</v>
      </c>
      <c r="E16" s="5">
        <v>0.85628742514970058</v>
      </c>
      <c r="F16" s="4">
        <v>115</v>
      </c>
      <c r="G16" s="5">
        <v>0.68862275449101795</v>
      </c>
      <c r="H16" s="6">
        <v>2.6699300699300696</v>
      </c>
      <c r="I16" s="58"/>
    </row>
    <row r="17" spans="1:9" x14ac:dyDescent="0.25">
      <c r="A17" s="168"/>
      <c r="B17" s="54" t="s">
        <v>30</v>
      </c>
      <c r="C17" s="17">
        <f>IFERROR(SUM(C12:C16), "--")</f>
        <v>821</v>
      </c>
      <c r="D17" s="17">
        <f>IFERROR(SUM(D12:D16), "--")</f>
        <v>717</v>
      </c>
      <c r="E17" s="102">
        <f>IFERROR(D17/C17, "--" )</f>
        <v>0.87332521315468936</v>
      </c>
      <c r="F17" s="17">
        <f>IFERROR(SUM(F12:F16), "--")</f>
        <v>582</v>
      </c>
      <c r="G17" s="102">
        <f>IFERROR(F17/C17, "--" )</f>
        <v>0.70889159561510351</v>
      </c>
      <c r="H17" s="103" t="s">
        <v>32</v>
      </c>
      <c r="I17" s="58"/>
    </row>
    <row r="18" spans="1:9" ht="15" customHeight="1" x14ac:dyDescent="0.25">
      <c r="A18" s="160" t="s">
        <v>95</v>
      </c>
      <c r="B18" s="87" t="s">
        <v>0</v>
      </c>
      <c r="C18" s="88">
        <v>58</v>
      </c>
      <c r="D18" s="88">
        <v>52</v>
      </c>
      <c r="E18" s="90">
        <v>0.89655172413793105</v>
      </c>
      <c r="F18" s="88">
        <v>48</v>
      </c>
      <c r="G18" s="90">
        <v>0.82758620689655171</v>
      </c>
      <c r="H18" s="89">
        <v>3.2692307692307692</v>
      </c>
    </row>
    <row r="19" spans="1:9" x14ac:dyDescent="0.25">
      <c r="A19" s="161"/>
      <c r="B19" s="87" t="s">
        <v>1</v>
      </c>
      <c r="C19" s="88">
        <v>28</v>
      </c>
      <c r="D19" s="88">
        <v>27</v>
      </c>
      <c r="E19" s="90">
        <v>0.9642857142857143</v>
      </c>
      <c r="F19" s="88">
        <v>26</v>
      </c>
      <c r="G19" s="90">
        <v>0.9285714285714286</v>
      </c>
      <c r="H19" s="89">
        <v>3.1640000000000001</v>
      </c>
      <c r="I19" s="58"/>
    </row>
    <row r="20" spans="1:9" x14ac:dyDescent="0.25">
      <c r="A20" s="161"/>
      <c r="B20" s="87" t="s">
        <v>2</v>
      </c>
      <c r="C20" s="88">
        <v>40</v>
      </c>
      <c r="D20" s="88">
        <v>35</v>
      </c>
      <c r="E20" s="90">
        <v>0.875</v>
      </c>
      <c r="F20" s="88">
        <v>33</v>
      </c>
      <c r="G20" s="90">
        <v>0.82499999999999996</v>
      </c>
      <c r="H20" s="89">
        <v>3.2942857142857145</v>
      </c>
      <c r="I20" s="58"/>
    </row>
    <row r="21" spans="1:9" x14ac:dyDescent="0.25">
      <c r="A21" s="161"/>
      <c r="B21" s="87" t="s">
        <v>49</v>
      </c>
      <c r="C21" s="88">
        <v>11</v>
      </c>
      <c r="D21" s="88">
        <v>11</v>
      </c>
      <c r="E21" s="90">
        <v>1</v>
      </c>
      <c r="F21" s="88">
        <v>10</v>
      </c>
      <c r="G21" s="90">
        <v>0.90909090909090906</v>
      </c>
      <c r="H21" s="89">
        <v>3.3454545454545452</v>
      </c>
      <c r="I21" s="58"/>
    </row>
    <row r="22" spans="1:9" x14ac:dyDescent="0.25">
      <c r="A22" s="161"/>
      <c r="B22" s="87" t="s">
        <v>48</v>
      </c>
      <c r="C22" s="88">
        <v>20</v>
      </c>
      <c r="D22" s="88">
        <v>20</v>
      </c>
      <c r="E22" s="90">
        <v>1</v>
      </c>
      <c r="F22" s="88">
        <v>18</v>
      </c>
      <c r="G22" s="90">
        <v>0.9</v>
      </c>
      <c r="H22" s="89">
        <v>3.47</v>
      </c>
      <c r="I22" s="58"/>
    </row>
    <row r="23" spans="1:9" x14ac:dyDescent="0.25">
      <c r="A23" s="162"/>
      <c r="B23" s="95" t="s">
        <v>30</v>
      </c>
      <c r="C23" s="107">
        <f>IFERROR(SUM(C18:C22), "--")</f>
        <v>157</v>
      </c>
      <c r="D23" s="107">
        <f>IFERROR(SUM(D18:D22), "--")</f>
        <v>145</v>
      </c>
      <c r="E23" s="109">
        <f>IFERROR(D23/C23, "--" )</f>
        <v>0.92356687898089174</v>
      </c>
      <c r="F23" s="107">
        <f>IFERROR(SUM(F18:F22), "--")</f>
        <v>135</v>
      </c>
      <c r="G23" s="109">
        <f>IFERROR(F23/C23, "--" )</f>
        <v>0.85987261146496818</v>
      </c>
      <c r="H23" s="108" t="s">
        <v>32</v>
      </c>
      <c r="I23" s="58"/>
    </row>
    <row r="24" spans="1:9" ht="15" customHeight="1" x14ac:dyDescent="0.25">
      <c r="A24" s="166" t="s">
        <v>96</v>
      </c>
      <c r="B24" s="7" t="s">
        <v>0</v>
      </c>
      <c r="C24" s="4">
        <v>20</v>
      </c>
      <c r="D24" s="4">
        <v>19</v>
      </c>
      <c r="E24" s="5">
        <v>0.95</v>
      </c>
      <c r="F24" s="4">
        <v>15</v>
      </c>
      <c r="G24" s="5">
        <v>0.75</v>
      </c>
      <c r="H24" s="6">
        <v>3.0526315789473686</v>
      </c>
    </row>
    <row r="25" spans="1:9" x14ac:dyDescent="0.25">
      <c r="A25" s="167"/>
      <c r="B25" s="7" t="s">
        <v>1</v>
      </c>
      <c r="C25" s="4">
        <v>13</v>
      </c>
      <c r="D25" s="4">
        <v>9</v>
      </c>
      <c r="E25" s="5">
        <v>0.69230769230769229</v>
      </c>
      <c r="F25" s="4">
        <v>9</v>
      </c>
      <c r="G25" s="5">
        <v>0.69230769230769229</v>
      </c>
      <c r="H25" s="6">
        <v>3.6666666666666665</v>
      </c>
      <c r="I25" s="58"/>
    </row>
    <row r="26" spans="1:9" x14ac:dyDescent="0.25">
      <c r="A26" s="167"/>
      <c r="B26" s="7" t="s">
        <v>2</v>
      </c>
      <c r="C26" s="4">
        <v>15</v>
      </c>
      <c r="D26" s="4">
        <v>13</v>
      </c>
      <c r="E26" s="5">
        <v>0.8666666666666667</v>
      </c>
      <c r="F26" s="4">
        <v>13</v>
      </c>
      <c r="G26" s="5">
        <v>0.8666666666666667</v>
      </c>
      <c r="H26" s="6">
        <v>3.9461538461538463</v>
      </c>
      <c r="I26" s="58"/>
    </row>
    <row r="27" spans="1:9" x14ac:dyDescent="0.25">
      <c r="A27" s="167"/>
      <c r="B27" s="7" t="s">
        <v>49</v>
      </c>
      <c r="C27" s="126" t="s">
        <v>32</v>
      </c>
      <c r="D27" s="126" t="s">
        <v>32</v>
      </c>
      <c r="E27" s="52" t="s">
        <v>32</v>
      </c>
      <c r="F27" s="126" t="s">
        <v>32</v>
      </c>
      <c r="G27" s="52" t="s">
        <v>32</v>
      </c>
      <c r="H27" s="126" t="s">
        <v>32</v>
      </c>
      <c r="I27" s="58"/>
    </row>
    <row r="28" spans="1:9" x14ac:dyDescent="0.25">
      <c r="A28" s="167"/>
      <c r="B28" s="7" t="s">
        <v>48</v>
      </c>
      <c r="C28" s="20" t="s">
        <v>32</v>
      </c>
      <c r="D28" s="20" t="s">
        <v>32</v>
      </c>
      <c r="E28" s="123" t="s">
        <v>32</v>
      </c>
      <c r="F28" s="20" t="s">
        <v>32</v>
      </c>
      <c r="G28" s="123" t="s">
        <v>32</v>
      </c>
      <c r="H28" s="124" t="s">
        <v>32</v>
      </c>
      <c r="I28" s="58"/>
    </row>
    <row r="29" spans="1:9" x14ac:dyDescent="0.25">
      <c r="A29" s="168"/>
      <c r="B29" s="54" t="s">
        <v>30</v>
      </c>
      <c r="C29" s="17">
        <f>IFERROR(SUM(C24:C28), "--")</f>
        <v>48</v>
      </c>
      <c r="D29" s="17">
        <f>IFERROR(SUM(D24:D28), "--")</f>
        <v>41</v>
      </c>
      <c r="E29" s="102">
        <f>IFERROR(D29/C29, "--" )</f>
        <v>0.85416666666666663</v>
      </c>
      <c r="F29" s="17">
        <f>IFERROR(SUM(F24:F28), "--")</f>
        <v>37</v>
      </c>
      <c r="G29" s="102">
        <f>IFERROR(F29/C29, "--" )</f>
        <v>0.77083333333333337</v>
      </c>
      <c r="H29" s="103" t="s">
        <v>32</v>
      </c>
      <c r="I29" s="58"/>
    </row>
    <row r="30" spans="1:9" ht="15" customHeight="1" x14ac:dyDescent="0.25">
      <c r="A30" s="160" t="s">
        <v>97</v>
      </c>
      <c r="B30" s="87" t="s">
        <v>0</v>
      </c>
      <c r="C30" s="88">
        <v>18</v>
      </c>
      <c r="D30" s="88">
        <v>15</v>
      </c>
      <c r="E30" s="90">
        <v>0.83333333333333337</v>
      </c>
      <c r="F30" s="88">
        <v>14</v>
      </c>
      <c r="G30" s="90">
        <v>0.77777777777777779</v>
      </c>
      <c r="H30" s="89">
        <v>3.32</v>
      </c>
    </row>
    <row r="31" spans="1:9" x14ac:dyDescent="0.25">
      <c r="A31" s="161"/>
      <c r="B31" s="87" t="s">
        <v>1</v>
      </c>
      <c r="C31" s="88">
        <v>18</v>
      </c>
      <c r="D31" s="88">
        <v>16</v>
      </c>
      <c r="E31" s="90">
        <v>0.88888888888888884</v>
      </c>
      <c r="F31" s="88">
        <v>13</v>
      </c>
      <c r="G31" s="90">
        <v>0.72222222222222221</v>
      </c>
      <c r="H31" s="89">
        <v>2.9375</v>
      </c>
      <c r="I31" s="58"/>
    </row>
    <row r="32" spans="1:9" x14ac:dyDescent="0.25">
      <c r="A32" s="161"/>
      <c r="B32" s="87" t="s">
        <v>2</v>
      </c>
      <c r="C32" s="88">
        <v>14</v>
      </c>
      <c r="D32" s="88">
        <v>11</v>
      </c>
      <c r="E32" s="90">
        <v>0.7857142857142857</v>
      </c>
      <c r="F32" s="88">
        <v>9</v>
      </c>
      <c r="G32" s="90">
        <v>0.6428571428571429</v>
      </c>
      <c r="H32" s="89">
        <v>2.8727272727272726</v>
      </c>
      <c r="I32" s="58"/>
    </row>
    <row r="33" spans="1:9" x14ac:dyDescent="0.25">
      <c r="A33" s="161"/>
      <c r="B33" s="87" t="s">
        <v>49</v>
      </c>
      <c r="C33" s="88">
        <v>20</v>
      </c>
      <c r="D33" s="88">
        <v>15</v>
      </c>
      <c r="E33" s="90">
        <v>0.75</v>
      </c>
      <c r="F33" s="88">
        <v>15</v>
      </c>
      <c r="G33" s="90">
        <v>0.75</v>
      </c>
      <c r="H33" s="89">
        <v>3.8666666666666667</v>
      </c>
      <c r="I33" s="58"/>
    </row>
    <row r="34" spans="1:9" x14ac:dyDescent="0.25">
      <c r="A34" s="161"/>
      <c r="B34" s="87" t="s">
        <v>48</v>
      </c>
      <c r="C34" s="111" t="s">
        <v>32</v>
      </c>
      <c r="D34" s="111" t="s">
        <v>32</v>
      </c>
      <c r="E34" s="112" t="s">
        <v>32</v>
      </c>
      <c r="F34" s="111" t="s">
        <v>32</v>
      </c>
      <c r="G34" s="112" t="s">
        <v>32</v>
      </c>
      <c r="H34" s="113" t="s">
        <v>32</v>
      </c>
      <c r="I34" s="58"/>
    </row>
    <row r="35" spans="1:9" x14ac:dyDescent="0.25">
      <c r="A35" s="162"/>
      <c r="B35" s="95" t="s">
        <v>30</v>
      </c>
      <c r="C35" s="107">
        <f>IFERROR(SUM(C30:C34), "--")</f>
        <v>70</v>
      </c>
      <c r="D35" s="107">
        <f>IFERROR(SUM(D30:D34), "--")</f>
        <v>57</v>
      </c>
      <c r="E35" s="109">
        <f>IFERROR(D35/C35, "--" )</f>
        <v>0.81428571428571428</v>
      </c>
      <c r="F35" s="107">
        <f>IFERROR(SUM(F30:F34), "--")</f>
        <v>51</v>
      </c>
      <c r="G35" s="109">
        <f>IFERROR(F35/C35, "--" )</f>
        <v>0.72857142857142854</v>
      </c>
      <c r="H35" s="108" t="s">
        <v>32</v>
      </c>
      <c r="I35" s="58"/>
    </row>
    <row r="36" spans="1:9" ht="15" customHeight="1" x14ac:dyDescent="0.25">
      <c r="A36" s="166" t="s">
        <v>98</v>
      </c>
      <c r="B36" s="7" t="s">
        <v>0</v>
      </c>
      <c r="C36" s="125">
        <v>17</v>
      </c>
      <c r="D36" s="125">
        <v>15</v>
      </c>
      <c r="E36" s="123">
        <v>0.88235294117647056</v>
      </c>
      <c r="F36" s="14">
        <v>14</v>
      </c>
      <c r="G36" s="123">
        <v>0.82352941176470584</v>
      </c>
      <c r="H36" s="14">
        <v>2.7399999999999998</v>
      </c>
    </row>
    <row r="37" spans="1:9" x14ac:dyDescent="0.25">
      <c r="A37" s="167"/>
      <c r="B37" s="7" t="s">
        <v>1</v>
      </c>
      <c r="C37" s="20" t="s">
        <v>32</v>
      </c>
      <c r="D37" s="20" t="s">
        <v>32</v>
      </c>
      <c r="E37" s="123" t="s">
        <v>32</v>
      </c>
      <c r="F37" s="20" t="s">
        <v>32</v>
      </c>
      <c r="G37" s="123" t="s">
        <v>32</v>
      </c>
      <c r="H37" s="124" t="s">
        <v>32</v>
      </c>
      <c r="I37" s="58"/>
    </row>
    <row r="38" spans="1:9" x14ac:dyDescent="0.25">
      <c r="A38" s="167"/>
      <c r="B38" s="7" t="s">
        <v>2</v>
      </c>
      <c r="C38" s="20" t="s">
        <v>32</v>
      </c>
      <c r="D38" s="20" t="s">
        <v>32</v>
      </c>
      <c r="E38" s="123" t="s">
        <v>32</v>
      </c>
      <c r="F38" s="20" t="s">
        <v>32</v>
      </c>
      <c r="G38" s="123" t="s">
        <v>32</v>
      </c>
      <c r="H38" s="124" t="s">
        <v>32</v>
      </c>
      <c r="I38" s="58"/>
    </row>
    <row r="39" spans="1:9" x14ac:dyDescent="0.25">
      <c r="A39" s="167"/>
      <c r="B39" s="7" t="s">
        <v>49</v>
      </c>
      <c r="C39" s="126" t="s">
        <v>32</v>
      </c>
      <c r="D39" s="126" t="s">
        <v>32</v>
      </c>
      <c r="E39" s="52" t="s">
        <v>32</v>
      </c>
      <c r="F39" s="126" t="s">
        <v>32</v>
      </c>
      <c r="G39" s="52" t="s">
        <v>32</v>
      </c>
      <c r="H39" s="126" t="s">
        <v>32</v>
      </c>
      <c r="I39" s="58"/>
    </row>
    <row r="40" spans="1:9" x14ac:dyDescent="0.25">
      <c r="A40" s="167"/>
      <c r="B40" s="7" t="s">
        <v>48</v>
      </c>
      <c r="C40" s="126" t="s">
        <v>32</v>
      </c>
      <c r="D40" s="126" t="s">
        <v>32</v>
      </c>
      <c r="E40" s="52" t="s">
        <v>32</v>
      </c>
      <c r="F40" s="126" t="s">
        <v>32</v>
      </c>
      <c r="G40" s="52" t="s">
        <v>32</v>
      </c>
      <c r="H40" s="126" t="s">
        <v>32</v>
      </c>
      <c r="I40" s="58"/>
    </row>
    <row r="41" spans="1:9" x14ac:dyDescent="0.25">
      <c r="A41" s="168"/>
      <c r="B41" s="54" t="s">
        <v>30</v>
      </c>
      <c r="C41" s="17">
        <f>IFERROR(SUM(C36:C40), "--")</f>
        <v>17</v>
      </c>
      <c r="D41" s="17">
        <f>IFERROR(SUM(D36:D40), "--")</f>
        <v>15</v>
      </c>
      <c r="E41" s="102">
        <f>IFERROR(D41/C41, "--" )</f>
        <v>0.88235294117647056</v>
      </c>
      <c r="F41" s="17">
        <f>IFERROR(SUM(F36:F40), "--")</f>
        <v>14</v>
      </c>
      <c r="G41" s="102">
        <f>IFERROR(F41/C41, "--" )</f>
        <v>0.82352941176470584</v>
      </c>
      <c r="H41" s="103" t="s">
        <v>32</v>
      </c>
      <c r="I41" s="58"/>
    </row>
    <row r="42" spans="1:9" ht="15" customHeight="1" x14ac:dyDescent="0.25">
      <c r="A42" s="160" t="s">
        <v>99</v>
      </c>
      <c r="B42" s="87" t="s">
        <v>0</v>
      </c>
      <c r="C42" s="88">
        <v>44</v>
      </c>
      <c r="D42" s="88">
        <v>37</v>
      </c>
      <c r="E42" s="90">
        <v>0.84090909090909094</v>
      </c>
      <c r="F42" s="88">
        <v>36</v>
      </c>
      <c r="G42" s="90">
        <v>0.81818181818181823</v>
      </c>
      <c r="H42" s="89">
        <v>3.2388888888888894</v>
      </c>
    </row>
    <row r="43" spans="1:9" x14ac:dyDescent="0.25">
      <c r="A43" s="161"/>
      <c r="B43" s="87" t="s">
        <v>1</v>
      </c>
      <c r="C43" s="88">
        <v>18</v>
      </c>
      <c r="D43" s="88">
        <v>17</v>
      </c>
      <c r="E43" s="90">
        <v>0.94444444444444442</v>
      </c>
      <c r="F43" s="88">
        <v>15</v>
      </c>
      <c r="G43" s="90">
        <v>0.83333333333333337</v>
      </c>
      <c r="H43" s="89">
        <v>2.9588235294117649</v>
      </c>
      <c r="I43" s="58"/>
    </row>
    <row r="44" spans="1:9" x14ac:dyDescent="0.25">
      <c r="A44" s="161"/>
      <c r="B44" s="87" t="s">
        <v>2</v>
      </c>
      <c r="C44" s="88">
        <v>30</v>
      </c>
      <c r="D44" s="88">
        <v>28</v>
      </c>
      <c r="E44" s="90">
        <v>0.93333333333333335</v>
      </c>
      <c r="F44" s="88">
        <v>28</v>
      </c>
      <c r="G44" s="90">
        <v>0.93333333333333335</v>
      </c>
      <c r="H44" s="89">
        <v>3.3217391304347825</v>
      </c>
      <c r="I44" s="58"/>
    </row>
    <row r="45" spans="1:9" x14ac:dyDescent="0.25">
      <c r="A45" s="161"/>
      <c r="B45" s="87" t="s">
        <v>49</v>
      </c>
      <c r="C45" s="88">
        <v>13</v>
      </c>
      <c r="D45" s="88">
        <v>12</v>
      </c>
      <c r="E45" s="90">
        <v>0.92307692307692313</v>
      </c>
      <c r="F45" s="88">
        <v>10</v>
      </c>
      <c r="G45" s="90">
        <v>0.76923076923076927</v>
      </c>
      <c r="H45" s="89">
        <v>2.7545454545454549</v>
      </c>
      <c r="I45" s="58"/>
    </row>
    <row r="46" spans="1:9" x14ac:dyDescent="0.25">
      <c r="A46" s="161"/>
      <c r="B46" s="87" t="s">
        <v>48</v>
      </c>
      <c r="C46" s="88">
        <v>16</v>
      </c>
      <c r="D46" s="88">
        <v>16</v>
      </c>
      <c r="E46" s="90">
        <v>1</v>
      </c>
      <c r="F46" s="88">
        <v>14</v>
      </c>
      <c r="G46" s="90">
        <v>0.875</v>
      </c>
      <c r="H46" s="89">
        <v>2.3875000000000002</v>
      </c>
      <c r="I46" s="58"/>
    </row>
    <row r="47" spans="1:9" x14ac:dyDescent="0.25">
      <c r="A47" s="162"/>
      <c r="B47" s="95" t="s">
        <v>30</v>
      </c>
      <c r="C47" s="107">
        <f>IFERROR(SUM(C42:C46), "--")</f>
        <v>121</v>
      </c>
      <c r="D47" s="107">
        <f>IFERROR(SUM(D42:D46), "--")</f>
        <v>110</v>
      </c>
      <c r="E47" s="109">
        <f>IFERROR(D47/C47, "--" )</f>
        <v>0.90909090909090906</v>
      </c>
      <c r="F47" s="107">
        <f>IFERROR(SUM(F42:F46), "--")</f>
        <v>103</v>
      </c>
      <c r="G47" s="109">
        <f>IFERROR(F47/C47, "--" )</f>
        <v>0.85123966942148765</v>
      </c>
      <c r="H47" s="108" t="s">
        <v>32</v>
      </c>
      <c r="I47" s="58"/>
    </row>
    <row r="48" spans="1:9" ht="15" customHeight="1" x14ac:dyDescent="0.25">
      <c r="A48" s="166" t="s">
        <v>100</v>
      </c>
      <c r="B48" s="7" t="s">
        <v>0</v>
      </c>
      <c r="C48" s="125">
        <v>13</v>
      </c>
      <c r="D48" s="125">
        <v>12</v>
      </c>
      <c r="E48" s="123">
        <v>0.92307692307692313</v>
      </c>
      <c r="F48" s="125">
        <v>12</v>
      </c>
      <c r="G48" s="123">
        <v>0.92307692307692313</v>
      </c>
      <c r="H48" s="14">
        <v>3.8333333333333335</v>
      </c>
    </row>
    <row r="49" spans="1:8" x14ac:dyDescent="0.25">
      <c r="A49" s="167"/>
      <c r="B49" s="7" t="s">
        <v>1</v>
      </c>
      <c r="C49" s="4">
        <v>20</v>
      </c>
      <c r="D49" s="4">
        <v>19</v>
      </c>
      <c r="E49" s="5">
        <v>0.95</v>
      </c>
      <c r="F49" s="4">
        <v>19</v>
      </c>
      <c r="G49" s="5">
        <v>0.95</v>
      </c>
      <c r="H49" s="6">
        <v>3.3052631578947369</v>
      </c>
    </row>
    <row r="50" spans="1:8" x14ac:dyDescent="0.25">
      <c r="A50" s="167"/>
      <c r="B50" s="7" t="s">
        <v>2</v>
      </c>
      <c r="C50" s="4">
        <v>6</v>
      </c>
      <c r="D50" s="4">
        <v>6</v>
      </c>
      <c r="E50" s="5">
        <v>1</v>
      </c>
      <c r="F50" s="4">
        <v>6</v>
      </c>
      <c r="G50" s="5">
        <v>1</v>
      </c>
      <c r="H50" s="6">
        <v>3.8333333333333335</v>
      </c>
    </row>
    <row r="51" spans="1:8" x14ac:dyDescent="0.25">
      <c r="A51" s="167"/>
      <c r="B51" s="7" t="s">
        <v>49</v>
      </c>
      <c r="C51" s="4">
        <v>18</v>
      </c>
      <c r="D51" s="4">
        <v>16</v>
      </c>
      <c r="E51" s="5">
        <v>0.88888888888888884</v>
      </c>
      <c r="F51" s="4">
        <v>15</v>
      </c>
      <c r="G51" s="5">
        <v>0.83333333333333337</v>
      </c>
      <c r="H51" s="6">
        <v>3.4250000000000003</v>
      </c>
    </row>
    <row r="52" spans="1:8" x14ac:dyDescent="0.25">
      <c r="A52" s="167"/>
      <c r="B52" s="7" t="s">
        <v>48</v>
      </c>
      <c r="C52" s="20" t="s">
        <v>32</v>
      </c>
      <c r="D52" s="20" t="s">
        <v>32</v>
      </c>
      <c r="E52" s="123" t="s">
        <v>32</v>
      </c>
      <c r="F52" s="20" t="s">
        <v>32</v>
      </c>
      <c r="G52" s="123" t="s">
        <v>32</v>
      </c>
      <c r="H52" s="124" t="s">
        <v>32</v>
      </c>
    </row>
    <row r="53" spans="1:8" x14ac:dyDescent="0.25">
      <c r="A53" s="168"/>
      <c r="B53" s="54" t="s">
        <v>30</v>
      </c>
      <c r="C53" s="17">
        <f>IFERROR(SUM(C48:C52), "--")</f>
        <v>57</v>
      </c>
      <c r="D53" s="17">
        <f>IFERROR(SUM(D48:D52), "--")</f>
        <v>53</v>
      </c>
      <c r="E53" s="102">
        <f>IFERROR(D53/C53, "--" )</f>
        <v>0.92982456140350878</v>
      </c>
      <c r="F53" s="17">
        <f>IFERROR(SUM(F48:F52), "--")</f>
        <v>52</v>
      </c>
      <c r="G53" s="102">
        <f>IFERROR(F53/C53, "--" )</f>
        <v>0.91228070175438591</v>
      </c>
      <c r="H53" s="103" t="s">
        <v>32</v>
      </c>
    </row>
  </sheetData>
  <mergeCells count="9">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9" t="s">
        <v>106</v>
      </c>
      <c r="B1" s="170"/>
      <c r="C1" s="170"/>
      <c r="D1" s="170"/>
      <c r="E1" s="170"/>
      <c r="F1" s="170"/>
      <c r="G1" s="170"/>
      <c r="H1" s="170"/>
    </row>
    <row r="2" spans="1:8" ht="30" x14ac:dyDescent="0.25">
      <c r="A2" s="26" t="s">
        <v>47</v>
      </c>
      <c r="B2" s="2" t="s">
        <v>4</v>
      </c>
      <c r="C2" s="65" t="s">
        <v>52</v>
      </c>
      <c r="D2" s="65" t="s">
        <v>53</v>
      </c>
      <c r="E2" s="65" t="s">
        <v>50</v>
      </c>
      <c r="F2" s="65" t="s">
        <v>54</v>
      </c>
      <c r="G2" s="65" t="s">
        <v>3</v>
      </c>
      <c r="H2" s="65" t="s">
        <v>51</v>
      </c>
    </row>
    <row r="3" spans="1:8" x14ac:dyDescent="0.25">
      <c r="A3" s="175" t="s">
        <v>46</v>
      </c>
      <c r="B3" s="7" t="s">
        <v>0</v>
      </c>
      <c r="C3" s="27">
        <v>327</v>
      </c>
      <c r="D3" s="27">
        <v>282</v>
      </c>
      <c r="E3" s="28">
        <v>0.86238532110091748</v>
      </c>
      <c r="F3" s="27">
        <v>242</v>
      </c>
      <c r="G3" s="28">
        <v>0.74006116207951067</v>
      </c>
      <c r="H3" s="29">
        <v>2.8174999999999999</v>
      </c>
    </row>
    <row r="4" spans="1:8" x14ac:dyDescent="0.25">
      <c r="A4" s="176"/>
      <c r="B4" s="7" t="s">
        <v>1</v>
      </c>
      <c r="C4" s="27">
        <v>265</v>
      </c>
      <c r="D4" s="27">
        <v>232</v>
      </c>
      <c r="E4" s="28">
        <v>0.87547169811320757</v>
      </c>
      <c r="F4" s="27">
        <v>195</v>
      </c>
      <c r="G4" s="28">
        <v>0.73584905660377353</v>
      </c>
      <c r="H4" s="29">
        <v>2.7243478260869565</v>
      </c>
    </row>
    <row r="5" spans="1:8" x14ac:dyDescent="0.25">
      <c r="A5" s="176"/>
      <c r="B5" s="7" t="s">
        <v>2</v>
      </c>
      <c r="C5" s="27">
        <v>281</v>
      </c>
      <c r="D5" s="27">
        <v>250</v>
      </c>
      <c r="E5" s="28">
        <v>0.88967971530249113</v>
      </c>
      <c r="F5" s="27">
        <v>211</v>
      </c>
      <c r="G5" s="28">
        <v>0.75088967971530252</v>
      </c>
      <c r="H5" s="29">
        <v>2.8246913580246917</v>
      </c>
    </row>
    <row r="6" spans="1:8" x14ac:dyDescent="0.25">
      <c r="A6" s="176"/>
      <c r="B6" s="7" t="s">
        <v>49</v>
      </c>
      <c r="C6" s="27">
        <v>215</v>
      </c>
      <c r="D6" s="27">
        <v>195</v>
      </c>
      <c r="E6" s="28">
        <v>0.90697674418604646</v>
      </c>
      <c r="F6" s="27">
        <v>179</v>
      </c>
      <c r="G6" s="28">
        <v>0.83255813953488367</v>
      </c>
      <c r="H6" s="29">
        <v>3.1999999999999997</v>
      </c>
    </row>
    <row r="7" spans="1:8" x14ac:dyDescent="0.25">
      <c r="A7" s="176"/>
      <c r="B7" s="7" t="s">
        <v>48</v>
      </c>
      <c r="C7" s="27">
        <v>159</v>
      </c>
      <c r="D7" s="27">
        <v>146</v>
      </c>
      <c r="E7" s="28">
        <v>0.91823899371069184</v>
      </c>
      <c r="F7" s="27">
        <v>128</v>
      </c>
      <c r="G7" s="28">
        <v>0.80503144654088055</v>
      </c>
      <c r="H7" s="29">
        <v>2.8780821917808219</v>
      </c>
    </row>
    <row r="8" spans="1:8" s="72" customFormat="1" x14ac:dyDescent="0.25">
      <c r="A8" s="177"/>
      <c r="B8" s="54" t="s">
        <v>30</v>
      </c>
      <c r="C8" s="93">
        <f>IFERROR(SUM(C3:C7), "--")</f>
        <v>1247</v>
      </c>
      <c r="D8" s="93">
        <f>IFERROR(SUM(D3:D7), "--")</f>
        <v>1105</v>
      </c>
      <c r="E8" s="98">
        <f>IFERROR(D8/C8, "--")</f>
        <v>0.88612670408981553</v>
      </c>
      <c r="F8" s="93">
        <f>IFERROR(SUM(F3:F7), "--")</f>
        <v>955</v>
      </c>
      <c r="G8" s="98">
        <f>IFERROR(F8/C8, "--")</f>
        <v>0.76583801122694461</v>
      </c>
      <c r="H8" s="94" t="s">
        <v>32</v>
      </c>
    </row>
    <row r="9" spans="1:8" x14ac:dyDescent="0.25">
      <c r="A9" s="172" t="s">
        <v>56</v>
      </c>
      <c r="B9" s="87" t="s">
        <v>0</v>
      </c>
      <c r="C9" s="38" t="s">
        <v>32</v>
      </c>
      <c r="D9" s="38" t="s">
        <v>32</v>
      </c>
      <c r="E9" s="92" t="s">
        <v>32</v>
      </c>
      <c r="F9" s="38" t="s">
        <v>32</v>
      </c>
      <c r="G9" s="92" t="s">
        <v>32</v>
      </c>
      <c r="H9" s="91" t="s">
        <v>32</v>
      </c>
    </row>
    <row r="10" spans="1:8" x14ac:dyDescent="0.25">
      <c r="A10" s="173"/>
      <c r="B10" s="87" t="s">
        <v>1</v>
      </c>
      <c r="C10" s="38" t="s">
        <v>32</v>
      </c>
      <c r="D10" s="38" t="s">
        <v>32</v>
      </c>
      <c r="E10" s="92" t="s">
        <v>32</v>
      </c>
      <c r="F10" s="38" t="s">
        <v>32</v>
      </c>
      <c r="G10" s="92" t="s">
        <v>32</v>
      </c>
      <c r="H10" s="91" t="s">
        <v>32</v>
      </c>
    </row>
    <row r="11" spans="1:8" x14ac:dyDescent="0.25">
      <c r="A11" s="173"/>
      <c r="B11" s="87" t="s">
        <v>2</v>
      </c>
      <c r="C11" s="38" t="s">
        <v>32</v>
      </c>
      <c r="D11" s="38" t="s">
        <v>32</v>
      </c>
      <c r="E11" s="92" t="s">
        <v>32</v>
      </c>
      <c r="F11" s="38" t="s">
        <v>32</v>
      </c>
      <c r="G11" s="92" t="s">
        <v>32</v>
      </c>
      <c r="H11" s="91" t="s">
        <v>32</v>
      </c>
    </row>
    <row r="12" spans="1:8" x14ac:dyDescent="0.25">
      <c r="A12" s="173"/>
      <c r="B12" s="87" t="s">
        <v>49</v>
      </c>
      <c r="C12" s="38" t="s">
        <v>32</v>
      </c>
      <c r="D12" s="38" t="s">
        <v>32</v>
      </c>
      <c r="E12" s="92" t="s">
        <v>32</v>
      </c>
      <c r="F12" s="38" t="s">
        <v>32</v>
      </c>
      <c r="G12" s="92" t="s">
        <v>32</v>
      </c>
      <c r="H12" s="91" t="s">
        <v>32</v>
      </c>
    </row>
    <row r="13" spans="1:8" x14ac:dyDescent="0.25">
      <c r="A13" s="173"/>
      <c r="B13" s="87" t="s">
        <v>48</v>
      </c>
      <c r="C13" s="38">
        <v>44</v>
      </c>
      <c r="D13" s="38">
        <v>33</v>
      </c>
      <c r="E13" s="92">
        <v>0.75</v>
      </c>
      <c r="F13" s="38">
        <v>19</v>
      </c>
      <c r="G13" s="92">
        <v>0.43181818181818182</v>
      </c>
      <c r="H13" s="91">
        <v>2.0969696969696972</v>
      </c>
    </row>
    <row r="14" spans="1:8" s="72" customFormat="1" x14ac:dyDescent="0.25">
      <c r="A14" s="174"/>
      <c r="B14" s="95" t="s">
        <v>30</v>
      </c>
      <c r="C14" s="99">
        <f>IFERROR(SUM(C9:C13), "--")</f>
        <v>44</v>
      </c>
      <c r="D14" s="99">
        <f>IFERROR(SUM(D9:D13), "--")</f>
        <v>33</v>
      </c>
      <c r="E14" s="100">
        <f>IFERROR(D14/C14, "--")</f>
        <v>0.75</v>
      </c>
      <c r="F14" s="99">
        <f>IFERROR(SUM(F9:F13), "--")</f>
        <v>19</v>
      </c>
      <c r="G14" s="100">
        <f>IFERROR(F14/C14, "--")</f>
        <v>0.43181818181818182</v>
      </c>
      <c r="H14" s="96" t="s">
        <v>32</v>
      </c>
    </row>
    <row r="15" spans="1:8" ht="15" customHeight="1" x14ac:dyDescent="0.25">
      <c r="A15" s="171" t="s">
        <v>55</v>
      </c>
      <c r="B15" s="7" t="s">
        <v>0</v>
      </c>
      <c r="C15" s="30" t="s">
        <v>32</v>
      </c>
      <c r="D15" s="30" t="s">
        <v>32</v>
      </c>
      <c r="E15" s="31" t="s">
        <v>32</v>
      </c>
      <c r="F15" s="30" t="s">
        <v>32</v>
      </c>
      <c r="G15" s="31" t="s">
        <v>32</v>
      </c>
      <c r="H15" s="32" t="s">
        <v>32</v>
      </c>
    </row>
    <row r="16" spans="1:8" x14ac:dyDescent="0.25">
      <c r="A16" s="171"/>
      <c r="B16" s="7" t="s">
        <v>1</v>
      </c>
      <c r="C16" s="30" t="s">
        <v>32</v>
      </c>
      <c r="D16" s="30" t="s">
        <v>32</v>
      </c>
      <c r="E16" s="31" t="s">
        <v>32</v>
      </c>
      <c r="F16" s="30" t="s">
        <v>32</v>
      </c>
      <c r="G16" s="31" t="s">
        <v>32</v>
      </c>
      <c r="H16" s="32" t="s">
        <v>32</v>
      </c>
    </row>
    <row r="17" spans="1:8" x14ac:dyDescent="0.25">
      <c r="A17" s="171"/>
      <c r="B17" s="7" t="s">
        <v>2</v>
      </c>
      <c r="C17" s="30" t="s">
        <v>32</v>
      </c>
      <c r="D17" s="30" t="s">
        <v>32</v>
      </c>
      <c r="E17" s="31" t="s">
        <v>32</v>
      </c>
      <c r="F17" s="30" t="s">
        <v>32</v>
      </c>
      <c r="G17" s="31" t="s">
        <v>32</v>
      </c>
      <c r="H17" s="32" t="s">
        <v>32</v>
      </c>
    </row>
    <row r="18" spans="1:8" x14ac:dyDescent="0.25">
      <c r="A18" s="171"/>
      <c r="B18" s="7" t="s">
        <v>49</v>
      </c>
      <c r="C18" s="30" t="s">
        <v>32</v>
      </c>
      <c r="D18" s="30" t="s">
        <v>32</v>
      </c>
      <c r="E18" s="31" t="s">
        <v>32</v>
      </c>
      <c r="F18" s="30" t="s">
        <v>32</v>
      </c>
      <c r="G18" s="31" t="s">
        <v>32</v>
      </c>
      <c r="H18" s="32" t="s">
        <v>32</v>
      </c>
    </row>
    <row r="19" spans="1:8" x14ac:dyDescent="0.25">
      <c r="A19" s="171"/>
      <c r="B19" s="7" t="s">
        <v>48</v>
      </c>
      <c r="C19" s="30" t="s">
        <v>32</v>
      </c>
      <c r="D19" s="30" t="s">
        <v>32</v>
      </c>
      <c r="E19" s="31" t="s">
        <v>32</v>
      </c>
      <c r="F19" s="30" t="s">
        <v>32</v>
      </c>
      <c r="G19" s="31" t="s">
        <v>32</v>
      </c>
      <c r="H19" s="32" t="s">
        <v>32</v>
      </c>
    </row>
    <row r="20" spans="1:8" s="72" customFormat="1" x14ac:dyDescent="0.25">
      <c r="A20" s="171"/>
      <c r="B20" s="54" t="s">
        <v>30</v>
      </c>
      <c r="C20" s="114" t="s">
        <v>32</v>
      </c>
      <c r="D20" s="114" t="s">
        <v>32</v>
      </c>
      <c r="E20" s="69" t="str">
        <f>IFERROR(D20/C20, "--")</f>
        <v>--</v>
      </c>
      <c r="F20" s="114" t="s">
        <v>32</v>
      </c>
      <c r="G20" s="69" t="str">
        <f>IFERROR(F20/C20, "--")</f>
        <v>--</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92"/>
      <c r="B1" s="192"/>
      <c r="C1" s="192" t="s">
        <v>107</v>
      </c>
      <c r="D1" s="192"/>
      <c r="E1" s="192"/>
      <c r="F1" s="192"/>
      <c r="G1" s="192"/>
      <c r="H1" s="192"/>
      <c r="I1" s="169" t="s">
        <v>107</v>
      </c>
      <c r="J1" s="169"/>
      <c r="K1" s="169"/>
      <c r="L1" s="169"/>
      <c r="M1" s="169"/>
      <c r="N1" s="169"/>
      <c r="O1" s="169" t="s">
        <v>107</v>
      </c>
      <c r="P1" s="169"/>
      <c r="Q1" s="169"/>
      <c r="R1" s="169"/>
      <c r="S1" s="169"/>
      <c r="T1" s="169"/>
    </row>
    <row r="2" spans="1:20" ht="21" x14ac:dyDescent="0.25">
      <c r="A2" s="184" t="s">
        <v>38</v>
      </c>
      <c r="B2" s="190" t="s">
        <v>4</v>
      </c>
      <c r="C2" s="187" t="s">
        <v>46</v>
      </c>
      <c r="D2" s="188"/>
      <c r="E2" s="188"/>
      <c r="F2" s="188"/>
      <c r="G2" s="188"/>
      <c r="H2" s="189"/>
      <c r="I2" s="186" t="s">
        <v>56</v>
      </c>
      <c r="J2" s="186"/>
      <c r="K2" s="186"/>
      <c r="L2" s="186"/>
      <c r="M2" s="186"/>
      <c r="N2" s="186"/>
      <c r="O2" s="186" t="s">
        <v>55</v>
      </c>
      <c r="P2" s="186"/>
      <c r="Q2" s="186"/>
      <c r="R2" s="186"/>
      <c r="S2" s="186"/>
      <c r="T2" s="186"/>
    </row>
    <row r="3" spans="1:20" x14ac:dyDescent="0.25">
      <c r="A3" s="185"/>
      <c r="B3" s="191"/>
      <c r="C3" s="65" t="s">
        <v>52</v>
      </c>
      <c r="D3" s="65" t="s">
        <v>53</v>
      </c>
      <c r="E3" s="65" t="s">
        <v>50</v>
      </c>
      <c r="F3" s="65" t="s">
        <v>54</v>
      </c>
      <c r="G3" s="65" t="s">
        <v>3</v>
      </c>
      <c r="H3" s="65" t="s">
        <v>51</v>
      </c>
      <c r="I3" s="65" t="s">
        <v>52</v>
      </c>
      <c r="J3" s="65" t="s">
        <v>53</v>
      </c>
      <c r="K3" s="65" t="s">
        <v>50</v>
      </c>
      <c r="L3" s="65" t="s">
        <v>54</v>
      </c>
      <c r="M3" s="65" t="s">
        <v>3</v>
      </c>
      <c r="N3" s="65" t="s">
        <v>51</v>
      </c>
      <c r="O3" s="65" t="s">
        <v>52</v>
      </c>
      <c r="P3" s="65" t="s">
        <v>53</v>
      </c>
      <c r="Q3" s="65" t="s">
        <v>50</v>
      </c>
      <c r="R3" s="65" t="s">
        <v>54</v>
      </c>
      <c r="S3" s="65" t="s">
        <v>3</v>
      </c>
      <c r="T3" s="65" t="s">
        <v>51</v>
      </c>
    </row>
    <row r="4" spans="1:20" ht="15" customHeight="1" x14ac:dyDescent="0.25">
      <c r="A4" s="178" t="s">
        <v>39</v>
      </c>
      <c r="B4" s="7" t="s">
        <v>0</v>
      </c>
      <c r="C4" s="79">
        <v>14</v>
      </c>
      <c r="D4" s="33">
        <v>13</v>
      </c>
      <c r="E4" s="28">
        <v>0.9285714285714286</v>
      </c>
      <c r="F4" s="33">
        <v>10</v>
      </c>
      <c r="G4" s="28">
        <v>0.7142857142857143</v>
      </c>
      <c r="H4" s="34">
        <v>2.4461538461538459</v>
      </c>
      <c r="I4" s="117" t="s">
        <v>32</v>
      </c>
      <c r="J4" s="115" t="s">
        <v>32</v>
      </c>
      <c r="K4" s="31" t="s">
        <v>32</v>
      </c>
      <c r="L4" s="115" t="s">
        <v>32</v>
      </c>
      <c r="M4" s="31" t="s">
        <v>32</v>
      </c>
      <c r="N4" s="116" t="s">
        <v>32</v>
      </c>
      <c r="O4" s="117" t="s">
        <v>32</v>
      </c>
      <c r="P4" s="115" t="s">
        <v>32</v>
      </c>
      <c r="Q4" s="31" t="s">
        <v>32</v>
      </c>
      <c r="R4" s="115" t="s">
        <v>32</v>
      </c>
      <c r="S4" s="31" t="s">
        <v>32</v>
      </c>
      <c r="T4" s="116" t="s">
        <v>32</v>
      </c>
    </row>
    <row r="5" spans="1:20" x14ac:dyDescent="0.25">
      <c r="A5" s="179"/>
      <c r="B5" s="7" t="s">
        <v>1</v>
      </c>
      <c r="C5" s="79">
        <v>18</v>
      </c>
      <c r="D5" s="33">
        <v>13</v>
      </c>
      <c r="E5" s="28">
        <v>0.72222222222222221</v>
      </c>
      <c r="F5" s="33">
        <v>9</v>
      </c>
      <c r="G5" s="28">
        <v>0.5</v>
      </c>
      <c r="H5" s="34">
        <v>1.9</v>
      </c>
      <c r="I5" s="117" t="s">
        <v>32</v>
      </c>
      <c r="J5" s="115" t="s">
        <v>32</v>
      </c>
      <c r="K5" s="31" t="s">
        <v>32</v>
      </c>
      <c r="L5" s="115" t="s">
        <v>32</v>
      </c>
      <c r="M5" s="31" t="s">
        <v>32</v>
      </c>
      <c r="N5" s="116" t="s">
        <v>32</v>
      </c>
      <c r="O5" s="117" t="s">
        <v>32</v>
      </c>
      <c r="P5" s="115" t="s">
        <v>32</v>
      </c>
      <c r="Q5" s="31" t="s">
        <v>32</v>
      </c>
      <c r="R5" s="115" t="s">
        <v>32</v>
      </c>
      <c r="S5" s="31" t="s">
        <v>32</v>
      </c>
      <c r="T5" s="116" t="s">
        <v>32</v>
      </c>
    </row>
    <row r="6" spans="1:20" x14ac:dyDescent="0.25">
      <c r="A6" s="179"/>
      <c r="B6" s="7" t="s">
        <v>2</v>
      </c>
      <c r="C6" s="79">
        <v>23</v>
      </c>
      <c r="D6" s="33">
        <v>22</v>
      </c>
      <c r="E6" s="28">
        <v>0.95652173913043481</v>
      </c>
      <c r="F6" s="33">
        <v>17</v>
      </c>
      <c r="G6" s="28">
        <v>0.73913043478260865</v>
      </c>
      <c r="H6" s="34">
        <v>2.4954545454545451</v>
      </c>
      <c r="I6" s="117" t="s">
        <v>32</v>
      </c>
      <c r="J6" s="115" t="s">
        <v>32</v>
      </c>
      <c r="K6" s="31" t="s">
        <v>32</v>
      </c>
      <c r="L6" s="115" t="s">
        <v>32</v>
      </c>
      <c r="M6" s="31" t="s">
        <v>32</v>
      </c>
      <c r="N6" s="116" t="s">
        <v>32</v>
      </c>
      <c r="O6" s="117" t="s">
        <v>32</v>
      </c>
      <c r="P6" s="115" t="s">
        <v>32</v>
      </c>
      <c r="Q6" s="31" t="s">
        <v>32</v>
      </c>
      <c r="R6" s="115" t="s">
        <v>32</v>
      </c>
      <c r="S6" s="31" t="s">
        <v>32</v>
      </c>
      <c r="T6" s="116" t="s">
        <v>32</v>
      </c>
    </row>
    <row r="7" spans="1:20" x14ac:dyDescent="0.25">
      <c r="A7" s="179"/>
      <c r="B7" s="7" t="s">
        <v>49</v>
      </c>
      <c r="C7" s="79">
        <v>6</v>
      </c>
      <c r="D7" s="33">
        <v>5</v>
      </c>
      <c r="E7" s="28">
        <v>0.83333333333333337</v>
      </c>
      <c r="F7" s="33">
        <v>5</v>
      </c>
      <c r="G7" s="28">
        <v>0.83333333333333337</v>
      </c>
      <c r="H7" s="34">
        <v>3.6799999999999997</v>
      </c>
      <c r="I7" s="117" t="s">
        <v>32</v>
      </c>
      <c r="J7" s="115" t="s">
        <v>32</v>
      </c>
      <c r="K7" s="31" t="s">
        <v>32</v>
      </c>
      <c r="L7" s="115" t="s">
        <v>32</v>
      </c>
      <c r="M7" s="31" t="s">
        <v>32</v>
      </c>
      <c r="N7" s="116" t="s">
        <v>32</v>
      </c>
      <c r="O7" s="117" t="s">
        <v>32</v>
      </c>
      <c r="P7" s="115" t="s">
        <v>32</v>
      </c>
      <c r="Q7" s="31" t="s">
        <v>32</v>
      </c>
      <c r="R7" s="115" t="s">
        <v>32</v>
      </c>
      <c r="S7" s="31" t="s">
        <v>32</v>
      </c>
      <c r="T7" s="116" t="s">
        <v>32</v>
      </c>
    </row>
    <row r="8" spans="1:20" x14ac:dyDescent="0.25">
      <c r="A8" s="179"/>
      <c r="B8" s="7" t="s">
        <v>48</v>
      </c>
      <c r="C8" s="79">
        <v>6</v>
      </c>
      <c r="D8" s="33">
        <v>5</v>
      </c>
      <c r="E8" s="28">
        <v>0.83333333333333337</v>
      </c>
      <c r="F8" s="33">
        <v>5</v>
      </c>
      <c r="G8" s="28">
        <v>0.83333333333333337</v>
      </c>
      <c r="H8" s="34">
        <v>3.3399999999999994</v>
      </c>
      <c r="I8" s="79">
        <v>3</v>
      </c>
      <c r="J8" s="33">
        <v>2</v>
      </c>
      <c r="K8" s="28">
        <v>0.66666666666666663</v>
      </c>
      <c r="L8" s="33">
        <v>1</v>
      </c>
      <c r="M8" s="28">
        <v>0.33333333333333331</v>
      </c>
      <c r="N8" s="34">
        <v>1.8500000000000003</v>
      </c>
      <c r="O8" s="117" t="s">
        <v>32</v>
      </c>
      <c r="P8" s="115" t="s">
        <v>32</v>
      </c>
      <c r="Q8" s="31" t="s">
        <v>32</v>
      </c>
      <c r="R8" s="115" t="s">
        <v>32</v>
      </c>
      <c r="S8" s="31" t="s">
        <v>32</v>
      </c>
      <c r="T8" s="116" t="s">
        <v>32</v>
      </c>
    </row>
    <row r="9" spans="1:20" s="72" customFormat="1" x14ac:dyDescent="0.25">
      <c r="A9" s="180"/>
      <c r="B9" s="54" t="s">
        <v>30</v>
      </c>
      <c r="C9" s="80">
        <f>IFERROR(SUM(C4:C8), "--")</f>
        <v>67</v>
      </c>
      <c r="D9" s="68">
        <f>IFERROR(SUM(D4:D8), "--")</f>
        <v>58</v>
      </c>
      <c r="E9" s="69">
        <f>IFERROR(D9/C9, "--")</f>
        <v>0.86567164179104472</v>
      </c>
      <c r="F9" s="68">
        <f>IFERROR(SUM(F4:F8), "--")</f>
        <v>46</v>
      </c>
      <c r="G9" s="69">
        <f>IFERROR(F9/C9, "--")</f>
        <v>0.68656716417910446</v>
      </c>
      <c r="H9" s="70" t="s">
        <v>32</v>
      </c>
      <c r="I9" s="80">
        <f>IFERROR(SUM(I4:I8), "--")</f>
        <v>3</v>
      </c>
      <c r="J9" s="68">
        <f>IFERROR(SUM(J4:J8), "--")</f>
        <v>2</v>
      </c>
      <c r="K9" s="69">
        <f>IFERROR(J9/I9, "--")</f>
        <v>0.66666666666666663</v>
      </c>
      <c r="L9" s="68">
        <f>IFERROR(SUM(L4:L8), "--")</f>
        <v>1</v>
      </c>
      <c r="M9" s="69">
        <f>IFERROR(L9/I9, "--")</f>
        <v>0.33333333333333331</v>
      </c>
      <c r="N9" s="70" t="s">
        <v>32</v>
      </c>
      <c r="O9" s="120" t="s">
        <v>32</v>
      </c>
      <c r="P9" s="118" t="s">
        <v>32</v>
      </c>
      <c r="Q9" s="69" t="str">
        <f>IFERROR(P9/O9, "--")</f>
        <v>--</v>
      </c>
      <c r="R9" s="118" t="s">
        <v>32</v>
      </c>
      <c r="S9" s="69" t="str">
        <f>IFERROR(R9/O9, "--")</f>
        <v>--</v>
      </c>
      <c r="T9" s="70" t="s">
        <v>32</v>
      </c>
    </row>
    <row r="10" spans="1:20" ht="15" customHeight="1" x14ac:dyDescent="0.25">
      <c r="A10" s="160" t="s">
        <v>40</v>
      </c>
      <c r="B10" s="35" t="s">
        <v>0</v>
      </c>
      <c r="C10" s="84" t="s">
        <v>32</v>
      </c>
      <c r="D10" s="38" t="s">
        <v>32</v>
      </c>
      <c r="E10" s="92" t="s">
        <v>32</v>
      </c>
      <c r="F10" s="38" t="s">
        <v>32</v>
      </c>
      <c r="G10" s="92" t="s">
        <v>32</v>
      </c>
      <c r="H10" s="91" t="s">
        <v>32</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61"/>
      <c r="B11" s="35" t="s">
        <v>1</v>
      </c>
      <c r="C11" s="81">
        <v>1</v>
      </c>
      <c r="D11" s="36">
        <v>1</v>
      </c>
      <c r="E11" s="59">
        <v>1</v>
      </c>
      <c r="F11" s="36">
        <v>1</v>
      </c>
      <c r="G11" s="59">
        <v>1</v>
      </c>
      <c r="H11" s="37">
        <v>2.2999999999999998</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61"/>
      <c r="B12" s="35" t="s">
        <v>2</v>
      </c>
      <c r="C12" s="81">
        <v>1</v>
      </c>
      <c r="D12" s="36">
        <v>1</v>
      </c>
      <c r="E12" s="59">
        <v>1</v>
      </c>
      <c r="F12" s="36">
        <v>1</v>
      </c>
      <c r="G12" s="59">
        <v>1</v>
      </c>
      <c r="H12" s="37">
        <v>4</v>
      </c>
      <c r="I12" s="84" t="s">
        <v>32</v>
      </c>
      <c r="J12" s="38" t="s">
        <v>32</v>
      </c>
      <c r="K12" s="92" t="s">
        <v>32</v>
      </c>
      <c r="L12" s="38" t="s">
        <v>32</v>
      </c>
      <c r="M12" s="92" t="s">
        <v>32</v>
      </c>
      <c r="N12" s="122" t="s">
        <v>32</v>
      </c>
      <c r="O12" s="84" t="s">
        <v>32</v>
      </c>
      <c r="P12" s="38" t="s">
        <v>32</v>
      </c>
      <c r="Q12" s="92" t="s">
        <v>32</v>
      </c>
      <c r="R12" s="38" t="s">
        <v>32</v>
      </c>
      <c r="S12" s="92" t="s">
        <v>32</v>
      </c>
      <c r="T12" s="91" t="s">
        <v>32</v>
      </c>
    </row>
    <row r="13" spans="1:20" x14ac:dyDescent="0.25">
      <c r="A13" s="161"/>
      <c r="B13" s="35" t="s">
        <v>49</v>
      </c>
      <c r="C13" s="84" t="s">
        <v>32</v>
      </c>
      <c r="D13" s="38" t="s">
        <v>32</v>
      </c>
      <c r="E13" s="92" t="s">
        <v>32</v>
      </c>
      <c r="F13" s="38" t="s">
        <v>32</v>
      </c>
      <c r="G13" s="92" t="s">
        <v>32</v>
      </c>
      <c r="H13" s="91" t="s">
        <v>32</v>
      </c>
      <c r="I13" s="84" t="s">
        <v>32</v>
      </c>
      <c r="J13" s="38" t="s">
        <v>32</v>
      </c>
      <c r="K13" s="92" t="s">
        <v>32</v>
      </c>
      <c r="L13" s="38" t="s">
        <v>32</v>
      </c>
      <c r="M13" s="92" t="s">
        <v>32</v>
      </c>
      <c r="N13" s="91" t="s">
        <v>32</v>
      </c>
      <c r="O13" s="84" t="s">
        <v>32</v>
      </c>
      <c r="P13" s="38" t="s">
        <v>32</v>
      </c>
      <c r="Q13" s="92" t="s">
        <v>32</v>
      </c>
      <c r="R13" s="38" t="s">
        <v>32</v>
      </c>
      <c r="S13" s="92" t="s">
        <v>32</v>
      </c>
      <c r="T13" s="91" t="s">
        <v>32</v>
      </c>
    </row>
    <row r="14" spans="1:20" x14ac:dyDescent="0.25">
      <c r="A14" s="161"/>
      <c r="B14" s="35" t="s">
        <v>48</v>
      </c>
      <c r="C14" s="84" t="s">
        <v>32</v>
      </c>
      <c r="D14" s="38" t="s">
        <v>32</v>
      </c>
      <c r="E14" s="92" t="s">
        <v>32</v>
      </c>
      <c r="F14" s="38" t="s">
        <v>32</v>
      </c>
      <c r="G14" s="92" t="s">
        <v>32</v>
      </c>
      <c r="H14" s="91" t="s">
        <v>32</v>
      </c>
      <c r="I14" s="84" t="s">
        <v>32</v>
      </c>
      <c r="J14" s="38" t="s">
        <v>32</v>
      </c>
      <c r="K14" s="92" t="s">
        <v>32</v>
      </c>
      <c r="L14" s="38" t="s">
        <v>32</v>
      </c>
      <c r="M14" s="92" t="s">
        <v>32</v>
      </c>
      <c r="N14" s="91" t="s">
        <v>32</v>
      </c>
      <c r="O14" s="84" t="s">
        <v>32</v>
      </c>
      <c r="P14" s="38" t="s">
        <v>32</v>
      </c>
      <c r="Q14" s="92" t="s">
        <v>32</v>
      </c>
      <c r="R14" s="38" t="s">
        <v>32</v>
      </c>
      <c r="S14" s="92" t="s">
        <v>32</v>
      </c>
      <c r="T14" s="91" t="s">
        <v>32</v>
      </c>
    </row>
    <row r="15" spans="1:20" s="72" customFormat="1" x14ac:dyDescent="0.25">
      <c r="A15" s="162"/>
      <c r="B15" s="73" t="s">
        <v>30</v>
      </c>
      <c r="C15" s="82">
        <f>IFERROR(SUM(C10:C14), "--")</f>
        <v>2</v>
      </c>
      <c r="D15" s="74">
        <f>IFERROR(SUM(D10:D14), "--")</f>
        <v>2</v>
      </c>
      <c r="E15" s="75">
        <f>IFERROR(D15/C15, "--")</f>
        <v>1</v>
      </c>
      <c r="F15" s="74">
        <f>IFERROR(SUM(F10:F14), "--")</f>
        <v>2</v>
      </c>
      <c r="G15" s="75">
        <f>IFERROR(F15/C15, "--")</f>
        <v>1</v>
      </c>
      <c r="H15" s="76" t="s">
        <v>32</v>
      </c>
      <c r="I15" s="121" t="s">
        <v>32</v>
      </c>
      <c r="J15" s="119" t="s">
        <v>32</v>
      </c>
      <c r="K15" s="75" t="str">
        <f>IFERROR(J15/I15, "--")</f>
        <v>--</v>
      </c>
      <c r="L15" s="119" t="s">
        <v>32</v>
      </c>
      <c r="M15" s="75" t="str">
        <f>IFERROR(L15/I15, "--")</f>
        <v>--</v>
      </c>
      <c r="N15" s="76" t="s">
        <v>32</v>
      </c>
      <c r="O15" s="121" t="s">
        <v>32</v>
      </c>
      <c r="P15" s="119" t="s">
        <v>32</v>
      </c>
      <c r="Q15" s="75" t="str">
        <f>IFERROR(P15/O15, "--")</f>
        <v>--</v>
      </c>
      <c r="R15" s="119" t="s">
        <v>32</v>
      </c>
      <c r="S15" s="75" t="str">
        <f>IFERROR(R15/O15, "--")</f>
        <v>--</v>
      </c>
      <c r="T15" s="76" t="s">
        <v>32</v>
      </c>
    </row>
    <row r="16" spans="1:20" x14ac:dyDescent="0.25">
      <c r="A16" s="181" t="s">
        <v>16</v>
      </c>
      <c r="B16" s="7" t="s">
        <v>0</v>
      </c>
      <c r="C16" s="117" t="s">
        <v>32</v>
      </c>
      <c r="D16" s="115" t="s">
        <v>32</v>
      </c>
      <c r="E16" s="31" t="s">
        <v>32</v>
      </c>
      <c r="F16" s="115" t="s">
        <v>32</v>
      </c>
      <c r="G16" s="31" t="s">
        <v>32</v>
      </c>
      <c r="H16" s="116" t="s">
        <v>32</v>
      </c>
      <c r="I16" s="117" t="s">
        <v>32</v>
      </c>
      <c r="J16" s="115" t="s">
        <v>32</v>
      </c>
      <c r="K16" s="31" t="s">
        <v>32</v>
      </c>
      <c r="L16" s="115" t="s">
        <v>32</v>
      </c>
      <c r="M16" s="31" t="s">
        <v>32</v>
      </c>
      <c r="N16" s="116" t="s">
        <v>32</v>
      </c>
      <c r="O16" s="117" t="s">
        <v>32</v>
      </c>
      <c r="P16" s="115" t="s">
        <v>32</v>
      </c>
      <c r="Q16" s="31" t="s">
        <v>32</v>
      </c>
      <c r="R16" s="115" t="s">
        <v>32</v>
      </c>
      <c r="S16" s="31" t="s">
        <v>32</v>
      </c>
      <c r="T16" s="116" t="s">
        <v>32</v>
      </c>
    </row>
    <row r="17" spans="1:20" x14ac:dyDescent="0.25">
      <c r="A17" s="182"/>
      <c r="B17" s="7" t="s">
        <v>1</v>
      </c>
      <c r="C17" s="79">
        <v>4</v>
      </c>
      <c r="D17" s="33">
        <v>4</v>
      </c>
      <c r="E17" s="28">
        <v>1</v>
      </c>
      <c r="F17" s="33">
        <v>2</v>
      </c>
      <c r="G17" s="28">
        <v>0.5</v>
      </c>
      <c r="H17" s="34">
        <v>1.825</v>
      </c>
      <c r="I17" s="117" t="s">
        <v>32</v>
      </c>
      <c r="J17" s="115" t="s">
        <v>32</v>
      </c>
      <c r="K17" s="31" t="s">
        <v>32</v>
      </c>
      <c r="L17" s="115" t="s">
        <v>32</v>
      </c>
      <c r="M17" s="31" t="s">
        <v>32</v>
      </c>
      <c r="N17" s="116" t="s">
        <v>32</v>
      </c>
      <c r="O17" s="117" t="s">
        <v>32</v>
      </c>
      <c r="P17" s="115" t="s">
        <v>32</v>
      </c>
      <c r="Q17" s="31" t="s">
        <v>32</v>
      </c>
      <c r="R17" s="115" t="s">
        <v>32</v>
      </c>
      <c r="S17" s="31" t="s">
        <v>32</v>
      </c>
      <c r="T17" s="116" t="s">
        <v>32</v>
      </c>
    </row>
    <row r="18" spans="1:20" x14ac:dyDescent="0.25">
      <c r="A18" s="182"/>
      <c r="B18" s="7" t="s">
        <v>2</v>
      </c>
      <c r="C18" s="79">
        <v>3</v>
      </c>
      <c r="D18" s="33">
        <v>1</v>
      </c>
      <c r="E18" s="28">
        <v>0.33333333333333331</v>
      </c>
      <c r="F18" s="33">
        <v>1</v>
      </c>
      <c r="G18" s="28">
        <v>0.33333333333333331</v>
      </c>
      <c r="H18" s="34">
        <v>3</v>
      </c>
      <c r="I18" s="117" t="s">
        <v>32</v>
      </c>
      <c r="J18" s="115" t="s">
        <v>32</v>
      </c>
      <c r="K18" s="31" t="s">
        <v>32</v>
      </c>
      <c r="L18" s="115" t="s">
        <v>32</v>
      </c>
      <c r="M18" s="31" t="s">
        <v>32</v>
      </c>
      <c r="N18" s="116" t="s">
        <v>32</v>
      </c>
      <c r="O18" s="117" t="s">
        <v>32</v>
      </c>
      <c r="P18" s="115" t="s">
        <v>32</v>
      </c>
      <c r="Q18" s="31" t="s">
        <v>32</v>
      </c>
      <c r="R18" s="115" t="s">
        <v>32</v>
      </c>
      <c r="S18" s="31" t="s">
        <v>32</v>
      </c>
      <c r="T18" s="116" t="s">
        <v>32</v>
      </c>
    </row>
    <row r="19" spans="1:20" x14ac:dyDescent="0.25">
      <c r="A19" s="182"/>
      <c r="B19" s="7" t="s">
        <v>49</v>
      </c>
      <c r="C19" s="79">
        <v>2</v>
      </c>
      <c r="D19" s="33">
        <v>2</v>
      </c>
      <c r="E19" s="28">
        <v>1</v>
      </c>
      <c r="F19" s="33">
        <v>2</v>
      </c>
      <c r="G19" s="28">
        <v>1</v>
      </c>
      <c r="H19" s="34">
        <v>3.65</v>
      </c>
      <c r="I19" s="117" t="s">
        <v>32</v>
      </c>
      <c r="J19" s="115" t="s">
        <v>32</v>
      </c>
      <c r="K19" s="31" t="s">
        <v>32</v>
      </c>
      <c r="L19" s="115" t="s">
        <v>32</v>
      </c>
      <c r="M19" s="31" t="s">
        <v>32</v>
      </c>
      <c r="N19" s="116" t="s">
        <v>32</v>
      </c>
      <c r="O19" s="117" t="s">
        <v>32</v>
      </c>
      <c r="P19" s="115" t="s">
        <v>32</v>
      </c>
      <c r="Q19" s="31" t="s">
        <v>32</v>
      </c>
      <c r="R19" s="115" t="s">
        <v>32</v>
      </c>
      <c r="S19" s="31" t="s">
        <v>32</v>
      </c>
      <c r="T19" s="116" t="s">
        <v>32</v>
      </c>
    </row>
    <row r="20" spans="1:20" x14ac:dyDescent="0.25">
      <c r="A20" s="182"/>
      <c r="B20" s="7" t="s">
        <v>48</v>
      </c>
      <c r="C20" s="79">
        <v>2</v>
      </c>
      <c r="D20" s="33">
        <v>2</v>
      </c>
      <c r="E20" s="28">
        <v>1</v>
      </c>
      <c r="F20" s="33">
        <v>2</v>
      </c>
      <c r="G20" s="28">
        <v>1</v>
      </c>
      <c r="H20" s="34">
        <v>2.85</v>
      </c>
      <c r="I20" s="117" t="s">
        <v>32</v>
      </c>
      <c r="J20" s="115" t="s">
        <v>32</v>
      </c>
      <c r="K20" s="31" t="s">
        <v>32</v>
      </c>
      <c r="L20" s="115" t="s">
        <v>32</v>
      </c>
      <c r="M20" s="31" t="s">
        <v>32</v>
      </c>
      <c r="N20" s="116" t="s">
        <v>32</v>
      </c>
      <c r="O20" s="117" t="s">
        <v>32</v>
      </c>
      <c r="P20" s="115" t="s">
        <v>32</v>
      </c>
      <c r="Q20" s="31" t="s">
        <v>32</v>
      </c>
      <c r="R20" s="115" t="s">
        <v>32</v>
      </c>
      <c r="S20" s="31" t="s">
        <v>32</v>
      </c>
      <c r="T20" s="116" t="s">
        <v>32</v>
      </c>
    </row>
    <row r="21" spans="1:20" s="72" customFormat="1" x14ac:dyDescent="0.25">
      <c r="A21" s="183"/>
      <c r="B21" s="54" t="s">
        <v>30</v>
      </c>
      <c r="C21" s="80">
        <f>IFERROR(SUM(C16:C20), "--")</f>
        <v>11</v>
      </c>
      <c r="D21" s="68">
        <f>IFERROR(SUM(D16:D20), "--")</f>
        <v>9</v>
      </c>
      <c r="E21" s="69">
        <f>IFERROR(D21/C21, "--")</f>
        <v>0.81818181818181823</v>
      </c>
      <c r="F21" s="68">
        <f>IFERROR(SUM(F16:F20), "--")</f>
        <v>7</v>
      </c>
      <c r="G21" s="69">
        <f>IFERROR(F21/C21, "--")</f>
        <v>0.63636363636363635</v>
      </c>
      <c r="H21" s="71" t="s">
        <v>32</v>
      </c>
      <c r="I21" s="120" t="s">
        <v>32</v>
      </c>
      <c r="J21" s="118" t="s">
        <v>32</v>
      </c>
      <c r="K21" s="69" t="str">
        <f>IFERROR(J21/I21, "--")</f>
        <v>--</v>
      </c>
      <c r="L21" s="118" t="s">
        <v>32</v>
      </c>
      <c r="M21" s="69" t="str">
        <f>IFERROR(L21/I21, "--")</f>
        <v>--</v>
      </c>
      <c r="N21" s="71" t="s">
        <v>32</v>
      </c>
      <c r="O21" s="120" t="s">
        <v>32</v>
      </c>
      <c r="P21" s="118" t="s">
        <v>32</v>
      </c>
      <c r="Q21" s="69" t="str">
        <f>IFERROR(P21/O21, "--")</f>
        <v>--</v>
      </c>
      <c r="R21" s="118" t="s">
        <v>32</v>
      </c>
      <c r="S21" s="69" t="str">
        <f>IFERROR(R21/O21, "--")</f>
        <v>--</v>
      </c>
      <c r="T21" s="70" t="s">
        <v>32</v>
      </c>
    </row>
    <row r="22" spans="1:20" x14ac:dyDescent="0.25">
      <c r="A22" s="154" t="s">
        <v>17</v>
      </c>
      <c r="B22" s="35" t="s">
        <v>0</v>
      </c>
      <c r="C22" s="81">
        <v>4</v>
      </c>
      <c r="D22" s="36">
        <v>3</v>
      </c>
      <c r="E22" s="59">
        <v>0.75</v>
      </c>
      <c r="F22" s="36">
        <v>1</v>
      </c>
      <c r="G22" s="59">
        <v>0.25</v>
      </c>
      <c r="H22" s="37">
        <v>1.6666666666666667</v>
      </c>
      <c r="I22" s="84" t="s">
        <v>32</v>
      </c>
      <c r="J22" s="38" t="s">
        <v>32</v>
      </c>
      <c r="K22" s="92" t="s">
        <v>32</v>
      </c>
      <c r="L22" s="38" t="s">
        <v>32</v>
      </c>
      <c r="M22" s="92" t="s">
        <v>32</v>
      </c>
      <c r="N22" s="91" t="s">
        <v>32</v>
      </c>
      <c r="O22" s="84" t="s">
        <v>32</v>
      </c>
      <c r="P22" s="38" t="s">
        <v>32</v>
      </c>
      <c r="Q22" s="92" t="s">
        <v>32</v>
      </c>
      <c r="R22" s="38" t="s">
        <v>32</v>
      </c>
      <c r="S22" s="92" t="s">
        <v>32</v>
      </c>
      <c r="T22" s="91" t="s">
        <v>32</v>
      </c>
    </row>
    <row r="23" spans="1:20" x14ac:dyDescent="0.25">
      <c r="A23" s="155"/>
      <c r="B23" s="35" t="s">
        <v>1</v>
      </c>
      <c r="C23" s="81">
        <v>4</v>
      </c>
      <c r="D23" s="36">
        <v>4</v>
      </c>
      <c r="E23" s="59">
        <v>1</v>
      </c>
      <c r="F23" s="36">
        <v>4</v>
      </c>
      <c r="G23" s="59">
        <v>1</v>
      </c>
      <c r="H23" s="37">
        <v>3.75</v>
      </c>
      <c r="I23" s="84" t="s">
        <v>32</v>
      </c>
      <c r="J23" s="38" t="s">
        <v>32</v>
      </c>
      <c r="K23" s="92" t="s">
        <v>32</v>
      </c>
      <c r="L23" s="38" t="s">
        <v>32</v>
      </c>
      <c r="M23" s="92" t="s">
        <v>32</v>
      </c>
      <c r="N23" s="91" t="s">
        <v>32</v>
      </c>
      <c r="O23" s="84" t="s">
        <v>32</v>
      </c>
      <c r="P23" s="38" t="s">
        <v>32</v>
      </c>
      <c r="Q23" s="92" t="s">
        <v>32</v>
      </c>
      <c r="R23" s="38" t="s">
        <v>32</v>
      </c>
      <c r="S23" s="92" t="s">
        <v>32</v>
      </c>
      <c r="T23" s="91" t="s">
        <v>32</v>
      </c>
    </row>
    <row r="24" spans="1:20" x14ac:dyDescent="0.25">
      <c r="A24" s="155"/>
      <c r="B24" s="35" t="s">
        <v>2</v>
      </c>
      <c r="C24" s="81">
        <v>5</v>
      </c>
      <c r="D24" s="36">
        <v>5</v>
      </c>
      <c r="E24" s="59">
        <v>1</v>
      </c>
      <c r="F24" s="36">
        <v>4</v>
      </c>
      <c r="G24" s="59">
        <v>0.8</v>
      </c>
      <c r="H24" s="37">
        <v>2.4249999999999998</v>
      </c>
      <c r="I24" s="84" t="s">
        <v>32</v>
      </c>
      <c r="J24" s="38" t="s">
        <v>32</v>
      </c>
      <c r="K24" s="92" t="s">
        <v>32</v>
      </c>
      <c r="L24" s="38" t="s">
        <v>32</v>
      </c>
      <c r="M24" s="92" t="s">
        <v>32</v>
      </c>
      <c r="N24" s="91" t="s">
        <v>32</v>
      </c>
      <c r="O24" s="84" t="s">
        <v>32</v>
      </c>
      <c r="P24" s="38" t="s">
        <v>32</v>
      </c>
      <c r="Q24" s="92" t="s">
        <v>32</v>
      </c>
      <c r="R24" s="38" t="s">
        <v>32</v>
      </c>
      <c r="S24" s="92" t="s">
        <v>32</v>
      </c>
      <c r="T24" s="91" t="s">
        <v>32</v>
      </c>
    </row>
    <row r="25" spans="1:20" x14ac:dyDescent="0.25">
      <c r="A25" s="155"/>
      <c r="B25" s="35" t="s">
        <v>49</v>
      </c>
      <c r="C25" s="81">
        <v>1</v>
      </c>
      <c r="D25" s="36">
        <v>1</v>
      </c>
      <c r="E25" s="59">
        <v>1</v>
      </c>
      <c r="F25" s="36">
        <v>1</v>
      </c>
      <c r="G25" s="59">
        <v>1</v>
      </c>
      <c r="H25" s="37">
        <v>4</v>
      </c>
      <c r="I25" s="84" t="s">
        <v>32</v>
      </c>
      <c r="J25" s="38" t="s">
        <v>32</v>
      </c>
      <c r="K25" s="92" t="s">
        <v>32</v>
      </c>
      <c r="L25" s="38" t="s">
        <v>32</v>
      </c>
      <c r="M25" s="92" t="s">
        <v>32</v>
      </c>
      <c r="N25" s="91" t="s">
        <v>32</v>
      </c>
      <c r="O25" s="84" t="s">
        <v>32</v>
      </c>
      <c r="P25" s="38" t="s">
        <v>32</v>
      </c>
      <c r="Q25" s="92" t="s">
        <v>32</v>
      </c>
      <c r="R25" s="38" t="s">
        <v>32</v>
      </c>
      <c r="S25" s="92" t="s">
        <v>32</v>
      </c>
      <c r="T25" s="91" t="s">
        <v>32</v>
      </c>
    </row>
    <row r="26" spans="1:20" x14ac:dyDescent="0.25">
      <c r="A26" s="155"/>
      <c r="B26" s="35" t="s">
        <v>48</v>
      </c>
      <c r="C26" s="81">
        <v>3</v>
      </c>
      <c r="D26" s="36">
        <v>2</v>
      </c>
      <c r="E26" s="59">
        <v>0.66666666666666663</v>
      </c>
      <c r="F26" s="36">
        <v>2</v>
      </c>
      <c r="G26" s="59">
        <v>0.66666666666666663</v>
      </c>
      <c r="H26" s="37">
        <v>3.5</v>
      </c>
      <c r="I26" s="81">
        <v>1</v>
      </c>
      <c r="J26" s="36">
        <v>1</v>
      </c>
      <c r="K26" s="59">
        <v>1</v>
      </c>
      <c r="L26" s="36">
        <v>1</v>
      </c>
      <c r="M26" s="59">
        <v>1</v>
      </c>
      <c r="N26" s="37">
        <v>4</v>
      </c>
      <c r="O26" s="84" t="s">
        <v>32</v>
      </c>
      <c r="P26" s="38" t="s">
        <v>32</v>
      </c>
      <c r="Q26" s="92" t="s">
        <v>32</v>
      </c>
      <c r="R26" s="38" t="s">
        <v>32</v>
      </c>
      <c r="S26" s="92" t="s">
        <v>32</v>
      </c>
      <c r="T26" s="91" t="s">
        <v>32</v>
      </c>
    </row>
    <row r="27" spans="1:20" s="72" customFormat="1" x14ac:dyDescent="0.25">
      <c r="A27" s="156"/>
      <c r="B27" s="73" t="s">
        <v>30</v>
      </c>
      <c r="C27" s="82">
        <f>IFERROR(SUM(C22:C26), "--")</f>
        <v>17</v>
      </c>
      <c r="D27" s="74">
        <f>IFERROR(SUM(D22:D26), "--")</f>
        <v>15</v>
      </c>
      <c r="E27" s="75">
        <f>IFERROR(D27/C27, "--")</f>
        <v>0.88235294117647056</v>
      </c>
      <c r="F27" s="74">
        <f>IFERROR(SUM(F22:F26), "--")</f>
        <v>12</v>
      </c>
      <c r="G27" s="75">
        <f>IFERROR(F27/C27, "--")</f>
        <v>0.70588235294117652</v>
      </c>
      <c r="H27" s="76" t="s">
        <v>32</v>
      </c>
      <c r="I27" s="82">
        <f>IFERROR(SUM(I22:I26), "--")</f>
        <v>1</v>
      </c>
      <c r="J27" s="74">
        <f>IFERROR(SUM(J22:J26), "--")</f>
        <v>1</v>
      </c>
      <c r="K27" s="75">
        <f>IFERROR(J27/I27, "--")</f>
        <v>1</v>
      </c>
      <c r="L27" s="74">
        <f>IFERROR(SUM(L22:L26), "--")</f>
        <v>1</v>
      </c>
      <c r="M27" s="75">
        <f>IFERROR(L27/I27, "--")</f>
        <v>1</v>
      </c>
      <c r="N27" s="76" t="s">
        <v>32</v>
      </c>
      <c r="O27" s="121" t="s">
        <v>32</v>
      </c>
      <c r="P27" s="119" t="s">
        <v>32</v>
      </c>
      <c r="Q27" s="75" t="str">
        <f>IFERROR(P27/O27, "--")</f>
        <v>--</v>
      </c>
      <c r="R27" s="119" t="s">
        <v>32</v>
      </c>
      <c r="S27" s="75" t="str">
        <f>IFERROR(R27/O27, "--")</f>
        <v>--</v>
      </c>
      <c r="T27" s="76" t="s">
        <v>32</v>
      </c>
    </row>
    <row r="28" spans="1:20" x14ac:dyDescent="0.25">
      <c r="A28" s="181" t="s">
        <v>93</v>
      </c>
      <c r="B28" s="7" t="s">
        <v>0</v>
      </c>
      <c r="C28" s="79">
        <v>128</v>
      </c>
      <c r="D28" s="33">
        <v>110</v>
      </c>
      <c r="E28" s="28">
        <v>0.859375</v>
      </c>
      <c r="F28" s="33">
        <v>91</v>
      </c>
      <c r="G28" s="28">
        <v>0.7109375</v>
      </c>
      <c r="H28" s="34">
        <v>2.6722222222222225</v>
      </c>
      <c r="I28" s="117" t="s">
        <v>32</v>
      </c>
      <c r="J28" s="115" t="s">
        <v>32</v>
      </c>
      <c r="K28" s="31" t="s">
        <v>32</v>
      </c>
      <c r="L28" s="115" t="s">
        <v>32</v>
      </c>
      <c r="M28" s="31" t="s">
        <v>32</v>
      </c>
      <c r="N28" s="116" t="s">
        <v>32</v>
      </c>
      <c r="O28" s="117" t="s">
        <v>32</v>
      </c>
      <c r="P28" s="115" t="s">
        <v>32</v>
      </c>
      <c r="Q28" s="31" t="s">
        <v>32</v>
      </c>
      <c r="R28" s="115" t="s">
        <v>32</v>
      </c>
      <c r="S28" s="31" t="s">
        <v>32</v>
      </c>
      <c r="T28" s="116" t="s">
        <v>32</v>
      </c>
    </row>
    <row r="29" spans="1:20" x14ac:dyDescent="0.25">
      <c r="A29" s="182"/>
      <c r="B29" s="7" t="s">
        <v>1</v>
      </c>
      <c r="C29" s="79">
        <v>107</v>
      </c>
      <c r="D29" s="33">
        <v>93</v>
      </c>
      <c r="E29" s="28">
        <v>0.86915887850467288</v>
      </c>
      <c r="F29" s="33">
        <v>79</v>
      </c>
      <c r="G29" s="28">
        <v>0.73831775700934577</v>
      </c>
      <c r="H29" s="34">
        <v>2.7032258064516128</v>
      </c>
      <c r="I29" s="117" t="s">
        <v>32</v>
      </c>
      <c r="J29" s="115" t="s">
        <v>32</v>
      </c>
      <c r="K29" s="31" t="s">
        <v>32</v>
      </c>
      <c r="L29" s="115" t="s">
        <v>32</v>
      </c>
      <c r="M29" s="31" t="s">
        <v>32</v>
      </c>
      <c r="N29" s="116" t="s">
        <v>32</v>
      </c>
      <c r="O29" s="117" t="s">
        <v>32</v>
      </c>
      <c r="P29" s="115" t="s">
        <v>32</v>
      </c>
      <c r="Q29" s="31" t="s">
        <v>32</v>
      </c>
      <c r="R29" s="115" t="s">
        <v>32</v>
      </c>
      <c r="S29" s="31" t="s">
        <v>32</v>
      </c>
      <c r="T29" s="116" t="s">
        <v>32</v>
      </c>
    </row>
    <row r="30" spans="1:20" x14ac:dyDescent="0.25">
      <c r="A30" s="182"/>
      <c r="B30" s="7" t="s">
        <v>2</v>
      </c>
      <c r="C30" s="79">
        <v>103</v>
      </c>
      <c r="D30" s="33">
        <v>88</v>
      </c>
      <c r="E30" s="28">
        <v>0.85436893203883491</v>
      </c>
      <c r="F30" s="33">
        <v>70</v>
      </c>
      <c r="G30" s="28">
        <v>0.67961165048543692</v>
      </c>
      <c r="H30" s="34">
        <v>2.5047058823529409</v>
      </c>
      <c r="I30" s="117" t="s">
        <v>32</v>
      </c>
      <c r="J30" s="115" t="s">
        <v>32</v>
      </c>
      <c r="K30" s="31" t="s">
        <v>32</v>
      </c>
      <c r="L30" s="115" t="s">
        <v>32</v>
      </c>
      <c r="M30" s="31" t="s">
        <v>32</v>
      </c>
      <c r="N30" s="116" t="s">
        <v>32</v>
      </c>
      <c r="O30" s="117" t="s">
        <v>32</v>
      </c>
      <c r="P30" s="115" t="s">
        <v>32</v>
      </c>
      <c r="Q30" s="31" t="s">
        <v>32</v>
      </c>
      <c r="R30" s="115" t="s">
        <v>32</v>
      </c>
      <c r="S30" s="31" t="s">
        <v>32</v>
      </c>
      <c r="T30" s="116" t="s">
        <v>32</v>
      </c>
    </row>
    <row r="31" spans="1:20" x14ac:dyDescent="0.25">
      <c r="A31" s="182"/>
      <c r="B31" s="7" t="s">
        <v>49</v>
      </c>
      <c r="C31" s="79">
        <v>89</v>
      </c>
      <c r="D31" s="33">
        <v>83</v>
      </c>
      <c r="E31" s="28">
        <v>0.93258426966292129</v>
      </c>
      <c r="F31" s="33">
        <v>75</v>
      </c>
      <c r="G31" s="28">
        <v>0.84269662921348309</v>
      </c>
      <c r="H31" s="34">
        <v>3.0867469879518068</v>
      </c>
      <c r="I31" s="117" t="s">
        <v>32</v>
      </c>
      <c r="J31" s="115" t="s">
        <v>32</v>
      </c>
      <c r="K31" s="31" t="s">
        <v>32</v>
      </c>
      <c r="L31" s="115" t="s">
        <v>32</v>
      </c>
      <c r="M31" s="31" t="s">
        <v>32</v>
      </c>
      <c r="N31" s="116" t="s">
        <v>32</v>
      </c>
      <c r="O31" s="117" t="s">
        <v>32</v>
      </c>
      <c r="P31" s="115" t="s">
        <v>32</v>
      </c>
      <c r="Q31" s="31" t="s">
        <v>32</v>
      </c>
      <c r="R31" s="115" t="s">
        <v>32</v>
      </c>
      <c r="S31" s="31" t="s">
        <v>32</v>
      </c>
      <c r="T31" s="116" t="s">
        <v>32</v>
      </c>
    </row>
    <row r="32" spans="1:20" x14ac:dyDescent="0.25">
      <c r="A32" s="182"/>
      <c r="B32" s="7" t="s">
        <v>48</v>
      </c>
      <c r="C32" s="79">
        <v>62</v>
      </c>
      <c r="D32" s="33">
        <v>55</v>
      </c>
      <c r="E32" s="28">
        <v>0.88709677419354838</v>
      </c>
      <c r="F32" s="33">
        <v>44</v>
      </c>
      <c r="G32" s="28">
        <v>0.70967741935483875</v>
      </c>
      <c r="H32" s="34">
        <v>2.6290909090909089</v>
      </c>
      <c r="I32" s="79">
        <v>17</v>
      </c>
      <c r="J32" s="33">
        <v>13</v>
      </c>
      <c r="K32" s="28">
        <v>0.76470588235294112</v>
      </c>
      <c r="L32" s="33">
        <v>7</v>
      </c>
      <c r="M32" s="28">
        <v>0.41176470588235292</v>
      </c>
      <c r="N32" s="34">
        <v>1.930769230769231</v>
      </c>
      <c r="O32" s="117" t="s">
        <v>32</v>
      </c>
      <c r="P32" s="115" t="s">
        <v>32</v>
      </c>
      <c r="Q32" s="31" t="s">
        <v>32</v>
      </c>
      <c r="R32" s="115" t="s">
        <v>32</v>
      </c>
      <c r="S32" s="31" t="s">
        <v>32</v>
      </c>
      <c r="T32" s="116" t="s">
        <v>32</v>
      </c>
    </row>
    <row r="33" spans="1:20" s="72" customFormat="1" x14ac:dyDescent="0.25">
      <c r="A33" s="183"/>
      <c r="B33" s="54" t="s">
        <v>30</v>
      </c>
      <c r="C33" s="80">
        <f>IFERROR(SUM(C28:C32), "--")</f>
        <v>489</v>
      </c>
      <c r="D33" s="68">
        <f>IFERROR(SUM(D28:D32), "--")</f>
        <v>429</v>
      </c>
      <c r="E33" s="69">
        <f>IFERROR(D33/C33, "--")</f>
        <v>0.87730061349693256</v>
      </c>
      <c r="F33" s="68">
        <f>IFERROR(SUM(F28:F32), "--")</f>
        <v>359</v>
      </c>
      <c r="G33" s="69">
        <f>IFERROR(F33/C33, "--")</f>
        <v>0.7341513292433538</v>
      </c>
      <c r="H33" s="71" t="s">
        <v>32</v>
      </c>
      <c r="I33" s="80">
        <f>IFERROR(SUM(I28:I32), "--")</f>
        <v>17</v>
      </c>
      <c r="J33" s="68">
        <f>IFERROR(SUM(J28:J32), "--")</f>
        <v>13</v>
      </c>
      <c r="K33" s="69">
        <f>IFERROR(J33/I33, "--")</f>
        <v>0.76470588235294112</v>
      </c>
      <c r="L33" s="68">
        <f>IFERROR(SUM(L28:L32), "--")</f>
        <v>7</v>
      </c>
      <c r="M33" s="69">
        <f>IFERROR(L33/I33, "--")</f>
        <v>0.41176470588235292</v>
      </c>
      <c r="N33" s="71" t="s">
        <v>32</v>
      </c>
      <c r="O33" s="120" t="s">
        <v>32</v>
      </c>
      <c r="P33" s="118" t="s">
        <v>32</v>
      </c>
      <c r="Q33" s="69" t="str">
        <f>IFERROR(P33/O33, "--")</f>
        <v>--</v>
      </c>
      <c r="R33" s="118" t="s">
        <v>32</v>
      </c>
      <c r="S33" s="69" t="str">
        <f>IFERROR(R33/O33, "--")</f>
        <v>--</v>
      </c>
      <c r="T33" s="70" t="s">
        <v>32</v>
      </c>
    </row>
    <row r="34" spans="1:20" x14ac:dyDescent="0.25">
      <c r="A34" s="154" t="s">
        <v>18</v>
      </c>
      <c r="B34" s="35" t="s">
        <v>0</v>
      </c>
      <c r="C34" s="81">
        <v>3</v>
      </c>
      <c r="D34" s="36">
        <v>3</v>
      </c>
      <c r="E34" s="59">
        <v>1</v>
      </c>
      <c r="F34" s="36">
        <v>2</v>
      </c>
      <c r="G34" s="59">
        <v>0.66666666666666663</v>
      </c>
      <c r="H34" s="37">
        <v>2</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55"/>
      <c r="B35" s="35" t="s">
        <v>1</v>
      </c>
      <c r="C35" s="81">
        <v>1</v>
      </c>
      <c r="D35" s="36">
        <v>1</v>
      </c>
      <c r="E35" s="59">
        <v>1</v>
      </c>
      <c r="F35" s="36">
        <v>0</v>
      </c>
      <c r="G35" s="59">
        <v>0</v>
      </c>
      <c r="H35" s="37">
        <v>0</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55"/>
      <c r="B36" s="35" t="s">
        <v>2</v>
      </c>
      <c r="C36" s="81">
        <v>2</v>
      </c>
      <c r="D36" s="36">
        <v>2</v>
      </c>
      <c r="E36" s="59">
        <v>1</v>
      </c>
      <c r="F36" s="36">
        <v>1</v>
      </c>
      <c r="G36" s="59">
        <v>0.5</v>
      </c>
      <c r="H36" s="37">
        <v>1.85</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55"/>
      <c r="B37" s="35" t="s">
        <v>49</v>
      </c>
      <c r="C37" s="81">
        <v>2</v>
      </c>
      <c r="D37" s="36">
        <v>1</v>
      </c>
      <c r="E37" s="59">
        <v>0.5</v>
      </c>
      <c r="F37" s="36">
        <v>1</v>
      </c>
      <c r="G37" s="59">
        <v>0.5</v>
      </c>
      <c r="H37" s="37">
        <v>4</v>
      </c>
      <c r="I37" s="84" t="s">
        <v>32</v>
      </c>
      <c r="J37" s="38" t="s">
        <v>32</v>
      </c>
      <c r="K37" s="92" t="s">
        <v>32</v>
      </c>
      <c r="L37" s="38" t="s">
        <v>32</v>
      </c>
      <c r="M37" s="92" t="s">
        <v>32</v>
      </c>
      <c r="N37" s="91" t="s">
        <v>32</v>
      </c>
      <c r="O37" s="84" t="s">
        <v>32</v>
      </c>
      <c r="P37" s="38" t="s">
        <v>32</v>
      </c>
      <c r="Q37" s="92" t="s">
        <v>32</v>
      </c>
      <c r="R37" s="38" t="s">
        <v>32</v>
      </c>
      <c r="S37" s="92" t="s">
        <v>32</v>
      </c>
      <c r="T37" s="91" t="s">
        <v>32</v>
      </c>
    </row>
    <row r="38" spans="1:20" x14ac:dyDescent="0.25">
      <c r="A38" s="155"/>
      <c r="B38" s="35" t="s">
        <v>48</v>
      </c>
      <c r="C38" s="84" t="s">
        <v>32</v>
      </c>
      <c r="D38" s="38" t="s">
        <v>32</v>
      </c>
      <c r="E38" s="92" t="s">
        <v>32</v>
      </c>
      <c r="F38" s="38" t="s">
        <v>32</v>
      </c>
      <c r="G38" s="92" t="s">
        <v>32</v>
      </c>
      <c r="H38" s="91" t="s">
        <v>32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6"/>
      <c r="B39" s="73" t="s">
        <v>30</v>
      </c>
      <c r="C39" s="82">
        <f>IFERROR(SUM(C34:C38), "--")</f>
        <v>8</v>
      </c>
      <c r="D39" s="74">
        <f>IFERROR(SUM(D34:D38), "--")</f>
        <v>7</v>
      </c>
      <c r="E39" s="75">
        <f>IFERROR(D39/C39, "--")</f>
        <v>0.875</v>
      </c>
      <c r="F39" s="74">
        <f>IFERROR(SUM(F34:F38), "--")</f>
        <v>4</v>
      </c>
      <c r="G39" s="75">
        <f>IFERROR(F39/C39, "--")</f>
        <v>0.5</v>
      </c>
      <c r="H39" s="76" t="s">
        <v>32</v>
      </c>
      <c r="I39" s="121" t="s">
        <v>32</v>
      </c>
      <c r="J39" s="119" t="s">
        <v>32</v>
      </c>
      <c r="K39" s="75" t="str">
        <f>IFERROR(J39/I39, "--")</f>
        <v>--</v>
      </c>
      <c r="L39" s="119" t="s">
        <v>32</v>
      </c>
      <c r="M39" s="75" t="str">
        <f>IFERROR(L39/I39, "--")</f>
        <v>--</v>
      </c>
      <c r="N39" s="76" t="s">
        <v>32</v>
      </c>
      <c r="O39" s="121" t="s">
        <v>32</v>
      </c>
      <c r="P39" s="119" t="s">
        <v>32</v>
      </c>
      <c r="Q39" s="75" t="str">
        <f>IFERROR(P39/O39, "--")</f>
        <v>--</v>
      </c>
      <c r="R39" s="119" t="s">
        <v>32</v>
      </c>
      <c r="S39" s="75" t="str">
        <f>IFERROR(R39/O39, "--")</f>
        <v>--</v>
      </c>
      <c r="T39" s="76" t="s">
        <v>32</v>
      </c>
    </row>
    <row r="40" spans="1:20" ht="15" customHeight="1" x14ac:dyDescent="0.25">
      <c r="A40" s="178" t="s">
        <v>57</v>
      </c>
      <c r="B40" s="7" t="s">
        <v>0</v>
      </c>
      <c r="C40" s="79">
        <v>146</v>
      </c>
      <c r="D40" s="33">
        <v>126</v>
      </c>
      <c r="E40" s="28">
        <v>0.86301369863013699</v>
      </c>
      <c r="F40" s="33">
        <v>115</v>
      </c>
      <c r="G40" s="28">
        <v>0.78767123287671237</v>
      </c>
      <c r="H40" s="34">
        <v>3.0404761904761908</v>
      </c>
      <c r="I40" s="117" t="s">
        <v>32</v>
      </c>
      <c r="J40" s="115" t="s">
        <v>32</v>
      </c>
      <c r="K40" s="31" t="s">
        <v>32</v>
      </c>
      <c r="L40" s="115" t="s">
        <v>32</v>
      </c>
      <c r="M40" s="31" t="s">
        <v>32</v>
      </c>
      <c r="N40" s="116" t="s">
        <v>32</v>
      </c>
      <c r="O40" s="117" t="s">
        <v>32</v>
      </c>
      <c r="P40" s="115" t="s">
        <v>32</v>
      </c>
      <c r="Q40" s="31" t="s">
        <v>32</v>
      </c>
      <c r="R40" s="115" t="s">
        <v>32</v>
      </c>
      <c r="S40" s="31" t="s">
        <v>32</v>
      </c>
      <c r="T40" s="116" t="s">
        <v>32</v>
      </c>
    </row>
    <row r="41" spans="1:20" x14ac:dyDescent="0.25">
      <c r="A41" s="179"/>
      <c r="B41" s="7" t="s">
        <v>1</v>
      </c>
      <c r="C41" s="79">
        <v>100</v>
      </c>
      <c r="D41" s="33">
        <v>87</v>
      </c>
      <c r="E41" s="28">
        <v>0.87</v>
      </c>
      <c r="F41" s="33">
        <v>75</v>
      </c>
      <c r="G41" s="28">
        <v>0.75</v>
      </c>
      <c r="H41" s="34">
        <v>2.861176470588235</v>
      </c>
      <c r="I41" s="117" t="s">
        <v>32</v>
      </c>
      <c r="J41" s="115" t="s">
        <v>32</v>
      </c>
      <c r="K41" s="31" t="s">
        <v>32</v>
      </c>
      <c r="L41" s="115" t="s">
        <v>32</v>
      </c>
      <c r="M41" s="31" t="s">
        <v>32</v>
      </c>
      <c r="N41" s="116" t="s">
        <v>32</v>
      </c>
      <c r="O41" s="117" t="s">
        <v>32</v>
      </c>
      <c r="P41" s="115" t="s">
        <v>32</v>
      </c>
      <c r="Q41" s="31" t="s">
        <v>32</v>
      </c>
      <c r="R41" s="115" t="s">
        <v>32</v>
      </c>
      <c r="S41" s="31" t="s">
        <v>32</v>
      </c>
      <c r="T41" s="116" t="s">
        <v>32</v>
      </c>
    </row>
    <row r="42" spans="1:20" x14ac:dyDescent="0.25">
      <c r="A42" s="179"/>
      <c r="B42" s="7" t="s">
        <v>2</v>
      </c>
      <c r="C42" s="79">
        <v>127</v>
      </c>
      <c r="D42" s="33">
        <v>116</v>
      </c>
      <c r="E42" s="28">
        <v>0.91338582677165359</v>
      </c>
      <c r="F42" s="33">
        <v>105</v>
      </c>
      <c r="G42" s="28">
        <v>0.82677165354330706</v>
      </c>
      <c r="H42" s="34">
        <v>3.163716814159292</v>
      </c>
      <c r="I42" s="117" t="s">
        <v>32</v>
      </c>
      <c r="J42" s="115" t="s">
        <v>32</v>
      </c>
      <c r="K42" s="31" t="s">
        <v>32</v>
      </c>
      <c r="L42" s="115" t="s">
        <v>32</v>
      </c>
      <c r="M42" s="31" t="s">
        <v>32</v>
      </c>
      <c r="N42" s="116" t="s">
        <v>32</v>
      </c>
      <c r="O42" s="117" t="s">
        <v>32</v>
      </c>
      <c r="P42" s="115" t="s">
        <v>32</v>
      </c>
      <c r="Q42" s="31" t="s">
        <v>32</v>
      </c>
      <c r="R42" s="115" t="s">
        <v>32</v>
      </c>
      <c r="S42" s="31" t="s">
        <v>32</v>
      </c>
      <c r="T42" s="116" t="s">
        <v>32</v>
      </c>
    </row>
    <row r="43" spans="1:20" x14ac:dyDescent="0.25">
      <c r="A43" s="179"/>
      <c r="B43" s="7" t="s">
        <v>49</v>
      </c>
      <c r="C43" s="79">
        <v>86</v>
      </c>
      <c r="D43" s="33">
        <v>77</v>
      </c>
      <c r="E43" s="28">
        <v>0.89534883720930236</v>
      </c>
      <c r="F43" s="33">
        <v>70</v>
      </c>
      <c r="G43" s="28">
        <v>0.81395348837209303</v>
      </c>
      <c r="H43" s="34">
        <v>3.1828947368421052</v>
      </c>
      <c r="I43" s="117" t="s">
        <v>32</v>
      </c>
      <c r="J43" s="115" t="s">
        <v>32</v>
      </c>
      <c r="K43" s="31" t="s">
        <v>32</v>
      </c>
      <c r="L43" s="115" t="s">
        <v>32</v>
      </c>
      <c r="M43" s="31" t="s">
        <v>32</v>
      </c>
      <c r="N43" s="116" t="s">
        <v>32</v>
      </c>
      <c r="O43" s="117" t="s">
        <v>32</v>
      </c>
      <c r="P43" s="115" t="s">
        <v>32</v>
      </c>
      <c r="Q43" s="31" t="s">
        <v>32</v>
      </c>
      <c r="R43" s="115" t="s">
        <v>32</v>
      </c>
      <c r="S43" s="31" t="s">
        <v>32</v>
      </c>
      <c r="T43" s="116" t="s">
        <v>32</v>
      </c>
    </row>
    <row r="44" spans="1:20" x14ac:dyDescent="0.25">
      <c r="A44" s="179"/>
      <c r="B44" s="7" t="s">
        <v>48</v>
      </c>
      <c r="C44" s="79">
        <v>74</v>
      </c>
      <c r="D44" s="33">
        <v>70</v>
      </c>
      <c r="E44" s="28">
        <v>0.94594594594594594</v>
      </c>
      <c r="F44" s="33">
        <v>65</v>
      </c>
      <c r="G44" s="28">
        <v>0.8783783783783784</v>
      </c>
      <c r="H44" s="34">
        <v>3.0328571428571429</v>
      </c>
      <c r="I44" s="79">
        <v>21</v>
      </c>
      <c r="J44" s="33">
        <v>15</v>
      </c>
      <c r="K44" s="28">
        <v>0.7142857142857143</v>
      </c>
      <c r="L44" s="33">
        <v>8</v>
      </c>
      <c r="M44" s="28">
        <v>0.38095238095238093</v>
      </c>
      <c r="N44" s="34">
        <v>1.9799999999999998</v>
      </c>
      <c r="O44" s="117" t="s">
        <v>32</v>
      </c>
      <c r="P44" s="115" t="s">
        <v>32</v>
      </c>
      <c r="Q44" s="31" t="s">
        <v>32</v>
      </c>
      <c r="R44" s="115" t="s">
        <v>32</v>
      </c>
      <c r="S44" s="31" t="s">
        <v>32</v>
      </c>
      <c r="T44" s="116" t="s">
        <v>32</v>
      </c>
    </row>
    <row r="45" spans="1:20" s="72" customFormat="1" x14ac:dyDescent="0.25">
      <c r="A45" s="180"/>
      <c r="B45" s="54" t="s">
        <v>30</v>
      </c>
      <c r="C45" s="80">
        <f>IFERROR(SUM(C40:C44), "--")</f>
        <v>533</v>
      </c>
      <c r="D45" s="68">
        <f>IFERROR(SUM(D40:D44), "--")</f>
        <v>476</v>
      </c>
      <c r="E45" s="69">
        <f>IFERROR(D45/C45, "--")</f>
        <v>0.89305816135084426</v>
      </c>
      <c r="F45" s="68">
        <f>IFERROR(SUM(F40:F44), "--")</f>
        <v>430</v>
      </c>
      <c r="G45" s="69">
        <f>IFERROR(F45/C45, "--")</f>
        <v>0.80675422138836772</v>
      </c>
      <c r="H45" s="71" t="s">
        <v>32</v>
      </c>
      <c r="I45" s="80">
        <f>IFERROR(SUM(I40:I44), "--")</f>
        <v>21</v>
      </c>
      <c r="J45" s="68">
        <f>IFERROR(SUM(J40:J44), "--")</f>
        <v>15</v>
      </c>
      <c r="K45" s="69">
        <f>IFERROR(J45/I45, "--")</f>
        <v>0.7142857142857143</v>
      </c>
      <c r="L45" s="68">
        <f>IFERROR(SUM(L40:L44), "--")</f>
        <v>8</v>
      </c>
      <c r="M45" s="69">
        <f>IFERROR(L45/I45, "--")</f>
        <v>0.38095238095238093</v>
      </c>
      <c r="N45" s="71" t="s">
        <v>32</v>
      </c>
      <c r="O45" s="120" t="s">
        <v>32</v>
      </c>
      <c r="P45" s="118" t="s">
        <v>32</v>
      </c>
      <c r="Q45" s="69" t="str">
        <f>IFERROR(P45/O45, "--")</f>
        <v>--</v>
      </c>
      <c r="R45" s="118" t="s">
        <v>32</v>
      </c>
      <c r="S45" s="69" t="str">
        <f>IFERROR(R45/O45, "--")</f>
        <v>--</v>
      </c>
      <c r="T45" s="70" t="s">
        <v>32</v>
      </c>
    </row>
    <row r="46" spans="1:20" ht="15" customHeight="1" x14ac:dyDescent="0.25">
      <c r="A46" s="160" t="s">
        <v>41</v>
      </c>
      <c r="B46" s="35" t="s">
        <v>0</v>
      </c>
      <c r="C46" s="84">
        <v>28</v>
      </c>
      <c r="D46" s="36">
        <v>24</v>
      </c>
      <c r="E46" s="59">
        <v>0.8571428571428571</v>
      </c>
      <c r="F46" s="36">
        <v>20</v>
      </c>
      <c r="G46" s="59">
        <v>0.7142857142857143</v>
      </c>
      <c r="H46" s="37">
        <v>2.6416666666666666</v>
      </c>
      <c r="I46" s="84" t="s">
        <v>32</v>
      </c>
      <c r="J46" s="38" t="s">
        <v>32</v>
      </c>
      <c r="K46" s="92" t="s">
        <v>32</v>
      </c>
      <c r="L46" s="38" t="s">
        <v>32</v>
      </c>
      <c r="M46" s="92" t="s">
        <v>32</v>
      </c>
      <c r="N46" s="91" t="s">
        <v>32</v>
      </c>
      <c r="O46" s="84" t="s">
        <v>32</v>
      </c>
      <c r="P46" s="38" t="s">
        <v>32</v>
      </c>
      <c r="Q46" s="92" t="s">
        <v>32</v>
      </c>
      <c r="R46" s="38" t="s">
        <v>32</v>
      </c>
      <c r="S46" s="92" t="s">
        <v>32</v>
      </c>
      <c r="T46" s="91" t="s">
        <v>32</v>
      </c>
    </row>
    <row r="47" spans="1:20" x14ac:dyDescent="0.25">
      <c r="A47" s="161"/>
      <c r="B47" s="35" t="s">
        <v>1</v>
      </c>
      <c r="C47" s="81">
        <v>28</v>
      </c>
      <c r="D47" s="36">
        <v>27</v>
      </c>
      <c r="E47" s="59">
        <v>0.9642857142857143</v>
      </c>
      <c r="F47" s="36">
        <v>23</v>
      </c>
      <c r="G47" s="59">
        <v>0.8214285714285714</v>
      </c>
      <c r="H47" s="37">
        <v>2.8148148148148149</v>
      </c>
      <c r="I47" s="84" t="s">
        <v>32</v>
      </c>
      <c r="J47" s="38" t="s">
        <v>32</v>
      </c>
      <c r="K47" s="92" t="s">
        <v>32</v>
      </c>
      <c r="L47" s="38" t="s">
        <v>32</v>
      </c>
      <c r="M47" s="92" t="s">
        <v>32</v>
      </c>
      <c r="N47" s="91" t="s">
        <v>32</v>
      </c>
      <c r="O47" s="84" t="s">
        <v>32</v>
      </c>
      <c r="P47" s="38" t="s">
        <v>32</v>
      </c>
      <c r="Q47" s="92" t="s">
        <v>32</v>
      </c>
      <c r="R47" s="38" t="s">
        <v>32</v>
      </c>
      <c r="S47" s="92" t="s">
        <v>32</v>
      </c>
      <c r="T47" s="91" t="s">
        <v>32</v>
      </c>
    </row>
    <row r="48" spans="1:20" x14ac:dyDescent="0.25">
      <c r="A48" s="161"/>
      <c r="B48" s="35" t="s">
        <v>2</v>
      </c>
      <c r="C48" s="81">
        <v>16</v>
      </c>
      <c r="D48" s="36">
        <v>14</v>
      </c>
      <c r="E48" s="59">
        <v>0.875</v>
      </c>
      <c r="F48" s="36">
        <v>11</v>
      </c>
      <c r="G48" s="59">
        <v>0.6875</v>
      </c>
      <c r="H48" s="37">
        <v>2.6214285714285714</v>
      </c>
      <c r="I48" s="84" t="s">
        <v>32</v>
      </c>
      <c r="J48" s="38" t="s">
        <v>32</v>
      </c>
      <c r="K48" s="92" t="s">
        <v>32</v>
      </c>
      <c r="L48" s="38" t="s">
        <v>32</v>
      </c>
      <c r="M48" s="92" t="s">
        <v>32</v>
      </c>
      <c r="N48" s="91" t="s">
        <v>32</v>
      </c>
      <c r="O48" s="84" t="s">
        <v>32</v>
      </c>
      <c r="P48" s="38" t="s">
        <v>32</v>
      </c>
      <c r="Q48" s="92" t="s">
        <v>32</v>
      </c>
      <c r="R48" s="38" t="s">
        <v>32</v>
      </c>
      <c r="S48" s="92" t="s">
        <v>32</v>
      </c>
      <c r="T48" s="91" t="s">
        <v>32</v>
      </c>
    </row>
    <row r="49" spans="1:20" x14ac:dyDescent="0.25">
      <c r="A49" s="161"/>
      <c r="B49" s="35" t="s">
        <v>49</v>
      </c>
      <c r="C49" s="81">
        <v>28</v>
      </c>
      <c r="D49" s="36">
        <v>25</v>
      </c>
      <c r="E49" s="59">
        <v>0.8928571428571429</v>
      </c>
      <c r="F49" s="36">
        <v>24</v>
      </c>
      <c r="G49" s="59">
        <v>0.8571428571428571</v>
      </c>
      <c r="H49" s="37">
        <v>3.4</v>
      </c>
      <c r="I49" s="84" t="s">
        <v>32</v>
      </c>
      <c r="J49" s="38" t="s">
        <v>32</v>
      </c>
      <c r="K49" s="92" t="s">
        <v>32</v>
      </c>
      <c r="L49" s="38" t="s">
        <v>32</v>
      </c>
      <c r="M49" s="92" t="s">
        <v>32</v>
      </c>
      <c r="N49" s="91" t="s">
        <v>32</v>
      </c>
      <c r="O49" s="84" t="s">
        <v>32</v>
      </c>
      <c r="P49" s="38" t="s">
        <v>32</v>
      </c>
      <c r="Q49" s="92" t="s">
        <v>32</v>
      </c>
      <c r="R49" s="38" t="s">
        <v>32</v>
      </c>
      <c r="S49" s="92" t="s">
        <v>32</v>
      </c>
      <c r="T49" s="91" t="s">
        <v>32</v>
      </c>
    </row>
    <row r="50" spans="1:20" x14ac:dyDescent="0.25">
      <c r="A50" s="161"/>
      <c r="B50" s="35" t="s">
        <v>48</v>
      </c>
      <c r="C50" s="81">
        <v>12</v>
      </c>
      <c r="D50" s="36">
        <v>12</v>
      </c>
      <c r="E50" s="59">
        <v>1</v>
      </c>
      <c r="F50" s="36">
        <v>10</v>
      </c>
      <c r="G50" s="59">
        <v>0.83333333333333337</v>
      </c>
      <c r="H50" s="37">
        <v>2.8250000000000006</v>
      </c>
      <c r="I50" s="81">
        <v>2</v>
      </c>
      <c r="J50" s="36">
        <v>2</v>
      </c>
      <c r="K50" s="59">
        <v>1</v>
      </c>
      <c r="L50" s="36">
        <v>2</v>
      </c>
      <c r="M50" s="59">
        <v>1</v>
      </c>
      <c r="N50" s="37">
        <v>3.35</v>
      </c>
      <c r="O50" s="84" t="s">
        <v>32</v>
      </c>
      <c r="P50" s="38" t="s">
        <v>32</v>
      </c>
      <c r="Q50" s="92" t="s">
        <v>32</v>
      </c>
      <c r="R50" s="38" t="s">
        <v>32</v>
      </c>
      <c r="S50" s="92" t="s">
        <v>32</v>
      </c>
      <c r="T50" s="91" t="s">
        <v>32</v>
      </c>
    </row>
    <row r="51" spans="1:20" s="72" customFormat="1" x14ac:dyDescent="0.25">
      <c r="A51" s="162"/>
      <c r="B51" s="73" t="s">
        <v>30</v>
      </c>
      <c r="C51" s="82">
        <f>IFERROR(SUM(C46:C50), "--")</f>
        <v>112</v>
      </c>
      <c r="D51" s="74">
        <f>IFERROR(SUM(D46:D50), "--")</f>
        <v>102</v>
      </c>
      <c r="E51" s="75">
        <f>IFERROR(D51/C51, "--")</f>
        <v>0.9107142857142857</v>
      </c>
      <c r="F51" s="74">
        <f>IFERROR(SUM(F46:F50), "--")</f>
        <v>88</v>
      </c>
      <c r="G51" s="75">
        <f>IFERROR(F51/C51, "--")</f>
        <v>0.7857142857142857</v>
      </c>
      <c r="H51" s="76" t="s">
        <v>32</v>
      </c>
      <c r="I51" s="82">
        <f>IFERROR(SUM(I46:I50), "--")</f>
        <v>2</v>
      </c>
      <c r="J51" s="74">
        <f>IFERROR(SUM(J46:J50), "--")</f>
        <v>2</v>
      </c>
      <c r="K51" s="75">
        <f>IFERROR(J51/I51, "--")</f>
        <v>1</v>
      </c>
      <c r="L51" s="74">
        <f>IFERROR(SUM(L46:L50), "--")</f>
        <v>2</v>
      </c>
      <c r="M51" s="75">
        <f>IFERROR(L51/I51, "--")</f>
        <v>1</v>
      </c>
      <c r="N51" s="76" t="s">
        <v>32</v>
      </c>
      <c r="O51" s="121" t="s">
        <v>32</v>
      </c>
      <c r="P51" s="119" t="s">
        <v>32</v>
      </c>
      <c r="Q51" s="75" t="str">
        <f>IFERROR(P51/O51, "--")</f>
        <v>--</v>
      </c>
      <c r="R51" s="119" t="s">
        <v>32</v>
      </c>
      <c r="S51" s="75" t="str">
        <f>IFERROR(R51/O51, "--")</f>
        <v>--</v>
      </c>
      <c r="T51" s="76" t="s">
        <v>32</v>
      </c>
    </row>
    <row r="52" spans="1:20" ht="15" customHeight="1" x14ac:dyDescent="0.25">
      <c r="A52" s="178" t="s">
        <v>42</v>
      </c>
      <c r="B52" s="77" t="s">
        <v>0</v>
      </c>
      <c r="C52" s="79">
        <v>4</v>
      </c>
      <c r="D52" s="33">
        <v>3</v>
      </c>
      <c r="E52" s="28">
        <v>0.75</v>
      </c>
      <c r="F52" s="33">
        <v>3</v>
      </c>
      <c r="G52" s="28">
        <v>0.75</v>
      </c>
      <c r="H52" s="34">
        <v>3.6666666666666665</v>
      </c>
      <c r="I52" s="117" t="s">
        <v>32</v>
      </c>
      <c r="J52" s="115" t="s">
        <v>32</v>
      </c>
      <c r="K52" s="31" t="s">
        <v>32</v>
      </c>
      <c r="L52" s="115" t="s">
        <v>32</v>
      </c>
      <c r="M52" s="31" t="s">
        <v>32</v>
      </c>
      <c r="N52" s="116" t="s">
        <v>32</v>
      </c>
      <c r="O52" s="117" t="s">
        <v>32</v>
      </c>
      <c r="P52" s="115" t="s">
        <v>32</v>
      </c>
      <c r="Q52" s="31" t="s">
        <v>32</v>
      </c>
      <c r="R52" s="115" t="s">
        <v>32</v>
      </c>
      <c r="S52" s="31" t="s">
        <v>32</v>
      </c>
      <c r="T52" s="116" t="s">
        <v>32</v>
      </c>
    </row>
    <row r="53" spans="1:20" x14ac:dyDescent="0.25">
      <c r="A53" s="179"/>
      <c r="B53" s="77" t="s">
        <v>1</v>
      </c>
      <c r="C53" s="79">
        <v>2</v>
      </c>
      <c r="D53" s="33">
        <v>2</v>
      </c>
      <c r="E53" s="28">
        <v>1</v>
      </c>
      <c r="F53" s="33">
        <v>2</v>
      </c>
      <c r="G53" s="28">
        <v>1</v>
      </c>
      <c r="H53" s="34">
        <v>3.35</v>
      </c>
      <c r="I53" s="117" t="s">
        <v>32</v>
      </c>
      <c r="J53" s="115" t="s">
        <v>32</v>
      </c>
      <c r="K53" s="31" t="s">
        <v>32</v>
      </c>
      <c r="L53" s="115" t="s">
        <v>32</v>
      </c>
      <c r="M53" s="31" t="s">
        <v>32</v>
      </c>
      <c r="N53" s="116" t="s">
        <v>32</v>
      </c>
      <c r="O53" s="117" t="s">
        <v>32</v>
      </c>
      <c r="P53" s="115" t="s">
        <v>32</v>
      </c>
      <c r="Q53" s="31" t="s">
        <v>32</v>
      </c>
      <c r="R53" s="115" t="s">
        <v>32</v>
      </c>
      <c r="S53" s="31" t="s">
        <v>32</v>
      </c>
      <c r="T53" s="116" t="s">
        <v>32</v>
      </c>
    </row>
    <row r="54" spans="1:20" x14ac:dyDescent="0.25">
      <c r="A54" s="179"/>
      <c r="B54" s="77" t="s">
        <v>2</v>
      </c>
      <c r="C54" s="79">
        <v>1</v>
      </c>
      <c r="D54" s="33">
        <v>1</v>
      </c>
      <c r="E54" s="28">
        <v>1</v>
      </c>
      <c r="F54" s="33">
        <v>1</v>
      </c>
      <c r="G54" s="28">
        <v>1</v>
      </c>
      <c r="H54" s="34">
        <v>4</v>
      </c>
      <c r="I54" s="117" t="s">
        <v>32</v>
      </c>
      <c r="J54" s="115" t="s">
        <v>32</v>
      </c>
      <c r="K54" s="31" t="s">
        <v>32</v>
      </c>
      <c r="L54" s="115" t="s">
        <v>32</v>
      </c>
      <c r="M54" s="31" t="s">
        <v>32</v>
      </c>
      <c r="N54" s="116" t="s">
        <v>32</v>
      </c>
      <c r="O54" s="117" t="s">
        <v>32</v>
      </c>
      <c r="P54" s="115" t="s">
        <v>32</v>
      </c>
      <c r="Q54" s="31" t="s">
        <v>32</v>
      </c>
      <c r="R54" s="115" t="s">
        <v>32</v>
      </c>
      <c r="S54" s="31" t="s">
        <v>32</v>
      </c>
      <c r="T54" s="116" t="s">
        <v>32</v>
      </c>
    </row>
    <row r="55" spans="1:20" x14ac:dyDescent="0.25">
      <c r="A55" s="179"/>
      <c r="B55" s="77" t="s">
        <v>49</v>
      </c>
      <c r="C55" s="79">
        <v>1</v>
      </c>
      <c r="D55" s="33">
        <v>1</v>
      </c>
      <c r="E55" s="28">
        <v>1</v>
      </c>
      <c r="F55" s="33">
        <v>1</v>
      </c>
      <c r="G55" s="28">
        <v>1</v>
      </c>
      <c r="H55" s="34">
        <v>4</v>
      </c>
      <c r="I55" s="117" t="s">
        <v>32</v>
      </c>
      <c r="J55" s="115" t="s">
        <v>32</v>
      </c>
      <c r="K55" s="31" t="s">
        <v>32</v>
      </c>
      <c r="L55" s="115" t="s">
        <v>32</v>
      </c>
      <c r="M55" s="31" t="s">
        <v>32</v>
      </c>
      <c r="N55" s="116" t="s">
        <v>32</v>
      </c>
      <c r="O55" s="117" t="s">
        <v>32</v>
      </c>
      <c r="P55" s="115" t="s">
        <v>32</v>
      </c>
      <c r="Q55" s="31" t="s">
        <v>32</v>
      </c>
      <c r="R55" s="115" t="s">
        <v>32</v>
      </c>
      <c r="S55" s="31" t="s">
        <v>32</v>
      </c>
      <c r="T55" s="116" t="s">
        <v>32</v>
      </c>
    </row>
    <row r="56" spans="1:20" x14ac:dyDescent="0.25">
      <c r="A56" s="179"/>
      <c r="B56" s="77" t="s">
        <v>48</v>
      </c>
      <c r="C56" s="117" t="s">
        <v>32</v>
      </c>
      <c r="D56" s="115" t="s">
        <v>32</v>
      </c>
      <c r="E56" s="31" t="s">
        <v>32</v>
      </c>
      <c r="F56" s="115" t="s">
        <v>32</v>
      </c>
      <c r="G56" s="31" t="s">
        <v>32</v>
      </c>
      <c r="H56" s="116" t="s">
        <v>32</v>
      </c>
      <c r="I56" s="117" t="s">
        <v>32</v>
      </c>
      <c r="J56" s="115" t="s">
        <v>32</v>
      </c>
      <c r="K56" s="31" t="s">
        <v>32</v>
      </c>
      <c r="L56" s="115" t="s">
        <v>32</v>
      </c>
      <c r="M56" s="31" t="s">
        <v>32</v>
      </c>
      <c r="N56" s="116" t="s">
        <v>32</v>
      </c>
      <c r="O56" s="117" t="s">
        <v>32</v>
      </c>
      <c r="P56" s="115" t="s">
        <v>32</v>
      </c>
      <c r="Q56" s="31" t="s">
        <v>32</v>
      </c>
      <c r="R56" s="115" t="s">
        <v>32</v>
      </c>
      <c r="S56" s="31" t="s">
        <v>32</v>
      </c>
      <c r="T56" s="116" t="s">
        <v>32</v>
      </c>
    </row>
    <row r="57" spans="1:20" s="72" customFormat="1" x14ac:dyDescent="0.25">
      <c r="A57" s="180"/>
      <c r="B57" s="78" t="s">
        <v>30</v>
      </c>
      <c r="C57" s="83">
        <f>IFERROR(SUM(C52:C56), "--")</f>
        <v>8</v>
      </c>
      <c r="D57" s="78">
        <f>IFERROR(SUM(D52:D56), "--")</f>
        <v>7</v>
      </c>
      <c r="E57" s="69">
        <f>IFERROR(D57/C57, "--")</f>
        <v>0.875</v>
      </c>
      <c r="F57" s="78">
        <f>IFERROR(SUM(F52:F56), "--")</f>
        <v>7</v>
      </c>
      <c r="G57" s="69">
        <f>IFERROR(F57/C57, "--")</f>
        <v>0.875</v>
      </c>
      <c r="H57" s="71" t="s">
        <v>32</v>
      </c>
      <c r="I57" s="120" t="s">
        <v>32</v>
      </c>
      <c r="J57" s="118" t="s">
        <v>32</v>
      </c>
      <c r="K57" s="69" t="str">
        <f>IFERROR(J57/I57, "--")</f>
        <v>--</v>
      </c>
      <c r="L57" s="118" t="s">
        <v>32</v>
      </c>
      <c r="M57" s="69" t="str">
        <f>IFERROR(L57/I57, "--")</f>
        <v>--</v>
      </c>
      <c r="N57" s="71" t="s">
        <v>32</v>
      </c>
      <c r="O57" s="120" t="s">
        <v>32</v>
      </c>
      <c r="P57" s="118" t="s">
        <v>32</v>
      </c>
      <c r="Q57" s="69" t="str">
        <f>IFERROR(P57/O57, "--")</f>
        <v>--</v>
      </c>
      <c r="R57" s="118" t="s">
        <v>32</v>
      </c>
      <c r="S57" s="69"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orientation="portrait"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9" t="s">
        <v>108</v>
      </c>
      <c r="B1" s="150"/>
      <c r="C1" s="150"/>
      <c r="D1" s="150"/>
      <c r="E1" s="150"/>
      <c r="F1" s="150"/>
      <c r="G1" s="150"/>
      <c r="H1" s="150"/>
      <c r="I1" s="150"/>
      <c r="J1" s="150"/>
      <c r="K1" s="150"/>
    </row>
    <row r="2" spans="1:11" s="40" customFormat="1" ht="45" x14ac:dyDescent="0.25">
      <c r="A2" s="53" t="s">
        <v>4</v>
      </c>
      <c r="B2" s="65" t="s">
        <v>33</v>
      </c>
      <c r="C2" s="65" t="s">
        <v>34</v>
      </c>
      <c r="D2" s="65" t="s">
        <v>89</v>
      </c>
      <c r="E2" s="65" t="s">
        <v>92</v>
      </c>
      <c r="F2" s="65" t="s">
        <v>102</v>
      </c>
      <c r="G2" s="65" t="s">
        <v>35</v>
      </c>
      <c r="H2" s="65" t="s">
        <v>91</v>
      </c>
      <c r="I2" s="65" t="s">
        <v>52</v>
      </c>
      <c r="J2" s="65" t="s">
        <v>36</v>
      </c>
      <c r="K2" s="65" t="s">
        <v>37</v>
      </c>
    </row>
    <row r="3" spans="1:11" x14ac:dyDescent="0.25">
      <c r="A3" s="21" t="s">
        <v>0</v>
      </c>
      <c r="B3" s="43">
        <v>17</v>
      </c>
      <c r="C3" s="44">
        <v>1148.0991749999998</v>
      </c>
      <c r="D3" s="45">
        <v>296.51321668388425</v>
      </c>
      <c r="E3" s="44">
        <v>38.269972499999994</v>
      </c>
      <c r="F3" s="44">
        <v>3.8719999999999999</v>
      </c>
      <c r="G3" s="46">
        <v>2.8039999999999998</v>
      </c>
      <c r="H3" s="45">
        <v>9.8837738894628089</v>
      </c>
      <c r="I3" s="43">
        <v>320</v>
      </c>
      <c r="J3" s="43">
        <v>374</v>
      </c>
      <c r="K3" s="47">
        <v>0.85561497326203206</v>
      </c>
    </row>
    <row r="4" spans="1:11" x14ac:dyDescent="0.25">
      <c r="A4" s="21" t="s">
        <v>1</v>
      </c>
      <c r="B4" s="43">
        <v>13</v>
      </c>
      <c r="C4" s="44">
        <v>984.822318</v>
      </c>
      <c r="D4" s="45">
        <v>301.43623335679962</v>
      </c>
      <c r="E4" s="44">
        <v>32.8274106</v>
      </c>
      <c r="F4" s="44">
        <v>3.2670999999999997</v>
      </c>
      <c r="G4" s="46">
        <v>2.2002999999999995</v>
      </c>
      <c r="H4" s="45">
        <v>10.047874445226654</v>
      </c>
      <c r="I4" s="43">
        <v>258</v>
      </c>
      <c r="J4" s="43">
        <v>286</v>
      </c>
      <c r="K4" s="47">
        <v>0.90209790209790208</v>
      </c>
    </row>
    <row r="5" spans="1:11" x14ac:dyDescent="0.25">
      <c r="A5" s="21" t="s">
        <v>2</v>
      </c>
      <c r="B5" s="43">
        <v>14</v>
      </c>
      <c r="C5" s="44">
        <v>1035.3849989999999</v>
      </c>
      <c r="D5" s="45">
        <v>310.57201961725355</v>
      </c>
      <c r="E5" s="44">
        <v>34.512833299999997</v>
      </c>
      <c r="F5" s="44">
        <v>3.3337999999999997</v>
      </c>
      <c r="G5" s="46">
        <v>2.2669999999999995</v>
      </c>
      <c r="H5" s="45">
        <v>10.352400653908452</v>
      </c>
      <c r="I5" s="43">
        <v>276</v>
      </c>
      <c r="J5" s="43">
        <v>367</v>
      </c>
      <c r="K5" s="47">
        <v>0.75204359673024523</v>
      </c>
    </row>
    <row r="6" spans="1:11" x14ac:dyDescent="0.25">
      <c r="A6" s="21" t="s">
        <v>49</v>
      </c>
      <c r="B6" s="43">
        <v>11</v>
      </c>
      <c r="C6" s="46">
        <v>733.66749299999992</v>
      </c>
      <c r="D6" s="48">
        <v>289.56367880964604</v>
      </c>
      <c r="E6" s="46">
        <v>24.455583099999998</v>
      </c>
      <c r="F6" s="46">
        <v>2.5336999999999996</v>
      </c>
      <c r="G6" s="46">
        <v>1.4668999999999996</v>
      </c>
      <c r="H6" s="48">
        <v>9.6521226269882003</v>
      </c>
      <c r="I6" s="43">
        <v>208</v>
      </c>
      <c r="J6" s="43">
        <v>325</v>
      </c>
      <c r="K6" s="47">
        <v>0.64</v>
      </c>
    </row>
    <row r="7" spans="1:11" x14ac:dyDescent="0.25">
      <c r="A7" s="21" t="s">
        <v>48</v>
      </c>
      <c r="B7" s="43">
        <v>9</v>
      </c>
      <c r="C7" s="44">
        <v>823.00803299999995</v>
      </c>
      <c r="D7" s="45">
        <v>342.87715410573679</v>
      </c>
      <c r="E7" s="44">
        <v>27.433601099999997</v>
      </c>
      <c r="F7" s="44">
        <v>2.4002999999999997</v>
      </c>
      <c r="G7" s="46">
        <v>1.6001999999999996</v>
      </c>
      <c r="H7" s="45">
        <v>11.429238470191226</v>
      </c>
      <c r="I7" s="43">
        <v>200</v>
      </c>
      <c r="J7" s="43">
        <v>270</v>
      </c>
      <c r="K7" s="47">
        <v>0.7407407407407407</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'Student Characteristics'!Sparkline20_24</vt:lpstr>
      <vt:lpstr>'Student Characteristics'!Sparkline20Younger</vt:lpstr>
      <vt:lpstr>'Student Characteristics'!Sparkline25_39</vt:lpstr>
      <vt:lpstr>'Student Characteristics'!Sparkline40</vt:lpstr>
      <vt:lpstr>'Student Characteristics'!SparklineAfricanAmerican</vt:lpstr>
      <vt:lpstr>'Student Characteristics'!SparklineAmericanIndian</vt:lpstr>
      <vt:lpstr>'Student Characteristics'!SparklineAsian</vt:lpstr>
      <vt:lpstr>'Student Characteristics'!SparklineCertificateOnly</vt:lpstr>
      <vt:lpstr>'Student Characteristics'!SparklineDegreeOnly</vt:lpstr>
      <vt:lpstr>'Student Characteristics'!SparklineFemale</vt:lpstr>
      <vt:lpstr>'Student Characteristics'!SparklineFilipino</vt:lpstr>
      <vt:lpstr>'Student Characteristics'!SparklineFT</vt:lpstr>
      <vt:lpstr>'Student Characteristics'!SparklineLatino</vt:lpstr>
      <vt:lpstr>'Student Characteristics'!SparklineMale</vt:lpstr>
      <vt:lpstr>'Student Characteristics'!SparklineMultipleRaces</vt:lpstr>
      <vt:lpstr>'Student Characteristics'!SparklineNoDegree</vt:lpstr>
      <vt:lpstr>'Student Characteristics'!SparklineOtherGoal</vt:lpstr>
      <vt:lpstr>'Student Characteristics'!SparklinePI</vt:lpstr>
      <vt:lpstr>'Student Characteristics'!SparklinePT</vt:lpstr>
      <vt:lpstr>'Student Characteristics'!SparklinePTFTTotal</vt:lpstr>
      <vt:lpstr>'Student Characteristics'!SparklineTotalAge</vt:lpstr>
      <vt:lpstr>'Student Characteristics'!SparklineTotalGender</vt:lpstr>
      <vt:lpstr>'Student Characteristics'!SparklineTotalGoal</vt:lpstr>
      <vt:lpstr>'Student Characteristics'!SparklineTotalRace</vt:lpstr>
      <vt:lpstr>'Student Characteristics'!SparklineTransferDegree</vt:lpstr>
      <vt:lpstr>'Student Characteristics'!SparklineTransferNoDegree</vt:lpstr>
      <vt:lpstr>'Student Characteristics'!SparklineUnknownGender</vt:lpstr>
      <vt:lpstr>'Student Characteristics'!SparklineUnknownRace</vt:lpstr>
      <vt:lpstr>'Student Characteristics'!SparklineWhite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2019-11-20T17:57:44Z</cp:lastPrinted>
  <dcterms:created xsi:type="dcterms:W3CDTF">2017-08-25T00:23:23Z</dcterms:created>
  <dcterms:modified xsi:type="dcterms:W3CDTF">2019-11-22T18:11:43Z</dcterms:modified>
</cp:coreProperties>
</file>