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Course'!$A$1:$H$155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9" l="1"/>
  <c r="D9" i="9"/>
  <c r="E9" i="9" s="1"/>
  <c r="F9" i="9"/>
  <c r="F41" i="1"/>
  <c r="G41" i="1" s="1"/>
  <c r="D41" i="1"/>
  <c r="E41" i="1" s="1"/>
  <c r="C41" i="1"/>
  <c r="F155" i="1"/>
  <c r="G155" i="1" s="1"/>
  <c r="D155" i="1"/>
  <c r="E155" i="1" s="1"/>
  <c r="C155" i="1"/>
  <c r="F149" i="1"/>
  <c r="D149" i="1"/>
  <c r="C149" i="1"/>
  <c r="F143" i="1"/>
  <c r="D143" i="1"/>
  <c r="C143" i="1"/>
  <c r="F137" i="1"/>
  <c r="D137" i="1"/>
  <c r="C137" i="1"/>
  <c r="F131" i="1"/>
  <c r="D131" i="1"/>
  <c r="C131" i="1"/>
  <c r="E131" i="1" s="1"/>
  <c r="F125" i="1"/>
  <c r="G125" i="1" s="1"/>
  <c r="D125" i="1"/>
  <c r="E125" i="1" s="1"/>
  <c r="C125" i="1"/>
  <c r="F119" i="1"/>
  <c r="G119" i="1" s="1"/>
  <c r="D119" i="1"/>
  <c r="E119" i="1" s="1"/>
  <c r="C119" i="1"/>
  <c r="F113" i="1"/>
  <c r="D113" i="1"/>
  <c r="E113" i="1" s="1"/>
  <c r="C113" i="1"/>
  <c r="F107" i="1"/>
  <c r="D107" i="1"/>
  <c r="C107" i="1"/>
  <c r="G107" i="1" s="1"/>
  <c r="F101" i="1"/>
  <c r="D101" i="1"/>
  <c r="C101" i="1"/>
  <c r="F95" i="1"/>
  <c r="G95" i="1" s="1"/>
  <c r="D95" i="1"/>
  <c r="C95" i="1"/>
  <c r="F89" i="1"/>
  <c r="D89" i="1"/>
  <c r="C89" i="1"/>
  <c r="F83" i="1"/>
  <c r="D83" i="1"/>
  <c r="C83" i="1"/>
  <c r="F77" i="1"/>
  <c r="D77" i="1"/>
  <c r="C77" i="1"/>
  <c r="F71" i="1"/>
  <c r="D71" i="1"/>
  <c r="C71" i="1"/>
  <c r="F65" i="1"/>
  <c r="D65" i="1"/>
  <c r="C65" i="1"/>
  <c r="G9" i="9" l="1"/>
  <c r="E143" i="1"/>
  <c r="G137" i="1"/>
  <c r="G131" i="1"/>
  <c r="G113" i="1"/>
  <c r="E101" i="1"/>
  <c r="E89" i="1"/>
  <c r="G89" i="1"/>
  <c r="E83" i="1"/>
  <c r="G83" i="1"/>
  <c r="G71" i="1"/>
  <c r="E77" i="1"/>
  <c r="E65" i="1"/>
  <c r="G77" i="1"/>
  <c r="G149" i="1"/>
  <c r="G65" i="1"/>
  <c r="E95" i="1"/>
  <c r="E137" i="1"/>
  <c r="E107" i="1"/>
  <c r="E71" i="1"/>
  <c r="G101" i="1"/>
  <c r="G143" i="1"/>
  <c r="E149" i="1"/>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9" i="1" l="1"/>
  <c r="D59" i="1"/>
  <c r="C59" i="1"/>
  <c r="F53" i="1"/>
  <c r="D53" i="1"/>
  <c r="C53" i="1"/>
  <c r="F47" i="1"/>
  <c r="D47" i="1"/>
  <c r="E47" i="1" s="1"/>
  <c r="C47"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D41" i="3"/>
  <c r="E41" i="3" s="1"/>
  <c r="C41" i="3"/>
  <c r="F35" i="3"/>
  <c r="D35" i="3"/>
  <c r="C35" i="3"/>
  <c r="F29" i="3"/>
  <c r="D29" i="3"/>
  <c r="C29" i="3"/>
  <c r="F22" i="3"/>
  <c r="D22" i="3"/>
  <c r="C22" i="3"/>
  <c r="F16" i="3"/>
  <c r="D16" i="3"/>
  <c r="C16" i="3"/>
  <c r="F9" i="1"/>
  <c r="D9" i="1"/>
  <c r="C9" i="1"/>
  <c r="F8" i="3"/>
  <c r="F20" i="7"/>
  <c r="D20" i="7"/>
  <c r="C20" i="7"/>
  <c r="C14" i="7"/>
  <c r="D14" i="7"/>
  <c r="F14" i="7"/>
  <c r="F8" i="7"/>
  <c r="D8" i="7"/>
  <c r="E8" i="7" s="1"/>
  <c r="C8" i="7"/>
  <c r="R57" i="9"/>
  <c r="L57" i="9"/>
  <c r="L51" i="9"/>
  <c r="M51" i="9" s="1"/>
  <c r="L45" i="9"/>
  <c r="L39" i="9"/>
  <c r="L33" i="9"/>
  <c r="L27" i="9"/>
  <c r="L21" i="9"/>
  <c r="L9" i="9"/>
  <c r="I9" i="9"/>
  <c r="I15" i="9"/>
  <c r="C21" i="9"/>
  <c r="C15" i="9"/>
  <c r="C33" i="9"/>
  <c r="C39" i="9"/>
  <c r="C45" i="9"/>
  <c r="C51" i="9"/>
  <c r="P57" i="9"/>
  <c r="O57" i="9"/>
  <c r="J57" i="9"/>
  <c r="I57" i="9"/>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R9" i="9"/>
  <c r="P9" i="9"/>
  <c r="J9" i="9"/>
  <c r="C6" i="2"/>
  <c r="Q45" i="9" l="1"/>
  <c r="S45" i="9"/>
  <c r="M57" i="9"/>
  <c r="K57" i="9"/>
  <c r="G23" i="1"/>
  <c r="G59" i="1"/>
  <c r="E59" i="3"/>
  <c r="G41" i="3"/>
  <c r="E29" i="3"/>
  <c r="G29" i="3"/>
  <c r="G22" i="3"/>
  <c r="E16" i="3"/>
  <c r="E29" i="1"/>
  <c r="G20" i="7"/>
  <c r="E35" i="3"/>
  <c r="G29" i="1"/>
  <c r="E53"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9" i="1"/>
  <c r="G53" i="1"/>
  <c r="G47" i="1"/>
  <c r="G35" i="1"/>
  <c r="E35" i="1"/>
  <c r="E23" i="1"/>
  <c r="G9" i="1"/>
  <c r="E77" i="3"/>
  <c r="G77" i="3"/>
  <c r="E71" i="3"/>
  <c r="G71" i="3"/>
  <c r="G65" i="3"/>
  <c r="E65" i="3"/>
  <c r="G59" i="3"/>
  <c r="G53" i="3"/>
  <c r="E47" i="3"/>
  <c r="G47" i="3"/>
  <c r="G35" i="3"/>
  <c r="E22" i="3"/>
  <c r="G16" i="3"/>
  <c r="E9" i="1"/>
  <c r="E8" i="3"/>
  <c r="G8" i="3"/>
  <c r="E21" i="9"/>
  <c r="G21" i="9"/>
  <c r="E15" i="9"/>
  <c r="G15" i="9"/>
  <c r="G33"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21" i="2"/>
  <c r="G20" i="2"/>
  <c r="G24" i="2" s="1"/>
  <c r="G23" i="2"/>
  <c r="G22" i="2"/>
  <c r="E6" i="2"/>
  <c r="E5" i="2"/>
  <c r="E4" i="2"/>
  <c r="C34" i="2"/>
  <c r="C33" i="2"/>
  <c r="E26" i="2"/>
  <c r="E31" i="2" s="1"/>
  <c r="E30" i="2"/>
  <c r="E29" i="2"/>
  <c r="E28" i="2"/>
  <c r="E27" i="2"/>
  <c r="E23" i="2"/>
  <c r="E21" i="2"/>
  <c r="E20" i="2"/>
  <c r="E22" i="2"/>
  <c r="G17" i="2"/>
  <c r="G9" i="2"/>
  <c r="G16" i="2"/>
  <c r="G15" i="2"/>
  <c r="G14" i="2"/>
  <c r="G13" i="2"/>
  <c r="G12" i="2"/>
  <c r="G11" i="2"/>
  <c r="G10" i="2"/>
  <c r="G31" i="2" l="1"/>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<sst xmlns="http://schemas.openxmlformats.org/spreadsheetml/2006/main" count="1188" uniqueCount="128">
  <si>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</si>
  <si>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</si>
  <si>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</si>
  <si>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</si>
  <si>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</si>
  <si>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</si>
  <si>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</si>
  <si>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</si>
  <si>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</si>
  <si>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</si>
  <si>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</si>
  <si>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</si>
  <si>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</si>
  <si>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</si>
  <si>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</si>
  <si>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</si>
  <si>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</si>
  <si>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</si>
  <si>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</si>
  <si>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</si>
  <si>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</si>
  <si>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</si>
  <si>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</si>
  <si>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</si>
  <si>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</si>
  <si>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</si>
  <si>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</si>
  <si>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</si>
  <si>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</si>
  <si>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</si>
  <si>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</si>
  <si>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</si>
  <si>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</si>
  <si>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</si>
  <si>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</si>
  <si>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</si>
  <si>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</si>
  <si>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</si>
  <si>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</si>
  <si>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</si>
  <si>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</si>
  <si>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</si>
  <si>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</si>
  <si>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</si>
  <si>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</si>
  <si>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</si>
  <si>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</si>
  <si>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</si>
  <si>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</si>
  <si>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</si>
  <si>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</si>
  <si>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</si>
  <si>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</si>
  <si>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</si>
  <si>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</si>
  <si>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</si>
  <si>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</si>
  <si>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</si>
  <si>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</si>
  <si>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</si>
  <si>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</si>
  <si>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</si>
  <si>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</si>
  <si>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</si>
  <si>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</si>
  <si>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</si>
  <si>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</si>
  <si>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</si>
  <si>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</si>
  <si>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</si>
  <si>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</si>
  <si>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</si>
  <si>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</si>
  <si>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</si>
  <si>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</si>
  <si>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</si>
  <si>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</si>
  <si>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</si>
  <si>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</si>
  <si>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</si>
  <si>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</si>
  <si>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</si>
  <si>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</si>
  <si>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</si>
  <si>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</si>
  <si>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</si>
  <si>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</si>
  <si>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</si>
  <si>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</si>
  <si>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</si>
  <si>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</si>
  <si>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</si>
  <si>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</si>
  <si>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</si>
  <si>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</si>
  <si>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</si>
  <si>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</si>
  <si>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</si>
  <si>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Art</t>
  </si>
  <si>
    <t>Art
Success and Retention Rates by Demographics</t>
  </si>
  <si>
    <t>Art
Success and Retention Rates by Course</t>
  </si>
  <si>
    <t>Art
Success and Retention Rates by Distance Education (DE) Status</t>
  </si>
  <si>
    <t>Art
Success and Retention Rates by Distance Education Status and Race/Ethnicity</t>
  </si>
  <si>
    <t>Art
Productivity</t>
  </si>
  <si>
    <t>ART-100 : Art Appreciation</t>
  </si>
  <si>
    <t>ART-120 : Two-Dimensional Design</t>
  </si>
  <si>
    <t>ART-121 : Painting I</t>
  </si>
  <si>
    <t>ART-124 : Drawing I</t>
  </si>
  <si>
    <t>ART-129 : Three-Dimensional Design</t>
  </si>
  <si>
    <t>ART-135 : Watercolor I</t>
  </si>
  <si>
    <t>ART-140 : Hist West Art I: Pre-1250 AD</t>
  </si>
  <si>
    <t>ART-140 : Survey West Art I Pre-Mid Ages</t>
  </si>
  <si>
    <t>ART-141 : Survey West Art II Ren-Modern</t>
  </si>
  <si>
    <t>ART-143 : Modern Art</t>
  </si>
  <si>
    <t>ART-177 : Digital Drawing and Painting</t>
  </si>
  <si>
    <t>ART-220 : Painting II</t>
  </si>
  <si>
    <t>ART-221 : Painting III</t>
  </si>
  <si>
    <t>ART-222 : Painting IV</t>
  </si>
  <si>
    <t>ART-224 : Drawing III</t>
  </si>
  <si>
    <t>ART-225 : Drawing IV</t>
  </si>
  <si>
    <t>ART-230 : Figure    Drawing I</t>
  </si>
  <si>
    <t>ART-231 : Figure   Drawing II</t>
  </si>
  <si>
    <t>ART-232 : Figure   Drawing III</t>
  </si>
  <si>
    <t>ART-235 : Watercolor II</t>
  </si>
  <si>
    <t>ART-236 : Watercolor III</t>
  </si>
  <si>
    <t>ART-241 : Illustration I</t>
  </si>
  <si>
    <t>ART-242 : Illustration II</t>
  </si>
  <si>
    <t>ART-125 : Drawing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</si>
</sst>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9" fontId="0" fillId="4"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0" borderId="1" xfId="0" quotePrefix="1" applyNumberFormat="1" applyFont="1" applyBorder="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3" fontId="3" fillId="0" borderId="1" xfId="0" applyNumberFormat="1" applyFont="1" applyFill="1"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2" fontId="0" fillId="0" borderId="1" xfId="0" quotePrefix="1" applyNumberFormat="1" applyBorder="1" applyAlignment="1">
      <alignment horizontal="center"/>
    </xf>
    <xf numFmtId="2" fontId="0" fillId="6" borderId="1" xfId="0" quotePrefix="1" applyNumberFormat="1" applyFill="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0" fontId="0" fillId="0" borderId="1" xfId="0" applyFill="1" applyBorder="1" applyAlignment="1">
      <alignment horizontal="center"/>
    </xf>
    <xf numFmtId="0" fontId="3" fillId="0" borderId="1" xfId="0" applyFont="1" applyFill="1" applyBorder="1" applyAlignment="1">
      <alignment horizontal="center"/>
    </xf>
    <xf numFmtId="2" fontId="3" fillId="0" borderId="1" xfId="0" quotePrefix="1" applyNumberFormat="1" applyFont="1" applyFill="1" applyBorder="1" applyAlignment="1">
      <alignment horizontal="center"/>
    </xf>
    <xf numFmtId="0" fontId="0" fillId="5" borderId="1" xfId="0" applyFill="1" applyBorder="1" applyAlignment="1">
      <alignment horizontal="center"/>
    </xf>
    <xf numFmtId="0" fontId="3" fillId="5" borderId="1" xfId="0" applyFont="1" applyFill="1" applyBorder="1" applyAlignment="1">
      <alignment horizontal="center"/>
    </xf>
    <xf numFmtId="3" fontId="3" fillId="5" borderId="1" xfId="0" applyNumberFormat="1" applyFont="1" applyFill="1" applyBorder="1" applyAlignment="1">
      <alignment horizontal="center"/>
    </xf>
    <xf numFmtId="2" fontId="3" fillId="5" borderId="1" xfId="0" quotePrefix="1" applyNumberFormat="1" applyFont="1" applyFill="1" applyBorder="1" applyAlignment="1">
      <alignment horizontal="center"/>
    </xf>
    <xf numFmtId="0" fontId="0" fillId="7" borderId="1" xfId="0" quotePrefix="1" applyFill="1" applyBorder="1" applyAlignment="1">
      <alignment horizontal="center"/>
    </xf>
    <xf numFmtId="1" fontId="0" fillId="0" borderId="1" xfId="0" applyNumberFormat="1" applyBorder="1" applyAlignment="1">
      <alignment horizontal="center"/>
    </xf>
    <xf numFmtId="2" fontId="0" fillId="0" borderId="6" xfId="0" quotePrefix="1" applyNumberFormat="1" applyBorder="1" applyAlignment="1">
      <alignment horizontal="center"/>
    </xf>
    <xf numFmtId="3" fontId="0" fillId="0"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Fill="1" applyBorder="1" applyAlignment="1">
      <alignment horizontal="center"/>
    </xf>
    <xf numFmtId="2" fontId="0" fillId="6" borderId="6" xfId="0" quotePrefix="1" applyNumberFormat="1" applyFill="1" applyBorder="1" applyAlignment="1">
      <alignment horizontal="center"/>
    </xf>
    <xf numFmtId="3" fontId="0" fillId="5" borderId="1" xfId="0" quotePrefix="1" applyNumberFormat="1" applyFill="1" applyBorder="1" applyAlignment="1">
      <alignment horizontal="center"/>
    </xf>
    <xf numFmtId="2" fontId="0" fillId="5" borderId="1" xfId="0" quotePrefix="1" applyNumberFormat="1" applyFill="1" applyBorder="1" applyAlignment="1">
      <alignment horizontal="center"/>
    </xf>
    <xf numFmtId="0" fontId="0" fillId="0" borderId="0" xfId="0" applyFill="1"/>
    <xf numFmtId="1" fontId="0" fillId="6" borderId="1" xfId="0" applyNumberFormat="1" applyFill="1" applyBorder="1" applyAlignment="1">
      <alignment horizontal="center"/>
    </xf>
    <xf numFmtId="2" fontId="3" fillId="6" borderId="1" xfId="0" quotePrefix="1" applyNumberFormat="1" applyFont="1" applyFill="1" applyBorder="1" applyAlignment="1">
      <alignment horizontal="center" vertic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2" fontId="0" fillId="6" borderId="1" xfId="0" quotePrefix="1" applyNumberFormat="1" applyFill="1" applyBorder="1" applyAlignment="1">
      <alignment horizontal="center" vertical="center"/>
    </xf>
    <xf numFmtId="3"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6" borderId="1"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1B4525"/>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1</xdr:row>
      <xdr:rowOff>0</xdr:rowOff>
    </xdr:from>
    <xdr:to>
      <xdr:col>9</xdr:col>
      <xdr:colOff>85199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19150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57" customWidth="1"/>
    <col min="2" max="2" width="90.7109375" style="53" customWidth="1"/>
  </cols>
  <sheetData>
    <row r="1" spans="1:2" x14ac:dyDescent="0.25">
      <c r="A1" s="55" t="s">
        <v>4</v>
      </c>
      <c r="B1" s="20" t="s">
        <v>64</v>
      </c>
    </row>
    <row r="2" spans="1:2" ht="30" customHeight="1" x14ac:dyDescent="0.25">
      <c r="A2" s="56" t="s">
        <v>63</v>
      </c>
      <c r="B2" s="54" t="s">
        <v>71</v>
      </c>
    </row>
    <row r="3" spans="1:2" ht="45" x14ac:dyDescent="0.25">
      <c r="A3" s="54" t="s">
        <v>51</v>
      </c>
      <c r="B3" s="54" t="s">
        <v>80</v>
      </c>
    </row>
    <row r="4" spans="1:2" x14ac:dyDescent="0.25">
      <c r="A4" s="131" t="s">
        <v>85</v>
      </c>
      <c r="B4" s="132"/>
    </row>
    <row r="5" spans="1:2" ht="30" customHeight="1" x14ac:dyDescent="0.25">
      <c r="A5" s="54" t="s">
        <v>52</v>
      </c>
      <c r="B5" s="54" t="s">
        <v>72</v>
      </c>
    </row>
    <row r="6" spans="1:2" ht="45" x14ac:dyDescent="0.25">
      <c r="A6" s="54" t="s">
        <v>49</v>
      </c>
      <c r="B6" s="54" t="s">
        <v>70</v>
      </c>
    </row>
    <row r="7" spans="1:2" ht="30" customHeight="1" x14ac:dyDescent="0.25">
      <c r="A7" s="54" t="s">
        <v>53</v>
      </c>
      <c r="B7" s="54" t="s">
        <v>69</v>
      </c>
    </row>
    <row r="8" spans="1:2" ht="45" customHeight="1" x14ac:dyDescent="0.25">
      <c r="A8" s="54" t="s">
        <v>3</v>
      </c>
      <c r="B8" s="54" t="s">
        <v>68</v>
      </c>
    </row>
    <row r="9" spans="1:2" ht="60" customHeight="1" x14ac:dyDescent="0.25">
      <c r="A9" s="54" t="s">
        <v>50</v>
      </c>
      <c r="B9" s="54" t="s">
        <v>86</v>
      </c>
    </row>
    <row r="10" spans="1:2" x14ac:dyDescent="0.25">
      <c r="A10" s="131" t="s">
        <v>84</v>
      </c>
      <c r="B10" s="132"/>
    </row>
    <row r="11" spans="1:2" ht="30" customHeight="1" x14ac:dyDescent="0.25">
      <c r="A11" s="54" t="s">
        <v>45</v>
      </c>
      <c r="B11" s="54" t="s">
        <v>66</v>
      </c>
    </row>
    <row r="12" spans="1:2" ht="30" customHeight="1" x14ac:dyDescent="0.25">
      <c r="A12" s="54" t="s">
        <v>55</v>
      </c>
      <c r="B12" s="54" t="s">
        <v>65</v>
      </c>
    </row>
    <row r="13" spans="1:2" ht="30" customHeight="1" x14ac:dyDescent="0.25">
      <c r="A13" s="54" t="s">
        <v>54</v>
      </c>
      <c r="B13" s="54" t="s">
        <v>67</v>
      </c>
    </row>
    <row r="14" spans="1:2" x14ac:dyDescent="0.25">
      <c r="A14" s="131" t="s">
        <v>83</v>
      </c>
      <c r="B14" s="132"/>
    </row>
    <row r="15" spans="1:2" ht="30" customHeight="1" x14ac:dyDescent="0.25">
      <c r="A15" s="54" t="s">
        <v>33</v>
      </c>
      <c r="B15" s="54" t="s">
        <v>87</v>
      </c>
    </row>
    <row r="16" spans="1:2" ht="30" customHeight="1" x14ac:dyDescent="0.25">
      <c r="A16" s="54" t="s">
        <v>73</v>
      </c>
      <c r="B16" s="54" t="s">
        <v>74</v>
      </c>
    </row>
    <row r="17" spans="1:2" ht="60" x14ac:dyDescent="0.25">
      <c r="A17" s="54" t="s">
        <v>88</v>
      </c>
      <c r="B17" s="54" t="s">
        <v>75</v>
      </c>
    </row>
    <row r="18" spans="1:2" ht="75" x14ac:dyDescent="0.25">
      <c r="A18" s="54" t="s">
        <v>89</v>
      </c>
      <c r="B18" s="54" t="s">
        <v>76</v>
      </c>
    </row>
    <row r="19" spans="1:2" ht="30" customHeight="1" x14ac:dyDescent="0.25">
      <c r="A19" s="54" t="s">
        <v>93</v>
      </c>
      <c r="B19" s="54" t="s">
        <v>79</v>
      </c>
    </row>
    <row r="20" spans="1:2" ht="60" x14ac:dyDescent="0.25">
      <c r="A20" s="54" t="s">
        <v>35</v>
      </c>
      <c r="B20" s="54" t="s">
        <v>78</v>
      </c>
    </row>
    <row r="21" spans="1:2" ht="30" customHeight="1" x14ac:dyDescent="0.25">
      <c r="A21" s="54" t="s">
        <v>90</v>
      </c>
      <c r="B21" s="54" t="s">
        <v>77</v>
      </c>
    </row>
    <row r="22" spans="1:2" ht="45" customHeight="1" x14ac:dyDescent="0.25">
      <c r="A22" s="54" t="s">
        <v>51</v>
      </c>
      <c r="B22" s="54" t="s">
        <v>80</v>
      </c>
    </row>
    <row r="23" spans="1:2" ht="30" customHeight="1" x14ac:dyDescent="0.25">
      <c r="A23" s="54" t="s">
        <v>36</v>
      </c>
      <c r="B23" s="54" t="s">
        <v>81</v>
      </c>
    </row>
    <row r="24" spans="1:2" ht="30" customHeight="1" x14ac:dyDescent="0.25">
      <c r="A24" s="54" t="s">
        <v>37</v>
      </c>
      <c r="B24" s="54"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3" sqref="A3"/>
    </sheetView>
  </sheetViews>
  <sheetFormatPr defaultRowHeight="15" x14ac:dyDescent="0.25"/>
  <cols>
    <col min="1" max="1" width="30.7109375" style="53"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4" t="s">
        <v>98</v>
      </c>
      <c r="B1" s="134"/>
      <c r="C1" s="134"/>
      <c r="D1" s="134"/>
      <c r="E1" s="134"/>
      <c r="F1" s="134"/>
      <c r="G1" s="134"/>
      <c r="H1" s="134"/>
      <c r="I1" s="134"/>
      <c r="J1" s="134"/>
      <c r="K1" s="134"/>
      <c r="L1" s="134"/>
      <c r="M1" s="134"/>
    </row>
    <row r="2" spans="1:13" x14ac:dyDescent="0.25">
      <c r="A2" s="135" t="s">
        <v>63</v>
      </c>
      <c r="B2" s="135"/>
      <c r="C2" s="135"/>
      <c r="D2" s="135"/>
      <c r="E2" s="135"/>
      <c r="F2" s="135"/>
      <c r="G2" s="135"/>
      <c r="H2" s="135"/>
      <c r="I2" s="135"/>
      <c r="J2" s="135"/>
      <c r="K2" s="135"/>
      <c r="L2" s="135"/>
      <c r="M2" s="135"/>
    </row>
    <row r="3" spans="1:13" s="21" customFormat="1" ht="30" x14ac:dyDescent="0.25">
      <c r="A3" s="44" t="s">
        <v>10</v>
      </c>
      <c r="B3" s="133" t="s">
        <v>0</v>
      </c>
      <c r="C3" s="133"/>
      <c r="D3" s="133" t="s">
        <v>1</v>
      </c>
      <c r="E3" s="133"/>
      <c r="F3" s="133" t="s">
        <v>2</v>
      </c>
      <c r="G3" s="133"/>
      <c r="H3" s="133" t="s">
        <v>48</v>
      </c>
      <c r="I3" s="133"/>
      <c r="J3" s="133" t="s">
        <v>47</v>
      </c>
      <c r="K3" s="133"/>
      <c r="L3" s="43" t="s">
        <v>31</v>
      </c>
      <c r="M3" s="43" t="s">
        <v>96</v>
      </c>
    </row>
    <row r="4" spans="1:13" x14ac:dyDescent="0.25">
      <c r="A4" s="15" t="s">
        <v>11</v>
      </c>
      <c r="B4" s="101">
        <v>256</v>
      </c>
      <c r="C4" s="9">
        <f>IFERROR(B4/B$7, "--")</f>
        <v>0.5714285714285714</v>
      </c>
      <c r="D4" s="101">
        <v>336</v>
      </c>
      <c r="E4" s="9">
        <f t="shared" ref="E4:E6" si="0">IFERROR(D4/D$7, "--")</f>
        <v>0.58434782608695657</v>
      </c>
      <c r="F4" s="101">
        <v>360</v>
      </c>
      <c r="G4" s="9">
        <f t="shared" ref="G4:G6" si="1">IFERROR(F4/F$7, "--")</f>
        <v>0.61120543293718166</v>
      </c>
      <c r="H4" s="101">
        <v>347</v>
      </c>
      <c r="I4" s="9">
        <f t="shared" ref="I4:I6" si="2">IFERROR(H4/H$7, "--")</f>
        <v>0.58319327731092441</v>
      </c>
      <c r="J4" s="101">
        <v>330</v>
      </c>
      <c r="K4" s="9">
        <f t="shared" ref="K4:K6" si="3">IFERROR(J4/J$7, "--")</f>
        <v>0.58718861209964412</v>
      </c>
      <c r="L4" s="9">
        <f>IFERROR((J4-B4)/B4, "--")</f>
        <v>0.2890625</v>
      </c>
      <c r="M4" s="98"/>
    </row>
    <row r="5" spans="1:13" x14ac:dyDescent="0.25">
      <c r="A5" s="15" t="s">
        <v>12</v>
      </c>
      <c r="B5" s="101">
        <v>187</v>
      </c>
      <c r="C5" s="9">
        <f t="shared" ref="C5" si="4">IFERROR(B5/B$7, "--")</f>
        <v>0.4174107142857143</v>
      </c>
      <c r="D5" s="101">
        <v>233</v>
      </c>
      <c r="E5" s="9">
        <f t="shared" si="0"/>
        <v>0.40521739130434781</v>
      </c>
      <c r="F5" s="101">
        <v>223</v>
      </c>
      <c r="G5" s="9">
        <f>IFERROR(F5/F$7, "--")</f>
        <v>0.37860780984719866</v>
      </c>
      <c r="H5" s="101">
        <v>240</v>
      </c>
      <c r="I5" s="9">
        <f t="shared" si="2"/>
        <v>0.40336134453781514</v>
      </c>
      <c r="J5" s="101">
        <v>224</v>
      </c>
      <c r="K5" s="9">
        <f t="shared" si="3"/>
        <v>0.39857651245551601</v>
      </c>
      <c r="L5" s="9">
        <f>IFERROR((J5-B5)/B5, "--")</f>
        <v>0.19786096256684493</v>
      </c>
      <c r="M5" s="98"/>
    </row>
    <row r="6" spans="1:13" x14ac:dyDescent="0.25">
      <c r="A6" s="15" t="s">
        <v>13</v>
      </c>
      <c r="B6" s="101">
        <v>5</v>
      </c>
      <c r="C6" s="9">
        <f>IFERROR(B6/B$7, "--")</f>
        <v>1.1160714285714286E-2</v>
      </c>
      <c r="D6" s="101">
        <v>6</v>
      </c>
      <c r="E6" s="9">
        <f t="shared" si="0"/>
        <v>1.0434782608695653E-2</v>
      </c>
      <c r="F6" s="101">
        <v>6</v>
      </c>
      <c r="G6" s="9">
        <f t="shared" si="1"/>
        <v>1.0186757215619695E-2</v>
      </c>
      <c r="H6" s="101">
        <v>8</v>
      </c>
      <c r="I6" s="9">
        <f t="shared" si="2"/>
        <v>1.3445378151260505E-2</v>
      </c>
      <c r="J6" s="101">
        <v>8</v>
      </c>
      <c r="K6" s="9">
        <f t="shared" si="3"/>
        <v>1.4234875444839857E-2</v>
      </c>
      <c r="L6" s="9">
        <f>IFERROR((J6-B6)/B6, "--")</f>
        <v>0.6</v>
      </c>
      <c r="M6" s="98"/>
    </row>
    <row r="7" spans="1:13" x14ac:dyDescent="0.25">
      <c r="A7" s="88" t="s">
        <v>30</v>
      </c>
      <c r="B7" s="16">
        <f t="shared" ref="B7:K7" si="5">IFERROR(SUM(B4:B6), "--")</f>
        <v>448</v>
      </c>
      <c r="C7" s="17">
        <f t="shared" si="5"/>
        <v>1</v>
      </c>
      <c r="D7" s="16">
        <f t="shared" si="5"/>
        <v>575</v>
      </c>
      <c r="E7" s="17">
        <f t="shared" si="5"/>
        <v>1</v>
      </c>
      <c r="F7" s="16">
        <f t="shared" si="5"/>
        <v>589</v>
      </c>
      <c r="G7" s="17">
        <f t="shared" si="5"/>
        <v>1</v>
      </c>
      <c r="H7" s="16">
        <f t="shared" si="5"/>
        <v>595</v>
      </c>
      <c r="I7" s="17">
        <f t="shared" si="5"/>
        <v>1</v>
      </c>
      <c r="J7" s="16">
        <f t="shared" si="5"/>
        <v>562</v>
      </c>
      <c r="K7" s="17">
        <f t="shared" si="5"/>
        <v>1</v>
      </c>
      <c r="L7" s="17">
        <f>IFERROR((J7-B7)/B7, "--")</f>
        <v>0.2544642857142857</v>
      </c>
      <c r="M7" s="98"/>
    </row>
    <row r="8" spans="1:13" s="21" customFormat="1" ht="30" x14ac:dyDescent="0.25">
      <c r="A8" s="44" t="s">
        <v>22</v>
      </c>
      <c r="B8" s="133" t="s">
        <v>0</v>
      </c>
      <c r="C8" s="133"/>
      <c r="D8" s="133" t="s">
        <v>1</v>
      </c>
      <c r="E8" s="133"/>
      <c r="F8" s="133" t="s">
        <v>2</v>
      </c>
      <c r="G8" s="133"/>
      <c r="H8" s="133" t="s">
        <v>48</v>
      </c>
      <c r="I8" s="133"/>
      <c r="J8" s="133" t="s">
        <v>47</v>
      </c>
      <c r="K8" s="133"/>
      <c r="L8" s="43" t="s">
        <v>31</v>
      </c>
      <c r="M8" s="43" t="s">
        <v>96</v>
      </c>
    </row>
    <row r="9" spans="1:13" x14ac:dyDescent="0.25">
      <c r="A9" s="15" t="s">
        <v>14</v>
      </c>
      <c r="B9" s="100">
        <v>23</v>
      </c>
      <c r="C9" s="9">
        <f t="shared" ref="C9:C17" si="6">IFERROR(B9/B$18, "--")</f>
        <v>5.1339285714285712E-2</v>
      </c>
      <c r="D9" s="101">
        <v>22</v>
      </c>
      <c r="E9" s="9">
        <f>IFERROR(D9/D$18, "--")</f>
        <v>3.826086956521739E-2</v>
      </c>
      <c r="F9" s="101">
        <v>29</v>
      </c>
      <c r="G9" s="9">
        <f t="shared" ref="G9:G17" si="7">IFERROR(F9/F$18, "--")</f>
        <v>4.9235993208828523E-2</v>
      </c>
      <c r="H9" s="101">
        <v>21</v>
      </c>
      <c r="I9" s="9">
        <f t="shared" ref="I9:I17" si="8">IFERROR(H9/H$18, "--")</f>
        <v>3.5294117647058823E-2</v>
      </c>
      <c r="J9" s="101">
        <v>29</v>
      </c>
      <c r="K9" s="9">
        <f t="shared" ref="K9:K17" si="9">IFERROR(J9/J$18, "--")</f>
        <v>5.1601423487544484E-2</v>
      </c>
      <c r="L9" s="9">
        <f t="shared" ref="L9:L17" si="10">IFERROR((J9-B9)/B9, "--")</f>
        <v>0.2608695652173913</v>
      </c>
      <c r="M9" s="98"/>
    </row>
    <row r="10" spans="1:13" x14ac:dyDescent="0.25">
      <c r="A10" s="15" t="s">
        <v>15</v>
      </c>
      <c r="B10" s="100">
        <v>4</v>
      </c>
      <c r="C10" s="9">
        <f t="shared" si="6"/>
        <v>8.9285714285714281E-3</v>
      </c>
      <c r="D10" s="101">
        <v>2</v>
      </c>
      <c r="E10" s="9">
        <f t="shared" ref="E10:E17" si="11">IFERROR(D10/D$18, "--")</f>
        <v>3.4782608695652175E-3</v>
      </c>
      <c r="F10" s="101">
        <v>3</v>
      </c>
      <c r="G10" s="9">
        <f t="shared" si="7"/>
        <v>5.0933786078098476E-3</v>
      </c>
      <c r="H10" s="101">
        <v>4</v>
      </c>
      <c r="I10" s="9">
        <f t="shared" si="8"/>
        <v>6.7226890756302525E-3</v>
      </c>
      <c r="J10" s="101">
        <v>0</v>
      </c>
      <c r="K10" s="9">
        <f>IFERROR(J10/J$18, "--")</f>
        <v>0</v>
      </c>
      <c r="L10" s="9">
        <f>IFERROR((J10-B10)/B10, "--")</f>
        <v>-1</v>
      </c>
      <c r="M10" s="98"/>
    </row>
    <row r="11" spans="1:13" x14ac:dyDescent="0.25">
      <c r="A11" s="15" t="s">
        <v>16</v>
      </c>
      <c r="B11" s="100">
        <v>12</v>
      </c>
      <c r="C11" s="9">
        <f t="shared" si="6"/>
        <v>2.6785714285714284E-2</v>
      </c>
      <c r="D11" s="101">
        <v>23</v>
      </c>
      <c r="E11" s="9">
        <f t="shared" si="11"/>
        <v>0.04</v>
      </c>
      <c r="F11" s="101">
        <v>11</v>
      </c>
      <c r="G11" s="9">
        <f t="shared" si="7"/>
        <v>1.8675721561969439E-2</v>
      </c>
      <c r="H11" s="101">
        <v>19</v>
      </c>
      <c r="I11" s="9">
        <f t="shared" si="8"/>
        <v>3.1932773109243695E-2</v>
      </c>
      <c r="J11" s="101">
        <v>16</v>
      </c>
      <c r="K11" s="9">
        <f t="shared" si="9"/>
        <v>2.8469750889679714E-2</v>
      </c>
      <c r="L11" s="9">
        <f t="shared" si="10"/>
        <v>0.33333333333333331</v>
      </c>
      <c r="M11" s="98"/>
    </row>
    <row r="12" spans="1:13" x14ac:dyDescent="0.25">
      <c r="A12" s="15" t="s">
        <v>17</v>
      </c>
      <c r="B12" s="100">
        <v>11</v>
      </c>
      <c r="C12" s="9">
        <f t="shared" si="6"/>
        <v>2.4553571428571428E-2</v>
      </c>
      <c r="D12" s="101">
        <v>18</v>
      </c>
      <c r="E12" s="9">
        <f t="shared" si="11"/>
        <v>3.1304347826086959E-2</v>
      </c>
      <c r="F12" s="101">
        <v>10</v>
      </c>
      <c r="G12" s="9">
        <f t="shared" si="7"/>
        <v>1.6977928692699491E-2</v>
      </c>
      <c r="H12" s="101">
        <v>10</v>
      </c>
      <c r="I12" s="9">
        <f t="shared" si="8"/>
        <v>1.680672268907563E-2</v>
      </c>
      <c r="J12" s="101">
        <v>16</v>
      </c>
      <c r="K12" s="9">
        <f t="shared" si="9"/>
        <v>2.8469750889679714E-2</v>
      </c>
      <c r="L12" s="9">
        <f t="shared" si="10"/>
        <v>0.45454545454545453</v>
      </c>
      <c r="M12" s="98"/>
    </row>
    <row r="13" spans="1:13" x14ac:dyDescent="0.25">
      <c r="A13" s="15" t="s">
        <v>92</v>
      </c>
      <c r="B13" s="100">
        <v>183</v>
      </c>
      <c r="C13" s="9">
        <f t="shared" si="6"/>
        <v>0.40848214285714285</v>
      </c>
      <c r="D13" s="101">
        <v>191</v>
      </c>
      <c r="E13" s="9">
        <f t="shared" si="11"/>
        <v>0.33217391304347826</v>
      </c>
      <c r="F13" s="101">
        <v>245</v>
      </c>
      <c r="G13" s="9">
        <f t="shared" si="7"/>
        <v>0.41595925297113751</v>
      </c>
      <c r="H13" s="101">
        <v>237</v>
      </c>
      <c r="I13" s="9">
        <f t="shared" si="8"/>
        <v>0.39831932773109241</v>
      </c>
      <c r="J13" s="101">
        <v>195</v>
      </c>
      <c r="K13" s="9">
        <f t="shared" si="9"/>
        <v>0.34697508896797152</v>
      </c>
      <c r="L13" s="9">
        <f t="shared" si="10"/>
        <v>6.5573770491803282E-2</v>
      </c>
      <c r="M13" s="98"/>
    </row>
    <row r="14" spans="1:13" x14ac:dyDescent="0.25">
      <c r="A14" s="15" t="s">
        <v>18</v>
      </c>
      <c r="B14" s="100">
        <v>0</v>
      </c>
      <c r="C14" s="9">
        <f t="shared" si="6"/>
        <v>0</v>
      </c>
      <c r="D14" s="101">
        <v>1</v>
      </c>
      <c r="E14" s="9">
        <f t="shared" si="11"/>
        <v>1.7391304347826088E-3</v>
      </c>
      <c r="F14" s="101">
        <v>1</v>
      </c>
      <c r="G14" s="9">
        <f t="shared" si="7"/>
        <v>1.697792869269949E-3</v>
      </c>
      <c r="H14" s="101">
        <v>0</v>
      </c>
      <c r="I14" s="9">
        <f t="shared" si="8"/>
        <v>0</v>
      </c>
      <c r="J14" s="101">
        <v>3</v>
      </c>
      <c r="K14" s="9">
        <f t="shared" si="9"/>
        <v>5.3380782918149468E-3</v>
      </c>
      <c r="L14" s="9" t="str">
        <f t="shared" si="10"/>
        <v>--</v>
      </c>
      <c r="M14" s="98"/>
    </row>
    <row r="15" spans="1:13" x14ac:dyDescent="0.25">
      <c r="A15" s="15" t="s">
        <v>19</v>
      </c>
      <c r="B15" s="100">
        <v>183</v>
      </c>
      <c r="C15" s="9">
        <f t="shared" si="6"/>
        <v>0.40848214285714285</v>
      </c>
      <c r="D15" s="101">
        <v>272</v>
      </c>
      <c r="E15" s="9">
        <f t="shared" si="11"/>
        <v>0.47304347826086957</v>
      </c>
      <c r="F15" s="101">
        <v>244</v>
      </c>
      <c r="G15" s="9">
        <f t="shared" si="7"/>
        <v>0.4142614601018676</v>
      </c>
      <c r="H15" s="101">
        <v>257</v>
      </c>
      <c r="I15" s="9">
        <f t="shared" si="8"/>
        <v>0.43193277310924372</v>
      </c>
      <c r="J15" s="101">
        <v>240</v>
      </c>
      <c r="K15" s="9">
        <f t="shared" si="9"/>
        <v>0.42704626334519574</v>
      </c>
      <c r="L15" s="9">
        <f t="shared" si="10"/>
        <v>0.31147540983606559</v>
      </c>
      <c r="M15" s="98"/>
    </row>
    <row r="16" spans="1:13" x14ac:dyDescent="0.25">
      <c r="A16" s="15" t="s">
        <v>20</v>
      </c>
      <c r="B16" s="100">
        <v>27</v>
      </c>
      <c r="C16" s="9">
        <f t="shared" si="6"/>
        <v>6.0267857142857144E-2</v>
      </c>
      <c r="D16" s="101">
        <v>41</v>
      </c>
      <c r="E16" s="9">
        <f t="shared" si="11"/>
        <v>7.1304347826086953E-2</v>
      </c>
      <c r="F16" s="101">
        <v>42</v>
      </c>
      <c r="G16" s="9">
        <f t="shared" si="7"/>
        <v>7.1307300509337868E-2</v>
      </c>
      <c r="H16" s="101">
        <v>44</v>
      </c>
      <c r="I16" s="9">
        <f t="shared" si="8"/>
        <v>7.3949579831932774E-2</v>
      </c>
      <c r="J16" s="101">
        <v>60</v>
      </c>
      <c r="K16" s="9">
        <f t="shared" si="9"/>
        <v>0.10676156583629894</v>
      </c>
      <c r="L16" s="9">
        <f t="shared" si="10"/>
        <v>1.2222222222222223</v>
      </c>
      <c r="M16" s="98"/>
    </row>
    <row r="17" spans="1:13" x14ac:dyDescent="0.25">
      <c r="A17" s="15" t="s">
        <v>21</v>
      </c>
      <c r="B17" s="100">
        <v>5</v>
      </c>
      <c r="C17" s="9">
        <f t="shared" si="6"/>
        <v>1.1160714285714286E-2</v>
      </c>
      <c r="D17" s="101">
        <v>5</v>
      </c>
      <c r="E17" s="9">
        <f t="shared" si="11"/>
        <v>8.6956521739130436E-3</v>
      </c>
      <c r="F17" s="101">
        <v>4</v>
      </c>
      <c r="G17" s="9">
        <f t="shared" si="7"/>
        <v>6.7911714770797962E-3</v>
      </c>
      <c r="H17" s="101">
        <v>3</v>
      </c>
      <c r="I17" s="9">
        <f t="shared" si="8"/>
        <v>5.0420168067226894E-3</v>
      </c>
      <c r="J17" s="101">
        <v>3</v>
      </c>
      <c r="K17" s="9">
        <f t="shared" si="9"/>
        <v>5.3380782918149468E-3</v>
      </c>
      <c r="L17" s="9">
        <f t="shared" si="10"/>
        <v>-0.4</v>
      </c>
      <c r="M17" s="98"/>
    </row>
    <row r="18" spans="1:13" x14ac:dyDescent="0.25">
      <c r="A18" s="88" t="s">
        <v>30</v>
      </c>
      <c r="B18" s="16">
        <f t="shared" ref="B18:K18" si="12">IFERROR(SUM(B9:B17), "--")</f>
        <v>448</v>
      </c>
      <c r="C18" s="17">
        <f t="shared" si="12"/>
        <v>1</v>
      </c>
      <c r="D18" s="16">
        <f t="shared" si="12"/>
        <v>575</v>
      </c>
      <c r="E18" s="17">
        <f t="shared" si="12"/>
        <v>1</v>
      </c>
      <c r="F18" s="16">
        <f t="shared" si="12"/>
        <v>589</v>
      </c>
      <c r="G18" s="17">
        <f t="shared" si="12"/>
        <v>1</v>
      </c>
      <c r="H18" s="16">
        <f t="shared" si="12"/>
        <v>595</v>
      </c>
      <c r="I18" s="17">
        <f t="shared" si="12"/>
        <v>1</v>
      </c>
      <c r="J18" s="16">
        <f t="shared" si="12"/>
        <v>562</v>
      </c>
      <c r="K18" s="17">
        <f t="shared" si="12"/>
        <v>1</v>
      </c>
      <c r="L18" s="17">
        <f>IFERROR((J18-B18)/B18, "--")</f>
        <v>0.2544642857142857</v>
      </c>
      <c r="M18" s="98"/>
    </row>
    <row r="19" spans="1:13" s="21" customFormat="1" ht="30" x14ac:dyDescent="0.25">
      <c r="A19" s="44" t="s">
        <v>5</v>
      </c>
      <c r="B19" s="133" t="s">
        <v>0</v>
      </c>
      <c r="C19" s="133"/>
      <c r="D19" s="133" t="s">
        <v>1</v>
      </c>
      <c r="E19" s="133"/>
      <c r="F19" s="133" t="s">
        <v>2</v>
      </c>
      <c r="G19" s="133"/>
      <c r="H19" s="133" t="s">
        <v>48</v>
      </c>
      <c r="I19" s="133"/>
      <c r="J19" s="133" t="s">
        <v>47</v>
      </c>
      <c r="K19" s="133"/>
      <c r="L19" s="43" t="s">
        <v>31</v>
      </c>
      <c r="M19" s="43" t="s">
        <v>96</v>
      </c>
    </row>
    <row r="20" spans="1:13" x14ac:dyDescent="0.25">
      <c r="A20" s="15" t="s">
        <v>6</v>
      </c>
      <c r="B20" s="101">
        <v>134</v>
      </c>
      <c r="C20" s="9">
        <f>IFERROR(B20/B$24, "--")</f>
        <v>0.29910714285714285</v>
      </c>
      <c r="D20" s="101">
        <v>190</v>
      </c>
      <c r="E20" s="9">
        <f t="shared" ref="E20:E23" si="13">IFERROR(D20/D$24, "--")</f>
        <v>0.33043478260869563</v>
      </c>
      <c r="F20" s="101">
        <v>209</v>
      </c>
      <c r="G20" s="9">
        <f t="shared" ref="G20:G23" si="14">IFERROR(F20/F$24, "--")</f>
        <v>0.35483870967741937</v>
      </c>
      <c r="H20" s="101">
        <v>176</v>
      </c>
      <c r="I20" s="9">
        <f t="shared" ref="I20:I23" si="15">IFERROR(H20/H$24, "--")</f>
        <v>0.2957983193277311</v>
      </c>
      <c r="J20" s="101">
        <v>184</v>
      </c>
      <c r="K20" s="9">
        <f t="shared" ref="K20:K23" si="16">IFERROR(J20/J$24, "--")</f>
        <v>0.32740213523131673</v>
      </c>
      <c r="L20" s="9">
        <f t="shared" ref="L20:L24" si="17">IFERROR((J20-B20)/B20, "--")</f>
        <v>0.37313432835820898</v>
      </c>
      <c r="M20" s="98"/>
    </row>
    <row r="21" spans="1:13" x14ac:dyDescent="0.25">
      <c r="A21" s="15" t="s">
        <v>7</v>
      </c>
      <c r="B21" s="101">
        <v>197</v>
      </c>
      <c r="C21" s="9">
        <f t="shared" ref="C21:C23" si="18">IFERROR(B21/B$24, "--")</f>
        <v>0.43973214285714285</v>
      </c>
      <c r="D21" s="101">
        <v>216</v>
      </c>
      <c r="E21" s="9">
        <f t="shared" si="13"/>
        <v>0.37565217391304345</v>
      </c>
      <c r="F21" s="101">
        <v>226</v>
      </c>
      <c r="G21" s="9">
        <f t="shared" si="14"/>
        <v>0.3837011884550085</v>
      </c>
      <c r="H21" s="101">
        <v>254</v>
      </c>
      <c r="I21" s="9">
        <f t="shared" si="15"/>
        <v>0.42689075630252099</v>
      </c>
      <c r="J21" s="101">
        <v>234</v>
      </c>
      <c r="K21" s="9">
        <f t="shared" si="16"/>
        <v>0.41637010676156583</v>
      </c>
      <c r="L21" s="9">
        <f t="shared" si="17"/>
        <v>0.18781725888324874</v>
      </c>
      <c r="M21" s="98"/>
    </row>
    <row r="22" spans="1:13" x14ac:dyDescent="0.25">
      <c r="A22" s="15" t="s">
        <v>8</v>
      </c>
      <c r="B22" s="101">
        <v>80</v>
      </c>
      <c r="C22" s="9">
        <f t="shared" si="18"/>
        <v>0.17857142857142858</v>
      </c>
      <c r="D22" s="101">
        <v>106</v>
      </c>
      <c r="E22" s="9">
        <f t="shared" si="13"/>
        <v>0.18434782608695652</v>
      </c>
      <c r="F22" s="101">
        <v>108</v>
      </c>
      <c r="G22" s="9">
        <f t="shared" si="14"/>
        <v>0.18336162988115451</v>
      </c>
      <c r="H22" s="101">
        <v>112</v>
      </c>
      <c r="I22" s="9">
        <f t="shared" si="15"/>
        <v>0.18823529411764706</v>
      </c>
      <c r="J22" s="101">
        <v>108</v>
      </c>
      <c r="K22" s="9">
        <f t="shared" si="16"/>
        <v>0.19217081850533807</v>
      </c>
      <c r="L22" s="9">
        <f t="shared" si="17"/>
        <v>0.35</v>
      </c>
      <c r="M22" s="98"/>
    </row>
    <row r="23" spans="1:13" x14ac:dyDescent="0.25">
      <c r="A23" s="15" t="s">
        <v>9</v>
      </c>
      <c r="B23" s="101">
        <v>37</v>
      </c>
      <c r="C23" s="9">
        <f t="shared" si="18"/>
        <v>8.2589285714285712E-2</v>
      </c>
      <c r="D23" s="101">
        <v>63</v>
      </c>
      <c r="E23" s="9">
        <f t="shared" si="13"/>
        <v>0.10956521739130434</v>
      </c>
      <c r="F23" s="101">
        <v>46</v>
      </c>
      <c r="G23" s="9">
        <f t="shared" si="14"/>
        <v>7.8098471986417659E-2</v>
      </c>
      <c r="H23" s="101">
        <v>53</v>
      </c>
      <c r="I23" s="9">
        <f t="shared" si="15"/>
        <v>8.9075630252100843E-2</v>
      </c>
      <c r="J23" s="101">
        <v>36</v>
      </c>
      <c r="K23" s="9">
        <f t="shared" si="16"/>
        <v>6.4056939501779361E-2</v>
      </c>
      <c r="L23" s="9">
        <f t="shared" si="17"/>
        <v>-2.7027027027027029E-2</v>
      </c>
      <c r="M23" s="98"/>
    </row>
    <row r="24" spans="1:13" x14ac:dyDescent="0.25">
      <c r="A24" s="88" t="s">
        <v>30</v>
      </c>
      <c r="B24" s="16">
        <f t="shared" ref="B24:K24" si="19">IFERROR(SUM(B20:B23), "--")</f>
        <v>448</v>
      </c>
      <c r="C24" s="17">
        <f t="shared" si="19"/>
        <v>1</v>
      </c>
      <c r="D24" s="16">
        <f t="shared" si="19"/>
        <v>575</v>
      </c>
      <c r="E24" s="17">
        <f t="shared" si="19"/>
        <v>1</v>
      </c>
      <c r="F24" s="16">
        <f t="shared" si="19"/>
        <v>589</v>
      </c>
      <c r="G24" s="17">
        <f t="shared" si="19"/>
        <v>0.99999999999999989</v>
      </c>
      <c r="H24" s="16">
        <f t="shared" si="19"/>
        <v>595</v>
      </c>
      <c r="I24" s="17">
        <f t="shared" si="19"/>
        <v>1</v>
      </c>
      <c r="J24" s="16">
        <f t="shared" si="19"/>
        <v>562</v>
      </c>
      <c r="K24" s="17">
        <f t="shared" si="19"/>
        <v>1</v>
      </c>
      <c r="L24" s="17">
        <f t="shared" si="17"/>
        <v>0.2544642857142857</v>
      </c>
      <c r="M24" s="98"/>
    </row>
    <row r="25" spans="1:13" s="21" customFormat="1" ht="30" x14ac:dyDescent="0.25">
      <c r="A25" s="44" t="s">
        <v>57</v>
      </c>
      <c r="B25" s="133" t="s">
        <v>0</v>
      </c>
      <c r="C25" s="133"/>
      <c r="D25" s="133" t="s">
        <v>1</v>
      </c>
      <c r="E25" s="133"/>
      <c r="F25" s="133" t="s">
        <v>2</v>
      </c>
      <c r="G25" s="133"/>
      <c r="H25" s="133" t="s">
        <v>48</v>
      </c>
      <c r="I25" s="133"/>
      <c r="J25" s="133" t="s">
        <v>47</v>
      </c>
      <c r="K25" s="133"/>
      <c r="L25" s="43" t="s">
        <v>31</v>
      </c>
      <c r="M25" s="43" t="s">
        <v>96</v>
      </c>
    </row>
    <row r="26" spans="1:13" x14ac:dyDescent="0.25">
      <c r="A26" s="15" t="s">
        <v>23</v>
      </c>
      <c r="B26" s="7">
        <v>236</v>
      </c>
      <c r="C26" s="9">
        <f>IFERROR(B26/B$31, "--")</f>
        <v>0.5267857142857143</v>
      </c>
      <c r="D26" s="7">
        <v>306</v>
      </c>
      <c r="E26" s="9">
        <f t="shared" ref="E26:E30" si="20">IFERROR(D26/D$31, "--")</f>
        <v>0.53217391304347827</v>
      </c>
      <c r="F26" s="7">
        <v>338</v>
      </c>
      <c r="G26" s="9">
        <f t="shared" ref="G26:G30" si="21">IFERROR(F26/F$31, "--")</f>
        <v>0.57385398981324276</v>
      </c>
      <c r="H26" s="7">
        <v>358</v>
      </c>
      <c r="I26" s="9">
        <f t="shared" ref="I26:I30" si="22">IFERROR(H26/H$31, "--")</f>
        <v>0.60168067226890753</v>
      </c>
      <c r="J26" s="7">
        <v>363</v>
      </c>
      <c r="K26" s="9">
        <f t="shared" ref="K26:K30" si="23">IFERROR(J26/J$31, "--")</f>
        <v>0.64590747330960852</v>
      </c>
      <c r="L26" s="9">
        <f t="shared" ref="L26:L31" si="24">IFERROR((J26-B26)/B26, "--")</f>
        <v>0.53813559322033899</v>
      </c>
      <c r="M26" s="98"/>
    </row>
    <row r="27" spans="1:13" x14ac:dyDescent="0.25">
      <c r="A27" s="15" t="s">
        <v>24</v>
      </c>
      <c r="B27" s="7">
        <v>77</v>
      </c>
      <c r="C27" s="9">
        <f t="shared" ref="C27:C30" si="25">IFERROR(B27/B$31, "--")</f>
        <v>0.171875</v>
      </c>
      <c r="D27" s="7">
        <v>127</v>
      </c>
      <c r="E27" s="9">
        <f t="shared" si="20"/>
        <v>0.22086956521739132</v>
      </c>
      <c r="F27" s="7">
        <v>96</v>
      </c>
      <c r="G27" s="9">
        <f t="shared" si="21"/>
        <v>0.16298811544991512</v>
      </c>
      <c r="H27" s="7">
        <v>107</v>
      </c>
      <c r="I27" s="9">
        <f t="shared" si="22"/>
        <v>0.17983193277310924</v>
      </c>
      <c r="J27" s="7">
        <v>82</v>
      </c>
      <c r="K27" s="9">
        <f t="shared" si="23"/>
        <v>0.14590747330960854</v>
      </c>
      <c r="L27" s="9">
        <f t="shared" si="24"/>
        <v>6.4935064935064929E-2</v>
      </c>
      <c r="M27" s="98"/>
    </row>
    <row r="28" spans="1:13" x14ac:dyDescent="0.25">
      <c r="A28" s="15" t="s">
        <v>25</v>
      </c>
      <c r="B28" s="7">
        <v>51</v>
      </c>
      <c r="C28" s="9">
        <f t="shared" si="25"/>
        <v>0.11383928571428571</v>
      </c>
      <c r="D28" s="7">
        <v>61</v>
      </c>
      <c r="E28" s="9">
        <f t="shared" si="20"/>
        <v>0.10608695652173913</v>
      </c>
      <c r="F28" s="7">
        <v>64</v>
      </c>
      <c r="G28" s="9">
        <f t="shared" si="21"/>
        <v>0.10865874363327674</v>
      </c>
      <c r="H28" s="7">
        <v>76</v>
      </c>
      <c r="I28" s="9">
        <f t="shared" si="22"/>
        <v>0.12773109243697478</v>
      </c>
      <c r="J28" s="7">
        <v>55</v>
      </c>
      <c r="K28" s="9">
        <f t="shared" si="23"/>
        <v>9.7864768683274025E-2</v>
      </c>
      <c r="L28" s="9">
        <f t="shared" si="24"/>
        <v>7.8431372549019607E-2</v>
      </c>
      <c r="M28" s="98"/>
    </row>
    <row r="29" spans="1:13" x14ac:dyDescent="0.25">
      <c r="A29" s="15" t="s">
        <v>26</v>
      </c>
      <c r="B29" s="7">
        <v>9</v>
      </c>
      <c r="C29" s="9">
        <f t="shared" si="25"/>
        <v>2.0089285714285716E-2</v>
      </c>
      <c r="D29" s="7">
        <v>6</v>
      </c>
      <c r="E29" s="9">
        <f t="shared" si="20"/>
        <v>1.0434782608695653E-2</v>
      </c>
      <c r="F29" s="7">
        <v>8</v>
      </c>
      <c r="G29" s="9">
        <f t="shared" si="21"/>
        <v>1.3582342954159592E-2</v>
      </c>
      <c r="H29" s="7">
        <v>3</v>
      </c>
      <c r="I29" s="9">
        <f t="shared" si="22"/>
        <v>5.0420168067226894E-3</v>
      </c>
      <c r="J29" s="7">
        <v>6</v>
      </c>
      <c r="K29" s="9">
        <f t="shared" si="23"/>
        <v>1.0676156583629894E-2</v>
      </c>
      <c r="L29" s="9">
        <f t="shared" si="24"/>
        <v>-0.33333333333333331</v>
      </c>
      <c r="M29" s="98"/>
    </row>
    <row r="30" spans="1:13" x14ac:dyDescent="0.25">
      <c r="A30" s="15" t="s">
        <v>27</v>
      </c>
      <c r="B30" s="7">
        <v>75</v>
      </c>
      <c r="C30" s="9">
        <f t="shared" si="25"/>
        <v>0.16741071428571427</v>
      </c>
      <c r="D30" s="7">
        <v>75</v>
      </c>
      <c r="E30" s="9">
        <f t="shared" si="20"/>
        <v>0.13043478260869565</v>
      </c>
      <c r="F30" s="7">
        <v>83</v>
      </c>
      <c r="G30" s="9">
        <f t="shared" si="21"/>
        <v>0.14091680814940577</v>
      </c>
      <c r="H30" s="7">
        <v>51</v>
      </c>
      <c r="I30" s="9">
        <f t="shared" si="22"/>
        <v>8.5714285714285715E-2</v>
      </c>
      <c r="J30" s="7">
        <v>56</v>
      </c>
      <c r="K30" s="9">
        <f t="shared" si="23"/>
        <v>9.9644128113879002E-2</v>
      </c>
      <c r="L30" s="9">
        <f t="shared" si="24"/>
        <v>-0.25333333333333335</v>
      </c>
      <c r="M30" s="98"/>
    </row>
    <row r="31" spans="1:13" x14ac:dyDescent="0.25">
      <c r="A31" s="88" t="s">
        <v>30</v>
      </c>
      <c r="B31" s="16">
        <f t="shared" ref="B31:K31" si="26">IFERROR(SUM(B26:B30), "--")</f>
        <v>448</v>
      </c>
      <c r="C31" s="17">
        <f t="shared" si="26"/>
        <v>1</v>
      </c>
      <c r="D31" s="16">
        <f t="shared" si="26"/>
        <v>575</v>
      </c>
      <c r="E31" s="17">
        <f t="shared" si="26"/>
        <v>1</v>
      </c>
      <c r="F31" s="16">
        <f t="shared" si="26"/>
        <v>589</v>
      </c>
      <c r="G31" s="17">
        <f t="shared" si="26"/>
        <v>1</v>
      </c>
      <c r="H31" s="16">
        <f t="shared" si="26"/>
        <v>595</v>
      </c>
      <c r="I31" s="17">
        <f t="shared" si="26"/>
        <v>1</v>
      </c>
      <c r="J31" s="16">
        <f t="shared" si="26"/>
        <v>562</v>
      </c>
      <c r="K31" s="17">
        <f t="shared" si="26"/>
        <v>0.99999999999999989</v>
      </c>
      <c r="L31" s="17">
        <f t="shared" si="24"/>
        <v>0.2544642857142857</v>
      </c>
      <c r="M31" s="98"/>
    </row>
    <row r="32" spans="1:13" s="21" customFormat="1" ht="30" x14ac:dyDescent="0.25">
      <c r="A32" s="44" t="s">
        <v>28</v>
      </c>
      <c r="B32" s="133" t="s">
        <v>0</v>
      </c>
      <c r="C32" s="133"/>
      <c r="D32" s="133" t="s">
        <v>1</v>
      </c>
      <c r="E32" s="133"/>
      <c r="F32" s="133" t="s">
        <v>2</v>
      </c>
      <c r="G32" s="133"/>
      <c r="H32" s="133" t="s">
        <v>48</v>
      </c>
      <c r="I32" s="133"/>
      <c r="J32" s="133" t="s">
        <v>47</v>
      </c>
      <c r="K32" s="133"/>
      <c r="L32" s="43" t="s">
        <v>31</v>
      </c>
      <c r="M32" s="43" t="s">
        <v>96</v>
      </c>
    </row>
    <row r="33" spans="1:14" x14ac:dyDescent="0.25">
      <c r="A33" s="15" t="s">
        <v>95</v>
      </c>
      <c r="B33" s="101">
        <v>184</v>
      </c>
      <c r="C33" s="9">
        <f>IFERROR(B33/B$35, "--")</f>
        <v>0.4107142857142857</v>
      </c>
      <c r="D33" s="101">
        <v>235</v>
      </c>
      <c r="E33" s="9">
        <f>IFERROR(D33/D$35, "--")</f>
        <v>0.40869565217391307</v>
      </c>
      <c r="F33" s="101">
        <v>225</v>
      </c>
      <c r="G33" s="9">
        <f>IFERROR(F33/F$35, "--")</f>
        <v>0.38200339558573854</v>
      </c>
      <c r="H33" s="101">
        <v>241</v>
      </c>
      <c r="I33" s="9">
        <f>IFERROR(H33/H$35, "--")</f>
        <v>0.40504201680672269</v>
      </c>
      <c r="J33" s="101">
        <v>191</v>
      </c>
      <c r="K33" s="9">
        <f>IFERROR(J33/J$35, "--")</f>
        <v>0.33985765124555162</v>
      </c>
      <c r="L33" s="9">
        <f t="shared" ref="L33:L35" si="27">IFERROR((J33-B33)/B33, "--")</f>
        <v>3.8043478260869568E-2</v>
      </c>
      <c r="M33" s="98"/>
    </row>
    <row r="34" spans="1:14" x14ac:dyDescent="0.25">
      <c r="A34" s="15" t="s">
        <v>29</v>
      </c>
      <c r="B34" s="101">
        <v>264</v>
      </c>
      <c r="C34" s="9">
        <f>IFERROR(B34/B$35, "--")</f>
        <v>0.5892857142857143</v>
      </c>
      <c r="D34" s="101">
        <v>340</v>
      </c>
      <c r="E34" s="9">
        <f>IFERROR(D34/D$35, "--")</f>
        <v>0.59130434782608698</v>
      </c>
      <c r="F34" s="101">
        <v>364</v>
      </c>
      <c r="G34" s="9">
        <f>IFERROR(F34/F$35, "--")</f>
        <v>0.61799660441426141</v>
      </c>
      <c r="H34" s="101">
        <v>354</v>
      </c>
      <c r="I34" s="9">
        <f>IFERROR(H34/H$35, "--")</f>
        <v>0.59495798319327731</v>
      </c>
      <c r="J34" s="101">
        <v>371</v>
      </c>
      <c r="K34" s="9">
        <f>IFERROR(J34/J$35, "--")</f>
        <v>0.66014234875444844</v>
      </c>
      <c r="L34" s="9">
        <f t="shared" si="27"/>
        <v>0.40530303030303028</v>
      </c>
      <c r="M34" s="98"/>
    </row>
    <row r="35" spans="1:14" x14ac:dyDescent="0.25">
      <c r="A35" s="88" t="s">
        <v>30</v>
      </c>
      <c r="B35" s="16">
        <f t="shared" ref="B35:K35" si="28">IFERROR(SUM(B33:B34), "--")</f>
        <v>448</v>
      </c>
      <c r="C35" s="17">
        <f t="shared" si="28"/>
        <v>1</v>
      </c>
      <c r="D35" s="16">
        <f t="shared" si="28"/>
        <v>575</v>
      </c>
      <c r="E35" s="17">
        <f t="shared" si="28"/>
        <v>1</v>
      </c>
      <c r="F35" s="16">
        <f t="shared" si="28"/>
        <v>589</v>
      </c>
      <c r="G35" s="17">
        <f t="shared" si="28"/>
        <v>1</v>
      </c>
      <c r="H35" s="16">
        <f t="shared" si="28"/>
        <v>595</v>
      </c>
      <c r="I35" s="17">
        <f t="shared" si="28"/>
        <v>1</v>
      </c>
      <c r="J35" s="16">
        <f t="shared" si="28"/>
        <v>562</v>
      </c>
      <c r="K35" s="17">
        <f t="shared" si="28"/>
        <v>1</v>
      </c>
      <c r="L35" s="17">
        <f t="shared" si="27"/>
        <v>0.2544642857142857</v>
      </c>
      <c r="M35" s="98"/>
    </row>
    <row r="36" spans="1:14" x14ac:dyDescent="0.25">
      <c r="A36" s="136" t="s">
        <v>97</v>
      </c>
      <c r="B36" s="137"/>
      <c r="C36" s="137"/>
      <c r="D36" s="137"/>
      <c r="E36" s="137"/>
      <c r="F36" s="137"/>
      <c r="G36" s="137"/>
      <c r="H36" s="137"/>
      <c r="I36" s="137"/>
      <c r="J36" s="137"/>
      <c r="K36" s="137"/>
      <c r="L36" s="137"/>
      <c r="M36" s="138"/>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3" sqref="A3:A8"/>
    </sheetView>
  </sheetViews>
  <sheetFormatPr defaultRowHeight="15" x14ac:dyDescent="0.25"/>
  <cols>
    <col min="1" max="1" width="19.7109375" style="93" customWidth="1"/>
    <col min="2" max="2" width="12.7109375" customWidth="1"/>
    <col min="3" max="8" width="12.7109375" style="1" customWidth="1"/>
  </cols>
  <sheetData>
    <row r="1" spans="1:8" ht="30" customHeight="1" x14ac:dyDescent="0.25">
      <c r="A1" s="145" t="s">
        <v>99</v>
      </c>
      <c r="B1" s="146"/>
      <c r="C1" s="146"/>
      <c r="D1" s="146"/>
      <c r="E1" s="146"/>
      <c r="F1" s="146"/>
      <c r="G1" s="146"/>
      <c r="H1" s="146"/>
    </row>
    <row r="2" spans="1:8" ht="30" x14ac:dyDescent="0.25">
      <c r="A2" s="91" t="s">
        <v>44</v>
      </c>
      <c r="B2" s="59" t="s">
        <v>4</v>
      </c>
      <c r="C2" s="58" t="s">
        <v>51</v>
      </c>
      <c r="D2" s="58" t="s">
        <v>52</v>
      </c>
      <c r="E2" s="58" t="s">
        <v>49</v>
      </c>
      <c r="F2" s="58" t="s">
        <v>53</v>
      </c>
      <c r="G2" s="58" t="s">
        <v>3</v>
      </c>
      <c r="H2" s="58" t="s">
        <v>50</v>
      </c>
    </row>
    <row r="3" spans="1:8" ht="15" customHeight="1" x14ac:dyDescent="0.25">
      <c r="A3" s="147" t="s">
        <v>98</v>
      </c>
      <c r="B3" s="7" t="s">
        <v>0</v>
      </c>
      <c r="C3" s="4">
        <v>484</v>
      </c>
      <c r="D3" s="4">
        <v>432</v>
      </c>
      <c r="E3" s="5">
        <v>0.8925619834710744</v>
      </c>
      <c r="F3" s="4">
        <v>397</v>
      </c>
      <c r="G3" s="5">
        <v>0.82024793388429751</v>
      </c>
      <c r="H3" s="14" t="s">
        <v>32</v>
      </c>
    </row>
    <row r="4" spans="1:8" ht="15" customHeight="1" x14ac:dyDescent="0.25">
      <c r="A4" s="148"/>
      <c r="B4" s="7" t="s">
        <v>1</v>
      </c>
      <c r="C4" s="4">
        <v>628</v>
      </c>
      <c r="D4" s="4">
        <v>579</v>
      </c>
      <c r="E4" s="5">
        <v>0.92197452229299359</v>
      </c>
      <c r="F4" s="4">
        <v>513</v>
      </c>
      <c r="G4" s="5">
        <v>0.81687898089171973</v>
      </c>
      <c r="H4" s="14" t="s">
        <v>32</v>
      </c>
    </row>
    <row r="5" spans="1:8" ht="15" customHeight="1" x14ac:dyDescent="0.25">
      <c r="A5" s="148"/>
      <c r="B5" s="7" t="s">
        <v>2</v>
      </c>
      <c r="C5" s="4">
        <v>607</v>
      </c>
      <c r="D5" s="4">
        <v>557</v>
      </c>
      <c r="E5" s="5">
        <v>0.9176276771004942</v>
      </c>
      <c r="F5" s="4">
        <v>491</v>
      </c>
      <c r="G5" s="5">
        <v>0.80889621087314667</v>
      </c>
      <c r="H5" s="14" t="s">
        <v>32</v>
      </c>
    </row>
    <row r="6" spans="1:8" ht="15" customHeight="1" x14ac:dyDescent="0.25">
      <c r="A6" s="148"/>
      <c r="B6" s="7" t="s">
        <v>48</v>
      </c>
      <c r="C6" s="4">
        <v>650</v>
      </c>
      <c r="D6" s="4">
        <v>572</v>
      </c>
      <c r="E6" s="5">
        <v>0.88</v>
      </c>
      <c r="F6" s="4">
        <v>511</v>
      </c>
      <c r="G6" s="5">
        <v>0.7861538461538462</v>
      </c>
      <c r="H6" s="14" t="s">
        <v>32</v>
      </c>
    </row>
    <row r="7" spans="1:8" ht="15" customHeight="1" x14ac:dyDescent="0.25">
      <c r="A7" s="148"/>
      <c r="B7" s="7" t="s">
        <v>47</v>
      </c>
      <c r="C7" s="4">
        <v>624</v>
      </c>
      <c r="D7" s="4">
        <v>555</v>
      </c>
      <c r="E7" s="5">
        <v>0.88942307692307687</v>
      </c>
      <c r="F7" s="4">
        <v>491</v>
      </c>
      <c r="G7" s="5">
        <v>0.78685897435897434</v>
      </c>
      <c r="H7" s="14" t="s">
        <v>32</v>
      </c>
    </row>
    <row r="8" spans="1:8" ht="15" customHeight="1" x14ac:dyDescent="0.25">
      <c r="A8" s="149"/>
      <c r="B8" s="47" t="s">
        <v>30</v>
      </c>
      <c r="C8" s="16">
        <f>IFERROR(SUM(C3:C7), "--")</f>
        <v>2993</v>
      </c>
      <c r="D8" s="16">
        <f>IFERROR(SUM(D3:D7), "--")</f>
        <v>2695</v>
      </c>
      <c r="E8" s="89">
        <f>IFERROR(D8/C8, "--" )</f>
        <v>0.90043434680922152</v>
      </c>
      <c r="F8" s="16">
        <f>IFERROR(SUM(F3:F7), "--")</f>
        <v>2403</v>
      </c>
      <c r="G8" s="89">
        <f>IFERROR(F8/C8, "--" )</f>
        <v>0.80287337119946545</v>
      </c>
      <c r="H8" s="90" t="s">
        <v>32</v>
      </c>
    </row>
    <row r="9" spans="1:8" ht="15" customHeight="1" x14ac:dyDescent="0.25">
      <c r="A9" s="92"/>
      <c r="B9" s="60"/>
      <c r="C9" s="60"/>
      <c r="D9" s="60"/>
      <c r="E9" s="60"/>
      <c r="F9" s="60"/>
      <c r="G9" s="60"/>
      <c r="H9" s="60"/>
    </row>
    <row r="10" spans="1:8" s="21" customFormat="1" ht="30" x14ac:dyDescent="0.25">
      <c r="A10" s="42" t="s">
        <v>10</v>
      </c>
      <c r="B10" s="2" t="s">
        <v>4</v>
      </c>
      <c r="C10" s="58" t="s">
        <v>51</v>
      </c>
      <c r="D10" s="58" t="s">
        <v>52</v>
      </c>
      <c r="E10" s="58" t="s">
        <v>49</v>
      </c>
      <c r="F10" s="58" t="s">
        <v>53</v>
      </c>
      <c r="G10" s="58" t="s">
        <v>3</v>
      </c>
      <c r="H10" s="58" t="s">
        <v>50</v>
      </c>
    </row>
    <row r="11" spans="1:8" x14ac:dyDescent="0.25">
      <c r="A11" s="159" t="s">
        <v>11</v>
      </c>
      <c r="B11" s="7" t="s">
        <v>0</v>
      </c>
      <c r="C11" s="4">
        <v>279</v>
      </c>
      <c r="D11" s="4">
        <v>248</v>
      </c>
      <c r="E11" s="5">
        <v>0.88888888888888884</v>
      </c>
      <c r="F11" s="4">
        <v>232</v>
      </c>
      <c r="G11" s="5">
        <v>0.8315412186379928</v>
      </c>
      <c r="H11" s="6">
        <v>3.2251012145748987</v>
      </c>
    </row>
    <row r="12" spans="1:8" x14ac:dyDescent="0.25">
      <c r="A12" s="160"/>
      <c r="B12" s="7" t="s">
        <v>1</v>
      </c>
      <c r="C12" s="4">
        <v>374</v>
      </c>
      <c r="D12" s="4">
        <v>341</v>
      </c>
      <c r="E12" s="5">
        <v>0.91176470588235292</v>
      </c>
      <c r="F12" s="4">
        <v>306</v>
      </c>
      <c r="G12" s="5">
        <v>0.81818181818181823</v>
      </c>
      <c r="H12" s="6">
        <v>3.1883582089552238</v>
      </c>
    </row>
    <row r="13" spans="1:8" x14ac:dyDescent="0.25">
      <c r="A13" s="160"/>
      <c r="B13" s="7" t="s">
        <v>2</v>
      </c>
      <c r="C13" s="4">
        <v>384</v>
      </c>
      <c r="D13" s="4">
        <v>348</v>
      </c>
      <c r="E13" s="5">
        <v>0.90625</v>
      </c>
      <c r="F13" s="4">
        <v>312</v>
      </c>
      <c r="G13" s="5">
        <v>0.8125</v>
      </c>
      <c r="H13" s="6">
        <v>3.129737609329446</v>
      </c>
    </row>
    <row r="14" spans="1:8" x14ac:dyDescent="0.25">
      <c r="A14" s="160"/>
      <c r="B14" s="7" t="s">
        <v>48</v>
      </c>
      <c r="C14" s="4">
        <v>375</v>
      </c>
      <c r="D14" s="4">
        <v>331</v>
      </c>
      <c r="E14" s="5">
        <v>0.88266666666666671</v>
      </c>
      <c r="F14" s="4">
        <v>303</v>
      </c>
      <c r="G14" s="5">
        <v>0.80800000000000005</v>
      </c>
      <c r="H14" s="6">
        <v>3.1527272727272728</v>
      </c>
    </row>
    <row r="15" spans="1:8" x14ac:dyDescent="0.25">
      <c r="A15" s="160"/>
      <c r="B15" s="7" t="s">
        <v>47</v>
      </c>
      <c r="C15" s="4">
        <v>365</v>
      </c>
      <c r="D15" s="4">
        <v>326</v>
      </c>
      <c r="E15" s="5">
        <v>0.89315068493150684</v>
      </c>
      <c r="F15" s="4">
        <v>290</v>
      </c>
      <c r="G15" s="5">
        <v>0.79452054794520544</v>
      </c>
      <c r="H15" s="6">
        <v>3.1375776397515529</v>
      </c>
    </row>
    <row r="16" spans="1:8" x14ac:dyDescent="0.25">
      <c r="A16" s="161"/>
      <c r="B16" s="47" t="s">
        <v>30</v>
      </c>
      <c r="C16" s="16">
        <f>IFERROR(SUM(C11:C15), "--")</f>
        <v>1777</v>
      </c>
      <c r="D16" s="16">
        <f>IFERROR(SUM(D11:D15), "--")</f>
        <v>1594</v>
      </c>
      <c r="E16" s="89">
        <f>IFERROR(D16/C16, "--" )</f>
        <v>0.89701744513224535</v>
      </c>
      <c r="F16" s="16">
        <f>IFERROR(SUM(F11:F15), "--")</f>
        <v>1443</v>
      </c>
      <c r="G16" s="89">
        <f>IFERROR(F16/C16, "--" )</f>
        <v>0.8120427687113112</v>
      </c>
      <c r="H16" s="90" t="s">
        <v>32</v>
      </c>
    </row>
    <row r="17" spans="1:8" x14ac:dyDescent="0.25">
      <c r="A17" s="156" t="s">
        <v>12</v>
      </c>
      <c r="B17" s="80" t="s">
        <v>0</v>
      </c>
      <c r="C17" s="81">
        <v>200</v>
      </c>
      <c r="D17" s="81">
        <v>179</v>
      </c>
      <c r="E17" s="83">
        <v>0.89500000000000002</v>
      </c>
      <c r="F17" s="81">
        <v>160</v>
      </c>
      <c r="G17" s="83">
        <v>0.8</v>
      </c>
      <c r="H17" s="82">
        <v>2.8971751412429381</v>
      </c>
    </row>
    <row r="18" spans="1:8" x14ac:dyDescent="0.25">
      <c r="A18" s="157"/>
      <c r="B18" s="80" t="s">
        <v>1</v>
      </c>
      <c r="C18" s="81">
        <v>246</v>
      </c>
      <c r="D18" s="81">
        <v>230</v>
      </c>
      <c r="E18" s="83">
        <v>0.93495934959349591</v>
      </c>
      <c r="F18" s="81">
        <v>200</v>
      </c>
      <c r="G18" s="83">
        <v>0.81300813008130079</v>
      </c>
      <c r="H18" s="82">
        <v>2.8925764192139742</v>
      </c>
    </row>
    <row r="19" spans="1:8" x14ac:dyDescent="0.25">
      <c r="A19" s="157"/>
      <c r="B19" s="80" t="s">
        <v>2</v>
      </c>
      <c r="C19" s="81">
        <v>216</v>
      </c>
      <c r="D19" s="81">
        <v>204</v>
      </c>
      <c r="E19" s="83">
        <v>0.94444444444444442</v>
      </c>
      <c r="F19" s="81">
        <v>174</v>
      </c>
      <c r="G19" s="83">
        <v>0.80555555555555558</v>
      </c>
      <c r="H19" s="82">
        <v>2.8581280788177343</v>
      </c>
    </row>
    <row r="20" spans="1:8" x14ac:dyDescent="0.25">
      <c r="A20" s="157"/>
      <c r="B20" s="80" t="s">
        <v>48</v>
      </c>
      <c r="C20" s="81">
        <v>264</v>
      </c>
      <c r="D20" s="81">
        <v>231</v>
      </c>
      <c r="E20" s="83">
        <v>0.875</v>
      </c>
      <c r="F20" s="81">
        <v>198</v>
      </c>
      <c r="G20" s="83">
        <v>0.75</v>
      </c>
      <c r="H20" s="82">
        <v>2.9365217391304346</v>
      </c>
    </row>
    <row r="21" spans="1:8" x14ac:dyDescent="0.25">
      <c r="A21" s="157"/>
      <c r="B21" s="80" t="s">
        <v>47</v>
      </c>
      <c r="C21" s="81">
        <v>250</v>
      </c>
      <c r="D21" s="81">
        <v>220</v>
      </c>
      <c r="E21" s="83">
        <v>0.88</v>
      </c>
      <c r="F21" s="81">
        <v>193</v>
      </c>
      <c r="G21" s="83">
        <v>0.77200000000000002</v>
      </c>
      <c r="H21" s="82">
        <v>2.9881818181818183</v>
      </c>
    </row>
    <row r="22" spans="1:8" x14ac:dyDescent="0.25">
      <c r="A22" s="158"/>
      <c r="B22" s="86" t="s">
        <v>30</v>
      </c>
      <c r="C22" s="94">
        <f>IFERROR(SUM(C17:C21), "--")</f>
        <v>1176</v>
      </c>
      <c r="D22" s="94">
        <f>IFERROR(SUM(D17:D21), "--")</f>
        <v>1064</v>
      </c>
      <c r="E22" s="96">
        <f>IFERROR(D22/C22, "--" )</f>
        <v>0.90476190476190477</v>
      </c>
      <c r="F22" s="94">
        <f>IFERROR(SUM(F17:F21), "--")</f>
        <v>925</v>
      </c>
      <c r="G22" s="96">
        <f>IFERROR(F22/C22, "--" )</f>
        <v>0.78656462585034015</v>
      </c>
      <c r="H22" s="95" t="s">
        <v>32</v>
      </c>
    </row>
    <row r="23" spans="1:8" s="21" customFormat="1" ht="30" x14ac:dyDescent="0.25">
      <c r="A23" s="42" t="s">
        <v>22</v>
      </c>
      <c r="B23" s="2" t="s">
        <v>4</v>
      </c>
      <c r="C23" s="58" t="s">
        <v>51</v>
      </c>
      <c r="D23" s="58" t="s">
        <v>52</v>
      </c>
      <c r="E23" s="58" t="s">
        <v>49</v>
      </c>
      <c r="F23" s="58" t="s">
        <v>53</v>
      </c>
      <c r="G23" s="58" t="s">
        <v>3</v>
      </c>
      <c r="H23" s="58" t="s">
        <v>50</v>
      </c>
    </row>
    <row r="24" spans="1:8" ht="15" customHeight="1" x14ac:dyDescent="0.25">
      <c r="A24" s="153" t="s">
        <v>61</v>
      </c>
      <c r="B24" s="7" t="s">
        <v>0</v>
      </c>
      <c r="C24" s="4">
        <v>24</v>
      </c>
      <c r="D24" s="4">
        <v>22</v>
      </c>
      <c r="E24" s="5">
        <v>0.91666666666666663</v>
      </c>
      <c r="F24" s="4">
        <v>19</v>
      </c>
      <c r="G24" s="5">
        <v>0.79166666666666663</v>
      </c>
      <c r="H24" s="6">
        <v>2.6454545454545459</v>
      </c>
    </row>
    <row r="25" spans="1:8" x14ac:dyDescent="0.25">
      <c r="A25" s="154"/>
      <c r="B25" s="7" t="s">
        <v>1</v>
      </c>
      <c r="C25" s="4">
        <v>22</v>
      </c>
      <c r="D25" s="4">
        <v>21</v>
      </c>
      <c r="E25" s="5">
        <v>0.95454545454545459</v>
      </c>
      <c r="F25" s="4">
        <v>12</v>
      </c>
      <c r="G25" s="5">
        <v>0.54545454545454541</v>
      </c>
      <c r="H25" s="6">
        <v>1.8571428571428572</v>
      </c>
    </row>
    <row r="26" spans="1:8" x14ac:dyDescent="0.25">
      <c r="A26" s="154"/>
      <c r="B26" s="7" t="s">
        <v>2</v>
      </c>
      <c r="C26" s="4">
        <v>24</v>
      </c>
      <c r="D26" s="4">
        <v>21</v>
      </c>
      <c r="E26" s="5">
        <v>0.875</v>
      </c>
      <c r="F26" s="4">
        <v>20</v>
      </c>
      <c r="G26" s="5">
        <v>0.83333333333333337</v>
      </c>
      <c r="H26" s="6">
        <v>3.176190476190476</v>
      </c>
    </row>
    <row r="27" spans="1:8" x14ac:dyDescent="0.25">
      <c r="A27" s="154"/>
      <c r="B27" s="7" t="s">
        <v>48</v>
      </c>
      <c r="C27" s="4">
        <v>22</v>
      </c>
      <c r="D27" s="4">
        <v>18</v>
      </c>
      <c r="E27" s="5">
        <v>0.81818181818181823</v>
      </c>
      <c r="F27" s="4">
        <v>15</v>
      </c>
      <c r="G27" s="5">
        <v>0.68181818181818177</v>
      </c>
      <c r="H27" s="6">
        <v>2.4</v>
      </c>
    </row>
    <row r="28" spans="1:8" x14ac:dyDescent="0.25">
      <c r="A28" s="154"/>
      <c r="B28" s="7" t="s">
        <v>47</v>
      </c>
      <c r="C28" s="4">
        <v>30</v>
      </c>
      <c r="D28" s="4">
        <v>26</v>
      </c>
      <c r="E28" s="5">
        <v>0.8666666666666667</v>
      </c>
      <c r="F28" s="4">
        <v>19</v>
      </c>
      <c r="G28" s="5">
        <v>0.6333333333333333</v>
      </c>
      <c r="H28" s="6">
        <v>2.3384615384615386</v>
      </c>
    </row>
    <row r="29" spans="1:8" x14ac:dyDescent="0.25">
      <c r="A29" s="155"/>
      <c r="B29" s="47" t="s">
        <v>30</v>
      </c>
      <c r="C29" s="16">
        <f>IFERROR(SUM(C24:C28), "--")</f>
        <v>122</v>
      </c>
      <c r="D29" s="16">
        <f>IFERROR(SUM(D24:D28), "--")</f>
        <v>108</v>
      </c>
      <c r="E29" s="89">
        <f>IFERROR(D29/C29, "--" )</f>
        <v>0.88524590163934425</v>
      </c>
      <c r="F29" s="16">
        <f>IFERROR(SUM(F24:F28), "--")</f>
        <v>85</v>
      </c>
      <c r="G29" s="89">
        <f>IFERROR(F29/C29, "--" )</f>
        <v>0.69672131147540983</v>
      </c>
      <c r="H29" s="90" t="s">
        <v>32</v>
      </c>
    </row>
    <row r="30" spans="1:8" ht="15" customHeight="1" x14ac:dyDescent="0.25">
      <c r="A30" s="150" t="s">
        <v>60</v>
      </c>
      <c r="B30" s="80" t="s">
        <v>0</v>
      </c>
      <c r="C30" s="81">
        <v>7</v>
      </c>
      <c r="D30" s="81">
        <v>5</v>
      </c>
      <c r="E30" s="83">
        <v>0.7142857142857143</v>
      </c>
      <c r="F30" s="81">
        <v>4</v>
      </c>
      <c r="G30" s="83">
        <v>0.5714285714285714</v>
      </c>
      <c r="H30" s="82">
        <v>2.8600000000000003</v>
      </c>
    </row>
    <row r="31" spans="1:8" x14ac:dyDescent="0.25">
      <c r="A31" s="151"/>
      <c r="B31" s="80" t="s">
        <v>1</v>
      </c>
      <c r="C31" s="81">
        <v>2</v>
      </c>
      <c r="D31" s="81">
        <v>2</v>
      </c>
      <c r="E31" s="83">
        <v>1</v>
      </c>
      <c r="F31" s="81">
        <v>2</v>
      </c>
      <c r="G31" s="83">
        <v>1</v>
      </c>
      <c r="H31" s="82">
        <v>3.85</v>
      </c>
    </row>
    <row r="32" spans="1:8" x14ac:dyDescent="0.25">
      <c r="A32" s="151"/>
      <c r="B32" s="80" t="s">
        <v>2</v>
      </c>
      <c r="C32" s="81">
        <v>3</v>
      </c>
      <c r="D32" s="81">
        <v>3</v>
      </c>
      <c r="E32" s="83">
        <v>1</v>
      </c>
      <c r="F32" s="81">
        <v>3</v>
      </c>
      <c r="G32" s="83">
        <v>1</v>
      </c>
      <c r="H32" s="82">
        <v>3.6666666666666665</v>
      </c>
    </row>
    <row r="33" spans="1:8" x14ac:dyDescent="0.25">
      <c r="A33" s="151"/>
      <c r="B33" s="80" t="s">
        <v>48</v>
      </c>
      <c r="C33" s="81">
        <v>4</v>
      </c>
      <c r="D33" s="81">
        <v>3</v>
      </c>
      <c r="E33" s="83">
        <v>0.75</v>
      </c>
      <c r="F33" s="81">
        <v>2</v>
      </c>
      <c r="G33" s="83">
        <v>0.5</v>
      </c>
      <c r="H33" s="82">
        <v>3</v>
      </c>
    </row>
    <row r="34" spans="1:8" x14ac:dyDescent="0.25">
      <c r="A34" s="151"/>
      <c r="B34" s="80" t="s">
        <v>47</v>
      </c>
      <c r="C34" s="104" t="s">
        <v>32</v>
      </c>
      <c r="D34" s="104" t="s">
        <v>32</v>
      </c>
      <c r="E34" s="105" t="s">
        <v>32</v>
      </c>
      <c r="F34" s="104" t="s">
        <v>32</v>
      </c>
      <c r="G34" s="105" t="s">
        <v>32</v>
      </c>
      <c r="H34" s="103" t="s">
        <v>32</v>
      </c>
    </row>
    <row r="35" spans="1:8" x14ac:dyDescent="0.25">
      <c r="A35" s="152"/>
      <c r="B35" s="86" t="s">
        <v>30</v>
      </c>
      <c r="C35" s="94">
        <f>IFERROR(SUM(C30:C34), "--")</f>
        <v>16</v>
      </c>
      <c r="D35" s="94">
        <f>IFERROR(SUM(D30:D34), "--")</f>
        <v>13</v>
      </c>
      <c r="E35" s="96">
        <f>IFERROR(D35/C35, "--" )</f>
        <v>0.8125</v>
      </c>
      <c r="F35" s="94">
        <f>IFERROR(SUM(F30:F34), "--")</f>
        <v>11</v>
      </c>
      <c r="G35" s="96">
        <f>IFERROR(F35/C35, "--" )</f>
        <v>0.6875</v>
      </c>
      <c r="H35" s="95" t="s">
        <v>32</v>
      </c>
    </row>
    <row r="36" spans="1:8" x14ac:dyDescent="0.25">
      <c r="A36" s="142" t="s">
        <v>16</v>
      </c>
      <c r="B36" s="7" t="s">
        <v>0</v>
      </c>
      <c r="C36" s="4">
        <v>15</v>
      </c>
      <c r="D36" s="4">
        <v>14</v>
      </c>
      <c r="E36" s="5">
        <v>0.93333333333333335</v>
      </c>
      <c r="F36" s="4">
        <v>14</v>
      </c>
      <c r="G36" s="5">
        <v>0.93333333333333335</v>
      </c>
      <c r="H36" s="6">
        <v>2.9428571428571426</v>
      </c>
    </row>
    <row r="37" spans="1:8" x14ac:dyDescent="0.25">
      <c r="A37" s="143"/>
      <c r="B37" s="7" t="s">
        <v>1</v>
      </c>
      <c r="C37" s="4">
        <v>26</v>
      </c>
      <c r="D37" s="4">
        <v>25</v>
      </c>
      <c r="E37" s="5">
        <v>0.96153846153846156</v>
      </c>
      <c r="F37" s="4">
        <v>25</v>
      </c>
      <c r="G37" s="5">
        <v>0.96153846153846156</v>
      </c>
      <c r="H37" s="6">
        <v>3.6440000000000006</v>
      </c>
    </row>
    <row r="38" spans="1:8" x14ac:dyDescent="0.25">
      <c r="A38" s="143"/>
      <c r="B38" s="7" t="s">
        <v>2</v>
      </c>
      <c r="C38" s="4">
        <v>10</v>
      </c>
      <c r="D38" s="4">
        <v>10</v>
      </c>
      <c r="E38" s="5">
        <v>1</v>
      </c>
      <c r="F38" s="4">
        <v>9</v>
      </c>
      <c r="G38" s="5">
        <v>0.9</v>
      </c>
      <c r="H38" s="6">
        <v>3.17</v>
      </c>
    </row>
    <row r="39" spans="1:8" x14ac:dyDescent="0.25">
      <c r="A39" s="143"/>
      <c r="B39" s="7" t="s">
        <v>48</v>
      </c>
      <c r="C39" s="4">
        <v>21</v>
      </c>
      <c r="D39" s="4">
        <v>17</v>
      </c>
      <c r="E39" s="5">
        <v>0.80952380952380953</v>
      </c>
      <c r="F39" s="4">
        <v>16</v>
      </c>
      <c r="G39" s="5">
        <v>0.76190476190476186</v>
      </c>
      <c r="H39" s="6">
        <v>3.3937499999999998</v>
      </c>
    </row>
    <row r="40" spans="1:8" x14ac:dyDescent="0.25">
      <c r="A40" s="143"/>
      <c r="B40" s="7" t="s">
        <v>47</v>
      </c>
      <c r="C40" s="4">
        <v>16</v>
      </c>
      <c r="D40" s="4">
        <v>14</v>
      </c>
      <c r="E40" s="5">
        <v>0.875</v>
      </c>
      <c r="F40" s="4">
        <v>14</v>
      </c>
      <c r="G40" s="5">
        <v>0.875</v>
      </c>
      <c r="H40" s="6">
        <v>3.2692307692307692</v>
      </c>
    </row>
    <row r="41" spans="1:8" x14ac:dyDescent="0.25">
      <c r="A41" s="144"/>
      <c r="B41" s="47" t="s">
        <v>30</v>
      </c>
      <c r="C41" s="16">
        <f>IFERROR(SUM(C36:C40), "--")</f>
        <v>88</v>
      </c>
      <c r="D41" s="16">
        <f>IFERROR(SUM(D36:D40), "--")</f>
        <v>80</v>
      </c>
      <c r="E41" s="89">
        <f>IFERROR(D41/C41, "--" )</f>
        <v>0.90909090909090906</v>
      </c>
      <c r="F41" s="16">
        <f>IFERROR(SUM(F36:F40), "--")</f>
        <v>78</v>
      </c>
      <c r="G41" s="89">
        <f>IFERROR(F41/C41, "--" )</f>
        <v>0.88636363636363635</v>
      </c>
      <c r="H41" s="90" t="s">
        <v>32</v>
      </c>
    </row>
    <row r="42" spans="1:8" x14ac:dyDescent="0.25">
      <c r="A42" s="139" t="s">
        <v>17</v>
      </c>
      <c r="B42" s="80" t="s">
        <v>0</v>
      </c>
      <c r="C42" s="81">
        <v>11</v>
      </c>
      <c r="D42" s="81">
        <v>11</v>
      </c>
      <c r="E42" s="83">
        <v>1</v>
      </c>
      <c r="F42" s="81">
        <v>9</v>
      </c>
      <c r="G42" s="83">
        <v>0.81818181818181823</v>
      </c>
      <c r="H42" s="82">
        <v>2.8181818181818183</v>
      </c>
    </row>
    <row r="43" spans="1:8" x14ac:dyDescent="0.25">
      <c r="A43" s="140"/>
      <c r="B43" s="80" t="s">
        <v>1</v>
      </c>
      <c r="C43" s="81">
        <v>19</v>
      </c>
      <c r="D43" s="81">
        <v>19</v>
      </c>
      <c r="E43" s="83">
        <v>1</v>
      </c>
      <c r="F43" s="81">
        <v>17</v>
      </c>
      <c r="G43" s="83">
        <v>0.89473684210526316</v>
      </c>
      <c r="H43" s="82">
        <v>2.857894736842105</v>
      </c>
    </row>
    <row r="44" spans="1:8" x14ac:dyDescent="0.25">
      <c r="A44" s="140"/>
      <c r="B44" s="80" t="s">
        <v>2</v>
      </c>
      <c r="C44" s="81">
        <v>10</v>
      </c>
      <c r="D44" s="81">
        <v>8</v>
      </c>
      <c r="E44" s="83">
        <v>0.8</v>
      </c>
      <c r="F44" s="81">
        <v>7</v>
      </c>
      <c r="G44" s="83">
        <v>0.7</v>
      </c>
      <c r="H44" s="82">
        <v>3.1749999999999998</v>
      </c>
    </row>
    <row r="45" spans="1:8" x14ac:dyDescent="0.25">
      <c r="A45" s="140"/>
      <c r="B45" s="80" t="s">
        <v>48</v>
      </c>
      <c r="C45" s="81">
        <v>11</v>
      </c>
      <c r="D45" s="81">
        <v>10</v>
      </c>
      <c r="E45" s="83">
        <v>0.90909090909090906</v>
      </c>
      <c r="F45" s="81">
        <v>8</v>
      </c>
      <c r="G45" s="83">
        <v>0.72727272727272729</v>
      </c>
      <c r="H45" s="82">
        <v>2.63</v>
      </c>
    </row>
    <row r="46" spans="1:8" x14ac:dyDescent="0.25">
      <c r="A46" s="140"/>
      <c r="B46" s="80" t="s">
        <v>47</v>
      </c>
      <c r="C46" s="81">
        <v>16</v>
      </c>
      <c r="D46" s="81">
        <v>15</v>
      </c>
      <c r="E46" s="83">
        <v>0.9375</v>
      </c>
      <c r="F46" s="81">
        <v>14</v>
      </c>
      <c r="G46" s="83">
        <v>0.875</v>
      </c>
      <c r="H46" s="82">
        <v>3.2199999999999993</v>
      </c>
    </row>
    <row r="47" spans="1:8" x14ac:dyDescent="0.25">
      <c r="A47" s="141"/>
      <c r="B47" s="86" t="s">
        <v>30</v>
      </c>
      <c r="C47" s="94">
        <f>IFERROR(SUM(C42:C46), "--")</f>
        <v>67</v>
      </c>
      <c r="D47" s="94">
        <f>IFERROR(SUM(D42:D46), "--")</f>
        <v>63</v>
      </c>
      <c r="E47" s="96">
        <f>IFERROR(D47/C47, "--" )</f>
        <v>0.94029850746268662</v>
      </c>
      <c r="F47" s="94">
        <f>IFERROR(SUM(F42:F46), "--")</f>
        <v>55</v>
      </c>
      <c r="G47" s="96">
        <f>IFERROR(F47/C47, "--" )</f>
        <v>0.82089552238805974</v>
      </c>
      <c r="H47" s="95" t="s">
        <v>32</v>
      </c>
    </row>
    <row r="48" spans="1:8" x14ac:dyDescent="0.25">
      <c r="A48" s="142" t="s">
        <v>92</v>
      </c>
      <c r="B48" s="7" t="s">
        <v>0</v>
      </c>
      <c r="C48" s="4">
        <v>191</v>
      </c>
      <c r="D48" s="4">
        <v>170</v>
      </c>
      <c r="E48" s="5">
        <v>0.89005235602094246</v>
      </c>
      <c r="F48" s="4">
        <v>151</v>
      </c>
      <c r="G48" s="5">
        <v>0.79057591623036649</v>
      </c>
      <c r="H48" s="6">
        <v>3.0070588235294116</v>
      </c>
    </row>
    <row r="49" spans="1:8" x14ac:dyDescent="0.25">
      <c r="A49" s="143"/>
      <c r="B49" s="7" t="s">
        <v>1</v>
      </c>
      <c r="C49" s="4">
        <v>214</v>
      </c>
      <c r="D49" s="4">
        <v>200</v>
      </c>
      <c r="E49" s="5">
        <v>0.93457943925233644</v>
      </c>
      <c r="F49" s="4">
        <v>169</v>
      </c>
      <c r="G49" s="5">
        <v>0.78971962616822433</v>
      </c>
      <c r="H49" s="6">
        <v>2.7974999999999999</v>
      </c>
    </row>
    <row r="50" spans="1:8" x14ac:dyDescent="0.25">
      <c r="A50" s="143"/>
      <c r="B50" s="7" t="s">
        <v>2</v>
      </c>
      <c r="C50" s="4">
        <v>251</v>
      </c>
      <c r="D50" s="4">
        <v>223</v>
      </c>
      <c r="E50" s="5">
        <v>0.88844621513944222</v>
      </c>
      <c r="F50" s="4">
        <v>187</v>
      </c>
      <c r="G50" s="5">
        <v>0.7450199203187251</v>
      </c>
      <c r="H50" s="6">
        <v>2.8294117647058825</v>
      </c>
    </row>
    <row r="51" spans="1:8" x14ac:dyDescent="0.25">
      <c r="A51" s="143"/>
      <c r="B51" s="7" t="s">
        <v>48</v>
      </c>
      <c r="C51" s="4">
        <v>259</v>
      </c>
      <c r="D51" s="4">
        <v>222</v>
      </c>
      <c r="E51" s="5">
        <v>0.8571428571428571</v>
      </c>
      <c r="F51" s="4">
        <v>194</v>
      </c>
      <c r="G51" s="5">
        <v>0.74903474903474898</v>
      </c>
      <c r="H51" s="6">
        <v>2.9180180180180177</v>
      </c>
    </row>
    <row r="52" spans="1:8" x14ac:dyDescent="0.25">
      <c r="A52" s="143"/>
      <c r="B52" s="7" t="s">
        <v>47</v>
      </c>
      <c r="C52" s="4">
        <v>217</v>
      </c>
      <c r="D52" s="4">
        <v>187</v>
      </c>
      <c r="E52" s="5">
        <v>0.86175115207373276</v>
      </c>
      <c r="F52" s="4">
        <v>157</v>
      </c>
      <c r="G52" s="5">
        <v>0.72350230414746541</v>
      </c>
      <c r="H52" s="6">
        <v>2.8860215053763438</v>
      </c>
    </row>
    <row r="53" spans="1:8" x14ac:dyDescent="0.25">
      <c r="A53" s="144"/>
      <c r="B53" s="47" t="s">
        <v>30</v>
      </c>
      <c r="C53" s="16">
        <f>IFERROR(SUM(C48:C52), "--")</f>
        <v>1132</v>
      </c>
      <c r="D53" s="16">
        <f>IFERROR(SUM(D48:D52), "--")</f>
        <v>1002</v>
      </c>
      <c r="E53" s="89">
        <f>IFERROR(D53/C53, "--" )</f>
        <v>0.88515901060070667</v>
      </c>
      <c r="F53" s="16">
        <f>IFERROR(SUM(F48:F52), "--")</f>
        <v>858</v>
      </c>
      <c r="G53" s="89">
        <f>IFERROR(F53/C53, "--" )</f>
        <v>0.75795053003533563</v>
      </c>
      <c r="H53" s="90" t="s">
        <v>32</v>
      </c>
    </row>
    <row r="54" spans="1:8" x14ac:dyDescent="0.25">
      <c r="A54" s="139" t="s">
        <v>18</v>
      </c>
      <c r="B54" s="80" t="s">
        <v>0</v>
      </c>
      <c r="C54" s="104" t="s">
        <v>32</v>
      </c>
      <c r="D54" s="104" t="s">
        <v>32</v>
      </c>
      <c r="E54" s="105" t="s">
        <v>32</v>
      </c>
      <c r="F54" s="104" t="s">
        <v>32</v>
      </c>
      <c r="G54" s="105" t="s">
        <v>32</v>
      </c>
      <c r="H54" s="103" t="s">
        <v>32</v>
      </c>
    </row>
    <row r="55" spans="1:8" x14ac:dyDescent="0.25">
      <c r="A55" s="140"/>
      <c r="B55" s="80" t="s">
        <v>1</v>
      </c>
      <c r="C55" s="81">
        <v>1</v>
      </c>
      <c r="D55" s="81">
        <v>0</v>
      </c>
      <c r="E55" s="83">
        <v>0</v>
      </c>
      <c r="F55" s="81">
        <v>0</v>
      </c>
      <c r="G55" s="83">
        <v>0</v>
      </c>
      <c r="H55" s="103" t="s">
        <v>32</v>
      </c>
    </row>
    <row r="56" spans="1:8" x14ac:dyDescent="0.25">
      <c r="A56" s="140"/>
      <c r="B56" s="80" t="s">
        <v>2</v>
      </c>
      <c r="C56" s="81">
        <v>1</v>
      </c>
      <c r="D56" s="81">
        <v>1</v>
      </c>
      <c r="E56" s="83">
        <v>1</v>
      </c>
      <c r="F56" s="81">
        <v>1</v>
      </c>
      <c r="G56" s="83">
        <v>1</v>
      </c>
      <c r="H56" s="82">
        <v>2</v>
      </c>
    </row>
    <row r="57" spans="1:8" x14ac:dyDescent="0.25">
      <c r="A57" s="140"/>
      <c r="B57" s="80" t="s">
        <v>48</v>
      </c>
      <c r="C57" s="104" t="s">
        <v>32</v>
      </c>
      <c r="D57" s="104" t="s">
        <v>32</v>
      </c>
      <c r="E57" s="105" t="s">
        <v>32</v>
      </c>
      <c r="F57" s="104" t="s">
        <v>32</v>
      </c>
      <c r="G57" s="105" t="s">
        <v>32</v>
      </c>
      <c r="H57" s="103" t="s">
        <v>32</v>
      </c>
    </row>
    <row r="58" spans="1:8" x14ac:dyDescent="0.25">
      <c r="A58" s="140"/>
      <c r="B58" s="80" t="s">
        <v>47</v>
      </c>
      <c r="C58" s="81">
        <v>3</v>
      </c>
      <c r="D58" s="81">
        <v>3</v>
      </c>
      <c r="E58" s="83">
        <v>1</v>
      </c>
      <c r="F58" s="81">
        <v>2</v>
      </c>
      <c r="G58" s="83">
        <v>0.66666666666666663</v>
      </c>
      <c r="H58" s="82">
        <v>2.2333333333333334</v>
      </c>
    </row>
    <row r="59" spans="1:8" x14ac:dyDescent="0.25">
      <c r="A59" s="141"/>
      <c r="B59" s="86" t="s">
        <v>30</v>
      </c>
      <c r="C59" s="94">
        <f>IFERROR(SUM(C54:C58), "--")</f>
        <v>5</v>
      </c>
      <c r="D59" s="94">
        <f>IFERROR(SUM(D54:D58), "--")</f>
        <v>4</v>
      </c>
      <c r="E59" s="96">
        <f>IFERROR(D59/C59, "--" )</f>
        <v>0.8</v>
      </c>
      <c r="F59" s="94">
        <f>IFERROR(SUM(F54:F58), "--")</f>
        <v>3</v>
      </c>
      <c r="G59" s="96">
        <f>IFERROR(F59/C59, "--" )</f>
        <v>0.6</v>
      </c>
      <c r="H59" s="95" t="s">
        <v>32</v>
      </c>
    </row>
    <row r="60" spans="1:8" x14ac:dyDescent="0.25">
      <c r="A60" s="153" t="s">
        <v>58</v>
      </c>
      <c r="B60" s="7" t="s">
        <v>0</v>
      </c>
      <c r="C60" s="4">
        <v>202</v>
      </c>
      <c r="D60" s="4">
        <v>182</v>
      </c>
      <c r="E60" s="5">
        <v>0.90099009900990101</v>
      </c>
      <c r="F60" s="4">
        <v>174</v>
      </c>
      <c r="G60" s="5">
        <v>0.86138613861386137</v>
      </c>
      <c r="H60" s="6">
        <v>3.2055865921787707</v>
      </c>
    </row>
    <row r="61" spans="1:8" x14ac:dyDescent="0.25">
      <c r="A61" s="154"/>
      <c r="B61" s="7" t="s">
        <v>1</v>
      </c>
      <c r="C61" s="4">
        <v>297</v>
      </c>
      <c r="D61" s="4">
        <v>267</v>
      </c>
      <c r="E61" s="5">
        <v>0.89898989898989901</v>
      </c>
      <c r="F61" s="4">
        <v>248</v>
      </c>
      <c r="G61" s="5">
        <v>0.83501683501683499</v>
      </c>
      <c r="H61" s="6">
        <v>3.3417624521072802</v>
      </c>
    </row>
    <row r="62" spans="1:8" x14ac:dyDescent="0.25">
      <c r="A62" s="154"/>
      <c r="B62" s="7" t="s">
        <v>2</v>
      </c>
      <c r="C62" s="4">
        <v>261</v>
      </c>
      <c r="D62" s="4">
        <v>248</v>
      </c>
      <c r="E62" s="5">
        <v>0.95019157088122608</v>
      </c>
      <c r="F62" s="4">
        <v>228</v>
      </c>
      <c r="G62" s="5">
        <v>0.87356321839080464</v>
      </c>
      <c r="H62" s="6">
        <v>3.177868852459016</v>
      </c>
    </row>
    <row r="63" spans="1:8" x14ac:dyDescent="0.25">
      <c r="A63" s="154"/>
      <c r="B63" s="7" t="s">
        <v>48</v>
      </c>
      <c r="C63" s="4">
        <v>279</v>
      </c>
      <c r="D63" s="4">
        <v>251</v>
      </c>
      <c r="E63" s="5">
        <v>0.89964157706093195</v>
      </c>
      <c r="F63" s="4">
        <v>232</v>
      </c>
      <c r="G63" s="5">
        <v>0.8315412186379928</v>
      </c>
      <c r="H63" s="6">
        <v>3.2509960159362543</v>
      </c>
    </row>
    <row r="64" spans="1:8" x14ac:dyDescent="0.25">
      <c r="A64" s="154"/>
      <c r="B64" s="7" t="s">
        <v>47</v>
      </c>
      <c r="C64" s="4">
        <v>275</v>
      </c>
      <c r="D64" s="4">
        <v>250</v>
      </c>
      <c r="E64" s="5">
        <v>0.90909090909090906</v>
      </c>
      <c r="F64" s="4">
        <v>233</v>
      </c>
      <c r="G64" s="5">
        <v>0.84727272727272729</v>
      </c>
      <c r="H64" s="6">
        <v>3.302409638554217</v>
      </c>
    </row>
    <row r="65" spans="1:8" x14ac:dyDescent="0.25">
      <c r="A65" s="155"/>
      <c r="B65" s="47" t="s">
        <v>30</v>
      </c>
      <c r="C65" s="16">
        <f>IFERROR(SUM(C60:C64), "--")</f>
        <v>1314</v>
      </c>
      <c r="D65" s="16">
        <f>IFERROR(SUM(D60:D64), "--")</f>
        <v>1198</v>
      </c>
      <c r="E65" s="89">
        <f>IFERROR(D65/C65, "--" )</f>
        <v>0.9117199391171994</v>
      </c>
      <c r="F65" s="16">
        <f>IFERROR(SUM(F60:F64), "--")</f>
        <v>1115</v>
      </c>
      <c r="G65" s="89">
        <f>IFERROR(F65/C65, "--" )</f>
        <v>0.84855403348554037</v>
      </c>
      <c r="H65" s="90" t="s">
        <v>32</v>
      </c>
    </row>
    <row r="66" spans="1:8" ht="15" customHeight="1" x14ac:dyDescent="0.25">
      <c r="A66" s="150" t="s">
        <v>62</v>
      </c>
      <c r="B66" s="80" t="s">
        <v>0</v>
      </c>
      <c r="C66" s="81">
        <v>29</v>
      </c>
      <c r="D66" s="81">
        <v>25</v>
      </c>
      <c r="E66" s="83">
        <v>0.86206896551724133</v>
      </c>
      <c r="F66" s="81">
        <v>23</v>
      </c>
      <c r="G66" s="83">
        <v>0.7931034482758621</v>
      </c>
      <c r="H66" s="82">
        <v>3.32</v>
      </c>
    </row>
    <row r="67" spans="1:8" x14ac:dyDescent="0.25">
      <c r="A67" s="151"/>
      <c r="B67" s="80" t="s">
        <v>1</v>
      </c>
      <c r="C67" s="81">
        <v>42</v>
      </c>
      <c r="D67" s="81">
        <v>40</v>
      </c>
      <c r="E67" s="83">
        <v>0.95238095238095233</v>
      </c>
      <c r="F67" s="81">
        <v>36</v>
      </c>
      <c r="G67" s="83">
        <v>0.8571428571428571</v>
      </c>
      <c r="H67" s="82">
        <v>3.0615384615384618</v>
      </c>
    </row>
    <row r="68" spans="1:8" x14ac:dyDescent="0.25">
      <c r="A68" s="151"/>
      <c r="B68" s="80" t="s">
        <v>2</v>
      </c>
      <c r="C68" s="81">
        <v>44</v>
      </c>
      <c r="D68" s="81">
        <v>41</v>
      </c>
      <c r="E68" s="83">
        <v>0.93181818181818177</v>
      </c>
      <c r="F68" s="81">
        <v>35</v>
      </c>
      <c r="G68" s="83">
        <v>0.79545454545454541</v>
      </c>
      <c r="H68" s="82">
        <v>3.0780487804878045</v>
      </c>
    </row>
    <row r="69" spans="1:8" x14ac:dyDescent="0.25">
      <c r="A69" s="151"/>
      <c r="B69" s="80" t="s">
        <v>48</v>
      </c>
      <c r="C69" s="81">
        <v>50</v>
      </c>
      <c r="D69" s="81">
        <v>47</v>
      </c>
      <c r="E69" s="83">
        <v>0.94</v>
      </c>
      <c r="F69" s="81">
        <v>40</v>
      </c>
      <c r="G69" s="83">
        <v>0.8</v>
      </c>
      <c r="H69" s="82">
        <v>3.0425531914893615</v>
      </c>
    </row>
    <row r="70" spans="1:8" x14ac:dyDescent="0.25">
      <c r="A70" s="151"/>
      <c r="B70" s="80" t="s">
        <v>47</v>
      </c>
      <c r="C70" s="81">
        <v>64</v>
      </c>
      <c r="D70" s="81">
        <v>57</v>
      </c>
      <c r="E70" s="83">
        <v>0.890625</v>
      </c>
      <c r="F70" s="81">
        <v>49</v>
      </c>
      <c r="G70" s="83">
        <v>0.765625</v>
      </c>
      <c r="H70" s="82">
        <v>2.9803571428571431</v>
      </c>
    </row>
    <row r="71" spans="1:8" x14ac:dyDescent="0.25">
      <c r="A71" s="152"/>
      <c r="B71" s="86" t="s">
        <v>30</v>
      </c>
      <c r="C71" s="94">
        <f>IFERROR(SUM(C66:C70), "--")</f>
        <v>229</v>
      </c>
      <c r="D71" s="94">
        <f>IFERROR(SUM(D66:D70), "--")</f>
        <v>210</v>
      </c>
      <c r="E71" s="96">
        <f>IFERROR(D71/C71, "--" )</f>
        <v>0.91703056768558955</v>
      </c>
      <c r="F71" s="94">
        <f>IFERROR(SUM(F66:F70), "--")</f>
        <v>183</v>
      </c>
      <c r="G71" s="96">
        <f>IFERROR(F71/C71, "--" )</f>
        <v>0.79912663755458513</v>
      </c>
      <c r="H71" s="95" t="s">
        <v>32</v>
      </c>
    </row>
    <row r="72" spans="1:8" ht="15" customHeight="1" x14ac:dyDescent="0.25">
      <c r="A72" s="162" t="s">
        <v>59</v>
      </c>
      <c r="B72" s="7" t="s">
        <v>0</v>
      </c>
      <c r="C72" s="4">
        <v>5</v>
      </c>
      <c r="D72" s="4">
        <v>3</v>
      </c>
      <c r="E72" s="5">
        <v>0.6</v>
      </c>
      <c r="F72" s="4">
        <v>3</v>
      </c>
      <c r="G72" s="5">
        <v>0.6</v>
      </c>
      <c r="H72" s="6">
        <v>3.6666666666666665</v>
      </c>
    </row>
    <row r="73" spans="1:8" x14ac:dyDescent="0.25">
      <c r="A73" s="162"/>
      <c r="B73" s="7" t="s">
        <v>1</v>
      </c>
      <c r="C73" s="4">
        <v>5</v>
      </c>
      <c r="D73" s="4">
        <v>5</v>
      </c>
      <c r="E73" s="5">
        <v>1</v>
      </c>
      <c r="F73" s="4">
        <v>4</v>
      </c>
      <c r="G73" s="5">
        <v>0.8</v>
      </c>
      <c r="H73" s="6">
        <v>2.8</v>
      </c>
    </row>
    <row r="74" spans="1:8" x14ac:dyDescent="0.25">
      <c r="A74" s="162"/>
      <c r="B74" s="7" t="s">
        <v>2</v>
      </c>
      <c r="C74" s="4">
        <v>3</v>
      </c>
      <c r="D74" s="4">
        <v>2</v>
      </c>
      <c r="E74" s="5">
        <v>0.66666666666666663</v>
      </c>
      <c r="F74" s="4">
        <v>1</v>
      </c>
      <c r="G74" s="5">
        <v>0.33333333333333331</v>
      </c>
      <c r="H74" s="6">
        <v>2</v>
      </c>
    </row>
    <row r="75" spans="1:8" x14ac:dyDescent="0.25">
      <c r="A75" s="162"/>
      <c r="B75" s="7" t="s">
        <v>48</v>
      </c>
      <c r="C75" s="4">
        <v>4</v>
      </c>
      <c r="D75" s="4">
        <v>4</v>
      </c>
      <c r="E75" s="5">
        <v>1</v>
      </c>
      <c r="F75" s="4">
        <v>4</v>
      </c>
      <c r="G75" s="5">
        <v>1</v>
      </c>
      <c r="H75" s="6">
        <v>4</v>
      </c>
    </row>
    <row r="76" spans="1:8" x14ac:dyDescent="0.25">
      <c r="A76" s="162"/>
      <c r="B76" s="7" t="s">
        <v>47</v>
      </c>
      <c r="C76" s="4">
        <v>3</v>
      </c>
      <c r="D76" s="4">
        <v>3</v>
      </c>
      <c r="E76" s="5">
        <v>1</v>
      </c>
      <c r="F76" s="4">
        <v>3</v>
      </c>
      <c r="G76" s="5">
        <v>1</v>
      </c>
      <c r="H76" s="6">
        <v>3.6666666666666665</v>
      </c>
    </row>
    <row r="77" spans="1:8" x14ac:dyDescent="0.25">
      <c r="A77" s="162"/>
      <c r="B77" s="47" t="s">
        <v>30</v>
      </c>
      <c r="C77" s="16">
        <f>IFERROR(SUM(C72:C76), "--")</f>
        <v>20</v>
      </c>
      <c r="D77" s="16">
        <f>IFERROR(SUM(D72:D76), "--")</f>
        <v>17</v>
      </c>
      <c r="E77" s="89">
        <f>IFERROR(D77/C77, "--" )</f>
        <v>0.85</v>
      </c>
      <c r="F77" s="16">
        <f>IFERROR(SUM(F72:F76), "--")</f>
        <v>15</v>
      </c>
      <c r="G77" s="89">
        <f>IFERROR(F77/C77, "--" )</f>
        <v>0.75</v>
      </c>
      <c r="H77" s="90"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V155"/>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4" sqref="A4:A9"/>
    </sheetView>
  </sheetViews>
  <sheetFormatPr defaultRowHeight="15" x14ac:dyDescent="0.25"/>
  <cols>
    <col min="1" max="1" width="22.7109375" style="79" customWidth="1"/>
    <col min="2" max="8" width="12.7109375" style="1" customWidth="1"/>
    <col min="9" max="9" width="9.140625" style="3"/>
  </cols>
  <sheetData>
    <row r="1" spans="1:12" x14ac:dyDescent="0.25">
      <c r="A1" s="145" t="s">
        <v>100</v>
      </c>
      <c r="B1" s="145"/>
      <c r="C1" s="145"/>
      <c r="D1" s="145"/>
      <c r="E1" s="145"/>
      <c r="F1" s="145"/>
      <c r="G1" s="145"/>
      <c r="H1" s="145"/>
      <c r="I1" s="13"/>
      <c r="J1" s="12"/>
      <c r="K1" s="12"/>
      <c r="L1" s="12"/>
    </row>
    <row r="2" spans="1:12" x14ac:dyDescent="0.25">
      <c r="A2" s="145"/>
      <c r="B2" s="145"/>
      <c r="C2" s="145"/>
      <c r="D2" s="145"/>
      <c r="E2" s="145"/>
      <c r="F2" s="145"/>
      <c r="G2" s="145"/>
      <c r="H2" s="145"/>
      <c r="I2" s="13"/>
      <c r="J2" s="13"/>
      <c r="K2" s="13"/>
      <c r="L2" s="13"/>
    </row>
    <row r="3" spans="1:12" s="21" customFormat="1" ht="30" x14ac:dyDescent="0.25">
      <c r="A3" s="48" t="s">
        <v>44</v>
      </c>
      <c r="B3" s="2" t="s">
        <v>4</v>
      </c>
      <c r="C3" s="58" t="s">
        <v>51</v>
      </c>
      <c r="D3" s="58" t="s">
        <v>52</v>
      </c>
      <c r="E3" s="58" t="s">
        <v>49</v>
      </c>
      <c r="F3" s="58" t="s">
        <v>53</v>
      </c>
      <c r="G3" s="58" t="s">
        <v>3</v>
      </c>
      <c r="H3" s="58" t="s">
        <v>50</v>
      </c>
      <c r="I3" s="49"/>
      <c r="J3" s="49"/>
      <c r="K3" s="49"/>
      <c r="L3" s="49"/>
    </row>
    <row r="4" spans="1:12" x14ac:dyDescent="0.25">
      <c r="A4" s="147" t="s">
        <v>98</v>
      </c>
      <c r="B4" s="7" t="s">
        <v>0</v>
      </c>
      <c r="C4" s="4">
        <v>484</v>
      </c>
      <c r="D4" s="4">
        <v>432</v>
      </c>
      <c r="E4" s="5">
        <v>0.8925619834710744</v>
      </c>
      <c r="F4" s="4">
        <v>397</v>
      </c>
      <c r="G4" s="5">
        <v>0.82024793388429751</v>
      </c>
      <c r="H4" s="14" t="s">
        <v>32</v>
      </c>
      <c r="I4" s="18"/>
      <c r="J4" s="18"/>
      <c r="K4" s="13"/>
      <c r="L4" s="13"/>
    </row>
    <row r="5" spans="1:12" x14ac:dyDescent="0.25">
      <c r="A5" s="148"/>
      <c r="B5" s="7" t="s">
        <v>1</v>
      </c>
      <c r="C5" s="4">
        <v>628</v>
      </c>
      <c r="D5" s="4">
        <v>579</v>
      </c>
      <c r="E5" s="5">
        <v>0.92197452229299359</v>
      </c>
      <c r="F5" s="4">
        <v>513</v>
      </c>
      <c r="G5" s="5">
        <v>0.81687898089171973</v>
      </c>
      <c r="H5" s="6" t="s">
        <v>32</v>
      </c>
      <c r="I5" s="18"/>
      <c r="J5" s="18"/>
      <c r="K5" s="13"/>
      <c r="L5" s="13"/>
    </row>
    <row r="6" spans="1:12" x14ac:dyDescent="0.25">
      <c r="A6" s="148"/>
      <c r="B6" s="7" t="s">
        <v>2</v>
      </c>
      <c r="C6" s="4">
        <v>607</v>
      </c>
      <c r="D6" s="4">
        <v>557</v>
      </c>
      <c r="E6" s="5">
        <v>0.9176276771004942</v>
      </c>
      <c r="F6" s="4">
        <v>491</v>
      </c>
      <c r="G6" s="5">
        <v>0.80889621087314667</v>
      </c>
      <c r="H6" s="6" t="s">
        <v>32</v>
      </c>
      <c r="I6" s="18"/>
      <c r="J6" s="18"/>
      <c r="K6" s="13"/>
      <c r="L6" s="13"/>
    </row>
    <row r="7" spans="1:12" x14ac:dyDescent="0.25">
      <c r="A7" s="148"/>
      <c r="B7" s="7" t="s">
        <v>48</v>
      </c>
      <c r="C7" s="4">
        <v>650</v>
      </c>
      <c r="D7" s="4">
        <v>572</v>
      </c>
      <c r="E7" s="5">
        <v>0.88</v>
      </c>
      <c r="F7" s="4">
        <v>511</v>
      </c>
      <c r="G7" s="5">
        <v>0.7861538461538462</v>
      </c>
      <c r="H7" s="6" t="s">
        <v>32</v>
      </c>
      <c r="I7" s="18"/>
      <c r="J7" s="18"/>
      <c r="K7" s="13"/>
      <c r="L7" s="13"/>
    </row>
    <row r="8" spans="1:12" x14ac:dyDescent="0.25">
      <c r="A8" s="148"/>
      <c r="B8" s="7" t="s">
        <v>47</v>
      </c>
      <c r="C8" s="4">
        <v>624</v>
      </c>
      <c r="D8" s="4">
        <v>555</v>
      </c>
      <c r="E8" s="5">
        <v>0.88942307692307687</v>
      </c>
      <c r="F8" s="4">
        <v>491</v>
      </c>
      <c r="G8" s="5">
        <v>0.78685897435897434</v>
      </c>
      <c r="H8" s="6" t="s">
        <v>32</v>
      </c>
      <c r="I8" s="18"/>
      <c r="J8" s="18"/>
      <c r="K8" s="13"/>
      <c r="L8" s="13"/>
    </row>
    <row r="9" spans="1:12" x14ac:dyDescent="0.25">
      <c r="A9" s="149"/>
      <c r="B9" s="47" t="s">
        <v>30</v>
      </c>
      <c r="C9" s="16">
        <f>IFERROR(SUM(C4:C8), "--")</f>
        <v>2993</v>
      </c>
      <c r="D9" s="16">
        <f>IFERROR(SUM(D4:D8), "--")</f>
        <v>2695</v>
      </c>
      <c r="E9" s="89">
        <f>IFERROR(D9/C9, "--" )</f>
        <v>0.90043434680922152</v>
      </c>
      <c r="F9" s="16">
        <f>IFERROR(SUM(F4:F8), "--")</f>
        <v>2403</v>
      </c>
      <c r="G9" s="89">
        <f>IFERROR(F9/C9, "--" )</f>
        <v>0.80287337119946545</v>
      </c>
      <c r="H9" s="90" t="s">
        <v>32</v>
      </c>
      <c r="I9" s="18"/>
      <c r="J9" s="18"/>
      <c r="K9" s="13"/>
      <c r="L9" s="13"/>
    </row>
    <row r="10" spans="1:12" x14ac:dyDescent="0.25">
      <c r="A10" s="97"/>
    </row>
    <row r="11" spans="1:12" s="21" customFormat="1" ht="30" x14ac:dyDescent="0.25">
      <c r="A11" s="78" t="s">
        <v>43</v>
      </c>
      <c r="B11" s="2" t="s">
        <v>4</v>
      </c>
      <c r="C11" s="58" t="s">
        <v>51</v>
      </c>
      <c r="D11" s="58" t="s">
        <v>52</v>
      </c>
      <c r="E11" s="58" t="s">
        <v>49</v>
      </c>
      <c r="F11" s="58" t="s">
        <v>53</v>
      </c>
      <c r="G11" s="58" t="s">
        <v>3</v>
      </c>
      <c r="H11" s="58" t="s">
        <v>50</v>
      </c>
      <c r="I11" s="50"/>
    </row>
    <row r="12" spans="1:12" ht="15" customHeight="1" x14ac:dyDescent="0.25">
      <c r="A12" s="167" t="s">
        <v>104</v>
      </c>
      <c r="B12" s="7" t="s">
        <v>0</v>
      </c>
      <c r="C12" s="114">
        <v>217</v>
      </c>
      <c r="D12" s="4">
        <v>192</v>
      </c>
      <c r="E12" s="5">
        <v>0.88479262672811065</v>
      </c>
      <c r="F12" s="4">
        <v>178</v>
      </c>
      <c r="G12" s="5">
        <v>0.82027649769585254</v>
      </c>
      <c r="H12" s="6">
        <v>3.1365079365079369</v>
      </c>
    </row>
    <row r="13" spans="1:12" x14ac:dyDescent="0.25">
      <c r="A13" s="168"/>
      <c r="B13" s="7" t="s">
        <v>1</v>
      </c>
      <c r="C13" s="114">
        <v>318</v>
      </c>
      <c r="D13" s="4">
        <v>295</v>
      </c>
      <c r="E13" s="5">
        <v>0.92767295597484278</v>
      </c>
      <c r="F13" s="4">
        <v>261</v>
      </c>
      <c r="G13" s="5">
        <v>0.82075471698113212</v>
      </c>
      <c r="H13" s="6">
        <v>3.053220338983051</v>
      </c>
      <c r="I13" s="51"/>
    </row>
    <row r="14" spans="1:12" x14ac:dyDescent="0.25">
      <c r="A14" s="168"/>
      <c r="B14" s="7" t="s">
        <v>2</v>
      </c>
      <c r="C14" s="114">
        <v>333</v>
      </c>
      <c r="D14" s="4">
        <v>306</v>
      </c>
      <c r="E14" s="5">
        <v>0.91891891891891897</v>
      </c>
      <c r="F14" s="4">
        <v>261</v>
      </c>
      <c r="G14" s="5">
        <v>0.78378378378378377</v>
      </c>
      <c r="H14" s="6">
        <v>2.8990131578947369</v>
      </c>
      <c r="I14" s="51"/>
    </row>
    <row r="15" spans="1:12" x14ac:dyDescent="0.25">
      <c r="A15" s="168"/>
      <c r="B15" s="7" t="s">
        <v>48</v>
      </c>
      <c r="C15" s="114">
        <v>342</v>
      </c>
      <c r="D15" s="4">
        <v>297</v>
      </c>
      <c r="E15" s="5">
        <v>0.86842105263157898</v>
      </c>
      <c r="F15" s="4">
        <v>253</v>
      </c>
      <c r="G15" s="5">
        <v>0.73976608187134507</v>
      </c>
      <c r="H15" s="6">
        <v>2.8837837837837843</v>
      </c>
      <c r="I15" s="51"/>
    </row>
    <row r="16" spans="1:12" x14ac:dyDescent="0.25">
      <c r="A16" s="168"/>
      <c r="B16" s="7" t="s">
        <v>47</v>
      </c>
      <c r="C16" s="114">
        <v>295</v>
      </c>
      <c r="D16" s="4">
        <v>264</v>
      </c>
      <c r="E16" s="5">
        <v>0.89491525423728813</v>
      </c>
      <c r="F16" s="4">
        <v>231</v>
      </c>
      <c r="G16" s="5">
        <v>0.7830508474576271</v>
      </c>
      <c r="H16" s="6">
        <v>2.91412213740458</v>
      </c>
      <c r="I16" s="51"/>
    </row>
    <row r="17" spans="1:11" x14ac:dyDescent="0.25">
      <c r="A17" s="169"/>
      <c r="B17" s="47" t="s">
        <v>30</v>
      </c>
      <c r="C17" s="16">
        <f>IFERROR(SUM(C12:C16), "--")</f>
        <v>1505</v>
      </c>
      <c r="D17" s="16">
        <f>IFERROR(SUM(D12:D16), "--")</f>
        <v>1354</v>
      </c>
      <c r="E17" s="89">
        <f>IFERROR(D17/C17, "--" )</f>
        <v>0.89966777408637877</v>
      </c>
      <c r="F17" s="16">
        <f>IFERROR(SUM(F12:F16), "--")</f>
        <v>1184</v>
      </c>
      <c r="G17" s="89">
        <f>IFERROR(F17/C17, "--" )</f>
        <v>0.78671096345514946</v>
      </c>
      <c r="H17" s="90" t="s">
        <v>32</v>
      </c>
      <c r="I17" s="51"/>
    </row>
    <row r="18" spans="1:11" ht="15" customHeight="1" x14ac:dyDescent="0.25">
      <c r="A18" s="170" t="s">
        <v>105</v>
      </c>
      <c r="B18" s="80" t="s">
        <v>0</v>
      </c>
      <c r="C18" s="123">
        <v>65</v>
      </c>
      <c r="D18" s="81">
        <v>61</v>
      </c>
      <c r="E18" s="83">
        <v>0.93846153846153846</v>
      </c>
      <c r="F18" s="81">
        <v>55</v>
      </c>
      <c r="G18" s="83">
        <v>0.84615384615384615</v>
      </c>
      <c r="H18" s="82">
        <v>3.1065573770491803</v>
      </c>
    </row>
    <row r="19" spans="1:11" x14ac:dyDescent="0.25">
      <c r="A19" s="171"/>
      <c r="B19" s="80" t="s">
        <v>1</v>
      </c>
      <c r="C19" s="123">
        <v>40</v>
      </c>
      <c r="D19" s="81">
        <v>38</v>
      </c>
      <c r="E19" s="83">
        <v>0.95</v>
      </c>
      <c r="F19" s="81">
        <v>36</v>
      </c>
      <c r="G19" s="83">
        <v>0.9</v>
      </c>
      <c r="H19" s="82">
        <v>3.4894736842105263</v>
      </c>
      <c r="I19" s="51"/>
    </row>
    <row r="20" spans="1:11" x14ac:dyDescent="0.25">
      <c r="A20" s="171"/>
      <c r="B20" s="80" t="s">
        <v>2</v>
      </c>
      <c r="C20" s="123">
        <v>37</v>
      </c>
      <c r="D20" s="81">
        <v>31</v>
      </c>
      <c r="E20" s="83">
        <v>0.83783783783783783</v>
      </c>
      <c r="F20" s="81">
        <v>28</v>
      </c>
      <c r="G20" s="83">
        <v>0.7567567567567568</v>
      </c>
      <c r="H20" s="82">
        <v>3.2483870967741937</v>
      </c>
      <c r="I20" s="51"/>
    </row>
    <row r="21" spans="1:11" x14ac:dyDescent="0.25">
      <c r="A21" s="171"/>
      <c r="B21" s="80" t="s">
        <v>48</v>
      </c>
      <c r="C21" s="123">
        <v>46</v>
      </c>
      <c r="D21" s="81">
        <v>41</v>
      </c>
      <c r="E21" s="83">
        <v>0.89130434782608692</v>
      </c>
      <c r="F21" s="81">
        <v>41</v>
      </c>
      <c r="G21" s="83">
        <v>0.89130434782608692</v>
      </c>
      <c r="H21" s="82">
        <v>3.4951219512195126</v>
      </c>
      <c r="I21" s="51"/>
    </row>
    <row r="22" spans="1:11" x14ac:dyDescent="0.25">
      <c r="A22" s="171"/>
      <c r="B22" s="80" t="s">
        <v>47</v>
      </c>
      <c r="C22" s="123">
        <v>49</v>
      </c>
      <c r="D22" s="81">
        <v>48</v>
      </c>
      <c r="E22" s="83">
        <v>0.97959183673469385</v>
      </c>
      <c r="F22" s="81">
        <v>47</v>
      </c>
      <c r="G22" s="83">
        <v>0.95918367346938771</v>
      </c>
      <c r="H22" s="82">
        <v>3.5062499999999996</v>
      </c>
      <c r="I22" s="51"/>
    </row>
    <row r="23" spans="1:11" x14ac:dyDescent="0.25">
      <c r="A23" s="172"/>
      <c r="B23" s="86" t="s">
        <v>30</v>
      </c>
      <c r="C23" s="94">
        <f>IFERROR(SUM(C18:C22), "--")</f>
        <v>237</v>
      </c>
      <c r="D23" s="94">
        <f>IFERROR(SUM(D18:D22), "--")</f>
        <v>219</v>
      </c>
      <c r="E23" s="96">
        <f>IFERROR(D23/C23, "--" )</f>
        <v>0.92405063291139244</v>
      </c>
      <c r="F23" s="94">
        <f>IFERROR(SUM(F18:F22), "--")</f>
        <v>207</v>
      </c>
      <c r="G23" s="96">
        <f>IFERROR(F23/C23, "--" )</f>
        <v>0.87341772151898733</v>
      </c>
      <c r="H23" s="95" t="s">
        <v>32</v>
      </c>
      <c r="I23" s="51"/>
    </row>
    <row r="24" spans="1:11" ht="15" customHeight="1" x14ac:dyDescent="0.25">
      <c r="A24" s="167" t="s">
        <v>106</v>
      </c>
      <c r="B24" s="7" t="s">
        <v>0</v>
      </c>
      <c r="C24" s="114">
        <v>18</v>
      </c>
      <c r="D24" s="4">
        <v>15</v>
      </c>
      <c r="E24" s="5">
        <v>0.83333333333333337</v>
      </c>
      <c r="F24" s="4">
        <v>13</v>
      </c>
      <c r="G24" s="5">
        <v>0.72222222222222221</v>
      </c>
      <c r="H24" s="6">
        <v>3.06</v>
      </c>
    </row>
    <row r="25" spans="1:11" x14ac:dyDescent="0.25">
      <c r="A25" s="168"/>
      <c r="B25" s="7" t="s">
        <v>1</v>
      </c>
      <c r="C25" s="114">
        <v>17</v>
      </c>
      <c r="D25" s="4">
        <v>15</v>
      </c>
      <c r="E25" s="5">
        <v>0.88235294117647056</v>
      </c>
      <c r="F25" s="4">
        <v>13</v>
      </c>
      <c r="G25" s="5">
        <v>0.76470588235294112</v>
      </c>
      <c r="H25" s="6">
        <v>3.1133333333333337</v>
      </c>
      <c r="I25" s="51"/>
    </row>
    <row r="26" spans="1:11" x14ac:dyDescent="0.25">
      <c r="A26" s="168"/>
      <c r="B26" s="7" t="s">
        <v>2</v>
      </c>
      <c r="C26" s="114">
        <v>11</v>
      </c>
      <c r="D26" s="4">
        <v>11</v>
      </c>
      <c r="E26" s="5">
        <v>1</v>
      </c>
      <c r="F26" s="4">
        <v>11</v>
      </c>
      <c r="G26" s="5">
        <v>1</v>
      </c>
      <c r="H26" s="6">
        <v>3.8181818181818183</v>
      </c>
      <c r="I26" s="51"/>
    </row>
    <row r="27" spans="1:11" x14ac:dyDescent="0.25">
      <c r="A27" s="168"/>
      <c r="B27" s="7" t="s">
        <v>48</v>
      </c>
      <c r="C27" s="114">
        <v>17</v>
      </c>
      <c r="D27" s="4">
        <v>17</v>
      </c>
      <c r="E27" s="5">
        <v>1</v>
      </c>
      <c r="F27" s="4">
        <v>17</v>
      </c>
      <c r="G27" s="5">
        <v>1</v>
      </c>
      <c r="H27" s="6">
        <v>3.7117647058823526</v>
      </c>
      <c r="I27" s="51"/>
    </row>
    <row r="28" spans="1:11" x14ac:dyDescent="0.25">
      <c r="A28" s="168"/>
      <c r="B28" s="7" t="s">
        <v>47</v>
      </c>
      <c r="C28" s="114">
        <v>13</v>
      </c>
      <c r="D28" s="4">
        <v>12</v>
      </c>
      <c r="E28" s="5">
        <v>0.92307692307692313</v>
      </c>
      <c r="F28" s="4">
        <v>12</v>
      </c>
      <c r="G28" s="5">
        <v>0.92307692307692313</v>
      </c>
      <c r="H28" s="6">
        <v>3.9750000000000005</v>
      </c>
      <c r="I28" s="51"/>
    </row>
    <row r="29" spans="1:11" x14ac:dyDescent="0.25">
      <c r="A29" s="169"/>
      <c r="B29" s="47" t="s">
        <v>30</v>
      </c>
      <c r="C29" s="16">
        <f>IFERROR(SUM(C24:C28), "--")</f>
        <v>76</v>
      </c>
      <c r="D29" s="16">
        <f>IFERROR(SUM(D24:D28), "--")</f>
        <v>70</v>
      </c>
      <c r="E29" s="89">
        <f>IFERROR(D29/C29, "--" )</f>
        <v>0.92105263157894735</v>
      </c>
      <c r="F29" s="16">
        <f>IFERROR(SUM(F24:F28), "--")</f>
        <v>66</v>
      </c>
      <c r="G29" s="89">
        <f>IFERROR(F29/C29, "--" )</f>
        <v>0.86842105263157898</v>
      </c>
      <c r="H29" s="90" t="s">
        <v>32</v>
      </c>
      <c r="I29" s="51"/>
    </row>
    <row r="30" spans="1:11" ht="15" customHeight="1" x14ac:dyDescent="0.25">
      <c r="A30" s="170" t="s">
        <v>107</v>
      </c>
      <c r="B30" s="80" t="s">
        <v>0</v>
      </c>
      <c r="C30" s="123">
        <v>69</v>
      </c>
      <c r="D30" s="81">
        <v>63</v>
      </c>
      <c r="E30" s="83">
        <v>0.91304347826086951</v>
      </c>
      <c r="F30" s="81">
        <v>59</v>
      </c>
      <c r="G30" s="83">
        <v>0.85507246376811596</v>
      </c>
      <c r="H30" s="82">
        <v>3.1523809523809523</v>
      </c>
      <c r="K30" s="122"/>
    </row>
    <row r="31" spans="1:11" x14ac:dyDescent="0.25">
      <c r="A31" s="171"/>
      <c r="B31" s="80" t="s">
        <v>1</v>
      </c>
      <c r="C31" s="123">
        <v>63</v>
      </c>
      <c r="D31" s="81">
        <v>58</v>
      </c>
      <c r="E31" s="83">
        <v>0.92063492063492058</v>
      </c>
      <c r="F31" s="81">
        <v>53</v>
      </c>
      <c r="G31" s="83">
        <v>0.84126984126984128</v>
      </c>
      <c r="H31" s="82">
        <v>3.1879310344827583</v>
      </c>
      <c r="I31" s="51"/>
    </row>
    <row r="32" spans="1:11" x14ac:dyDescent="0.25">
      <c r="A32" s="171"/>
      <c r="B32" s="80" t="s">
        <v>2</v>
      </c>
      <c r="C32" s="123">
        <v>62</v>
      </c>
      <c r="D32" s="81">
        <v>53</v>
      </c>
      <c r="E32" s="83">
        <v>0.85483870967741937</v>
      </c>
      <c r="F32" s="81">
        <v>49</v>
      </c>
      <c r="G32" s="83">
        <v>0.79032258064516125</v>
      </c>
      <c r="H32" s="82">
        <v>3.1698113207547172</v>
      </c>
      <c r="I32" s="51"/>
    </row>
    <row r="33" spans="1:14" x14ac:dyDescent="0.25">
      <c r="A33" s="171"/>
      <c r="B33" s="80" t="s">
        <v>48</v>
      </c>
      <c r="C33" s="123">
        <v>65</v>
      </c>
      <c r="D33" s="81">
        <v>54</v>
      </c>
      <c r="E33" s="83">
        <v>0.83076923076923082</v>
      </c>
      <c r="F33" s="81">
        <v>50</v>
      </c>
      <c r="G33" s="83">
        <v>0.76923076923076927</v>
      </c>
      <c r="H33" s="82">
        <v>3.0735849056603772</v>
      </c>
      <c r="I33" s="51"/>
    </row>
    <row r="34" spans="1:14" x14ac:dyDescent="0.25">
      <c r="A34" s="171"/>
      <c r="B34" s="80" t="s">
        <v>47</v>
      </c>
      <c r="C34" s="123">
        <v>55</v>
      </c>
      <c r="D34" s="81">
        <v>49</v>
      </c>
      <c r="E34" s="83">
        <v>0.89090909090909087</v>
      </c>
      <c r="F34" s="81">
        <v>44</v>
      </c>
      <c r="G34" s="83">
        <v>0.8</v>
      </c>
      <c r="H34" s="82">
        <v>3.3229166666666665</v>
      </c>
      <c r="I34" s="51"/>
    </row>
    <row r="35" spans="1:14" x14ac:dyDescent="0.25">
      <c r="A35" s="172"/>
      <c r="B35" s="86" t="s">
        <v>30</v>
      </c>
      <c r="C35" s="94">
        <f>IFERROR(SUM(C30:C34), "--")</f>
        <v>314</v>
      </c>
      <c r="D35" s="94">
        <f>IFERROR(SUM(D30:D34), "--")</f>
        <v>277</v>
      </c>
      <c r="E35" s="96">
        <f>IFERROR(D35/C35, "--" )</f>
        <v>0.88216560509554143</v>
      </c>
      <c r="F35" s="94">
        <f>IFERROR(SUM(F30:F34), "--")</f>
        <v>255</v>
      </c>
      <c r="G35" s="96">
        <f>IFERROR(F35/C35, "--" )</f>
        <v>0.81210191082802552</v>
      </c>
      <c r="H35" s="95" t="s">
        <v>32</v>
      </c>
      <c r="I35" s="51"/>
    </row>
    <row r="36" spans="1:14" ht="15" customHeight="1" x14ac:dyDescent="0.25">
      <c r="A36" s="167" t="s">
        <v>127</v>
      </c>
      <c r="B36" s="7" t="s">
        <v>0</v>
      </c>
      <c r="C36" s="114">
        <v>8</v>
      </c>
      <c r="D36" s="4">
        <v>7</v>
      </c>
      <c r="E36" s="5">
        <v>0.875</v>
      </c>
      <c r="F36" s="4">
        <v>7</v>
      </c>
      <c r="G36" s="5">
        <v>0.875</v>
      </c>
      <c r="H36" s="6">
        <v>3.5714285714285716</v>
      </c>
    </row>
    <row r="37" spans="1:14" x14ac:dyDescent="0.25">
      <c r="A37" s="168"/>
      <c r="B37" s="7" t="s">
        <v>1</v>
      </c>
      <c r="C37" s="114">
        <v>22</v>
      </c>
      <c r="D37" s="4">
        <v>21</v>
      </c>
      <c r="E37" s="5">
        <v>0.95454545454545459</v>
      </c>
      <c r="F37" s="4">
        <v>17</v>
      </c>
      <c r="G37" s="5">
        <v>0.77272727272727271</v>
      </c>
      <c r="H37" s="6">
        <v>2.7142857142857144</v>
      </c>
      <c r="I37" s="51"/>
    </row>
    <row r="38" spans="1:14" x14ac:dyDescent="0.25">
      <c r="A38" s="168"/>
      <c r="B38" s="7" t="s">
        <v>2</v>
      </c>
      <c r="C38" s="114">
        <v>18</v>
      </c>
      <c r="D38" s="4">
        <v>18</v>
      </c>
      <c r="E38" s="5">
        <v>1</v>
      </c>
      <c r="F38" s="4">
        <v>15</v>
      </c>
      <c r="G38" s="5">
        <v>0.83333333333333337</v>
      </c>
      <c r="H38" s="6">
        <v>2.9444444444444446</v>
      </c>
      <c r="I38" s="51"/>
    </row>
    <row r="39" spans="1:14" x14ac:dyDescent="0.25">
      <c r="A39" s="168"/>
      <c r="B39" s="7" t="s">
        <v>48</v>
      </c>
      <c r="C39" s="114">
        <v>7</v>
      </c>
      <c r="D39" s="4">
        <v>7</v>
      </c>
      <c r="E39" s="5">
        <v>1</v>
      </c>
      <c r="F39" s="4">
        <v>6</v>
      </c>
      <c r="G39" s="5">
        <v>0.8571428571428571</v>
      </c>
      <c r="H39" s="6">
        <v>2.7142857142857144</v>
      </c>
      <c r="I39" s="51"/>
      <c r="N39" s="122"/>
    </row>
    <row r="40" spans="1:14" x14ac:dyDescent="0.25">
      <c r="A40" s="168"/>
      <c r="B40" s="7" t="s">
        <v>47</v>
      </c>
      <c r="C40" s="115" t="s">
        <v>32</v>
      </c>
      <c r="D40" s="115" t="s">
        <v>32</v>
      </c>
      <c r="E40" s="45" t="s">
        <v>32</v>
      </c>
      <c r="F40" s="115" t="s">
        <v>32</v>
      </c>
      <c r="G40" s="45" t="s">
        <v>32</v>
      </c>
      <c r="H40" s="115" t="s">
        <v>32</v>
      </c>
      <c r="I40" s="51"/>
    </row>
    <row r="41" spans="1:14" x14ac:dyDescent="0.25">
      <c r="A41" s="169"/>
      <c r="B41" s="47" t="s">
        <v>30</v>
      </c>
      <c r="C41" s="16">
        <f>IFERROR(SUM(C36:C40), "--")</f>
        <v>55</v>
      </c>
      <c r="D41" s="16">
        <f>IFERROR(SUM(D36:D40), "--")</f>
        <v>53</v>
      </c>
      <c r="E41" s="89">
        <f>IFERROR(D41/C41, "--" )</f>
        <v>0.96363636363636362</v>
      </c>
      <c r="F41" s="16">
        <f>IFERROR(SUM(F36:F40), "--")</f>
        <v>45</v>
      </c>
      <c r="G41" s="89">
        <f>IFERROR(F41/C41, "--" )</f>
        <v>0.81818181818181823</v>
      </c>
      <c r="H41" s="90" t="s">
        <v>32</v>
      </c>
      <c r="I41" s="51"/>
    </row>
    <row r="42" spans="1:14" ht="15" customHeight="1" x14ac:dyDescent="0.25">
      <c r="A42" s="170" t="s">
        <v>108</v>
      </c>
      <c r="B42" s="80" t="s">
        <v>0</v>
      </c>
      <c r="C42" s="123">
        <v>22</v>
      </c>
      <c r="D42" s="81">
        <v>18</v>
      </c>
      <c r="E42" s="83">
        <v>0.81818181818181823</v>
      </c>
      <c r="F42" s="81">
        <v>18</v>
      </c>
      <c r="G42" s="83">
        <v>0.81818181818181823</v>
      </c>
      <c r="H42" s="82">
        <v>3.0944444444444441</v>
      </c>
    </row>
    <row r="43" spans="1:14" x14ac:dyDescent="0.25">
      <c r="A43" s="171"/>
      <c r="B43" s="80" t="s">
        <v>1</v>
      </c>
      <c r="C43" s="123">
        <v>23</v>
      </c>
      <c r="D43" s="81">
        <v>21</v>
      </c>
      <c r="E43" s="83">
        <v>0.91304347826086951</v>
      </c>
      <c r="F43" s="81">
        <v>20</v>
      </c>
      <c r="G43" s="83">
        <v>0.86956521739130432</v>
      </c>
      <c r="H43" s="82">
        <v>3.1476190476190475</v>
      </c>
      <c r="I43" s="51"/>
    </row>
    <row r="44" spans="1:14" x14ac:dyDescent="0.25">
      <c r="A44" s="171"/>
      <c r="B44" s="80" t="s">
        <v>2</v>
      </c>
      <c r="C44" s="123">
        <v>14</v>
      </c>
      <c r="D44" s="81">
        <v>13</v>
      </c>
      <c r="E44" s="83">
        <v>0.9285714285714286</v>
      </c>
      <c r="F44" s="81">
        <v>12</v>
      </c>
      <c r="G44" s="83">
        <v>0.8571428571428571</v>
      </c>
      <c r="H44" s="82">
        <v>3.2307692307692308</v>
      </c>
      <c r="I44" s="51"/>
    </row>
    <row r="45" spans="1:14" x14ac:dyDescent="0.25">
      <c r="A45" s="171"/>
      <c r="B45" s="80" t="s">
        <v>48</v>
      </c>
      <c r="C45" s="123">
        <v>21</v>
      </c>
      <c r="D45" s="81">
        <v>20</v>
      </c>
      <c r="E45" s="83">
        <v>0.95238095238095233</v>
      </c>
      <c r="F45" s="81">
        <v>19</v>
      </c>
      <c r="G45" s="83">
        <v>0.90476190476190477</v>
      </c>
      <c r="H45" s="82">
        <v>3.45</v>
      </c>
      <c r="I45" s="51"/>
    </row>
    <row r="46" spans="1:14" x14ac:dyDescent="0.25">
      <c r="A46" s="171"/>
      <c r="B46" s="80" t="s">
        <v>47</v>
      </c>
      <c r="C46" s="123">
        <v>23</v>
      </c>
      <c r="D46" s="81">
        <v>22</v>
      </c>
      <c r="E46" s="83">
        <v>0.95652173913043481</v>
      </c>
      <c r="F46" s="81">
        <v>22</v>
      </c>
      <c r="G46" s="83">
        <v>0.95652173913043481</v>
      </c>
      <c r="H46" s="82">
        <v>3.5454545454545454</v>
      </c>
      <c r="I46" s="51"/>
    </row>
    <row r="47" spans="1:14" x14ac:dyDescent="0.25">
      <c r="A47" s="172"/>
      <c r="B47" s="86" t="s">
        <v>30</v>
      </c>
      <c r="C47" s="94">
        <f>IFERROR(SUM(C42:C46), "--")</f>
        <v>103</v>
      </c>
      <c r="D47" s="94">
        <f>IFERROR(SUM(D42:D46), "--")</f>
        <v>94</v>
      </c>
      <c r="E47" s="96">
        <f>IFERROR(D47/C47, "--" )</f>
        <v>0.91262135922330101</v>
      </c>
      <c r="F47" s="94">
        <f>IFERROR(SUM(F42:F46), "--")</f>
        <v>91</v>
      </c>
      <c r="G47" s="96">
        <f>IFERROR(F47/C47, "--" )</f>
        <v>0.88349514563106801</v>
      </c>
      <c r="H47" s="95" t="s">
        <v>32</v>
      </c>
      <c r="I47" s="51"/>
    </row>
    <row r="48" spans="1:14" ht="15" customHeight="1" x14ac:dyDescent="0.25">
      <c r="A48" s="163" t="s">
        <v>109</v>
      </c>
      <c r="B48" s="106" t="s">
        <v>0</v>
      </c>
      <c r="C48" s="114">
        <v>24</v>
      </c>
      <c r="D48" s="4">
        <v>22</v>
      </c>
      <c r="E48" s="5">
        <v>0.91666666666666663</v>
      </c>
      <c r="F48" s="4">
        <v>21</v>
      </c>
      <c r="G48" s="5">
        <v>0.875</v>
      </c>
      <c r="H48" s="6">
        <v>3.1590909090909096</v>
      </c>
    </row>
    <row r="49" spans="1:11" x14ac:dyDescent="0.25">
      <c r="A49" s="164"/>
      <c r="B49" s="106" t="s">
        <v>1</v>
      </c>
      <c r="C49" s="114">
        <v>25</v>
      </c>
      <c r="D49" s="4">
        <v>23</v>
      </c>
      <c r="E49" s="5">
        <v>0.92</v>
      </c>
      <c r="F49" s="4">
        <v>20</v>
      </c>
      <c r="G49" s="5">
        <v>0.8</v>
      </c>
      <c r="H49" s="6">
        <v>3.3368421052631581</v>
      </c>
      <c r="I49" s="51"/>
    </row>
    <row r="50" spans="1:11" x14ac:dyDescent="0.25">
      <c r="A50" s="164"/>
      <c r="B50" s="106" t="s">
        <v>2</v>
      </c>
      <c r="C50" s="114">
        <v>22</v>
      </c>
      <c r="D50" s="4">
        <v>21</v>
      </c>
      <c r="E50" s="5">
        <v>0.95454545454545459</v>
      </c>
      <c r="F50" s="4">
        <v>20</v>
      </c>
      <c r="G50" s="5">
        <v>0.90909090909090906</v>
      </c>
      <c r="H50" s="6">
        <v>3.5142857142857142</v>
      </c>
      <c r="I50" s="51"/>
    </row>
    <row r="51" spans="1:11" x14ac:dyDescent="0.25">
      <c r="A51" s="164"/>
      <c r="B51" s="106" t="s">
        <v>48</v>
      </c>
      <c r="C51" s="114">
        <v>17</v>
      </c>
      <c r="D51" s="4">
        <v>17</v>
      </c>
      <c r="E51" s="5">
        <v>1</v>
      </c>
      <c r="F51" s="4">
        <v>17</v>
      </c>
      <c r="G51" s="5">
        <v>1</v>
      </c>
      <c r="H51" s="6">
        <v>3.3176470588235296</v>
      </c>
      <c r="I51" s="51"/>
    </row>
    <row r="52" spans="1:11" x14ac:dyDescent="0.25">
      <c r="A52" s="164"/>
      <c r="B52" s="106" t="s">
        <v>47</v>
      </c>
      <c r="C52" s="114">
        <v>18</v>
      </c>
      <c r="D52" s="4">
        <v>18</v>
      </c>
      <c r="E52" s="5">
        <v>1</v>
      </c>
      <c r="F52" s="4">
        <v>16</v>
      </c>
      <c r="G52" s="5">
        <v>0.88888888888888884</v>
      </c>
      <c r="H52" s="6">
        <v>3.1277777777777778</v>
      </c>
      <c r="I52" s="51"/>
    </row>
    <row r="53" spans="1:11" x14ac:dyDescent="0.25">
      <c r="A53" s="165"/>
      <c r="B53" s="107" t="s">
        <v>30</v>
      </c>
      <c r="C53" s="99">
        <f>IFERROR(SUM(C48:C52), "--")</f>
        <v>106</v>
      </c>
      <c r="D53" s="99">
        <f>IFERROR(SUM(D48:D52), "--")</f>
        <v>101</v>
      </c>
      <c r="E53" s="89">
        <f>IFERROR(D53/C53, "--" )</f>
        <v>0.95283018867924529</v>
      </c>
      <c r="F53" s="99">
        <f>IFERROR(SUM(F48:F52), "--")</f>
        <v>94</v>
      </c>
      <c r="G53" s="89">
        <f>IFERROR(F53/C53, "--" )</f>
        <v>0.8867924528301887</v>
      </c>
      <c r="H53" s="108" t="s">
        <v>32</v>
      </c>
      <c r="I53" s="51"/>
    </row>
    <row r="54" spans="1:11" ht="15" customHeight="1" x14ac:dyDescent="0.25">
      <c r="A54" s="166" t="s">
        <v>110</v>
      </c>
      <c r="B54" s="80" t="s">
        <v>0</v>
      </c>
      <c r="C54" s="123">
        <v>36</v>
      </c>
      <c r="D54" s="81">
        <v>32</v>
      </c>
      <c r="E54" s="83">
        <v>0.88888888888888884</v>
      </c>
      <c r="F54" s="81">
        <v>25</v>
      </c>
      <c r="G54" s="83">
        <v>0.69444444444444442</v>
      </c>
      <c r="H54" s="82">
        <v>2.46875</v>
      </c>
    </row>
    <row r="55" spans="1:11" x14ac:dyDescent="0.25">
      <c r="A55" s="166"/>
      <c r="B55" s="80" t="s">
        <v>1</v>
      </c>
      <c r="C55" s="123">
        <v>31</v>
      </c>
      <c r="D55" s="81">
        <v>27</v>
      </c>
      <c r="E55" s="83">
        <v>0.87096774193548387</v>
      </c>
      <c r="F55" s="81">
        <v>20</v>
      </c>
      <c r="G55" s="83">
        <v>0.64516129032258063</v>
      </c>
      <c r="H55" s="82">
        <v>2.2222222222222223</v>
      </c>
    </row>
    <row r="56" spans="1:11" x14ac:dyDescent="0.25">
      <c r="A56" s="166"/>
      <c r="B56" s="80" t="s">
        <v>2</v>
      </c>
      <c r="C56" s="123">
        <v>27</v>
      </c>
      <c r="D56" s="81">
        <v>24</v>
      </c>
      <c r="E56" s="83">
        <v>0.88888888888888884</v>
      </c>
      <c r="F56" s="81">
        <v>23</v>
      </c>
      <c r="G56" s="83">
        <v>0.85185185185185186</v>
      </c>
      <c r="H56" s="82">
        <v>2.5217391304347827</v>
      </c>
    </row>
    <row r="57" spans="1:11" x14ac:dyDescent="0.25">
      <c r="A57" s="166"/>
      <c r="B57" s="80" t="s">
        <v>48</v>
      </c>
      <c r="C57" s="123">
        <v>30</v>
      </c>
      <c r="D57" s="81">
        <v>28</v>
      </c>
      <c r="E57" s="83">
        <v>0.93333333333333335</v>
      </c>
      <c r="F57" s="81">
        <v>25</v>
      </c>
      <c r="G57" s="83">
        <v>0.83333333333333337</v>
      </c>
      <c r="H57" s="82">
        <v>3.0964285714285715</v>
      </c>
    </row>
    <row r="58" spans="1:11" x14ac:dyDescent="0.25">
      <c r="A58" s="166"/>
      <c r="B58" s="80" t="s">
        <v>47</v>
      </c>
      <c r="C58" s="104" t="s">
        <v>32</v>
      </c>
      <c r="D58" s="104" t="s">
        <v>32</v>
      </c>
      <c r="E58" s="105" t="s">
        <v>32</v>
      </c>
      <c r="F58" s="104" t="s">
        <v>32</v>
      </c>
      <c r="G58" s="105" t="s">
        <v>32</v>
      </c>
      <c r="H58" s="103" t="s">
        <v>32</v>
      </c>
      <c r="K58" s="122"/>
    </row>
    <row r="59" spans="1:11" x14ac:dyDescent="0.25">
      <c r="A59" s="166"/>
      <c r="B59" s="86" t="s">
        <v>30</v>
      </c>
      <c r="C59" s="94">
        <f>IFERROR(SUM(C54:C58), "--")</f>
        <v>124</v>
      </c>
      <c r="D59" s="94">
        <f>IFERROR(SUM(D54:D58), "--")</f>
        <v>111</v>
      </c>
      <c r="E59" s="96">
        <f>IFERROR(D59/C59, "--" )</f>
        <v>0.89516129032258063</v>
      </c>
      <c r="F59" s="94">
        <f>IFERROR(SUM(F54:F58), "--")</f>
        <v>93</v>
      </c>
      <c r="G59" s="96">
        <f>IFERROR(F59/C59, "--" )</f>
        <v>0.75</v>
      </c>
      <c r="H59" s="95" t="s">
        <v>32</v>
      </c>
      <c r="K59" s="122"/>
    </row>
    <row r="60" spans="1:11" x14ac:dyDescent="0.25">
      <c r="A60" s="163" t="s">
        <v>111</v>
      </c>
      <c r="B60" s="106" t="s">
        <v>0</v>
      </c>
      <c r="C60" s="116" t="s">
        <v>32</v>
      </c>
      <c r="D60" s="116" t="s">
        <v>32</v>
      </c>
      <c r="E60" s="117" t="s">
        <v>32</v>
      </c>
      <c r="F60" s="116" t="s">
        <v>32</v>
      </c>
      <c r="G60" s="117" t="s">
        <v>32</v>
      </c>
      <c r="H60" s="118" t="s">
        <v>32</v>
      </c>
    </row>
    <row r="61" spans="1:11" x14ac:dyDescent="0.25">
      <c r="A61" s="164"/>
      <c r="B61" s="106" t="s">
        <v>1</v>
      </c>
      <c r="C61" s="116" t="s">
        <v>32</v>
      </c>
      <c r="D61" s="116" t="s">
        <v>32</v>
      </c>
      <c r="E61" s="117" t="s">
        <v>32</v>
      </c>
      <c r="F61" s="116" t="s">
        <v>32</v>
      </c>
      <c r="G61" s="117" t="s">
        <v>32</v>
      </c>
      <c r="H61" s="118" t="s">
        <v>32</v>
      </c>
    </row>
    <row r="62" spans="1:11" x14ac:dyDescent="0.25">
      <c r="A62" s="164"/>
      <c r="B62" s="106" t="s">
        <v>2</v>
      </c>
      <c r="C62" s="116" t="s">
        <v>32</v>
      </c>
      <c r="D62" s="116" t="s">
        <v>32</v>
      </c>
      <c r="E62" s="117" t="s">
        <v>32</v>
      </c>
      <c r="F62" s="116" t="s">
        <v>32</v>
      </c>
      <c r="G62" s="117" t="s">
        <v>32</v>
      </c>
      <c r="H62" s="118" t="s">
        <v>32</v>
      </c>
    </row>
    <row r="63" spans="1:11" x14ac:dyDescent="0.25">
      <c r="A63" s="164"/>
      <c r="B63" s="106" t="s">
        <v>48</v>
      </c>
      <c r="C63" s="116" t="s">
        <v>32</v>
      </c>
      <c r="D63" s="116" t="s">
        <v>32</v>
      </c>
      <c r="E63" s="117" t="s">
        <v>32</v>
      </c>
      <c r="F63" s="116" t="s">
        <v>32</v>
      </c>
      <c r="G63" s="117" t="s">
        <v>32</v>
      </c>
      <c r="H63" s="118" t="s">
        <v>32</v>
      </c>
    </row>
    <row r="64" spans="1:11" x14ac:dyDescent="0.25">
      <c r="A64" s="164"/>
      <c r="B64" s="106" t="s">
        <v>47</v>
      </c>
      <c r="C64" s="114">
        <v>31</v>
      </c>
      <c r="D64" s="4">
        <v>29</v>
      </c>
      <c r="E64" s="5">
        <v>0.93548387096774188</v>
      </c>
      <c r="F64" s="4">
        <v>29</v>
      </c>
      <c r="G64" s="5">
        <v>0.93548387096774188</v>
      </c>
      <c r="H64" s="6">
        <v>3.3928571428571428</v>
      </c>
    </row>
    <row r="65" spans="1:22" x14ac:dyDescent="0.25">
      <c r="A65" s="165"/>
      <c r="B65" s="107" t="s">
        <v>30</v>
      </c>
      <c r="C65" s="99">
        <f>IFERROR(SUM(C60:C64), "--")</f>
        <v>31</v>
      </c>
      <c r="D65" s="99">
        <f>IFERROR(SUM(D60:D64), "--")</f>
        <v>29</v>
      </c>
      <c r="E65" s="89">
        <f>IFERROR(D65/C65, "--" )</f>
        <v>0.93548387096774188</v>
      </c>
      <c r="F65" s="99">
        <f>IFERROR(SUM(F60:F64), "--")</f>
        <v>29</v>
      </c>
      <c r="G65" s="89">
        <f>IFERROR(F65/C65, "--" )</f>
        <v>0.93548387096774188</v>
      </c>
      <c r="H65" s="108" t="s">
        <v>32</v>
      </c>
    </row>
    <row r="66" spans="1:22" x14ac:dyDescent="0.25">
      <c r="A66" s="166" t="s">
        <v>112</v>
      </c>
      <c r="B66" s="80" t="s">
        <v>0</v>
      </c>
      <c r="C66" s="119" t="s">
        <v>32</v>
      </c>
      <c r="D66" s="119" t="s">
        <v>32</v>
      </c>
      <c r="E66" s="113" t="s">
        <v>32</v>
      </c>
      <c r="F66" s="119" t="s">
        <v>32</v>
      </c>
      <c r="G66" s="113" t="s">
        <v>32</v>
      </c>
      <c r="H66" s="119" t="s">
        <v>32</v>
      </c>
    </row>
    <row r="67" spans="1:22" x14ac:dyDescent="0.25">
      <c r="A67" s="166"/>
      <c r="B67" s="80" t="s">
        <v>1</v>
      </c>
      <c r="C67" s="104" t="s">
        <v>32</v>
      </c>
      <c r="D67" s="104" t="s">
        <v>32</v>
      </c>
      <c r="E67" s="105" t="s">
        <v>32</v>
      </c>
      <c r="F67" s="104" t="s">
        <v>32</v>
      </c>
      <c r="G67" s="105" t="s">
        <v>32</v>
      </c>
      <c r="H67" s="103" t="s">
        <v>32</v>
      </c>
    </row>
    <row r="68" spans="1:22" x14ac:dyDescent="0.25">
      <c r="A68" s="166"/>
      <c r="B68" s="80" t="s">
        <v>2</v>
      </c>
      <c r="C68" s="104" t="s">
        <v>32</v>
      </c>
      <c r="D68" s="104" t="s">
        <v>32</v>
      </c>
      <c r="E68" s="105" t="s">
        <v>32</v>
      </c>
      <c r="F68" s="104" t="s">
        <v>32</v>
      </c>
      <c r="G68" s="105" t="s">
        <v>32</v>
      </c>
      <c r="H68" s="103" t="s">
        <v>32</v>
      </c>
    </row>
    <row r="69" spans="1:22" x14ac:dyDescent="0.25">
      <c r="A69" s="166"/>
      <c r="B69" s="80" t="s">
        <v>48</v>
      </c>
      <c r="C69" s="104" t="s">
        <v>32</v>
      </c>
      <c r="D69" s="104" t="s">
        <v>32</v>
      </c>
      <c r="E69" s="105" t="s">
        <v>32</v>
      </c>
      <c r="F69" s="104" t="s">
        <v>32</v>
      </c>
      <c r="G69" s="105" t="s">
        <v>32</v>
      </c>
      <c r="H69" s="103" t="s">
        <v>32</v>
      </c>
    </row>
    <row r="70" spans="1:22" x14ac:dyDescent="0.25">
      <c r="A70" s="166"/>
      <c r="B70" s="80" t="s">
        <v>47</v>
      </c>
      <c r="C70" s="123">
        <v>47</v>
      </c>
      <c r="D70" s="81">
        <v>34</v>
      </c>
      <c r="E70" s="83">
        <v>0.72340425531914898</v>
      </c>
      <c r="F70" s="81">
        <v>27</v>
      </c>
      <c r="G70" s="83">
        <v>0.57446808510638303</v>
      </c>
      <c r="H70" s="82">
        <v>2.6705882352941175</v>
      </c>
      <c r="M70" s="122"/>
    </row>
    <row r="71" spans="1:22" x14ac:dyDescent="0.25">
      <c r="A71" s="166"/>
      <c r="B71" s="86" t="s">
        <v>30</v>
      </c>
      <c r="C71" s="94">
        <f>IFERROR(SUM(C66:C70), "--")</f>
        <v>47</v>
      </c>
      <c r="D71" s="94">
        <f>IFERROR(SUM(D66:D70), "--")</f>
        <v>34</v>
      </c>
      <c r="E71" s="96">
        <f>IFERROR(D71/C71, "--" )</f>
        <v>0.72340425531914898</v>
      </c>
      <c r="F71" s="94">
        <f>IFERROR(SUM(F66:F70), "--")</f>
        <v>27</v>
      </c>
      <c r="G71" s="96">
        <f>IFERROR(F71/C71, "--" )</f>
        <v>0.57446808510638303</v>
      </c>
      <c r="H71" s="95" t="s">
        <v>32</v>
      </c>
    </row>
    <row r="72" spans="1:22" x14ac:dyDescent="0.25">
      <c r="A72" s="163" t="s">
        <v>113</v>
      </c>
      <c r="B72" s="106" t="s">
        <v>0</v>
      </c>
      <c r="C72" s="116" t="s">
        <v>32</v>
      </c>
      <c r="D72" s="116" t="s">
        <v>32</v>
      </c>
      <c r="E72" s="117" t="s">
        <v>32</v>
      </c>
      <c r="F72" s="116" t="s">
        <v>32</v>
      </c>
      <c r="G72" s="117" t="s">
        <v>32</v>
      </c>
      <c r="H72" s="118" t="s">
        <v>32</v>
      </c>
    </row>
    <row r="73" spans="1:22" x14ac:dyDescent="0.25">
      <c r="A73" s="164"/>
      <c r="B73" s="106" t="s">
        <v>1</v>
      </c>
      <c r="C73" s="114">
        <v>42</v>
      </c>
      <c r="D73" s="4">
        <v>40</v>
      </c>
      <c r="E73" s="5">
        <v>0.95238095238095233</v>
      </c>
      <c r="F73" s="4">
        <v>33</v>
      </c>
      <c r="G73" s="5">
        <v>0.7857142857142857</v>
      </c>
      <c r="H73" s="6">
        <v>2.8564102564102565</v>
      </c>
    </row>
    <row r="74" spans="1:22" x14ac:dyDescent="0.25">
      <c r="A74" s="164"/>
      <c r="B74" s="106" t="s">
        <v>2</v>
      </c>
      <c r="C74" s="114">
        <v>34</v>
      </c>
      <c r="D74" s="4">
        <v>32</v>
      </c>
      <c r="E74" s="5">
        <v>0.94117647058823528</v>
      </c>
      <c r="F74" s="4">
        <v>25</v>
      </c>
      <c r="G74" s="5">
        <v>0.73529411764705888</v>
      </c>
      <c r="H74" s="6">
        <v>2.6375000000000002</v>
      </c>
    </row>
    <row r="75" spans="1:22" x14ac:dyDescent="0.25">
      <c r="A75" s="164"/>
      <c r="B75" s="106" t="s">
        <v>48</v>
      </c>
      <c r="C75" s="114">
        <v>46</v>
      </c>
      <c r="D75" s="4">
        <v>40</v>
      </c>
      <c r="E75" s="5">
        <v>0.86956521739130432</v>
      </c>
      <c r="F75" s="4">
        <v>34</v>
      </c>
      <c r="G75" s="5">
        <v>0.73913043478260865</v>
      </c>
      <c r="H75" s="6">
        <v>2.83</v>
      </c>
      <c r="V75" s="122"/>
    </row>
    <row r="76" spans="1:22" x14ac:dyDescent="0.25">
      <c r="A76" s="164"/>
      <c r="B76" s="106" t="s">
        <v>47</v>
      </c>
      <c r="C76" s="114">
        <v>39</v>
      </c>
      <c r="D76" s="4">
        <v>34</v>
      </c>
      <c r="E76" s="5">
        <v>0.87179487179487181</v>
      </c>
      <c r="F76" s="4">
        <v>20</v>
      </c>
      <c r="G76" s="5">
        <v>0.51282051282051277</v>
      </c>
      <c r="H76" s="6">
        <v>2.2558823529411764</v>
      </c>
    </row>
    <row r="77" spans="1:22" x14ac:dyDescent="0.25">
      <c r="A77" s="165"/>
      <c r="B77" s="107" t="s">
        <v>30</v>
      </c>
      <c r="C77" s="99">
        <f>IFERROR(SUM(C72:C76), "--")</f>
        <v>161</v>
      </c>
      <c r="D77" s="99">
        <f>IFERROR(SUM(D72:D76), "--")</f>
        <v>146</v>
      </c>
      <c r="E77" s="89">
        <f>IFERROR(D77/C77, "--" )</f>
        <v>0.90683229813664601</v>
      </c>
      <c r="F77" s="99">
        <f>IFERROR(SUM(F72:F76), "--")</f>
        <v>112</v>
      </c>
      <c r="G77" s="89">
        <f>IFERROR(F77/C77, "--" )</f>
        <v>0.69565217391304346</v>
      </c>
      <c r="H77" s="108" t="s">
        <v>32</v>
      </c>
    </row>
    <row r="78" spans="1:22" x14ac:dyDescent="0.25">
      <c r="A78" s="170" t="s">
        <v>114</v>
      </c>
      <c r="B78" s="80" t="s">
        <v>0</v>
      </c>
      <c r="C78" s="104" t="s">
        <v>32</v>
      </c>
      <c r="D78" s="104" t="s">
        <v>32</v>
      </c>
      <c r="E78" s="105" t="s">
        <v>32</v>
      </c>
      <c r="F78" s="104" t="s">
        <v>32</v>
      </c>
      <c r="G78" s="105" t="s">
        <v>32</v>
      </c>
      <c r="H78" s="103" t="s">
        <v>32</v>
      </c>
    </row>
    <row r="79" spans="1:22" x14ac:dyDescent="0.25">
      <c r="A79" s="171"/>
      <c r="B79" s="80" t="s">
        <v>1</v>
      </c>
      <c r="C79" s="104" t="s">
        <v>32</v>
      </c>
      <c r="D79" s="104" t="s">
        <v>32</v>
      </c>
      <c r="E79" s="105" t="s">
        <v>32</v>
      </c>
      <c r="F79" s="104" t="s">
        <v>32</v>
      </c>
      <c r="G79" s="105" t="s">
        <v>32</v>
      </c>
      <c r="H79" s="103" t="s">
        <v>32</v>
      </c>
    </row>
    <row r="80" spans="1:22" x14ac:dyDescent="0.25">
      <c r="A80" s="171"/>
      <c r="B80" s="80" t="s">
        <v>2</v>
      </c>
      <c r="C80" s="104" t="s">
        <v>32</v>
      </c>
      <c r="D80" s="104" t="s">
        <v>32</v>
      </c>
      <c r="E80" s="105" t="s">
        <v>32</v>
      </c>
      <c r="F80" s="104" t="s">
        <v>32</v>
      </c>
      <c r="G80" s="105" t="s">
        <v>32</v>
      </c>
      <c r="H80" s="103" t="s">
        <v>32</v>
      </c>
    </row>
    <row r="81" spans="1:12" x14ac:dyDescent="0.25">
      <c r="A81" s="171"/>
      <c r="B81" s="80" t="s">
        <v>48</v>
      </c>
      <c r="C81" s="104" t="s">
        <v>32</v>
      </c>
      <c r="D81" s="104" t="s">
        <v>32</v>
      </c>
      <c r="E81" s="105" t="s">
        <v>32</v>
      </c>
      <c r="F81" s="104" t="s">
        <v>32</v>
      </c>
      <c r="G81" s="105" t="s">
        <v>32</v>
      </c>
      <c r="H81" s="103" t="s">
        <v>32</v>
      </c>
    </row>
    <row r="82" spans="1:12" x14ac:dyDescent="0.25">
      <c r="A82" s="171"/>
      <c r="B82" s="80" t="s">
        <v>47</v>
      </c>
      <c r="C82" s="123">
        <v>20</v>
      </c>
      <c r="D82" s="81">
        <v>14</v>
      </c>
      <c r="E82" s="83">
        <v>0.7</v>
      </c>
      <c r="F82" s="81">
        <v>13</v>
      </c>
      <c r="G82" s="83">
        <v>0.65</v>
      </c>
      <c r="H82" s="82">
        <v>3.5</v>
      </c>
    </row>
    <row r="83" spans="1:12" x14ac:dyDescent="0.25">
      <c r="A83" s="172"/>
      <c r="B83" s="86" t="s">
        <v>30</v>
      </c>
      <c r="C83" s="94">
        <f>IFERROR(SUM(C78:C82), "--")</f>
        <v>20</v>
      </c>
      <c r="D83" s="94">
        <f>IFERROR(SUM(D78:D82), "--")</f>
        <v>14</v>
      </c>
      <c r="E83" s="96">
        <f>IFERROR(D83/C83, "--" )</f>
        <v>0.7</v>
      </c>
      <c r="F83" s="94">
        <f>IFERROR(SUM(F78:F82), "--")</f>
        <v>13</v>
      </c>
      <c r="G83" s="96">
        <f>IFERROR(F83/C83, "--" )</f>
        <v>0.65</v>
      </c>
      <c r="H83" s="95" t="s">
        <v>32</v>
      </c>
    </row>
    <row r="84" spans="1:12" x14ac:dyDescent="0.25">
      <c r="A84" s="163" t="s">
        <v>115</v>
      </c>
      <c r="B84" s="106" t="s">
        <v>0</v>
      </c>
      <c r="C84" s="116" t="s">
        <v>32</v>
      </c>
      <c r="D84" s="116" t="s">
        <v>32</v>
      </c>
      <c r="E84" s="117" t="s">
        <v>32</v>
      </c>
      <c r="F84" s="116" t="s">
        <v>32</v>
      </c>
      <c r="G84" s="117" t="s">
        <v>32</v>
      </c>
      <c r="H84" s="118" t="s">
        <v>32</v>
      </c>
    </row>
    <row r="85" spans="1:12" x14ac:dyDescent="0.25">
      <c r="A85" s="164"/>
      <c r="B85" s="106" t="s">
        <v>1</v>
      </c>
      <c r="C85" s="114">
        <v>9</v>
      </c>
      <c r="D85" s="4">
        <v>7</v>
      </c>
      <c r="E85" s="5">
        <v>0.77777777777777779</v>
      </c>
      <c r="F85" s="4">
        <v>7</v>
      </c>
      <c r="G85" s="5">
        <v>0.77777777777777779</v>
      </c>
      <c r="H85" s="6">
        <v>3.3333333333333335</v>
      </c>
    </row>
    <row r="86" spans="1:12" x14ac:dyDescent="0.25">
      <c r="A86" s="164"/>
      <c r="B86" s="106" t="s">
        <v>2</v>
      </c>
      <c r="C86" s="114">
        <v>5</v>
      </c>
      <c r="D86" s="4">
        <v>5</v>
      </c>
      <c r="E86" s="5">
        <v>1</v>
      </c>
      <c r="F86" s="4">
        <v>5</v>
      </c>
      <c r="G86" s="5">
        <v>1</v>
      </c>
      <c r="H86" s="6">
        <v>3.82</v>
      </c>
    </row>
    <row r="87" spans="1:12" x14ac:dyDescent="0.25">
      <c r="A87" s="164"/>
      <c r="B87" s="106" t="s">
        <v>48</v>
      </c>
      <c r="C87" s="114">
        <v>5</v>
      </c>
      <c r="D87" s="4">
        <v>4</v>
      </c>
      <c r="E87" s="5">
        <v>0.8</v>
      </c>
      <c r="F87" s="4">
        <v>4</v>
      </c>
      <c r="G87" s="5">
        <v>0.8</v>
      </c>
      <c r="H87" s="6">
        <v>3.9249999999999998</v>
      </c>
    </row>
    <row r="88" spans="1:12" x14ac:dyDescent="0.25">
      <c r="A88" s="164"/>
      <c r="B88" s="106" t="s">
        <v>47</v>
      </c>
      <c r="C88" s="114">
        <v>1</v>
      </c>
      <c r="D88" s="4">
        <v>1</v>
      </c>
      <c r="E88" s="5">
        <v>1</v>
      </c>
      <c r="F88" s="4">
        <v>1</v>
      </c>
      <c r="G88" s="5">
        <v>1</v>
      </c>
      <c r="H88" s="6">
        <v>3.7000000000000006</v>
      </c>
    </row>
    <row r="89" spans="1:12" x14ac:dyDescent="0.25">
      <c r="A89" s="165"/>
      <c r="B89" s="107" t="s">
        <v>30</v>
      </c>
      <c r="C89" s="99">
        <f>IFERROR(SUM(C84:C88), "--")</f>
        <v>20</v>
      </c>
      <c r="D89" s="99">
        <f>IFERROR(SUM(D84:D88), "--")</f>
        <v>17</v>
      </c>
      <c r="E89" s="89">
        <f>IFERROR(D89/C89, "--" )</f>
        <v>0.85</v>
      </c>
      <c r="F89" s="99">
        <f>IFERROR(SUM(F84:F88), "--")</f>
        <v>17</v>
      </c>
      <c r="G89" s="89">
        <f>IFERROR(F89/C89, "--" )</f>
        <v>0.85</v>
      </c>
      <c r="H89" s="108" t="s">
        <v>32</v>
      </c>
    </row>
    <row r="90" spans="1:12" x14ac:dyDescent="0.25">
      <c r="A90" s="170" t="s">
        <v>116</v>
      </c>
      <c r="B90" s="80" t="s">
        <v>0</v>
      </c>
      <c r="C90" s="104" t="s">
        <v>32</v>
      </c>
      <c r="D90" s="104" t="s">
        <v>32</v>
      </c>
      <c r="E90" s="105" t="s">
        <v>32</v>
      </c>
      <c r="F90" s="104" t="s">
        <v>32</v>
      </c>
      <c r="G90" s="105" t="s">
        <v>32</v>
      </c>
      <c r="H90" s="103" t="s">
        <v>32</v>
      </c>
    </row>
    <row r="91" spans="1:12" x14ac:dyDescent="0.25">
      <c r="A91" s="171"/>
      <c r="B91" s="80" t="s">
        <v>1</v>
      </c>
      <c r="C91" s="123">
        <v>3</v>
      </c>
      <c r="D91" s="81">
        <v>3</v>
      </c>
      <c r="E91" s="83">
        <v>1</v>
      </c>
      <c r="F91" s="81">
        <v>3</v>
      </c>
      <c r="G91" s="83">
        <v>1</v>
      </c>
      <c r="H91" s="82">
        <v>4</v>
      </c>
    </row>
    <row r="92" spans="1:12" x14ac:dyDescent="0.25">
      <c r="A92" s="171"/>
      <c r="B92" s="80" t="s">
        <v>2</v>
      </c>
      <c r="C92" s="123">
        <v>1</v>
      </c>
      <c r="D92" s="81">
        <v>1</v>
      </c>
      <c r="E92" s="83">
        <v>1</v>
      </c>
      <c r="F92" s="81">
        <v>1</v>
      </c>
      <c r="G92" s="83">
        <v>1</v>
      </c>
      <c r="H92" s="82">
        <v>4</v>
      </c>
    </row>
    <row r="93" spans="1:12" x14ac:dyDescent="0.25">
      <c r="A93" s="171"/>
      <c r="B93" s="80" t="s">
        <v>48</v>
      </c>
      <c r="C93" s="123">
        <v>2</v>
      </c>
      <c r="D93" s="81">
        <v>2</v>
      </c>
      <c r="E93" s="83">
        <v>1</v>
      </c>
      <c r="F93" s="81">
        <v>2</v>
      </c>
      <c r="G93" s="83">
        <v>1</v>
      </c>
      <c r="H93" s="82">
        <v>3.65</v>
      </c>
    </row>
    <row r="94" spans="1:12" x14ac:dyDescent="0.25">
      <c r="A94" s="171"/>
      <c r="B94" s="80" t="s">
        <v>47</v>
      </c>
      <c r="C94" s="123">
        <v>4</v>
      </c>
      <c r="D94" s="81">
        <v>4</v>
      </c>
      <c r="E94" s="83">
        <v>1</v>
      </c>
      <c r="F94" s="81">
        <v>4</v>
      </c>
      <c r="G94" s="83">
        <v>1</v>
      </c>
      <c r="H94" s="82">
        <v>3.75</v>
      </c>
      <c r="L94" s="122"/>
    </row>
    <row r="95" spans="1:12" x14ac:dyDescent="0.25">
      <c r="A95" s="172"/>
      <c r="B95" s="86" t="s">
        <v>30</v>
      </c>
      <c r="C95" s="94">
        <f>IFERROR(SUM(C90:C94), "--")</f>
        <v>10</v>
      </c>
      <c r="D95" s="94">
        <f>IFERROR(SUM(D90:D94), "--")</f>
        <v>10</v>
      </c>
      <c r="E95" s="96">
        <f>IFERROR(D95/C95, "--" )</f>
        <v>1</v>
      </c>
      <c r="F95" s="94">
        <f>IFERROR(SUM(F90:F94), "--")</f>
        <v>10</v>
      </c>
      <c r="G95" s="96">
        <f>IFERROR(F95/C95, "--" )</f>
        <v>1</v>
      </c>
      <c r="H95" s="95" t="s">
        <v>32</v>
      </c>
    </row>
    <row r="96" spans="1:12" x14ac:dyDescent="0.25">
      <c r="A96" s="163" t="s">
        <v>117</v>
      </c>
      <c r="B96" s="106" t="s">
        <v>0</v>
      </c>
      <c r="C96" s="116" t="s">
        <v>32</v>
      </c>
      <c r="D96" s="116" t="s">
        <v>32</v>
      </c>
      <c r="E96" s="117" t="s">
        <v>32</v>
      </c>
      <c r="F96" s="116" t="s">
        <v>32</v>
      </c>
      <c r="G96" s="117" t="s">
        <v>32</v>
      </c>
      <c r="H96" s="118" t="s">
        <v>32</v>
      </c>
    </row>
    <row r="97" spans="1:14" x14ac:dyDescent="0.25">
      <c r="A97" s="164"/>
      <c r="B97" s="106" t="s">
        <v>1</v>
      </c>
      <c r="C97" s="114">
        <v>2</v>
      </c>
      <c r="D97" s="4">
        <v>1</v>
      </c>
      <c r="E97" s="5">
        <v>0.5</v>
      </c>
      <c r="F97" s="4">
        <v>1</v>
      </c>
      <c r="G97" s="5">
        <v>0.5</v>
      </c>
      <c r="H97" s="6">
        <v>4</v>
      </c>
      <c r="K97" s="122"/>
    </row>
    <row r="98" spans="1:14" x14ac:dyDescent="0.25">
      <c r="A98" s="164"/>
      <c r="B98" s="106" t="s">
        <v>2</v>
      </c>
      <c r="C98" s="116" t="s">
        <v>32</v>
      </c>
      <c r="D98" s="116" t="s">
        <v>32</v>
      </c>
      <c r="E98" s="117" t="s">
        <v>32</v>
      </c>
      <c r="F98" s="116" t="s">
        <v>32</v>
      </c>
      <c r="G98" s="117" t="s">
        <v>32</v>
      </c>
      <c r="H98" s="118" t="s">
        <v>32</v>
      </c>
    </row>
    <row r="99" spans="1:14" x14ac:dyDescent="0.25">
      <c r="A99" s="164"/>
      <c r="B99" s="106" t="s">
        <v>48</v>
      </c>
      <c r="C99" s="116" t="s">
        <v>32</v>
      </c>
      <c r="D99" s="116" t="s">
        <v>32</v>
      </c>
      <c r="E99" s="117" t="s">
        <v>32</v>
      </c>
      <c r="F99" s="116" t="s">
        <v>32</v>
      </c>
      <c r="G99" s="117" t="s">
        <v>32</v>
      </c>
      <c r="H99" s="118" t="s">
        <v>32</v>
      </c>
    </row>
    <row r="100" spans="1:14" x14ac:dyDescent="0.25">
      <c r="A100" s="164"/>
      <c r="B100" s="106" t="s">
        <v>47</v>
      </c>
      <c r="C100" s="114">
        <v>1</v>
      </c>
      <c r="D100" s="4">
        <v>1</v>
      </c>
      <c r="E100" s="5">
        <v>1</v>
      </c>
      <c r="F100" s="4">
        <v>1</v>
      </c>
      <c r="G100" s="5">
        <v>1</v>
      </c>
      <c r="H100" s="6">
        <v>4</v>
      </c>
    </row>
    <row r="101" spans="1:14" x14ac:dyDescent="0.25">
      <c r="A101" s="165"/>
      <c r="B101" s="107" t="s">
        <v>30</v>
      </c>
      <c r="C101" s="99">
        <f>IFERROR(SUM(C96:C100), "--")</f>
        <v>3</v>
      </c>
      <c r="D101" s="99">
        <f>IFERROR(SUM(D96:D100), "--")</f>
        <v>2</v>
      </c>
      <c r="E101" s="89">
        <f>IFERROR(D101/C101, "--" )</f>
        <v>0.66666666666666663</v>
      </c>
      <c r="F101" s="99">
        <f>IFERROR(SUM(F96:F100), "--")</f>
        <v>2</v>
      </c>
      <c r="G101" s="89">
        <f>IFERROR(F101/C101, "--" )</f>
        <v>0.66666666666666663</v>
      </c>
      <c r="H101" s="108" t="s">
        <v>32</v>
      </c>
    </row>
    <row r="102" spans="1:14" x14ac:dyDescent="0.25">
      <c r="A102" s="170" t="s">
        <v>118</v>
      </c>
      <c r="B102" s="80" t="s">
        <v>0</v>
      </c>
      <c r="C102" s="123">
        <v>2</v>
      </c>
      <c r="D102" s="81">
        <v>2</v>
      </c>
      <c r="E102" s="83">
        <v>1</v>
      </c>
      <c r="F102" s="81">
        <v>2</v>
      </c>
      <c r="G102" s="83">
        <v>1</v>
      </c>
      <c r="H102" s="82">
        <v>3</v>
      </c>
    </row>
    <row r="103" spans="1:14" x14ac:dyDescent="0.25">
      <c r="A103" s="171"/>
      <c r="B103" s="80" t="s">
        <v>1</v>
      </c>
      <c r="C103" s="123">
        <v>5</v>
      </c>
      <c r="D103" s="81">
        <v>3</v>
      </c>
      <c r="E103" s="83">
        <v>0.6</v>
      </c>
      <c r="F103" s="81">
        <v>3</v>
      </c>
      <c r="G103" s="83">
        <v>0.6</v>
      </c>
      <c r="H103" s="82">
        <v>4</v>
      </c>
    </row>
    <row r="104" spans="1:14" x14ac:dyDescent="0.25">
      <c r="A104" s="171"/>
      <c r="B104" s="80" t="s">
        <v>2</v>
      </c>
      <c r="C104" s="123">
        <v>2</v>
      </c>
      <c r="D104" s="81">
        <v>2</v>
      </c>
      <c r="E104" s="83">
        <v>1</v>
      </c>
      <c r="F104" s="81">
        <v>1</v>
      </c>
      <c r="G104" s="83">
        <v>0.5</v>
      </c>
      <c r="H104" s="82">
        <v>2</v>
      </c>
    </row>
    <row r="105" spans="1:14" x14ac:dyDescent="0.25">
      <c r="A105" s="171"/>
      <c r="B105" s="80" t="s">
        <v>48</v>
      </c>
      <c r="C105" s="123">
        <v>1</v>
      </c>
      <c r="D105" s="81">
        <v>0</v>
      </c>
      <c r="E105" s="83">
        <v>0</v>
      </c>
      <c r="F105" s="81">
        <v>0</v>
      </c>
      <c r="G105" s="83">
        <v>0</v>
      </c>
      <c r="H105" s="103" t="s">
        <v>32</v>
      </c>
    </row>
    <row r="106" spans="1:14" x14ac:dyDescent="0.25">
      <c r="A106" s="171"/>
      <c r="B106" s="80" t="s">
        <v>47</v>
      </c>
      <c r="C106" s="119" t="s">
        <v>32</v>
      </c>
      <c r="D106" s="119" t="s">
        <v>32</v>
      </c>
      <c r="E106" s="113" t="s">
        <v>32</v>
      </c>
      <c r="F106" s="119" t="s">
        <v>32</v>
      </c>
      <c r="G106" s="113" t="s">
        <v>32</v>
      </c>
      <c r="H106" s="119" t="s">
        <v>32</v>
      </c>
    </row>
    <row r="107" spans="1:14" x14ac:dyDescent="0.25">
      <c r="A107" s="172"/>
      <c r="B107" s="86" t="s">
        <v>30</v>
      </c>
      <c r="C107" s="94">
        <f>IFERROR(SUM(C102:C106), "--")</f>
        <v>10</v>
      </c>
      <c r="D107" s="94">
        <f>IFERROR(SUM(D102:D106), "--")</f>
        <v>7</v>
      </c>
      <c r="E107" s="96">
        <f>IFERROR(D107/C107, "--" )</f>
        <v>0.7</v>
      </c>
      <c r="F107" s="94">
        <f>IFERROR(SUM(F102:F106), "--")</f>
        <v>6</v>
      </c>
      <c r="G107" s="96">
        <f>IFERROR(F107/C107, "--" )</f>
        <v>0.6</v>
      </c>
      <c r="H107" s="95" t="s">
        <v>32</v>
      </c>
      <c r="M107" s="122"/>
    </row>
    <row r="108" spans="1:14" x14ac:dyDescent="0.25">
      <c r="A108" s="163" t="s">
        <v>119</v>
      </c>
      <c r="B108" s="106" t="s">
        <v>0</v>
      </c>
      <c r="C108" s="114">
        <v>2</v>
      </c>
      <c r="D108" s="4">
        <v>0</v>
      </c>
      <c r="E108" s="5">
        <v>0</v>
      </c>
      <c r="F108" s="4">
        <v>0</v>
      </c>
      <c r="G108" s="5">
        <v>0</v>
      </c>
      <c r="H108" s="102" t="s">
        <v>32</v>
      </c>
    </row>
    <row r="109" spans="1:14" x14ac:dyDescent="0.25">
      <c r="A109" s="164"/>
      <c r="B109" s="106" t="s">
        <v>1</v>
      </c>
      <c r="C109" s="116" t="s">
        <v>32</v>
      </c>
      <c r="D109" s="116" t="s">
        <v>32</v>
      </c>
      <c r="E109" s="117" t="s">
        <v>32</v>
      </c>
      <c r="F109" s="116" t="s">
        <v>32</v>
      </c>
      <c r="G109" s="117" t="s">
        <v>32</v>
      </c>
      <c r="H109" s="118" t="s">
        <v>32</v>
      </c>
    </row>
    <row r="110" spans="1:14" x14ac:dyDescent="0.25">
      <c r="A110" s="164"/>
      <c r="B110" s="106" t="s">
        <v>2</v>
      </c>
      <c r="C110" s="116" t="s">
        <v>32</v>
      </c>
      <c r="D110" s="116" t="s">
        <v>32</v>
      </c>
      <c r="E110" s="117" t="s">
        <v>32</v>
      </c>
      <c r="F110" s="116" t="s">
        <v>32</v>
      </c>
      <c r="G110" s="117" t="s">
        <v>32</v>
      </c>
      <c r="H110" s="118" t="s">
        <v>32</v>
      </c>
      <c r="N110" s="122"/>
    </row>
    <row r="111" spans="1:14" x14ac:dyDescent="0.25">
      <c r="A111" s="164"/>
      <c r="B111" s="106" t="s">
        <v>48</v>
      </c>
      <c r="C111" s="114">
        <v>1</v>
      </c>
      <c r="D111" s="4">
        <v>1</v>
      </c>
      <c r="E111" s="5">
        <v>1</v>
      </c>
      <c r="F111" s="4">
        <v>1</v>
      </c>
      <c r="G111" s="5">
        <v>1</v>
      </c>
      <c r="H111" s="6">
        <v>4</v>
      </c>
    </row>
    <row r="112" spans="1:14" x14ac:dyDescent="0.25">
      <c r="A112" s="164"/>
      <c r="B112" s="106" t="s">
        <v>47</v>
      </c>
      <c r="C112" s="116" t="s">
        <v>32</v>
      </c>
      <c r="D112" s="116" t="s">
        <v>32</v>
      </c>
      <c r="E112" s="117" t="s">
        <v>32</v>
      </c>
      <c r="F112" s="116" t="s">
        <v>32</v>
      </c>
      <c r="G112" s="117" t="s">
        <v>32</v>
      </c>
      <c r="H112" s="118" t="s">
        <v>32</v>
      </c>
    </row>
    <row r="113" spans="1:15" x14ac:dyDescent="0.25">
      <c r="A113" s="165"/>
      <c r="B113" s="107" t="s">
        <v>30</v>
      </c>
      <c r="C113" s="99">
        <f>IFERROR(SUM(C108:C112), "--")</f>
        <v>3</v>
      </c>
      <c r="D113" s="99">
        <f>IFERROR(SUM(D108:D112), "--")</f>
        <v>1</v>
      </c>
      <c r="E113" s="89">
        <f>IFERROR(D113/C113, "--" )</f>
        <v>0.33333333333333331</v>
      </c>
      <c r="F113" s="99">
        <f>IFERROR(SUM(F108:F112), "--")</f>
        <v>1</v>
      </c>
      <c r="G113" s="89">
        <f>IFERROR(F113/C113, "--" )</f>
        <v>0.33333333333333331</v>
      </c>
      <c r="H113" s="108" t="s">
        <v>32</v>
      </c>
    </row>
    <row r="114" spans="1:15" x14ac:dyDescent="0.25">
      <c r="A114" s="166" t="s">
        <v>120</v>
      </c>
      <c r="B114" s="80" t="s">
        <v>0</v>
      </c>
      <c r="C114" s="123">
        <v>14</v>
      </c>
      <c r="D114" s="81">
        <v>13</v>
      </c>
      <c r="E114" s="83">
        <v>0.9285714285714286</v>
      </c>
      <c r="F114" s="81">
        <v>12</v>
      </c>
      <c r="G114" s="83">
        <v>0.8571428571428571</v>
      </c>
      <c r="H114" s="82">
        <v>3.0769230769230771</v>
      </c>
    </row>
    <row r="115" spans="1:15" x14ac:dyDescent="0.25">
      <c r="A115" s="166"/>
      <c r="B115" s="80" t="s">
        <v>1</v>
      </c>
      <c r="C115" s="123">
        <v>15</v>
      </c>
      <c r="D115" s="81">
        <v>14</v>
      </c>
      <c r="E115" s="83">
        <v>0.93333333333333335</v>
      </c>
      <c r="F115" s="81">
        <v>13</v>
      </c>
      <c r="G115" s="83">
        <v>0.8666666666666667</v>
      </c>
      <c r="H115" s="82">
        <v>3.0538461538461541</v>
      </c>
    </row>
    <row r="116" spans="1:15" x14ac:dyDescent="0.25">
      <c r="A116" s="166"/>
      <c r="B116" s="80" t="s">
        <v>2</v>
      </c>
      <c r="C116" s="123">
        <v>20</v>
      </c>
      <c r="D116" s="81">
        <v>20</v>
      </c>
      <c r="E116" s="83">
        <v>1</v>
      </c>
      <c r="F116" s="81">
        <v>20</v>
      </c>
      <c r="G116" s="83">
        <v>1</v>
      </c>
      <c r="H116" s="82">
        <v>3.65</v>
      </c>
    </row>
    <row r="117" spans="1:15" x14ac:dyDescent="0.25">
      <c r="A117" s="166"/>
      <c r="B117" s="80" t="s">
        <v>48</v>
      </c>
      <c r="C117" s="123">
        <v>19</v>
      </c>
      <c r="D117" s="81">
        <v>18</v>
      </c>
      <c r="E117" s="83">
        <v>0.94736842105263153</v>
      </c>
      <c r="F117" s="81">
        <v>18</v>
      </c>
      <c r="G117" s="83">
        <v>0.94736842105263153</v>
      </c>
      <c r="H117" s="82">
        <v>3.8333333333333335</v>
      </c>
    </row>
    <row r="118" spans="1:15" x14ac:dyDescent="0.25">
      <c r="A118" s="166"/>
      <c r="B118" s="80" t="s">
        <v>47</v>
      </c>
      <c r="C118" s="123">
        <v>14</v>
      </c>
      <c r="D118" s="81">
        <v>11</v>
      </c>
      <c r="E118" s="83">
        <v>0.7857142857142857</v>
      </c>
      <c r="F118" s="81">
        <v>11</v>
      </c>
      <c r="G118" s="83">
        <v>0.7857142857142857</v>
      </c>
      <c r="H118" s="82">
        <v>3.5454545454545454</v>
      </c>
    </row>
    <row r="119" spans="1:15" x14ac:dyDescent="0.25">
      <c r="A119" s="166"/>
      <c r="B119" s="86" t="s">
        <v>30</v>
      </c>
      <c r="C119" s="94">
        <f>IFERROR(SUM(C114:C118), "--")</f>
        <v>82</v>
      </c>
      <c r="D119" s="94">
        <f>IFERROR(SUM(D114:D118), "--")</f>
        <v>76</v>
      </c>
      <c r="E119" s="96">
        <f>IFERROR(D119/C119, "--" )</f>
        <v>0.92682926829268297</v>
      </c>
      <c r="F119" s="94">
        <f>IFERROR(SUM(F114:F118), "--")</f>
        <v>74</v>
      </c>
      <c r="G119" s="96">
        <f>IFERROR(F119/C119, "--" )</f>
        <v>0.90243902439024393</v>
      </c>
      <c r="H119" s="95" t="s">
        <v>32</v>
      </c>
    </row>
    <row r="120" spans="1:15" x14ac:dyDescent="0.25">
      <c r="A120" s="163" t="s">
        <v>121</v>
      </c>
      <c r="B120" s="106" t="s">
        <v>0</v>
      </c>
      <c r="C120" s="114">
        <v>5</v>
      </c>
      <c r="D120" s="4">
        <v>5</v>
      </c>
      <c r="E120" s="5">
        <v>1</v>
      </c>
      <c r="F120" s="4">
        <v>5</v>
      </c>
      <c r="G120" s="5">
        <v>1</v>
      </c>
      <c r="H120" s="6">
        <v>2.74</v>
      </c>
    </row>
    <row r="121" spans="1:15" x14ac:dyDescent="0.25">
      <c r="A121" s="164"/>
      <c r="B121" s="106" t="s">
        <v>1</v>
      </c>
      <c r="C121" s="114">
        <v>3</v>
      </c>
      <c r="D121" s="4">
        <v>3</v>
      </c>
      <c r="E121" s="5">
        <v>1</v>
      </c>
      <c r="F121" s="4">
        <v>3</v>
      </c>
      <c r="G121" s="5">
        <v>1</v>
      </c>
      <c r="H121" s="6">
        <v>4</v>
      </c>
    </row>
    <row r="122" spans="1:15" x14ac:dyDescent="0.25">
      <c r="A122" s="164"/>
      <c r="B122" s="106" t="s">
        <v>2</v>
      </c>
      <c r="C122" s="114">
        <v>5</v>
      </c>
      <c r="D122" s="4">
        <v>5</v>
      </c>
      <c r="E122" s="5">
        <v>1</v>
      </c>
      <c r="F122" s="4">
        <v>5</v>
      </c>
      <c r="G122" s="5">
        <v>1</v>
      </c>
      <c r="H122" s="6">
        <v>3.6</v>
      </c>
    </row>
    <row r="123" spans="1:15" x14ac:dyDescent="0.25">
      <c r="A123" s="164"/>
      <c r="B123" s="106" t="s">
        <v>48</v>
      </c>
      <c r="C123" s="114">
        <v>3</v>
      </c>
      <c r="D123" s="4">
        <v>3</v>
      </c>
      <c r="E123" s="5">
        <v>1</v>
      </c>
      <c r="F123" s="4">
        <v>3</v>
      </c>
      <c r="G123" s="5">
        <v>1</v>
      </c>
      <c r="H123" s="6">
        <v>4</v>
      </c>
    </row>
    <row r="124" spans="1:15" x14ac:dyDescent="0.25">
      <c r="A124" s="164"/>
      <c r="B124" s="106" t="s">
        <v>47</v>
      </c>
      <c r="C124" s="114">
        <v>2</v>
      </c>
      <c r="D124" s="4">
        <v>2</v>
      </c>
      <c r="E124" s="5">
        <v>1</v>
      </c>
      <c r="F124" s="4">
        <v>2</v>
      </c>
      <c r="G124" s="5">
        <v>1</v>
      </c>
      <c r="H124" s="6">
        <v>4</v>
      </c>
    </row>
    <row r="125" spans="1:15" x14ac:dyDescent="0.25">
      <c r="A125" s="165"/>
      <c r="B125" s="107" t="s">
        <v>30</v>
      </c>
      <c r="C125" s="99">
        <f>IFERROR(SUM(C120:C124), "--")</f>
        <v>18</v>
      </c>
      <c r="D125" s="99">
        <f>IFERROR(SUM(D120:D124), "--")</f>
        <v>18</v>
      </c>
      <c r="E125" s="89">
        <f>IFERROR(D125/C125, "--" )</f>
        <v>1</v>
      </c>
      <c r="F125" s="99">
        <f>IFERROR(SUM(F120:F124), "--")</f>
        <v>18</v>
      </c>
      <c r="G125" s="89">
        <f>IFERROR(F125/C125, "--" )</f>
        <v>1</v>
      </c>
      <c r="H125" s="108" t="s">
        <v>32</v>
      </c>
    </row>
    <row r="126" spans="1:15" x14ac:dyDescent="0.25">
      <c r="A126" s="166" t="s">
        <v>122</v>
      </c>
      <c r="B126" s="80" t="s">
        <v>0</v>
      </c>
      <c r="C126" s="123">
        <v>1</v>
      </c>
      <c r="D126" s="81">
        <v>1</v>
      </c>
      <c r="E126" s="83">
        <v>1</v>
      </c>
      <c r="F126" s="81">
        <v>1</v>
      </c>
      <c r="G126" s="83">
        <v>1</v>
      </c>
      <c r="H126" s="82">
        <v>4</v>
      </c>
    </row>
    <row r="127" spans="1:15" x14ac:dyDescent="0.25">
      <c r="A127" s="166"/>
      <c r="B127" s="80" t="s">
        <v>1</v>
      </c>
      <c r="C127" s="123">
        <v>6</v>
      </c>
      <c r="D127" s="81">
        <v>6</v>
      </c>
      <c r="E127" s="83">
        <v>1</v>
      </c>
      <c r="F127" s="81">
        <v>6</v>
      </c>
      <c r="G127" s="83">
        <v>1</v>
      </c>
      <c r="H127" s="82">
        <v>3.5</v>
      </c>
    </row>
    <row r="128" spans="1:15" x14ac:dyDescent="0.25">
      <c r="A128" s="166"/>
      <c r="B128" s="80" t="s">
        <v>2</v>
      </c>
      <c r="C128" s="123">
        <v>2</v>
      </c>
      <c r="D128" s="81">
        <v>2</v>
      </c>
      <c r="E128" s="83">
        <v>1</v>
      </c>
      <c r="F128" s="81">
        <v>2</v>
      </c>
      <c r="G128" s="83">
        <v>1</v>
      </c>
      <c r="H128" s="82">
        <v>4</v>
      </c>
      <c r="O128" s="122"/>
    </row>
    <row r="129" spans="1:15" x14ac:dyDescent="0.25">
      <c r="A129" s="166"/>
      <c r="B129" s="80" t="s">
        <v>48</v>
      </c>
      <c r="C129" s="123">
        <v>3</v>
      </c>
      <c r="D129" s="81">
        <v>3</v>
      </c>
      <c r="E129" s="83">
        <v>1</v>
      </c>
      <c r="F129" s="81">
        <v>3</v>
      </c>
      <c r="G129" s="83">
        <v>1</v>
      </c>
      <c r="H129" s="82">
        <v>4</v>
      </c>
    </row>
    <row r="130" spans="1:15" x14ac:dyDescent="0.25">
      <c r="A130" s="166"/>
      <c r="B130" s="80" t="s">
        <v>47</v>
      </c>
      <c r="C130" s="123">
        <v>1</v>
      </c>
      <c r="D130" s="81">
        <v>1</v>
      </c>
      <c r="E130" s="83">
        <v>1</v>
      </c>
      <c r="F130" s="81">
        <v>1</v>
      </c>
      <c r="G130" s="83">
        <v>1</v>
      </c>
      <c r="H130" s="82">
        <v>3</v>
      </c>
    </row>
    <row r="131" spans="1:15" x14ac:dyDescent="0.25">
      <c r="A131" s="166"/>
      <c r="B131" s="86" t="s">
        <v>30</v>
      </c>
      <c r="C131" s="94">
        <f>IFERROR(SUM(C126:C130), "--")</f>
        <v>13</v>
      </c>
      <c r="D131" s="94">
        <f>IFERROR(SUM(D126:D130), "--")</f>
        <v>13</v>
      </c>
      <c r="E131" s="96">
        <f>IFERROR(D131/C131, "--" )</f>
        <v>1</v>
      </c>
      <c r="F131" s="94">
        <f>IFERROR(SUM(F126:F130), "--")</f>
        <v>13</v>
      </c>
      <c r="G131" s="96">
        <f>IFERROR(F131/C131, "--" )</f>
        <v>1</v>
      </c>
      <c r="H131" s="95" t="s">
        <v>32</v>
      </c>
    </row>
    <row r="132" spans="1:15" x14ac:dyDescent="0.25">
      <c r="A132" s="163" t="s">
        <v>123</v>
      </c>
      <c r="B132" s="106" t="s">
        <v>0</v>
      </c>
      <c r="C132" s="116" t="s">
        <v>32</v>
      </c>
      <c r="D132" s="116" t="s">
        <v>32</v>
      </c>
      <c r="E132" s="117" t="s">
        <v>32</v>
      </c>
      <c r="F132" s="116" t="s">
        <v>32</v>
      </c>
      <c r="G132" s="117" t="s">
        <v>32</v>
      </c>
      <c r="H132" s="118" t="s">
        <v>32</v>
      </c>
    </row>
    <row r="133" spans="1:15" x14ac:dyDescent="0.25">
      <c r="A133" s="164"/>
      <c r="B133" s="106" t="s">
        <v>1</v>
      </c>
      <c r="C133" s="114">
        <v>4</v>
      </c>
      <c r="D133" s="4">
        <v>4</v>
      </c>
      <c r="E133" s="5">
        <v>1</v>
      </c>
      <c r="F133" s="4">
        <v>4</v>
      </c>
      <c r="G133" s="5">
        <v>1</v>
      </c>
      <c r="H133" s="6">
        <v>3.4249999999999994</v>
      </c>
    </row>
    <row r="134" spans="1:15" x14ac:dyDescent="0.25">
      <c r="A134" s="164"/>
      <c r="B134" s="106" t="s">
        <v>2</v>
      </c>
      <c r="C134" s="114">
        <v>2</v>
      </c>
      <c r="D134" s="4">
        <v>2</v>
      </c>
      <c r="E134" s="5">
        <v>1</v>
      </c>
      <c r="F134" s="4">
        <v>2</v>
      </c>
      <c r="G134" s="5">
        <v>1</v>
      </c>
      <c r="H134" s="6">
        <v>4</v>
      </c>
    </row>
    <row r="135" spans="1:15" x14ac:dyDescent="0.25">
      <c r="A135" s="164"/>
      <c r="B135" s="106" t="s">
        <v>48</v>
      </c>
      <c r="C135" s="114">
        <v>3</v>
      </c>
      <c r="D135" s="4">
        <v>1</v>
      </c>
      <c r="E135" s="5">
        <v>0.33333333333333331</v>
      </c>
      <c r="F135" s="4">
        <v>1</v>
      </c>
      <c r="G135" s="5">
        <v>0.33333333333333331</v>
      </c>
      <c r="H135" s="6">
        <v>4</v>
      </c>
    </row>
    <row r="136" spans="1:15" x14ac:dyDescent="0.25">
      <c r="A136" s="164"/>
      <c r="B136" s="106" t="s">
        <v>47</v>
      </c>
      <c r="C136" s="116" t="s">
        <v>32</v>
      </c>
      <c r="D136" s="116" t="s">
        <v>32</v>
      </c>
      <c r="E136" s="117" t="s">
        <v>32</v>
      </c>
      <c r="F136" s="116" t="s">
        <v>32</v>
      </c>
      <c r="G136" s="117" t="s">
        <v>32</v>
      </c>
      <c r="H136" s="118" t="s">
        <v>32</v>
      </c>
    </row>
    <row r="137" spans="1:15" x14ac:dyDescent="0.25">
      <c r="A137" s="165"/>
      <c r="B137" s="107" t="s">
        <v>30</v>
      </c>
      <c r="C137" s="99">
        <f>IFERROR(SUM(C132:C136), "--")</f>
        <v>9</v>
      </c>
      <c r="D137" s="99">
        <f>IFERROR(SUM(D132:D136), "--")</f>
        <v>7</v>
      </c>
      <c r="E137" s="89">
        <f>IFERROR(D137/C137, "--" )</f>
        <v>0.77777777777777779</v>
      </c>
      <c r="F137" s="99">
        <f>IFERROR(SUM(F132:F136), "--")</f>
        <v>7</v>
      </c>
      <c r="G137" s="89">
        <f>IFERROR(F137/C137, "--" )</f>
        <v>0.77777777777777779</v>
      </c>
      <c r="H137" s="108" t="s">
        <v>32</v>
      </c>
    </row>
    <row r="138" spans="1:15" x14ac:dyDescent="0.25">
      <c r="A138" s="166" t="s">
        <v>124</v>
      </c>
      <c r="B138" s="80" t="s">
        <v>0</v>
      </c>
      <c r="C138" s="123">
        <v>1</v>
      </c>
      <c r="D138" s="81">
        <v>1</v>
      </c>
      <c r="E138" s="83">
        <v>1</v>
      </c>
      <c r="F138" s="81">
        <v>1</v>
      </c>
      <c r="G138" s="83">
        <v>1</v>
      </c>
      <c r="H138" s="82">
        <v>4</v>
      </c>
      <c r="O138" s="122"/>
    </row>
    <row r="139" spans="1:15" x14ac:dyDescent="0.25">
      <c r="A139" s="166"/>
      <c r="B139" s="80" t="s">
        <v>1</v>
      </c>
      <c r="C139" s="104" t="s">
        <v>32</v>
      </c>
      <c r="D139" s="104" t="s">
        <v>32</v>
      </c>
      <c r="E139" s="105" t="s">
        <v>32</v>
      </c>
      <c r="F139" s="104" t="s">
        <v>32</v>
      </c>
      <c r="G139" s="105" t="s">
        <v>32</v>
      </c>
      <c r="H139" s="103" t="s">
        <v>32</v>
      </c>
    </row>
    <row r="140" spans="1:15" x14ac:dyDescent="0.25">
      <c r="A140" s="166"/>
      <c r="B140" s="80" t="s">
        <v>2</v>
      </c>
      <c r="C140" s="123">
        <v>4</v>
      </c>
      <c r="D140" s="81">
        <v>3</v>
      </c>
      <c r="E140" s="83">
        <v>0.75</v>
      </c>
      <c r="F140" s="81">
        <v>3</v>
      </c>
      <c r="G140" s="83">
        <v>0.75</v>
      </c>
      <c r="H140" s="82">
        <v>3.7000000000000006</v>
      </c>
    </row>
    <row r="141" spans="1:15" x14ac:dyDescent="0.25">
      <c r="A141" s="166"/>
      <c r="B141" s="80" t="s">
        <v>48</v>
      </c>
      <c r="C141" s="104" t="s">
        <v>32</v>
      </c>
      <c r="D141" s="104" t="s">
        <v>32</v>
      </c>
      <c r="E141" s="105" t="s">
        <v>32</v>
      </c>
      <c r="F141" s="104" t="s">
        <v>32</v>
      </c>
      <c r="G141" s="105" t="s">
        <v>32</v>
      </c>
      <c r="H141" s="103" t="s">
        <v>32</v>
      </c>
    </row>
    <row r="142" spans="1:15" x14ac:dyDescent="0.25">
      <c r="A142" s="166"/>
      <c r="B142" s="80" t="s">
        <v>47</v>
      </c>
      <c r="C142" s="123">
        <v>1</v>
      </c>
      <c r="D142" s="81">
        <v>1</v>
      </c>
      <c r="E142" s="83">
        <v>1</v>
      </c>
      <c r="F142" s="81">
        <v>1</v>
      </c>
      <c r="G142" s="83">
        <v>1</v>
      </c>
      <c r="H142" s="82">
        <v>4</v>
      </c>
    </row>
    <row r="143" spans="1:15" x14ac:dyDescent="0.25">
      <c r="A143" s="166"/>
      <c r="B143" s="86" t="s">
        <v>30</v>
      </c>
      <c r="C143" s="94">
        <f>IFERROR(SUM(C138:C142), "--")</f>
        <v>6</v>
      </c>
      <c r="D143" s="94">
        <f>IFERROR(SUM(D138:D142), "--")</f>
        <v>5</v>
      </c>
      <c r="E143" s="96">
        <f>IFERROR(D143/C143, "--" )</f>
        <v>0.83333333333333337</v>
      </c>
      <c r="F143" s="94">
        <f>IFERROR(SUM(F138:F142), "--")</f>
        <v>5</v>
      </c>
      <c r="G143" s="96">
        <f>IFERROR(F143/C143, "--" )</f>
        <v>0.83333333333333337</v>
      </c>
      <c r="H143" s="95" t="s">
        <v>32</v>
      </c>
    </row>
    <row r="144" spans="1:15" x14ac:dyDescent="0.25">
      <c r="A144" s="173" t="s">
        <v>125</v>
      </c>
      <c r="B144" s="109" t="s">
        <v>0</v>
      </c>
      <c r="C144" s="120" t="s">
        <v>32</v>
      </c>
      <c r="D144" s="120" t="s">
        <v>32</v>
      </c>
      <c r="E144" s="117" t="s">
        <v>32</v>
      </c>
      <c r="F144" s="120" t="s">
        <v>32</v>
      </c>
      <c r="G144" s="117" t="s">
        <v>32</v>
      </c>
      <c r="H144" s="121" t="s">
        <v>32</v>
      </c>
    </row>
    <row r="145" spans="1:12" x14ac:dyDescent="0.25">
      <c r="A145" s="174"/>
      <c r="B145" s="109" t="s">
        <v>1</v>
      </c>
      <c r="C145" s="120" t="s">
        <v>32</v>
      </c>
      <c r="D145" s="120" t="s">
        <v>32</v>
      </c>
      <c r="E145" s="117" t="s">
        <v>32</v>
      </c>
      <c r="F145" s="120" t="s">
        <v>32</v>
      </c>
      <c r="G145" s="117" t="s">
        <v>32</v>
      </c>
      <c r="H145" s="121" t="s">
        <v>32</v>
      </c>
    </row>
    <row r="146" spans="1:12" x14ac:dyDescent="0.25">
      <c r="A146" s="174"/>
      <c r="B146" s="109" t="s">
        <v>2</v>
      </c>
      <c r="C146" s="114">
        <v>8</v>
      </c>
      <c r="D146" s="4">
        <v>8</v>
      </c>
      <c r="E146" s="5">
        <v>1</v>
      </c>
      <c r="F146" s="4">
        <v>8</v>
      </c>
      <c r="G146" s="5">
        <v>1</v>
      </c>
      <c r="H146" s="6">
        <v>3.8571428571428572</v>
      </c>
    </row>
    <row r="147" spans="1:12" x14ac:dyDescent="0.25">
      <c r="A147" s="174"/>
      <c r="B147" s="109" t="s">
        <v>48</v>
      </c>
      <c r="C147" s="114">
        <v>17</v>
      </c>
      <c r="D147" s="4">
        <v>15</v>
      </c>
      <c r="E147" s="5">
        <v>0.88235294117647056</v>
      </c>
      <c r="F147" s="4">
        <v>14</v>
      </c>
      <c r="G147" s="5">
        <v>0.82352941176470584</v>
      </c>
      <c r="H147" s="6">
        <v>3.4666666666666668</v>
      </c>
    </row>
    <row r="148" spans="1:12" x14ac:dyDescent="0.25">
      <c r="A148" s="174"/>
      <c r="B148" s="109" t="s">
        <v>47</v>
      </c>
      <c r="C148" s="114">
        <v>8</v>
      </c>
      <c r="D148" s="4">
        <v>8</v>
      </c>
      <c r="E148" s="5">
        <v>1</v>
      </c>
      <c r="F148" s="4">
        <v>7</v>
      </c>
      <c r="G148" s="5">
        <v>0.875</v>
      </c>
      <c r="H148" s="6">
        <v>3.2999999999999994</v>
      </c>
      <c r="L148" s="122"/>
    </row>
    <row r="149" spans="1:12" x14ac:dyDescent="0.25">
      <c r="A149" s="175"/>
      <c r="B149" s="110" t="s">
        <v>30</v>
      </c>
      <c r="C149" s="111">
        <f>IFERROR(SUM(C144:C148), "--")</f>
        <v>33</v>
      </c>
      <c r="D149" s="111">
        <f>IFERROR(SUM(D144:D148), "--")</f>
        <v>31</v>
      </c>
      <c r="E149" s="89">
        <f>IFERROR(D149/C149, "--" )</f>
        <v>0.93939393939393945</v>
      </c>
      <c r="F149" s="111">
        <f>IFERROR(SUM(F144:F148), "--")</f>
        <v>29</v>
      </c>
      <c r="G149" s="89">
        <f>IFERROR(F149/C149, "--" )</f>
        <v>0.87878787878787878</v>
      </c>
      <c r="H149" s="112" t="s">
        <v>32</v>
      </c>
    </row>
    <row r="150" spans="1:12" x14ac:dyDescent="0.25">
      <c r="A150" s="166" t="s">
        <v>126</v>
      </c>
      <c r="B150" s="80" t="s">
        <v>0</v>
      </c>
      <c r="C150" s="119" t="s">
        <v>32</v>
      </c>
      <c r="D150" s="119" t="s">
        <v>32</v>
      </c>
      <c r="E150" s="113" t="s">
        <v>32</v>
      </c>
      <c r="F150" s="119" t="s">
        <v>32</v>
      </c>
      <c r="G150" s="113" t="s">
        <v>32</v>
      </c>
      <c r="H150" s="119" t="s">
        <v>32</v>
      </c>
    </row>
    <row r="151" spans="1:12" x14ac:dyDescent="0.25">
      <c r="A151" s="166"/>
      <c r="B151" s="80" t="s">
        <v>1</v>
      </c>
      <c r="C151" s="104" t="s">
        <v>32</v>
      </c>
      <c r="D151" s="104" t="s">
        <v>32</v>
      </c>
      <c r="E151" s="105" t="s">
        <v>32</v>
      </c>
      <c r="F151" s="104" t="s">
        <v>32</v>
      </c>
      <c r="G151" s="105" t="s">
        <v>32</v>
      </c>
      <c r="H151" s="103" t="s">
        <v>32</v>
      </c>
    </row>
    <row r="152" spans="1:12" x14ac:dyDescent="0.25">
      <c r="A152" s="166"/>
      <c r="B152" s="80" t="s">
        <v>2</v>
      </c>
      <c r="C152" s="104" t="s">
        <v>32</v>
      </c>
      <c r="D152" s="104" t="s">
        <v>32</v>
      </c>
      <c r="E152" s="105" t="s">
        <v>32</v>
      </c>
      <c r="F152" s="104" t="s">
        <v>32</v>
      </c>
      <c r="G152" s="105" t="s">
        <v>32</v>
      </c>
      <c r="H152" s="103" t="s">
        <v>32</v>
      </c>
    </row>
    <row r="153" spans="1:12" x14ac:dyDescent="0.25">
      <c r="A153" s="166"/>
      <c r="B153" s="80" t="s">
        <v>48</v>
      </c>
      <c r="C153" s="123">
        <v>5</v>
      </c>
      <c r="D153" s="81">
        <v>4</v>
      </c>
      <c r="E153" s="83">
        <v>0.8</v>
      </c>
      <c r="F153" s="81">
        <v>3</v>
      </c>
      <c r="G153" s="83">
        <v>0.6</v>
      </c>
      <c r="H153" s="82">
        <v>2.5</v>
      </c>
    </row>
    <row r="154" spans="1:12" x14ac:dyDescent="0.25">
      <c r="A154" s="166"/>
      <c r="B154" s="80" t="s">
        <v>47</v>
      </c>
      <c r="C154" s="123">
        <v>2</v>
      </c>
      <c r="D154" s="81">
        <v>2</v>
      </c>
      <c r="E154" s="83">
        <v>1</v>
      </c>
      <c r="F154" s="81">
        <v>2</v>
      </c>
      <c r="G154" s="83">
        <v>1</v>
      </c>
      <c r="H154" s="82">
        <v>3.7000000000000006</v>
      </c>
    </row>
    <row r="155" spans="1:12" x14ac:dyDescent="0.25">
      <c r="A155" s="166"/>
      <c r="B155" s="86" t="s">
        <v>30</v>
      </c>
      <c r="C155" s="94">
        <f>IFERROR(SUM(C150:C154), "--")</f>
        <v>7</v>
      </c>
      <c r="D155" s="94">
        <f>IFERROR(SUM(D150:D154), "--")</f>
        <v>6</v>
      </c>
      <c r="E155" s="96">
        <f>IFERROR(D155/C155, "--" )</f>
        <v>0.8571428571428571</v>
      </c>
      <c r="F155" s="94">
        <f>IFERROR(SUM(F150:F154), "--")</f>
        <v>5</v>
      </c>
      <c r="G155" s="96">
        <f>IFERROR(F155/C155, "--" )</f>
        <v>0.7142857142857143</v>
      </c>
      <c r="H155" s="95" t="s">
        <v>32</v>
      </c>
    </row>
  </sheetData>
  <mergeCells count="26">
    <mergeCell ref="A150:A155"/>
    <mergeCell ref="A36:A41"/>
    <mergeCell ref="A120:A125"/>
    <mergeCell ref="A126:A131"/>
    <mergeCell ref="A132:A137"/>
    <mergeCell ref="A138:A143"/>
    <mergeCell ref="A144:A149"/>
    <mergeCell ref="A90:A95"/>
    <mergeCell ref="A96:A101"/>
    <mergeCell ref="A102:A107"/>
    <mergeCell ref="A108:A113"/>
    <mergeCell ref="A114:A119"/>
    <mergeCell ref="A60:A65"/>
    <mergeCell ref="A66:A71"/>
    <mergeCell ref="A72:A77"/>
    <mergeCell ref="A78:A83"/>
    <mergeCell ref="A84:A89"/>
    <mergeCell ref="A48:A53"/>
    <mergeCell ref="A1:H2"/>
    <mergeCell ref="A4:A9"/>
    <mergeCell ref="A54:A59"/>
    <mergeCell ref="A12:A17"/>
    <mergeCell ref="A18:A23"/>
    <mergeCell ref="A24:A29"/>
    <mergeCell ref="A30:A35"/>
    <mergeCell ref="A42:A4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96" orientation="landscape" r:id="rId1"/>
  <headerFooter>
    <oddHeader>&amp;CCuyamaca College Program Review 2019-2020</oddHeader>
    <oddFooter>&amp;CInstitutional Effectiveness, Success, and Equity Office (August 2019)</oddFooter>
  </headerFooter>
  <rowBreaks count="4" manualBreakCount="4">
    <brk id="29" max="7" man="1"/>
    <brk id="59" max="7" man="1"/>
    <brk id="91" max="7" man="1"/>
    <brk id="125"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I23"/>
  <sheetViews>
    <sheetView zoomScaleNormal="100" workbookViewId="0">
      <selection sqref="A1:H1"/>
    </sheetView>
  </sheetViews>
  <sheetFormatPr defaultRowHeight="15" x14ac:dyDescent="0.25"/>
  <cols>
    <col min="1" max="1" width="20" style="32" customWidth="1"/>
    <col min="2" max="4" width="12.7109375" style="33" customWidth="1"/>
    <col min="5" max="5" width="12.7109375" style="34" customWidth="1"/>
    <col min="6" max="6" width="12.7109375" style="33" customWidth="1"/>
    <col min="7" max="7" width="12.7109375" style="34" customWidth="1"/>
    <col min="8" max="8" width="12.7109375" style="35" customWidth="1"/>
    <col min="9" max="22" width="14.7109375" customWidth="1"/>
  </cols>
  <sheetData>
    <row r="1" spans="1:8" ht="30" customHeight="1" x14ac:dyDescent="0.25">
      <c r="A1" s="176" t="s">
        <v>101</v>
      </c>
      <c r="B1" s="177"/>
      <c r="C1" s="177"/>
      <c r="D1" s="177"/>
      <c r="E1" s="177"/>
      <c r="F1" s="177"/>
      <c r="G1" s="177"/>
      <c r="H1" s="177"/>
    </row>
    <row r="2" spans="1:8" ht="30" x14ac:dyDescent="0.25">
      <c r="A2" s="22" t="s">
        <v>46</v>
      </c>
      <c r="B2" s="2" t="s">
        <v>4</v>
      </c>
      <c r="C2" s="58" t="s">
        <v>51</v>
      </c>
      <c r="D2" s="58" t="s">
        <v>52</v>
      </c>
      <c r="E2" s="58" t="s">
        <v>49</v>
      </c>
      <c r="F2" s="58" t="s">
        <v>53</v>
      </c>
      <c r="G2" s="58" t="s">
        <v>3</v>
      </c>
      <c r="H2" s="58" t="s">
        <v>50</v>
      </c>
    </row>
    <row r="3" spans="1:8" x14ac:dyDescent="0.25">
      <c r="A3" s="182" t="s">
        <v>45</v>
      </c>
      <c r="B3" s="7" t="s">
        <v>0</v>
      </c>
      <c r="C3" s="4">
        <v>388</v>
      </c>
      <c r="D3" s="4">
        <v>344</v>
      </c>
      <c r="E3" s="5">
        <v>0.88659793814432986</v>
      </c>
      <c r="F3" s="4">
        <v>317</v>
      </c>
      <c r="G3" s="5">
        <v>0.8170103092783505</v>
      </c>
      <c r="H3" s="6">
        <v>3.0281976744186041</v>
      </c>
    </row>
    <row r="4" spans="1:8" x14ac:dyDescent="0.25">
      <c r="A4" s="183"/>
      <c r="B4" s="7" t="s">
        <v>1</v>
      </c>
      <c r="C4" s="4">
        <v>459</v>
      </c>
      <c r="D4" s="4">
        <v>422</v>
      </c>
      <c r="E4" s="5">
        <v>0.91938997821350765</v>
      </c>
      <c r="F4" s="4">
        <v>375</v>
      </c>
      <c r="G4" s="5">
        <v>0.81699346405228757</v>
      </c>
      <c r="H4" s="6">
        <v>3.0168269230769225</v>
      </c>
    </row>
    <row r="5" spans="1:8" x14ac:dyDescent="0.25">
      <c r="A5" s="183"/>
      <c r="B5" s="7" t="s">
        <v>2</v>
      </c>
      <c r="C5" s="4">
        <v>435</v>
      </c>
      <c r="D5" s="4">
        <v>401</v>
      </c>
      <c r="E5" s="5">
        <v>0.92183908045977014</v>
      </c>
      <c r="F5" s="4">
        <v>355</v>
      </c>
      <c r="G5" s="5">
        <v>0.81609195402298851</v>
      </c>
      <c r="H5" s="6">
        <v>2.9914141414141411</v>
      </c>
    </row>
    <row r="6" spans="1:8" x14ac:dyDescent="0.25">
      <c r="A6" s="183"/>
      <c r="B6" s="7" t="s">
        <v>48</v>
      </c>
      <c r="C6" s="4">
        <v>390</v>
      </c>
      <c r="D6" s="4">
        <v>351</v>
      </c>
      <c r="E6" s="5">
        <v>0.9</v>
      </c>
      <c r="F6" s="4">
        <v>322</v>
      </c>
      <c r="G6" s="5">
        <v>0.82564102564102559</v>
      </c>
      <c r="H6" s="6">
        <v>3.1343839541547278</v>
      </c>
    </row>
    <row r="7" spans="1:8" x14ac:dyDescent="0.25">
      <c r="A7" s="183"/>
      <c r="B7" s="7" t="s">
        <v>47</v>
      </c>
      <c r="C7" s="4">
        <v>332</v>
      </c>
      <c r="D7" s="4">
        <v>305</v>
      </c>
      <c r="E7" s="5">
        <v>0.91867469879518071</v>
      </c>
      <c r="F7" s="4">
        <v>275</v>
      </c>
      <c r="G7" s="5">
        <v>0.82831325301204817</v>
      </c>
      <c r="H7" s="6">
        <v>3.1669966996699666</v>
      </c>
    </row>
    <row r="8" spans="1:8" s="65" customFormat="1" x14ac:dyDescent="0.25">
      <c r="A8" s="184"/>
      <c r="B8" s="47" t="s">
        <v>30</v>
      </c>
      <c r="C8" s="84">
        <f>IFERROR(SUM(C3:C7), "--")</f>
        <v>2004</v>
      </c>
      <c r="D8" s="84">
        <f>IFERROR(SUM(D3:D7), "--")</f>
        <v>1823</v>
      </c>
      <c r="E8" s="62">
        <f>IFERROR(D8/C8, "--")</f>
        <v>0.90968063872255489</v>
      </c>
      <c r="F8" s="84">
        <f>IFERROR(SUM(F3:F7), "--")</f>
        <v>1644</v>
      </c>
      <c r="G8" s="62">
        <f>IFERROR(F8/C8, "--")</f>
        <v>0.82035928143712578</v>
      </c>
      <c r="H8" s="85" t="s">
        <v>32</v>
      </c>
    </row>
    <row r="9" spans="1:8" x14ac:dyDescent="0.25">
      <c r="A9" s="179" t="s">
        <v>55</v>
      </c>
      <c r="B9" s="80" t="s">
        <v>0</v>
      </c>
      <c r="C9" s="81">
        <v>96</v>
      </c>
      <c r="D9" s="81">
        <v>88</v>
      </c>
      <c r="E9" s="83">
        <v>0.91666666666666663</v>
      </c>
      <c r="F9" s="81">
        <v>80</v>
      </c>
      <c r="G9" s="83">
        <v>0.83333333333333337</v>
      </c>
      <c r="H9" s="82">
        <v>3.3176470588235296</v>
      </c>
    </row>
    <row r="10" spans="1:8" x14ac:dyDescent="0.25">
      <c r="A10" s="180"/>
      <c r="B10" s="80" t="s">
        <v>1</v>
      </c>
      <c r="C10" s="81">
        <v>169</v>
      </c>
      <c r="D10" s="81">
        <v>157</v>
      </c>
      <c r="E10" s="83">
        <v>0.92899408284023666</v>
      </c>
      <c r="F10" s="81">
        <v>138</v>
      </c>
      <c r="G10" s="83">
        <v>0.81656804733727806</v>
      </c>
      <c r="H10" s="82">
        <v>3.2192307692307693</v>
      </c>
    </row>
    <row r="11" spans="1:8" x14ac:dyDescent="0.25">
      <c r="A11" s="180"/>
      <c r="B11" s="80" t="s">
        <v>2</v>
      </c>
      <c r="C11" s="81">
        <v>172</v>
      </c>
      <c r="D11" s="81">
        <v>156</v>
      </c>
      <c r="E11" s="83">
        <v>0.90697674418604646</v>
      </c>
      <c r="F11" s="81">
        <v>136</v>
      </c>
      <c r="G11" s="83">
        <v>0.79069767441860461</v>
      </c>
      <c r="H11" s="82">
        <v>3.1167741935483866</v>
      </c>
    </row>
    <row r="12" spans="1:8" x14ac:dyDescent="0.25">
      <c r="A12" s="180"/>
      <c r="B12" s="80" t="s">
        <v>48</v>
      </c>
      <c r="C12" s="81">
        <v>260</v>
      </c>
      <c r="D12" s="81">
        <v>221</v>
      </c>
      <c r="E12" s="83">
        <v>0.85</v>
      </c>
      <c r="F12" s="81">
        <v>189</v>
      </c>
      <c r="G12" s="83">
        <v>0.72692307692307689</v>
      </c>
      <c r="H12" s="82">
        <v>2.9832579185520358</v>
      </c>
    </row>
    <row r="13" spans="1:8" x14ac:dyDescent="0.25">
      <c r="A13" s="180"/>
      <c r="B13" s="80" t="s">
        <v>47</v>
      </c>
      <c r="C13" s="81">
        <v>272</v>
      </c>
      <c r="D13" s="81">
        <v>236</v>
      </c>
      <c r="E13" s="83">
        <v>0.86764705882352944</v>
      </c>
      <c r="F13" s="81">
        <v>203</v>
      </c>
      <c r="G13" s="83">
        <v>0.74632352941176472</v>
      </c>
      <c r="H13" s="82">
        <v>2.9346153846153848</v>
      </c>
    </row>
    <row r="14" spans="1:8" s="65" customFormat="1" x14ac:dyDescent="0.25">
      <c r="A14" s="181"/>
      <c r="B14" s="86" t="s">
        <v>30</v>
      </c>
      <c r="C14" s="67">
        <f>IFERROR(SUM(C9:C13), "--")</f>
        <v>969</v>
      </c>
      <c r="D14" s="67">
        <f>IFERROR(SUM(D9:D13), "--")</f>
        <v>858</v>
      </c>
      <c r="E14" s="68">
        <f>IFERROR(D14/C14, "--")</f>
        <v>0.88544891640866874</v>
      </c>
      <c r="F14" s="67">
        <f>IFERROR(SUM(F9:F13), "--")</f>
        <v>746</v>
      </c>
      <c r="G14" s="68">
        <f>IFERROR(F14/C14, "--")</f>
        <v>0.76986584107327138</v>
      </c>
      <c r="H14" s="124" t="s">
        <v>32</v>
      </c>
    </row>
    <row r="15" spans="1:8" ht="15" customHeight="1" x14ac:dyDescent="0.25">
      <c r="A15" s="178" t="s">
        <v>54</v>
      </c>
      <c r="B15" s="7" t="s">
        <v>0</v>
      </c>
      <c r="C15" s="24" t="s">
        <v>32</v>
      </c>
      <c r="D15" s="24" t="s">
        <v>32</v>
      </c>
      <c r="E15" s="25" t="s">
        <v>32</v>
      </c>
      <c r="F15" s="24" t="s">
        <v>32</v>
      </c>
      <c r="G15" s="25" t="s">
        <v>32</v>
      </c>
      <c r="H15" s="26" t="s">
        <v>32</v>
      </c>
    </row>
    <row r="16" spans="1:8" x14ac:dyDescent="0.25">
      <c r="A16" s="178"/>
      <c r="B16" s="7" t="s">
        <v>1</v>
      </c>
      <c r="C16" s="24" t="s">
        <v>32</v>
      </c>
      <c r="D16" s="24" t="s">
        <v>32</v>
      </c>
      <c r="E16" s="25" t="s">
        <v>32</v>
      </c>
      <c r="F16" s="24" t="s">
        <v>32</v>
      </c>
      <c r="G16" s="25" t="s">
        <v>32</v>
      </c>
      <c r="H16" s="26" t="s">
        <v>32</v>
      </c>
    </row>
    <row r="17" spans="1:9" x14ac:dyDescent="0.25">
      <c r="A17" s="178"/>
      <c r="B17" s="7" t="s">
        <v>2</v>
      </c>
      <c r="C17" s="24" t="s">
        <v>32</v>
      </c>
      <c r="D17" s="24" t="s">
        <v>32</v>
      </c>
      <c r="E17" s="25" t="s">
        <v>32</v>
      </c>
      <c r="F17" s="24" t="s">
        <v>32</v>
      </c>
      <c r="G17" s="25" t="s">
        <v>32</v>
      </c>
      <c r="H17" s="26" t="s">
        <v>32</v>
      </c>
    </row>
    <row r="18" spans="1:9" x14ac:dyDescent="0.25">
      <c r="A18" s="178"/>
      <c r="B18" s="7" t="s">
        <v>48</v>
      </c>
      <c r="C18" s="24" t="s">
        <v>32</v>
      </c>
      <c r="D18" s="24" t="s">
        <v>32</v>
      </c>
      <c r="E18" s="25" t="s">
        <v>32</v>
      </c>
      <c r="F18" s="24" t="s">
        <v>32</v>
      </c>
      <c r="G18" s="25" t="s">
        <v>32</v>
      </c>
      <c r="H18" s="26" t="s">
        <v>32</v>
      </c>
    </row>
    <row r="19" spans="1:9" x14ac:dyDescent="0.25">
      <c r="A19" s="178"/>
      <c r="B19" s="7" t="s">
        <v>47</v>
      </c>
      <c r="C19" s="4">
        <v>20</v>
      </c>
      <c r="D19" s="4">
        <v>14</v>
      </c>
      <c r="E19" s="5">
        <v>0.7</v>
      </c>
      <c r="F19" s="4">
        <v>13</v>
      </c>
      <c r="G19" s="5">
        <v>0.65</v>
      </c>
      <c r="H19" s="6">
        <v>3.5</v>
      </c>
    </row>
    <row r="20" spans="1:9" s="65" customFormat="1" x14ac:dyDescent="0.25">
      <c r="A20" s="178"/>
      <c r="B20" s="47" t="s">
        <v>30</v>
      </c>
      <c r="C20" s="84">
        <f>IFERROR(SUM(C15:C19), "--")</f>
        <v>20</v>
      </c>
      <c r="D20" s="84">
        <f>IFERROR(SUM(D15:D19), "--")</f>
        <v>14</v>
      </c>
      <c r="E20" s="62">
        <f>IFERROR(D20/C20, "--")</f>
        <v>0.7</v>
      </c>
      <c r="F20" s="84">
        <f>IFERROR(SUM(F15:F19), "--")</f>
        <v>13</v>
      </c>
      <c r="G20" s="62">
        <f>IFERROR(F20/C20, "--")</f>
        <v>0.65</v>
      </c>
      <c r="H20" s="87" t="s">
        <v>32</v>
      </c>
    </row>
    <row r="23" spans="1:9" x14ac:dyDescent="0.25">
      <c r="I23" s="122"/>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2" customWidth="1"/>
    <col min="2" max="4" width="14.7109375" style="33" customWidth="1"/>
    <col min="5" max="5" width="14.7109375" style="34" customWidth="1"/>
    <col min="6" max="6" width="14.7109375" style="33" customWidth="1"/>
    <col min="7" max="7" width="14.7109375" style="34" customWidth="1"/>
    <col min="8" max="8" width="14.7109375" style="35" customWidth="1"/>
    <col min="9" max="20" width="14.7109375" customWidth="1"/>
  </cols>
  <sheetData>
    <row r="1" spans="1:20" s="3" customFormat="1" ht="30" customHeight="1" x14ac:dyDescent="0.25">
      <c r="A1" s="193"/>
      <c r="B1" s="193"/>
      <c r="C1" s="193" t="s">
        <v>102</v>
      </c>
      <c r="D1" s="193"/>
      <c r="E1" s="193"/>
      <c r="F1" s="193"/>
      <c r="G1" s="193"/>
      <c r="H1" s="193"/>
      <c r="I1" s="176" t="s">
        <v>102</v>
      </c>
      <c r="J1" s="176"/>
      <c r="K1" s="176"/>
      <c r="L1" s="176"/>
      <c r="M1" s="176"/>
      <c r="N1" s="176"/>
      <c r="O1" s="176" t="s">
        <v>102</v>
      </c>
      <c r="P1" s="176"/>
      <c r="Q1" s="176"/>
      <c r="R1" s="176"/>
      <c r="S1" s="176"/>
      <c r="T1" s="176"/>
    </row>
    <row r="2" spans="1:20" ht="21" x14ac:dyDescent="0.25">
      <c r="A2" s="185" t="s">
        <v>38</v>
      </c>
      <c r="B2" s="191" t="s">
        <v>4</v>
      </c>
      <c r="C2" s="188" t="s">
        <v>45</v>
      </c>
      <c r="D2" s="189"/>
      <c r="E2" s="189"/>
      <c r="F2" s="189"/>
      <c r="G2" s="189"/>
      <c r="H2" s="190"/>
      <c r="I2" s="187" t="s">
        <v>55</v>
      </c>
      <c r="J2" s="187"/>
      <c r="K2" s="187"/>
      <c r="L2" s="187"/>
      <c r="M2" s="187"/>
      <c r="N2" s="187"/>
      <c r="O2" s="187" t="s">
        <v>54</v>
      </c>
      <c r="P2" s="187"/>
      <c r="Q2" s="187"/>
      <c r="R2" s="187"/>
      <c r="S2" s="187"/>
      <c r="T2" s="187"/>
    </row>
    <row r="3" spans="1:20" x14ac:dyDescent="0.25">
      <c r="A3" s="186"/>
      <c r="B3" s="192"/>
      <c r="C3" s="58" t="s">
        <v>51</v>
      </c>
      <c r="D3" s="58" t="s">
        <v>52</v>
      </c>
      <c r="E3" s="58" t="s">
        <v>49</v>
      </c>
      <c r="F3" s="58" t="s">
        <v>53</v>
      </c>
      <c r="G3" s="58" t="s">
        <v>3</v>
      </c>
      <c r="H3" s="58" t="s">
        <v>50</v>
      </c>
      <c r="I3" s="58" t="s">
        <v>51</v>
      </c>
      <c r="J3" s="58" t="s">
        <v>52</v>
      </c>
      <c r="K3" s="58" t="s">
        <v>49</v>
      </c>
      <c r="L3" s="58" t="s">
        <v>53</v>
      </c>
      <c r="M3" s="58" t="s">
        <v>3</v>
      </c>
      <c r="N3" s="58" t="s">
        <v>50</v>
      </c>
      <c r="O3" s="58" t="s">
        <v>51</v>
      </c>
      <c r="P3" s="58" t="s">
        <v>52</v>
      </c>
      <c r="Q3" s="58" t="s">
        <v>49</v>
      </c>
      <c r="R3" s="58" t="s">
        <v>53</v>
      </c>
      <c r="S3" s="58" t="s">
        <v>3</v>
      </c>
      <c r="T3" s="58" t="s">
        <v>50</v>
      </c>
    </row>
    <row r="4" spans="1:20" ht="15" customHeight="1" x14ac:dyDescent="0.25">
      <c r="A4" s="173" t="s">
        <v>39</v>
      </c>
      <c r="B4" s="7" t="s">
        <v>0</v>
      </c>
      <c r="C4" s="72">
        <v>17</v>
      </c>
      <c r="D4" s="27">
        <v>16</v>
      </c>
      <c r="E4" s="23">
        <v>0.94117647058823528</v>
      </c>
      <c r="F4" s="27">
        <v>14</v>
      </c>
      <c r="G4" s="23">
        <v>0.82352941176470584</v>
      </c>
      <c r="H4" s="28">
        <v>2.5750000000000002</v>
      </c>
      <c r="I4" s="72">
        <v>7</v>
      </c>
      <c r="J4" s="27">
        <v>6</v>
      </c>
      <c r="K4" s="23">
        <v>0.8571428571428571</v>
      </c>
      <c r="L4" s="27">
        <v>5</v>
      </c>
      <c r="M4" s="23">
        <v>0.7142857142857143</v>
      </c>
      <c r="N4" s="28">
        <v>2.8333333333333335</v>
      </c>
      <c r="O4" s="125" t="s">
        <v>32</v>
      </c>
      <c r="P4" s="126" t="s">
        <v>32</v>
      </c>
      <c r="Q4" s="25" t="s">
        <v>32</v>
      </c>
      <c r="R4" s="126" t="s">
        <v>32</v>
      </c>
      <c r="S4" s="25" t="s">
        <v>32</v>
      </c>
      <c r="T4" s="127" t="s">
        <v>32</v>
      </c>
    </row>
    <row r="5" spans="1:20" x14ac:dyDescent="0.25">
      <c r="A5" s="174"/>
      <c r="B5" s="7" t="s">
        <v>1</v>
      </c>
      <c r="C5" s="72">
        <v>17</v>
      </c>
      <c r="D5" s="27">
        <v>17</v>
      </c>
      <c r="E5" s="23">
        <v>1</v>
      </c>
      <c r="F5" s="27">
        <v>10</v>
      </c>
      <c r="G5" s="23">
        <v>0.58823529411764708</v>
      </c>
      <c r="H5" s="28">
        <v>1.8235294117647058</v>
      </c>
      <c r="I5" s="72">
        <v>5</v>
      </c>
      <c r="J5" s="27">
        <v>4</v>
      </c>
      <c r="K5" s="23">
        <v>0.8</v>
      </c>
      <c r="L5" s="27">
        <v>2</v>
      </c>
      <c r="M5" s="23">
        <v>0.4</v>
      </c>
      <c r="N5" s="28">
        <v>2</v>
      </c>
      <c r="O5" s="125" t="s">
        <v>32</v>
      </c>
      <c r="P5" s="126" t="s">
        <v>32</v>
      </c>
      <c r="Q5" s="25" t="s">
        <v>32</v>
      </c>
      <c r="R5" s="126" t="s">
        <v>32</v>
      </c>
      <c r="S5" s="25" t="s">
        <v>32</v>
      </c>
      <c r="T5" s="127" t="s">
        <v>32</v>
      </c>
    </row>
    <row r="6" spans="1:20" x14ac:dyDescent="0.25">
      <c r="A6" s="174"/>
      <c r="B6" s="7" t="s">
        <v>2</v>
      </c>
      <c r="C6" s="72">
        <v>14</v>
      </c>
      <c r="D6" s="27">
        <v>12</v>
      </c>
      <c r="E6" s="23">
        <v>0.8571428571428571</v>
      </c>
      <c r="F6" s="27">
        <v>11</v>
      </c>
      <c r="G6" s="23">
        <v>0.7857142857142857</v>
      </c>
      <c r="H6" s="28">
        <v>2.8333333333333335</v>
      </c>
      <c r="I6" s="72">
        <v>10</v>
      </c>
      <c r="J6" s="27">
        <v>9</v>
      </c>
      <c r="K6" s="23">
        <v>0.9</v>
      </c>
      <c r="L6" s="27">
        <v>9</v>
      </c>
      <c r="M6" s="23">
        <v>0.9</v>
      </c>
      <c r="N6" s="28">
        <v>3.6333333333333337</v>
      </c>
      <c r="O6" s="125" t="s">
        <v>32</v>
      </c>
      <c r="P6" s="126" t="s">
        <v>32</v>
      </c>
      <c r="Q6" s="25" t="s">
        <v>32</v>
      </c>
      <c r="R6" s="126" t="s">
        <v>32</v>
      </c>
      <c r="S6" s="25" t="s">
        <v>32</v>
      </c>
      <c r="T6" s="127" t="s">
        <v>32</v>
      </c>
    </row>
    <row r="7" spans="1:20" x14ac:dyDescent="0.25">
      <c r="A7" s="174"/>
      <c r="B7" s="7" t="s">
        <v>48</v>
      </c>
      <c r="C7" s="72">
        <v>14</v>
      </c>
      <c r="D7" s="27">
        <v>12</v>
      </c>
      <c r="E7" s="23">
        <v>0.8571428571428571</v>
      </c>
      <c r="F7" s="27">
        <v>10</v>
      </c>
      <c r="G7" s="23">
        <v>0.7142857142857143</v>
      </c>
      <c r="H7" s="28">
        <v>2.3090909090909091</v>
      </c>
      <c r="I7" s="72">
        <v>8</v>
      </c>
      <c r="J7" s="27">
        <v>6</v>
      </c>
      <c r="K7" s="23">
        <v>0.75</v>
      </c>
      <c r="L7" s="27">
        <v>5</v>
      </c>
      <c r="M7" s="23">
        <v>0.625</v>
      </c>
      <c r="N7" s="28">
        <v>2.5666666666666664</v>
      </c>
      <c r="O7" s="125" t="s">
        <v>32</v>
      </c>
      <c r="P7" s="126" t="s">
        <v>32</v>
      </c>
      <c r="Q7" s="25" t="s">
        <v>32</v>
      </c>
      <c r="R7" s="126" t="s">
        <v>32</v>
      </c>
      <c r="S7" s="25" t="s">
        <v>32</v>
      </c>
      <c r="T7" s="127" t="s">
        <v>32</v>
      </c>
    </row>
    <row r="8" spans="1:20" x14ac:dyDescent="0.25">
      <c r="A8" s="174"/>
      <c r="B8" s="7" t="s">
        <v>47</v>
      </c>
      <c r="C8" s="72">
        <v>15</v>
      </c>
      <c r="D8" s="27">
        <v>15</v>
      </c>
      <c r="E8" s="23">
        <v>1</v>
      </c>
      <c r="F8" s="27">
        <v>12</v>
      </c>
      <c r="G8" s="23">
        <v>0.8</v>
      </c>
      <c r="H8" s="28">
        <v>2.5199999999999996</v>
      </c>
      <c r="I8" s="72">
        <v>15</v>
      </c>
      <c r="J8" s="27">
        <v>11</v>
      </c>
      <c r="K8" s="23">
        <v>0.73333333333333328</v>
      </c>
      <c r="L8" s="27">
        <v>7</v>
      </c>
      <c r="M8" s="23">
        <v>0.46666666666666667</v>
      </c>
      <c r="N8" s="28">
        <v>2.0909090909090908</v>
      </c>
      <c r="O8" s="125" t="s">
        <v>32</v>
      </c>
      <c r="P8" s="126" t="s">
        <v>32</v>
      </c>
      <c r="Q8" s="25" t="s">
        <v>32</v>
      </c>
      <c r="R8" s="126" t="s">
        <v>32</v>
      </c>
      <c r="S8" s="25" t="s">
        <v>32</v>
      </c>
      <c r="T8" s="127" t="s">
        <v>32</v>
      </c>
    </row>
    <row r="9" spans="1:20" s="65" customFormat="1" x14ac:dyDescent="0.25">
      <c r="A9" s="175"/>
      <c r="B9" s="47" t="s">
        <v>30</v>
      </c>
      <c r="C9" s="73">
        <f>IFERROR(SUM(C4:C8), "--")</f>
        <v>77</v>
      </c>
      <c r="D9" s="61">
        <f>IFERROR(SUM(D4:D8), "--")</f>
        <v>72</v>
      </c>
      <c r="E9" s="62">
        <f>IFERROR(D9/C9, "--")</f>
        <v>0.93506493506493504</v>
      </c>
      <c r="F9" s="61">
        <f>IFERROR(SUM(F4:F8), "--")</f>
        <v>57</v>
      </c>
      <c r="G9" s="62">
        <f>IFERROR(F9/C9, "--")</f>
        <v>0.74025974025974028</v>
      </c>
      <c r="H9" s="63" t="s">
        <v>32</v>
      </c>
      <c r="I9" s="73">
        <f>IFERROR(SUM(I4:I8), "--")</f>
        <v>45</v>
      </c>
      <c r="J9" s="61">
        <f>IFERROR(SUM(J4:J8), "--")</f>
        <v>36</v>
      </c>
      <c r="K9" s="62">
        <f>IFERROR(J9/I9, "--")</f>
        <v>0.8</v>
      </c>
      <c r="L9" s="61">
        <f>IFERROR(SUM(L4:L8), "--")</f>
        <v>28</v>
      </c>
      <c r="M9" s="62">
        <f>IFERROR(L9/I9, "--")</f>
        <v>0.62222222222222223</v>
      </c>
      <c r="N9" s="63" t="s">
        <v>32</v>
      </c>
      <c r="O9" s="73">
        <f>IFERROR(SUM(O4:O8), "--")</f>
        <v>0</v>
      </c>
      <c r="P9" s="61">
        <f>IFERROR(SUM(P4:P8), "--")</f>
        <v>0</v>
      </c>
      <c r="Q9" s="62" t="str">
        <f>IFERROR(P9/O9, "--")</f>
        <v>--</v>
      </c>
      <c r="R9" s="61">
        <f>IFERROR(SUM(R4:R8), "--")</f>
        <v>0</v>
      </c>
      <c r="S9" s="62" t="str">
        <f>IFERROR(R9/O9, "--")</f>
        <v>--</v>
      </c>
      <c r="T9" s="63" t="s">
        <v>32</v>
      </c>
    </row>
    <row r="10" spans="1:20" ht="15" customHeight="1" x14ac:dyDescent="0.25">
      <c r="A10" s="170" t="s">
        <v>40</v>
      </c>
      <c r="B10" s="29" t="s">
        <v>0</v>
      </c>
      <c r="C10" s="74">
        <v>6</v>
      </c>
      <c r="D10" s="30">
        <v>5</v>
      </c>
      <c r="E10" s="52">
        <v>0.83333333333333337</v>
      </c>
      <c r="F10" s="30">
        <v>4</v>
      </c>
      <c r="G10" s="52">
        <v>0.66666666666666663</v>
      </c>
      <c r="H10" s="31">
        <v>2.8600000000000003</v>
      </c>
      <c r="I10" s="74">
        <v>1</v>
      </c>
      <c r="J10" s="30">
        <v>0</v>
      </c>
      <c r="K10" s="52">
        <v>0</v>
      </c>
      <c r="L10" s="30">
        <v>0</v>
      </c>
      <c r="M10" s="52">
        <v>0</v>
      </c>
      <c r="N10" s="128" t="s">
        <v>32</v>
      </c>
      <c r="O10" s="77" t="s">
        <v>32</v>
      </c>
      <c r="P10" s="129" t="s">
        <v>32</v>
      </c>
      <c r="Q10" s="130" t="s">
        <v>32</v>
      </c>
      <c r="R10" s="129" t="s">
        <v>32</v>
      </c>
      <c r="S10" s="130" t="s">
        <v>32</v>
      </c>
      <c r="T10" s="128" t="s">
        <v>32</v>
      </c>
    </row>
    <row r="11" spans="1:20" x14ac:dyDescent="0.25">
      <c r="A11" s="171"/>
      <c r="B11" s="29" t="s">
        <v>1</v>
      </c>
      <c r="C11" s="74">
        <v>1</v>
      </c>
      <c r="D11" s="30">
        <v>1</v>
      </c>
      <c r="E11" s="52">
        <v>1</v>
      </c>
      <c r="F11" s="30">
        <v>1</v>
      </c>
      <c r="G11" s="52">
        <v>1</v>
      </c>
      <c r="H11" s="31">
        <v>4</v>
      </c>
      <c r="I11" s="74">
        <v>1</v>
      </c>
      <c r="J11" s="30">
        <v>1</v>
      </c>
      <c r="K11" s="52">
        <v>1</v>
      </c>
      <c r="L11" s="30">
        <v>1</v>
      </c>
      <c r="M11" s="52">
        <v>1</v>
      </c>
      <c r="N11" s="128" t="s">
        <v>32</v>
      </c>
      <c r="O11" s="77" t="s">
        <v>32</v>
      </c>
      <c r="P11" s="129" t="s">
        <v>32</v>
      </c>
      <c r="Q11" s="130" t="s">
        <v>32</v>
      </c>
      <c r="R11" s="129" t="s">
        <v>32</v>
      </c>
      <c r="S11" s="130" t="s">
        <v>32</v>
      </c>
      <c r="T11" s="128" t="s">
        <v>32</v>
      </c>
    </row>
    <row r="12" spans="1:20" x14ac:dyDescent="0.25">
      <c r="A12" s="171"/>
      <c r="B12" s="29" t="s">
        <v>2</v>
      </c>
      <c r="C12" s="74">
        <v>3</v>
      </c>
      <c r="D12" s="30">
        <v>3</v>
      </c>
      <c r="E12" s="52">
        <v>1</v>
      </c>
      <c r="F12" s="30">
        <v>3</v>
      </c>
      <c r="G12" s="52">
        <v>1</v>
      </c>
      <c r="H12" s="31">
        <v>3.6666666666666665</v>
      </c>
      <c r="I12" s="77" t="s">
        <v>32</v>
      </c>
      <c r="J12" s="129" t="s">
        <v>32</v>
      </c>
      <c r="K12" s="130" t="s">
        <v>32</v>
      </c>
      <c r="L12" s="129" t="s">
        <v>32</v>
      </c>
      <c r="M12" s="130" t="s">
        <v>32</v>
      </c>
      <c r="N12" s="128" t="s">
        <v>32</v>
      </c>
      <c r="O12" s="77" t="s">
        <v>32</v>
      </c>
      <c r="P12" s="129" t="s">
        <v>32</v>
      </c>
      <c r="Q12" s="130" t="s">
        <v>32</v>
      </c>
      <c r="R12" s="129" t="s">
        <v>32</v>
      </c>
      <c r="S12" s="130" t="s">
        <v>32</v>
      </c>
      <c r="T12" s="128" t="s">
        <v>32</v>
      </c>
    </row>
    <row r="13" spans="1:20" x14ac:dyDescent="0.25">
      <c r="A13" s="171"/>
      <c r="B13" s="29" t="s">
        <v>48</v>
      </c>
      <c r="C13" s="74">
        <v>2</v>
      </c>
      <c r="D13" s="30">
        <v>1</v>
      </c>
      <c r="E13" s="52">
        <v>0.5</v>
      </c>
      <c r="F13" s="30">
        <v>1</v>
      </c>
      <c r="G13" s="52">
        <v>0.5</v>
      </c>
      <c r="H13" s="31">
        <v>4</v>
      </c>
      <c r="I13" s="74">
        <v>2</v>
      </c>
      <c r="J13" s="30">
        <v>2</v>
      </c>
      <c r="K13" s="52">
        <v>1</v>
      </c>
      <c r="L13" s="30">
        <v>1</v>
      </c>
      <c r="M13" s="52">
        <v>0.5</v>
      </c>
      <c r="N13" s="31">
        <v>2.5</v>
      </c>
      <c r="O13" s="77" t="s">
        <v>32</v>
      </c>
      <c r="P13" s="129" t="s">
        <v>32</v>
      </c>
      <c r="Q13" s="130" t="s">
        <v>32</v>
      </c>
      <c r="R13" s="129" t="s">
        <v>32</v>
      </c>
      <c r="S13" s="130" t="s">
        <v>32</v>
      </c>
      <c r="T13" s="128" t="s">
        <v>32</v>
      </c>
    </row>
    <row r="14" spans="1:20" x14ac:dyDescent="0.25">
      <c r="A14" s="171"/>
      <c r="B14" s="29" t="s">
        <v>47</v>
      </c>
      <c r="C14" s="77" t="s">
        <v>32</v>
      </c>
      <c r="D14" s="129" t="s">
        <v>32</v>
      </c>
      <c r="E14" s="130" t="s">
        <v>32</v>
      </c>
      <c r="F14" s="129" t="s">
        <v>32</v>
      </c>
      <c r="G14" s="130" t="s">
        <v>32</v>
      </c>
      <c r="H14" s="128" t="s">
        <v>32</v>
      </c>
      <c r="I14" s="77" t="s">
        <v>32</v>
      </c>
      <c r="J14" s="129" t="s">
        <v>32</v>
      </c>
      <c r="K14" s="130" t="s">
        <v>32</v>
      </c>
      <c r="L14" s="129" t="s">
        <v>32</v>
      </c>
      <c r="M14" s="130" t="s">
        <v>32</v>
      </c>
      <c r="N14" s="128" t="s">
        <v>32</v>
      </c>
      <c r="O14" s="77" t="s">
        <v>32</v>
      </c>
      <c r="P14" s="129" t="s">
        <v>32</v>
      </c>
      <c r="Q14" s="130" t="s">
        <v>32</v>
      </c>
      <c r="R14" s="129" t="s">
        <v>32</v>
      </c>
      <c r="S14" s="130" t="s">
        <v>32</v>
      </c>
      <c r="T14" s="128" t="s">
        <v>32</v>
      </c>
    </row>
    <row r="15" spans="1:20" s="65" customFormat="1" x14ac:dyDescent="0.25">
      <c r="A15" s="172"/>
      <c r="B15" s="66" t="s">
        <v>30</v>
      </c>
      <c r="C15" s="75">
        <f>IFERROR(SUM(C10:C14), "--")</f>
        <v>12</v>
      </c>
      <c r="D15" s="67">
        <f>IFERROR(SUM(D10:D14), "--")</f>
        <v>10</v>
      </c>
      <c r="E15" s="68">
        <f>IFERROR(D15/C15, "--")</f>
        <v>0.83333333333333337</v>
      </c>
      <c r="F15" s="67">
        <f>IFERROR(SUM(F10:F14), "--")</f>
        <v>9</v>
      </c>
      <c r="G15" s="68">
        <f>IFERROR(F15/C15, "--")</f>
        <v>0.75</v>
      </c>
      <c r="H15" s="69" t="s">
        <v>32</v>
      </c>
      <c r="I15" s="75">
        <f>IFERROR(SUM(I10:I14), "--")</f>
        <v>4</v>
      </c>
      <c r="J15" s="67">
        <f>IFERROR(SUM(J10:J14), "--")</f>
        <v>3</v>
      </c>
      <c r="K15" s="68">
        <f>IFERROR(J15/I15, "--")</f>
        <v>0.75</v>
      </c>
      <c r="L15" s="67">
        <f>IFERROR(SUM(L10:L14), "--")</f>
        <v>2</v>
      </c>
      <c r="M15" s="68">
        <f>IFERROR(L15/I15, "--")</f>
        <v>0.5</v>
      </c>
      <c r="N15" s="69" t="s">
        <v>32</v>
      </c>
      <c r="O15" s="75">
        <f>IFERROR(SUM(O10:O14), "--")</f>
        <v>0</v>
      </c>
      <c r="P15" s="67">
        <f>IFERROR(SUM(P10:P14), "--")</f>
        <v>0</v>
      </c>
      <c r="Q15" s="68" t="str">
        <f>IFERROR(P15/O15, "--")</f>
        <v>--</v>
      </c>
      <c r="R15" s="67">
        <f>IFERROR(SUM(R10:R14), "--")</f>
        <v>0</v>
      </c>
      <c r="S15" s="68" t="str">
        <f>IFERROR(R15/O15, "--")</f>
        <v>--</v>
      </c>
      <c r="T15" s="69" t="s">
        <v>32</v>
      </c>
    </row>
    <row r="16" spans="1:20" x14ac:dyDescent="0.25">
      <c r="A16" s="194" t="s">
        <v>16</v>
      </c>
      <c r="B16" s="7" t="s">
        <v>0</v>
      </c>
      <c r="C16" s="72">
        <v>14</v>
      </c>
      <c r="D16" s="27">
        <v>13</v>
      </c>
      <c r="E16" s="23">
        <v>0.9285714285714286</v>
      </c>
      <c r="F16" s="27">
        <v>13</v>
      </c>
      <c r="G16" s="23">
        <v>0.9285714285714286</v>
      </c>
      <c r="H16" s="28">
        <v>2.8615384615384616</v>
      </c>
      <c r="I16" s="72">
        <v>1</v>
      </c>
      <c r="J16" s="27">
        <v>1</v>
      </c>
      <c r="K16" s="23">
        <v>1</v>
      </c>
      <c r="L16" s="27">
        <v>1</v>
      </c>
      <c r="M16" s="23">
        <v>1</v>
      </c>
      <c r="N16" s="28">
        <v>4</v>
      </c>
      <c r="O16" s="125" t="s">
        <v>32</v>
      </c>
      <c r="P16" s="126" t="s">
        <v>32</v>
      </c>
      <c r="Q16" s="25" t="s">
        <v>32</v>
      </c>
      <c r="R16" s="126" t="s">
        <v>32</v>
      </c>
      <c r="S16" s="25" t="s">
        <v>32</v>
      </c>
      <c r="T16" s="127" t="s">
        <v>32</v>
      </c>
    </row>
    <row r="17" spans="1:20" x14ac:dyDescent="0.25">
      <c r="A17" s="195"/>
      <c r="B17" s="7" t="s">
        <v>1</v>
      </c>
      <c r="C17" s="72">
        <v>16</v>
      </c>
      <c r="D17" s="27">
        <v>15</v>
      </c>
      <c r="E17" s="23">
        <v>0.9375</v>
      </c>
      <c r="F17" s="27">
        <v>15</v>
      </c>
      <c r="G17" s="23">
        <v>0.9375</v>
      </c>
      <c r="H17" s="28">
        <v>3.6066666666666669</v>
      </c>
      <c r="I17" s="72">
        <v>10</v>
      </c>
      <c r="J17" s="27">
        <v>10</v>
      </c>
      <c r="K17" s="23">
        <v>1</v>
      </c>
      <c r="L17" s="27">
        <v>10</v>
      </c>
      <c r="M17" s="23">
        <v>1</v>
      </c>
      <c r="N17" s="28">
        <v>3.7</v>
      </c>
      <c r="O17" s="125" t="s">
        <v>32</v>
      </c>
      <c r="P17" s="126" t="s">
        <v>32</v>
      </c>
      <c r="Q17" s="25" t="s">
        <v>32</v>
      </c>
      <c r="R17" s="126" t="s">
        <v>32</v>
      </c>
      <c r="S17" s="25" t="s">
        <v>32</v>
      </c>
      <c r="T17" s="127" t="s">
        <v>32</v>
      </c>
    </row>
    <row r="18" spans="1:20" x14ac:dyDescent="0.25">
      <c r="A18" s="195"/>
      <c r="B18" s="7" t="s">
        <v>2</v>
      </c>
      <c r="C18" s="72">
        <v>6</v>
      </c>
      <c r="D18" s="27">
        <v>6</v>
      </c>
      <c r="E18" s="23">
        <v>1</v>
      </c>
      <c r="F18" s="27">
        <v>6</v>
      </c>
      <c r="G18" s="23">
        <v>1</v>
      </c>
      <c r="H18" s="28">
        <v>3.6166666666666663</v>
      </c>
      <c r="I18" s="72">
        <v>4</v>
      </c>
      <c r="J18" s="27">
        <v>4</v>
      </c>
      <c r="K18" s="23">
        <v>1</v>
      </c>
      <c r="L18" s="27">
        <v>3</v>
      </c>
      <c r="M18" s="23">
        <v>0.75</v>
      </c>
      <c r="N18" s="28">
        <v>2.5</v>
      </c>
      <c r="O18" s="125" t="s">
        <v>32</v>
      </c>
      <c r="P18" s="126" t="s">
        <v>32</v>
      </c>
      <c r="Q18" s="25" t="s">
        <v>32</v>
      </c>
      <c r="R18" s="126" t="s">
        <v>32</v>
      </c>
      <c r="S18" s="25" t="s">
        <v>32</v>
      </c>
      <c r="T18" s="127" t="s">
        <v>32</v>
      </c>
    </row>
    <row r="19" spans="1:20" x14ac:dyDescent="0.25">
      <c r="A19" s="195"/>
      <c r="B19" s="7" t="s">
        <v>48</v>
      </c>
      <c r="C19" s="72">
        <v>13</v>
      </c>
      <c r="D19" s="27">
        <v>10</v>
      </c>
      <c r="E19" s="23">
        <v>0.76923076923076927</v>
      </c>
      <c r="F19" s="27">
        <v>9</v>
      </c>
      <c r="G19" s="23">
        <v>0.69230769230769229</v>
      </c>
      <c r="H19" s="28">
        <v>3.3666666666666667</v>
      </c>
      <c r="I19" s="72">
        <v>8</v>
      </c>
      <c r="J19" s="27">
        <v>7</v>
      </c>
      <c r="K19" s="23">
        <v>0.875</v>
      </c>
      <c r="L19" s="27">
        <v>7</v>
      </c>
      <c r="M19" s="23">
        <v>0.875</v>
      </c>
      <c r="N19" s="28">
        <v>3.4285714285714284</v>
      </c>
      <c r="O19" s="125" t="s">
        <v>32</v>
      </c>
      <c r="P19" s="126" t="s">
        <v>32</v>
      </c>
      <c r="Q19" s="25" t="s">
        <v>32</v>
      </c>
      <c r="R19" s="126" t="s">
        <v>32</v>
      </c>
      <c r="S19" s="25" t="s">
        <v>32</v>
      </c>
      <c r="T19" s="127" t="s">
        <v>32</v>
      </c>
    </row>
    <row r="20" spans="1:20" x14ac:dyDescent="0.25">
      <c r="A20" s="195"/>
      <c r="B20" s="7" t="s">
        <v>47</v>
      </c>
      <c r="C20" s="72">
        <v>8</v>
      </c>
      <c r="D20" s="27">
        <v>8</v>
      </c>
      <c r="E20" s="23">
        <v>1</v>
      </c>
      <c r="F20" s="27">
        <v>8</v>
      </c>
      <c r="G20" s="23">
        <v>1</v>
      </c>
      <c r="H20" s="28">
        <v>3.1</v>
      </c>
      <c r="I20" s="72">
        <v>8</v>
      </c>
      <c r="J20" s="27">
        <v>6</v>
      </c>
      <c r="K20" s="23">
        <v>0.75</v>
      </c>
      <c r="L20" s="27">
        <v>6</v>
      </c>
      <c r="M20" s="23">
        <v>0.75</v>
      </c>
      <c r="N20" s="28">
        <v>3.5399999999999996</v>
      </c>
      <c r="O20" s="125" t="s">
        <v>32</v>
      </c>
      <c r="P20" s="126" t="s">
        <v>32</v>
      </c>
      <c r="Q20" s="25" t="s">
        <v>32</v>
      </c>
      <c r="R20" s="126" t="s">
        <v>32</v>
      </c>
      <c r="S20" s="25" t="s">
        <v>32</v>
      </c>
      <c r="T20" s="127" t="s">
        <v>32</v>
      </c>
    </row>
    <row r="21" spans="1:20" s="65" customFormat="1" x14ac:dyDescent="0.25">
      <c r="A21" s="196"/>
      <c r="B21" s="47" t="s">
        <v>30</v>
      </c>
      <c r="C21" s="73">
        <f>IFERROR(SUM(C16:C20), "--")</f>
        <v>57</v>
      </c>
      <c r="D21" s="61">
        <f>IFERROR(SUM(D16:D20), "--")</f>
        <v>52</v>
      </c>
      <c r="E21" s="62">
        <f>IFERROR(D21/C21, "--")</f>
        <v>0.91228070175438591</v>
      </c>
      <c r="F21" s="61">
        <f>IFERROR(SUM(F16:F20), "--")</f>
        <v>51</v>
      </c>
      <c r="G21" s="62">
        <f>IFERROR(F21/C21, "--")</f>
        <v>0.89473684210526316</v>
      </c>
      <c r="H21" s="64" t="s">
        <v>32</v>
      </c>
      <c r="I21" s="73">
        <f>IFERROR(SUM(I16:I20), "--")</f>
        <v>31</v>
      </c>
      <c r="J21" s="61">
        <f>IFERROR(SUM(J16:J20), "--")</f>
        <v>28</v>
      </c>
      <c r="K21" s="62">
        <f>IFERROR(J21/I21, "--")</f>
        <v>0.90322580645161288</v>
      </c>
      <c r="L21" s="61">
        <f>IFERROR(SUM(L16:L20), "--")</f>
        <v>27</v>
      </c>
      <c r="M21" s="62">
        <f>IFERROR(L21/I21, "--")</f>
        <v>0.87096774193548387</v>
      </c>
      <c r="N21" s="64" t="s">
        <v>32</v>
      </c>
      <c r="O21" s="73">
        <f>IFERROR(SUM(O16:O20), "--")</f>
        <v>0</v>
      </c>
      <c r="P21" s="61">
        <f>IFERROR(SUM(P16:P20), "--")</f>
        <v>0</v>
      </c>
      <c r="Q21" s="62" t="str">
        <f>IFERROR(P21/O21, "--")</f>
        <v>--</v>
      </c>
      <c r="R21" s="61">
        <f>IFERROR(SUM(R16:R20), "--")</f>
        <v>0</v>
      </c>
      <c r="S21" s="62" t="str">
        <f>IFERROR(R21/O21, "--")</f>
        <v>--</v>
      </c>
      <c r="T21" s="64" t="s">
        <v>32</v>
      </c>
    </row>
    <row r="22" spans="1:20" x14ac:dyDescent="0.25">
      <c r="A22" s="156" t="s">
        <v>17</v>
      </c>
      <c r="B22" s="29" t="s">
        <v>0</v>
      </c>
      <c r="C22" s="74">
        <v>9</v>
      </c>
      <c r="D22" s="30">
        <v>9</v>
      </c>
      <c r="E22" s="52">
        <v>1</v>
      </c>
      <c r="F22" s="30">
        <v>7</v>
      </c>
      <c r="G22" s="52">
        <v>0.77777777777777779</v>
      </c>
      <c r="H22" s="31">
        <v>2.6666666666666665</v>
      </c>
      <c r="I22" s="74">
        <v>2</v>
      </c>
      <c r="J22" s="30">
        <v>2</v>
      </c>
      <c r="K22" s="52">
        <v>1</v>
      </c>
      <c r="L22" s="30">
        <v>2</v>
      </c>
      <c r="M22" s="52">
        <v>1</v>
      </c>
      <c r="N22" s="31">
        <v>3.5</v>
      </c>
      <c r="O22" s="77" t="s">
        <v>32</v>
      </c>
      <c r="P22" s="129" t="s">
        <v>32</v>
      </c>
      <c r="Q22" s="130" t="s">
        <v>32</v>
      </c>
      <c r="R22" s="129" t="s">
        <v>32</v>
      </c>
      <c r="S22" s="130" t="s">
        <v>32</v>
      </c>
      <c r="T22" s="128" t="s">
        <v>32</v>
      </c>
    </row>
    <row r="23" spans="1:20" x14ac:dyDescent="0.25">
      <c r="A23" s="157"/>
      <c r="B23" s="29" t="s">
        <v>1</v>
      </c>
      <c r="C23" s="74">
        <v>18</v>
      </c>
      <c r="D23" s="30">
        <v>18</v>
      </c>
      <c r="E23" s="52">
        <v>1</v>
      </c>
      <c r="F23" s="30">
        <v>16</v>
      </c>
      <c r="G23" s="52">
        <v>0.88888888888888884</v>
      </c>
      <c r="H23" s="31">
        <v>2.7944444444444443</v>
      </c>
      <c r="I23" s="74">
        <v>1</v>
      </c>
      <c r="J23" s="30">
        <v>1</v>
      </c>
      <c r="K23" s="52">
        <v>1</v>
      </c>
      <c r="L23" s="30">
        <v>1</v>
      </c>
      <c r="M23" s="52">
        <v>1</v>
      </c>
      <c r="N23" s="31">
        <v>4</v>
      </c>
      <c r="O23" s="77" t="s">
        <v>32</v>
      </c>
      <c r="P23" s="129" t="s">
        <v>32</v>
      </c>
      <c r="Q23" s="130" t="s">
        <v>32</v>
      </c>
      <c r="R23" s="129" t="s">
        <v>32</v>
      </c>
      <c r="S23" s="130" t="s">
        <v>32</v>
      </c>
      <c r="T23" s="128" t="s">
        <v>32</v>
      </c>
    </row>
    <row r="24" spans="1:20" x14ac:dyDescent="0.25">
      <c r="A24" s="157"/>
      <c r="B24" s="29" t="s">
        <v>2</v>
      </c>
      <c r="C24" s="74">
        <v>7</v>
      </c>
      <c r="D24" s="30">
        <v>6</v>
      </c>
      <c r="E24" s="52">
        <v>0.8571428571428571</v>
      </c>
      <c r="F24" s="30">
        <v>5</v>
      </c>
      <c r="G24" s="52">
        <v>0.7142857142857143</v>
      </c>
      <c r="H24" s="31">
        <v>2.9499999999999997</v>
      </c>
      <c r="I24" s="74">
        <v>3</v>
      </c>
      <c r="J24" s="30">
        <v>2</v>
      </c>
      <c r="K24" s="52">
        <v>0.66666666666666663</v>
      </c>
      <c r="L24" s="30">
        <v>2</v>
      </c>
      <c r="M24" s="52">
        <v>0.66666666666666663</v>
      </c>
      <c r="N24" s="31">
        <v>3.8499999999999996</v>
      </c>
      <c r="O24" s="77" t="s">
        <v>32</v>
      </c>
      <c r="P24" s="129" t="s">
        <v>32</v>
      </c>
      <c r="Q24" s="130" t="s">
        <v>32</v>
      </c>
      <c r="R24" s="129" t="s">
        <v>32</v>
      </c>
      <c r="S24" s="130" t="s">
        <v>32</v>
      </c>
      <c r="T24" s="128" t="s">
        <v>32</v>
      </c>
    </row>
    <row r="25" spans="1:20" x14ac:dyDescent="0.25">
      <c r="A25" s="157"/>
      <c r="B25" s="29" t="s">
        <v>48</v>
      </c>
      <c r="C25" s="74">
        <v>6</v>
      </c>
      <c r="D25" s="30">
        <v>5</v>
      </c>
      <c r="E25" s="52">
        <v>0.83333333333333337</v>
      </c>
      <c r="F25" s="30">
        <v>3</v>
      </c>
      <c r="G25" s="52">
        <v>0.5</v>
      </c>
      <c r="H25" s="31">
        <v>2.2000000000000002</v>
      </c>
      <c r="I25" s="74">
        <v>5</v>
      </c>
      <c r="J25" s="30">
        <v>5</v>
      </c>
      <c r="K25" s="52">
        <v>1</v>
      </c>
      <c r="L25" s="30">
        <v>5</v>
      </c>
      <c r="M25" s="52">
        <v>1</v>
      </c>
      <c r="N25" s="31">
        <v>3.06</v>
      </c>
      <c r="O25" s="77" t="s">
        <v>32</v>
      </c>
      <c r="P25" s="129" t="s">
        <v>32</v>
      </c>
      <c r="Q25" s="130" t="s">
        <v>32</v>
      </c>
      <c r="R25" s="129" t="s">
        <v>32</v>
      </c>
      <c r="S25" s="130" t="s">
        <v>32</v>
      </c>
      <c r="T25" s="128" t="s">
        <v>32</v>
      </c>
    </row>
    <row r="26" spans="1:20" x14ac:dyDescent="0.25">
      <c r="A26" s="157"/>
      <c r="B26" s="29" t="s">
        <v>47</v>
      </c>
      <c r="C26" s="74">
        <v>9</v>
      </c>
      <c r="D26" s="30">
        <v>8</v>
      </c>
      <c r="E26" s="52">
        <v>0.88888888888888884</v>
      </c>
      <c r="F26" s="30">
        <v>7</v>
      </c>
      <c r="G26" s="52">
        <v>0.77777777777777779</v>
      </c>
      <c r="H26" s="31">
        <v>3.125</v>
      </c>
      <c r="I26" s="74">
        <v>7</v>
      </c>
      <c r="J26" s="30">
        <v>7</v>
      </c>
      <c r="K26" s="52">
        <v>1</v>
      </c>
      <c r="L26" s="30">
        <v>7</v>
      </c>
      <c r="M26" s="52">
        <v>1</v>
      </c>
      <c r="N26" s="31">
        <v>3.3285714285714287</v>
      </c>
      <c r="O26" s="77" t="s">
        <v>32</v>
      </c>
      <c r="P26" s="129" t="s">
        <v>32</v>
      </c>
      <c r="Q26" s="130" t="s">
        <v>32</v>
      </c>
      <c r="R26" s="129" t="s">
        <v>32</v>
      </c>
      <c r="S26" s="130" t="s">
        <v>32</v>
      </c>
      <c r="T26" s="128" t="s">
        <v>32</v>
      </c>
    </row>
    <row r="27" spans="1:20" s="65" customFormat="1" x14ac:dyDescent="0.25">
      <c r="A27" s="158"/>
      <c r="B27" s="66" t="s">
        <v>30</v>
      </c>
      <c r="C27" s="75">
        <f>IFERROR(SUM(C22:C26), "--")</f>
        <v>49</v>
      </c>
      <c r="D27" s="67">
        <f>IFERROR(SUM(D22:D26), "--")</f>
        <v>46</v>
      </c>
      <c r="E27" s="68">
        <f>IFERROR(D27/C27, "--")</f>
        <v>0.93877551020408168</v>
      </c>
      <c r="F27" s="67">
        <f>IFERROR(SUM(F22:F26), "--")</f>
        <v>38</v>
      </c>
      <c r="G27" s="68">
        <f>IFERROR(F27/C27, "--")</f>
        <v>0.77551020408163263</v>
      </c>
      <c r="H27" s="69" t="s">
        <v>32</v>
      </c>
      <c r="I27" s="75">
        <f>IFERROR(SUM(I22:I26), "--")</f>
        <v>18</v>
      </c>
      <c r="J27" s="67">
        <f>IFERROR(SUM(J22:J26), "--")</f>
        <v>17</v>
      </c>
      <c r="K27" s="68">
        <f>IFERROR(J27/I27, "--")</f>
        <v>0.94444444444444442</v>
      </c>
      <c r="L27" s="67">
        <f>IFERROR(SUM(L22:L26), "--")</f>
        <v>17</v>
      </c>
      <c r="M27" s="68">
        <f>IFERROR(L27/I27, "--")</f>
        <v>0.94444444444444442</v>
      </c>
      <c r="N27" s="69" t="s">
        <v>32</v>
      </c>
      <c r="O27" s="75">
        <f>IFERROR(SUM(O22:O26), "--")</f>
        <v>0</v>
      </c>
      <c r="P27" s="67">
        <f>IFERROR(SUM(P22:P26), "--")</f>
        <v>0</v>
      </c>
      <c r="Q27" s="68" t="str">
        <f>IFERROR(P27/O27, "--")</f>
        <v>--</v>
      </c>
      <c r="R27" s="67">
        <f>IFERROR(SUM(R22:R26), "--")</f>
        <v>0</v>
      </c>
      <c r="S27" s="68" t="str">
        <f>IFERROR(R27/O27, "--")</f>
        <v>--</v>
      </c>
      <c r="T27" s="69" t="s">
        <v>32</v>
      </c>
    </row>
    <row r="28" spans="1:20" x14ac:dyDescent="0.25">
      <c r="A28" s="194" t="s">
        <v>92</v>
      </c>
      <c r="B28" s="7" t="s">
        <v>0</v>
      </c>
      <c r="C28" s="72">
        <v>160</v>
      </c>
      <c r="D28" s="27">
        <v>142</v>
      </c>
      <c r="E28" s="23">
        <v>0.88749999999999996</v>
      </c>
      <c r="F28" s="27">
        <v>129</v>
      </c>
      <c r="G28" s="23">
        <v>0.80625000000000002</v>
      </c>
      <c r="H28" s="28">
        <v>3.0436619718309861</v>
      </c>
      <c r="I28" s="72">
        <v>31</v>
      </c>
      <c r="J28" s="27">
        <v>28</v>
      </c>
      <c r="K28" s="23">
        <v>0.90322580645161288</v>
      </c>
      <c r="L28" s="27">
        <v>22</v>
      </c>
      <c r="M28" s="23">
        <v>0.70967741935483875</v>
      </c>
      <c r="N28" s="28">
        <v>2.8214285714285716</v>
      </c>
      <c r="O28" s="125" t="s">
        <v>32</v>
      </c>
      <c r="P28" s="126" t="s">
        <v>32</v>
      </c>
      <c r="Q28" s="25" t="s">
        <v>32</v>
      </c>
      <c r="R28" s="126" t="s">
        <v>32</v>
      </c>
      <c r="S28" s="25" t="s">
        <v>32</v>
      </c>
      <c r="T28" s="127" t="s">
        <v>32</v>
      </c>
    </row>
    <row r="29" spans="1:20" x14ac:dyDescent="0.25">
      <c r="A29" s="195"/>
      <c r="B29" s="7" t="s">
        <v>1</v>
      </c>
      <c r="C29" s="72">
        <v>179</v>
      </c>
      <c r="D29" s="27">
        <v>168</v>
      </c>
      <c r="E29" s="23">
        <v>0.93854748603351956</v>
      </c>
      <c r="F29" s="27">
        <v>147</v>
      </c>
      <c r="G29" s="23">
        <v>0.82122905027932958</v>
      </c>
      <c r="H29" s="28">
        <v>2.8797619047619043</v>
      </c>
      <c r="I29" s="72">
        <v>35</v>
      </c>
      <c r="J29" s="27">
        <v>32</v>
      </c>
      <c r="K29" s="23">
        <v>0.91428571428571426</v>
      </c>
      <c r="L29" s="27">
        <v>22</v>
      </c>
      <c r="M29" s="23">
        <v>0.62857142857142856</v>
      </c>
      <c r="N29" s="28">
        <v>2.3656250000000001</v>
      </c>
      <c r="O29" s="125" t="s">
        <v>32</v>
      </c>
      <c r="P29" s="126" t="s">
        <v>32</v>
      </c>
      <c r="Q29" s="25" t="s">
        <v>32</v>
      </c>
      <c r="R29" s="126" t="s">
        <v>32</v>
      </c>
      <c r="S29" s="25" t="s">
        <v>32</v>
      </c>
      <c r="T29" s="127" t="s">
        <v>32</v>
      </c>
    </row>
    <row r="30" spans="1:20" x14ac:dyDescent="0.25">
      <c r="A30" s="195"/>
      <c r="B30" s="7" t="s">
        <v>2</v>
      </c>
      <c r="C30" s="72">
        <v>208</v>
      </c>
      <c r="D30" s="27">
        <v>188</v>
      </c>
      <c r="E30" s="23">
        <v>0.90384615384615385</v>
      </c>
      <c r="F30" s="27">
        <v>160</v>
      </c>
      <c r="G30" s="23">
        <v>0.76923076923076927</v>
      </c>
      <c r="H30" s="28">
        <v>2.8754010695187171</v>
      </c>
      <c r="I30" s="72">
        <v>43</v>
      </c>
      <c r="J30" s="27">
        <v>35</v>
      </c>
      <c r="K30" s="23">
        <v>0.81395348837209303</v>
      </c>
      <c r="L30" s="27">
        <v>27</v>
      </c>
      <c r="M30" s="23">
        <v>0.62790697674418605</v>
      </c>
      <c r="N30" s="28">
        <v>2.5764705882352943</v>
      </c>
      <c r="O30" s="125" t="s">
        <v>32</v>
      </c>
      <c r="P30" s="126" t="s">
        <v>32</v>
      </c>
      <c r="Q30" s="25" t="s">
        <v>32</v>
      </c>
      <c r="R30" s="126" t="s">
        <v>32</v>
      </c>
      <c r="S30" s="25" t="s">
        <v>32</v>
      </c>
      <c r="T30" s="127" t="s">
        <v>32</v>
      </c>
    </row>
    <row r="31" spans="1:20" x14ac:dyDescent="0.25">
      <c r="A31" s="195"/>
      <c r="B31" s="7" t="s">
        <v>48</v>
      </c>
      <c r="C31" s="72">
        <v>176</v>
      </c>
      <c r="D31" s="27">
        <v>153</v>
      </c>
      <c r="E31" s="23">
        <v>0.86931818181818177</v>
      </c>
      <c r="F31" s="27">
        <v>137</v>
      </c>
      <c r="G31" s="23">
        <v>0.77840909090909094</v>
      </c>
      <c r="H31" s="28">
        <v>3.0241830065359476</v>
      </c>
      <c r="I31" s="72">
        <v>83</v>
      </c>
      <c r="J31" s="27">
        <v>69</v>
      </c>
      <c r="K31" s="23">
        <v>0.83132530120481929</v>
      </c>
      <c r="L31" s="27">
        <v>57</v>
      </c>
      <c r="M31" s="23">
        <v>0.68674698795180722</v>
      </c>
      <c r="N31" s="28">
        <v>2.6826086956521742</v>
      </c>
      <c r="O31" s="125" t="s">
        <v>32</v>
      </c>
      <c r="P31" s="126" t="s">
        <v>32</v>
      </c>
      <c r="Q31" s="25" t="s">
        <v>32</v>
      </c>
      <c r="R31" s="126" t="s">
        <v>32</v>
      </c>
      <c r="S31" s="25" t="s">
        <v>32</v>
      </c>
      <c r="T31" s="127" t="s">
        <v>32</v>
      </c>
    </row>
    <row r="32" spans="1:20" x14ac:dyDescent="0.25">
      <c r="A32" s="195"/>
      <c r="B32" s="7" t="s">
        <v>47</v>
      </c>
      <c r="C32" s="72">
        <v>141</v>
      </c>
      <c r="D32" s="27">
        <v>125</v>
      </c>
      <c r="E32" s="23">
        <v>0.88652482269503541</v>
      </c>
      <c r="F32" s="27">
        <v>108</v>
      </c>
      <c r="G32" s="23">
        <v>0.76595744680851063</v>
      </c>
      <c r="H32" s="28">
        <v>2.9943548387096772</v>
      </c>
      <c r="I32" s="72">
        <v>71</v>
      </c>
      <c r="J32" s="27">
        <v>57</v>
      </c>
      <c r="K32" s="23">
        <v>0.80281690140845074</v>
      </c>
      <c r="L32" s="27">
        <v>45</v>
      </c>
      <c r="M32" s="23">
        <v>0.63380281690140849</v>
      </c>
      <c r="N32" s="28">
        <v>2.6578947368421053</v>
      </c>
      <c r="O32" s="72">
        <v>5</v>
      </c>
      <c r="P32" s="27">
        <v>5</v>
      </c>
      <c r="Q32" s="23">
        <v>1</v>
      </c>
      <c r="R32" s="27">
        <v>4</v>
      </c>
      <c r="S32" s="23">
        <v>0.8</v>
      </c>
      <c r="T32" s="28">
        <v>2.8</v>
      </c>
    </row>
    <row r="33" spans="1:20" s="65" customFormat="1" x14ac:dyDescent="0.25">
      <c r="A33" s="196"/>
      <c r="B33" s="47" t="s">
        <v>30</v>
      </c>
      <c r="C33" s="73">
        <f>IFERROR(SUM(C28:C32), "--")</f>
        <v>864</v>
      </c>
      <c r="D33" s="61">
        <f>IFERROR(SUM(D28:D32), "--")</f>
        <v>776</v>
      </c>
      <c r="E33" s="62">
        <f>IFERROR(D33/C33, "--")</f>
        <v>0.89814814814814814</v>
      </c>
      <c r="F33" s="61">
        <f>IFERROR(SUM(F28:F32), "--")</f>
        <v>681</v>
      </c>
      <c r="G33" s="62">
        <f>IFERROR(F33/C33, "--")</f>
        <v>0.78819444444444442</v>
      </c>
      <c r="H33" s="64" t="s">
        <v>32</v>
      </c>
      <c r="I33" s="73">
        <f>IFERROR(SUM(I28:I32), "--")</f>
        <v>263</v>
      </c>
      <c r="J33" s="61">
        <f>IFERROR(SUM(J28:J32), "--")</f>
        <v>221</v>
      </c>
      <c r="K33" s="62">
        <f>IFERROR(J33/I33, "--")</f>
        <v>0.84030418250950567</v>
      </c>
      <c r="L33" s="61">
        <f>IFERROR(SUM(L28:L32), "--")</f>
        <v>173</v>
      </c>
      <c r="M33" s="62">
        <f>IFERROR(L33/I33, "--")</f>
        <v>0.65779467680608361</v>
      </c>
      <c r="N33" s="64" t="s">
        <v>32</v>
      </c>
      <c r="O33" s="73">
        <f>IFERROR(SUM(O28:O32), "--")</f>
        <v>5</v>
      </c>
      <c r="P33" s="61">
        <f>IFERROR(SUM(P28:P32), "--")</f>
        <v>5</v>
      </c>
      <c r="Q33" s="62">
        <f>IFERROR(P33/O33, "--")</f>
        <v>1</v>
      </c>
      <c r="R33" s="61">
        <f>IFERROR(SUM(R28:R32), "--")</f>
        <v>4</v>
      </c>
      <c r="S33" s="62">
        <f>IFERROR(R33/O33, "--")</f>
        <v>0.8</v>
      </c>
      <c r="T33" s="64" t="s">
        <v>32</v>
      </c>
    </row>
    <row r="34" spans="1:20" x14ac:dyDescent="0.25">
      <c r="A34" s="156" t="s">
        <v>18</v>
      </c>
      <c r="B34" s="29" t="s">
        <v>0</v>
      </c>
      <c r="C34" s="77" t="s">
        <v>32</v>
      </c>
      <c r="D34" s="129" t="s">
        <v>32</v>
      </c>
      <c r="E34" s="130" t="s">
        <v>32</v>
      </c>
      <c r="F34" s="129" t="s">
        <v>32</v>
      </c>
      <c r="G34" s="130" t="s">
        <v>32</v>
      </c>
      <c r="H34" s="128" t="s">
        <v>32</v>
      </c>
      <c r="I34" s="77" t="s">
        <v>32</v>
      </c>
      <c r="J34" s="129" t="s">
        <v>32</v>
      </c>
      <c r="K34" s="130" t="s">
        <v>32</v>
      </c>
      <c r="L34" s="129" t="s">
        <v>32</v>
      </c>
      <c r="M34" s="130" t="s">
        <v>32</v>
      </c>
      <c r="N34" s="128" t="s">
        <v>32</v>
      </c>
      <c r="O34" s="77" t="s">
        <v>32</v>
      </c>
      <c r="P34" s="129" t="s">
        <v>32</v>
      </c>
      <c r="Q34" s="130" t="s">
        <v>32</v>
      </c>
      <c r="R34" s="129" t="s">
        <v>32</v>
      </c>
      <c r="S34" s="130" t="s">
        <v>32</v>
      </c>
      <c r="T34" s="128" t="s">
        <v>32</v>
      </c>
    </row>
    <row r="35" spans="1:20" x14ac:dyDescent="0.25">
      <c r="A35" s="157"/>
      <c r="B35" s="29" t="s">
        <v>1</v>
      </c>
      <c r="C35" s="74">
        <v>1</v>
      </c>
      <c r="D35" s="30">
        <v>0</v>
      </c>
      <c r="E35" s="52">
        <v>0</v>
      </c>
      <c r="F35" s="30">
        <v>0</v>
      </c>
      <c r="G35" s="52">
        <v>0</v>
      </c>
      <c r="H35" s="31" t="s">
        <v>32</v>
      </c>
      <c r="I35" s="77" t="s">
        <v>32</v>
      </c>
      <c r="J35" s="129" t="s">
        <v>32</v>
      </c>
      <c r="K35" s="130" t="s">
        <v>32</v>
      </c>
      <c r="L35" s="129" t="s">
        <v>32</v>
      </c>
      <c r="M35" s="130" t="s">
        <v>32</v>
      </c>
      <c r="N35" s="128" t="s">
        <v>32</v>
      </c>
      <c r="O35" s="77" t="s">
        <v>32</v>
      </c>
      <c r="P35" s="129" t="s">
        <v>32</v>
      </c>
      <c r="Q35" s="130" t="s">
        <v>32</v>
      </c>
      <c r="R35" s="129" t="s">
        <v>32</v>
      </c>
      <c r="S35" s="130" t="s">
        <v>32</v>
      </c>
      <c r="T35" s="128" t="s">
        <v>32</v>
      </c>
    </row>
    <row r="36" spans="1:20" x14ac:dyDescent="0.25">
      <c r="A36" s="157"/>
      <c r="B36" s="29" t="s">
        <v>2</v>
      </c>
      <c r="C36" s="74">
        <v>1</v>
      </c>
      <c r="D36" s="30">
        <v>1</v>
      </c>
      <c r="E36" s="52">
        <v>1</v>
      </c>
      <c r="F36" s="30">
        <v>1</v>
      </c>
      <c r="G36" s="52">
        <v>1</v>
      </c>
      <c r="H36" s="31">
        <v>2</v>
      </c>
      <c r="I36" s="77" t="s">
        <v>32</v>
      </c>
      <c r="J36" s="129" t="s">
        <v>32</v>
      </c>
      <c r="K36" s="130" t="s">
        <v>32</v>
      </c>
      <c r="L36" s="129" t="s">
        <v>32</v>
      </c>
      <c r="M36" s="130" t="s">
        <v>32</v>
      </c>
      <c r="N36" s="128" t="s">
        <v>32</v>
      </c>
      <c r="O36" s="77" t="s">
        <v>32</v>
      </c>
      <c r="P36" s="129" t="s">
        <v>32</v>
      </c>
      <c r="Q36" s="130" t="s">
        <v>32</v>
      </c>
      <c r="R36" s="129" t="s">
        <v>32</v>
      </c>
      <c r="S36" s="130" t="s">
        <v>32</v>
      </c>
      <c r="T36" s="128" t="s">
        <v>32</v>
      </c>
    </row>
    <row r="37" spans="1:20" x14ac:dyDescent="0.25">
      <c r="A37" s="157"/>
      <c r="B37" s="29" t="s">
        <v>48</v>
      </c>
      <c r="C37" s="77" t="s">
        <v>32</v>
      </c>
      <c r="D37" s="129" t="s">
        <v>32</v>
      </c>
      <c r="E37" s="130" t="s">
        <v>32</v>
      </c>
      <c r="F37" s="129" t="s">
        <v>32</v>
      </c>
      <c r="G37" s="130" t="s">
        <v>32</v>
      </c>
      <c r="H37" s="128" t="s">
        <v>32</v>
      </c>
      <c r="I37" s="77" t="s">
        <v>32</v>
      </c>
      <c r="J37" s="129" t="s">
        <v>32</v>
      </c>
      <c r="K37" s="130" t="s">
        <v>32</v>
      </c>
      <c r="L37" s="129" t="s">
        <v>32</v>
      </c>
      <c r="M37" s="130" t="s">
        <v>32</v>
      </c>
      <c r="N37" s="128" t="s">
        <v>32</v>
      </c>
      <c r="O37" s="77" t="s">
        <v>32</v>
      </c>
      <c r="P37" s="129" t="s">
        <v>32</v>
      </c>
      <c r="Q37" s="130" t="s">
        <v>32</v>
      </c>
      <c r="R37" s="129" t="s">
        <v>32</v>
      </c>
      <c r="S37" s="130" t="s">
        <v>32</v>
      </c>
      <c r="T37" s="128" t="s">
        <v>32</v>
      </c>
    </row>
    <row r="38" spans="1:20" x14ac:dyDescent="0.25">
      <c r="A38" s="157"/>
      <c r="B38" s="29" t="s">
        <v>47</v>
      </c>
      <c r="C38" s="74">
        <v>2</v>
      </c>
      <c r="D38" s="30">
        <v>2</v>
      </c>
      <c r="E38" s="52">
        <v>1</v>
      </c>
      <c r="F38" s="30">
        <v>1</v>
      </c>
      <c r="G38" s="52">
        <v>0.5</v>
      </c>
      <c r="H38" s="31">
        <v>1.5</v>
      </c>
      <c r="I38" s="74">
        <v>1</v>
      </c>
      <c r="J38" s="30">
        <v>1</v>
      </c>
      <c r="K38" s="52">
        <v>1</v>
      </c>
      <c r="L38" s="30">
        <v>1</v>
      </c>
      <c r="M38" s="52">
        <v>1</v>
      </c>
      <c r="N38" s="31">
        <v>3.7000000000000006</v>
      </c>
      <c r="O38" s="77" t="s">
        <v>32</v>
      </c>
      <c r="P38" s="129" t="s">
        <v>32</v>
      </c>
      <c r="Q38" s="130" t="s">
        <v>32</v>
      </c>
      <c r="R38" s="129" t="s">
        <v>32</v>
      </c>
      <c r="S38" s="130" t="s">
        <v>32</v>
      </c>
      <c r="T38" s="128" t="s">
        <v>32</v>
      </c>
    </row>
    <row r="39" spans="1:20" s="65" customFormat="1" x14ac:dyDescent="0.25">
      <c r="A39" s="158"/>
      <c r="B39" s="66" t="s">
        <v>30</v>
      </c>
      <c r="C39" s="75">
        <f>IFERROR(SUM(C34:C38), "--")</f>
        <v>4</v>
      </c>
      <c r="D39" s="67">
        <f>IFERROR(SUM(D34:D38), "--")</f>
        <v>3</v>
      </c>
      <c r="E39" s="68">
        <f>IFERROR(D39/C39, "--")</f>
        <v>0.75</v>
      </c>
      <c r="F39" s="67">
        <f>IFERROR(SUM(F34:F38), "--")</f>
        <v>2</v>
      </c>
      <c r="G39" s="68">
        <f>IFERROR(F39/C39, "--")</f>
        <v>0.5</v>
      </c>
      <c r="H39" s="69" t="s">
        <v>32</v>
      </c>
      <c r="I39" s="75">
        <f>IFERROR(SUM(I34:I38), "--")</f>
        <v>1</v>
      </c>
      <c r="J39" s="67">
        <f>IFERROR(SUM(J34:J38), "--")</f>
        <v>1</v>
      </c>
      <c r="K39" s="68">
        <f>IFERROR(J39/I39, "--")</f>
        <v>1</v>
      </c>
      <c r="L39" s="67">
        <f>IFERROR(SUM(L34:L38), "--")</f>
        <v>1</v>
      </c>
      <c r="M39" s="68">
        <f>IFERROR(L39/I39, "--")</f>
        <v>1</v>
      </c>
      <c r="N39" s="69" t="s">
        <v>32</v>
      </c>
      <c r="O39" s="75">
        <f>IFERROR(SUM(O34:O38), "--")</f>
        <v>0</v>
      </c>
      <c r="P39" s="67">
        <f>IFERROR(SUM(P34:P38), "--")</f>
        <v>0</v>
      </c>
      <c r="Q39" s="68" t="str">
        <f>IFERROR(P39/O39, "--")</f>
        <v>--</v>
      </c>
      <c r="R39" s="67">
        <f>IFERROR(SUM(R34:R38), "--")</f>
        <v>0</v>
      </c>
      <c r="S39" s="68" t="str">
        <f>IFERROR(R39/O39, "--")</f>
        <v>--</v>
      </c>
      <c r="T39" s="69" t="s">
        <v>32</v>
      </c>
    </row>
    <row r="40" spans="1:20" ht="15" customHeight="1" x14ac:dyDescent="0.25">
      <c r="A40" s="173" t="s">
        <v>56</v>
      </c>
      <c r="B40" s="7" t="s">
        <v>0</v>
      </c>
      <c r="C40" s="72">
        <v>157</v>
      </c>
      <c r="D40" s="27">
        <v>139</v>
      </c>
      <c r="E40" s="23">
        <v>0.88535031847133761</v>
      </c>
      <c r="F40" s="27">
        <v>132</v>
      </c>
      <c r="G40" s="23">
        <v>0.84076433121019112</v>
      </c>
      <c r="H40" s="28">
        <v>3.0776978417266188</v>
      </c>
      <c r="I40" s="72">
        <v>45</v>
      </c>
      <c r="J40" s="27">
        <v>43</v>
      </c>
      <c r="K40" s="23">
        <v>0.9555555555555556</v>
      </c>
      <c r="L40" s="27">
        <v>42</v>
      </c>
      <c r="M40" s="23">
        <v>0.93333333333333335</v>
      </c>
      <c r="N40" s="28">
        <v>3.65</v>
      </c>
      <c r="O40" s="125" t="s">
        <v>32</v>
      </c>
      <c r="P40" s="126" t="s">
        <v>32</v>
      </c>
      <c r="Q40" s="25" t="s">
        <v>32</v>
      </c>
      <c r="R40" s="126" t="s">
        <v>32</v>
      </c>
      <c r="S40" s="25" t="s">
        <v>32</v>
      </c>
      <c r="T40" s="127" t="s">
        <v>32</v>
      </c>
    </row>
    <row r="41" spans="1:20" x14ac:dyDescent="0.25">
      <c r="A41" s="174"/>
      <c r="B41" s="7" t="s">
        <v>1</v>
      </c>
      <c r="C41" s="72">
        <v>198</v>
      </c>
      <c r="D41" s="27">
        <v>176</v>
      </c>
      <c r="E41" s="23">
        <v>0.88888888888888884</v>
      </c>
      <c r="F41" s="27">
        <v>161</v>
      </c>
      <c r="G41" s="23">
        <v>0.81313131313131315</v>
      </c>
      <c r="H41" s="28">
        <v>3.2300000000000004</v>
      </c>
      <c r="I41" s="72">
        <v>99</v>
      </c>
      <c r="J41" s="27">
        <v>91</v>
      </c>
      <c r="K41" s="23">
        <v>0.91919191919191923</v>
      </c>
      <c r="L41" s="27">
        <v>87</v>
      </c>
      <c r="M41" s="23">
        <v>0.87878787878787878</v>
      </c>
      <c r="N41" s="28">
        <v>3.5505494505494508</v>
      </c>
      <c r="O41" s="125" t="s">
        <v>32</v>
      </c>
      <c r="P41" s="126" t="s">
        <v>32</v>
      </c>
      <c r="Q41" s="25" t="s">
        <v>32</v>
      </c>
      <c r="R41" s="126" t="s">
        <v>32</v>
      </c>
      <c r="S41" s="25" t="s">
        <v>32</v>
      </c>
      <c r="T41" s="127" t="s">
        <v>32</v>
      </c>
    </row>
    <row r="42" spans="1:20" x14ac:dyDescent="0.25">
      <c r="A42" s="174"/>
      <c r="B42" s="7" t="s">
        <v>2</v>
      </c>
      <c r="C42" s="72">
        <v>160</v>
      </c>
      <c r="D42" s="27">
        <v>153</v>
      </c>
      <c r="E42" s="23">
        <v>0.95625000000000004</v>
      </c>
      <c r="F42" s="27">
        <v>141</v>
      </c>
      <c r="G42" s="23">
        <v>0.88124999999999998</v>
      </c>
      <c r="H42" s="28">
        <v>3.0986577181208053</v>
      </c>
      <c r="I42" s="72">
        <v>101</v>
      </c>
      <c r="J42" s="27">
        <v>95</v>
      </c>
      <c r="K42" s="23">
        <v>0.94059405940594054</v>
      </c>
      <c r="L42" s="27">
        <v>87</v>
      </c>
      <c r="M42" s="23">
        <v>0.86138613861386137</v>
      </c>
      <c r="N42" s="28">
        <v>3.3021052631578947</v>
      </c>
      <c r="O42" s="125" t="s">
        <v>32</v>
      </c>
      <c r="P42" s="126" t="s">
        <v>32</v>
      </c>
      <c r="Q42" s="25" t="s">
        <v>32</v>
      </c>
      <c r="R42" s="126" t="s">
        <v>32</v>
      </c>
      <c r="S42" s="25" t="s">
        <v>32</v>
      </c>
      <c r="T42" s="127" t="s">
        <v>32</v>
      </c>
    </row>
    <row r="43" spans="1:20" x14ac:dyDescent="0.25">
      <c r="A43" s="174"/>
      <c r="B43" s="7" t="s">
        <v>48</v>
      </c>
      <c r="C43" s="72">
        <v>148</v>
      </c>
      <c r="D43" s="27">
        <v>139</v>
      </c>
      <c r="E43" s="23">
        <v>0.93918918918918914</v>
      </c>
      <c r="F43" s="27">
        <v>133</v>
      </c>
      <c r="G43" s="23">
        <v>0.89864864864864868</v>
      </c>
      <c r="H43" s="28">
        <v>3.2769784172661867</v>
      </c>
      <c r="I43" s="72">
        <v>131</v>
      </c>
      <c r="J43" s="27">
        <v>112</v>
      </c>
      <c r="K43" s="23">
        <v>0.85496183206106868</v>
      </c>
      <c r="L43" s="27">
        <v>99</v>
      </c>
      <c r="M43" s="23">
        <v>0.75572519083969469</v>
      </c>
      <c r="N43" s="28">
        <v>3.2187499999999996</v>
      </c>
      <c r="O43" s="125" t="s">
        <v>32</v>
      </c>
      <c r="P43" s="126" t="s">
        <v>32</v>
      </c>
      <c r="Q43" s="25" t="s">
        <v>32</v>
      </c>
      <c r="R43" s="126" t="s">
        <v>32</v>
      </c>
      <c r="S43" s="25" t="s">
        <v>32</v>
      </c>
      <c r="T43" s="127" t="s">
        <v>32</v>
      </c>
    </row>
    <row r="44" spans="1:20" x14ac:dyDescent="0.25">
      <c r="A44" s="174"/>
      <c r="B44" s="7" t="s">
        <v>47</v>
      </c>
      <c r="C44" s="72">
        <v>117</v>
      </c>
      <c r="D44" s="27">
        <v>112</v>
      </c>
      <c r="E44" s="23">
        <v>0.95726495726495731</v>
      </c>
      <c r="F44" s="27">
        <v>107</v>
      </c>
      <c r="G44" s="23">
        <v>0.9145299145299145</v>
      </c>
      <c r="H44" s="28">
        <v>3.4621621621621625</v>
      </c>
      <c r="I44" s="72">
        <v>144</v>
      </c>
      <c r="J44" s="27">
        <v>130</v>
      </c>
      <c r="K44" s="23">
        <v>0.90277777777777779</v>
      </c>
      <c r="L44" s="27">
        <v>118</v>
      </c>
      <c r="M44" s="23">
        <v>0.81944444444444442</v>
      </c>
      <c r="N44" s="28">
        <v>3.1307692307692307</v>
      </c>
      <c r="O44" s="72">
        <v>14</v>
      </c>
      <c r="P44" s="27">
        <v>8</v>
      </c>
      <c r="Q44" s="23">
        <v>0.5714285714285714</v>
      </c>
      <c r="R44" s="27">
        <v>8</v>
      </c>
      <c r="S44" s="23">
        <v>0.5714285714285714</v>
      </c>
      <c r="T44" s="28">
        <v>3.875</v>
      </c>
    </row>
    <row r="45" spans="1:20" s="65" customFormat="1" x14ac:dyDescent="0.25">
      <c r="A45" s="175"/>
      <c r="B45" s="47" t="s">
        <v>30</v>
      </c>
      <c r="C45" s="73">
        <f>IFERROR(SUM(C40:C44), "--")</f>
        <v>780</v>
      </c>
      <c r="D45" s="61">
        <f>IFERROR(SUM(D40:D44), "--")</f>
        <v>719</v>
      </c>
      <c r="E45" s="62">
        <f>IFERROR(D45/C45, "--")</f>
        <v>0.92179487179487174</v>
      </c>
      <c r="F45" s="61">
        <f>IFERROR(SUM(F40:F44), "--")</f>
        <v>674</v>
      </c>
      <c r="G45" s="62">
        <f>IFERROR(F45/C45, "--")</f>
        <v>0.86410256410256414</v>
      </c>
      <c r="H45" s="64" t="s">
        <v>32</v>
      </c>
      <c r="I45" s="73">
        <f>IFERROR(SUM(I40:I44), "--")</f>
        <v>520</v>
      </c>
      <c r="J45" s="61">
        <f>IFERROR(SUM(J40:J44), "--")</f>
        <v>471</v>
      </c>
      <c r="K45" s="62">
        <f>IFERROR(J45/I45, "--")</f>
        <v>0.90576923076923077</v>
      </c>
      <c r="L45" s="61">
        <f>IFERROR(SUM(L40:L44), "--")</f>
        <v>433</v>
      </c>
      <c r="M45" s="62">
        <f>IFERROR(L45/I45, "--")</f>
        <v>0.83269230769230773</v>
      </c>
      <c r="N45" s="64" t="s">
        <v>32</v>
      </c>
      <c r="O45" s="73">
        <f>IFERROR(SUM(O40:O44), "--")</f>
        <v>14</v>
      </c>
      <c r="P45" s="61">
        <f>IFERROR(SUM(P40:P44), "--")</f>
        <v>8</v>
      </c>
      <c r="Q45" s="62">
        <f>IFERROR(P45/O45, "--")</f>
        <v>0.5714285714285714</v>
      </c>
      <c r="R45" s="61">
        <f>IFERROR(SUM(R40:R44), "--")</f>
        <v>8</v>
      </c>
      <c r="S45" s="62">
        <f>IFERROR(R45/O45, "--")</f>
        <v>0.5714285714285714</v>
      </c>
      <c r="T45" s="64" t="s">
        <v>32</v>
      </c>
    </row>
    <row r="46" spans="1:20" ht="15" customHeight="1" x14ac:dyDescent="0.25">
      <c r="A46" s="170" t="s">
        <v>41</v>
      </c>
      <c r="B46" s="29" t="s">
        <v>0</v>
      </c>
      <c r="C46" s="74">
        <v>22</v>
      </c>
      <c r="D46" s="30">
        <v>19</v>
      </c>
      <c r="E46" s="52">
        <v>0.86363636363636365</v>
      </c>
      <c r="F46" s="30">
        <v>17</v>
      </c>
      <c r="G46" s="52">
        <v>0.77272727272727271</v>
      </c>
      <c r="H46" s="31">
        <v>3.263157894736842</v>
      </c>
      <c r="I46" s="77">
        <v>7</v>
      </c>
      <c r="J46" s="30">
        <v>6</v>
      </c>
      <c r="K46" s="52">
        <v>0.8571428571428571</v>
      </c>
      <c r="L46" s="30">
        <v>6</v>
      </c>
      <c r="M46" s="52">
        <v>0.8571428571428571</v>
      </c>
      <c r="N46" s="31">
        <v>3.5</v>
      </c>
      <c r="O46" s="77" t="s">
        <v>32</v>
      </c>
      <c r="P46" s="129" t="s">
        <v>32</v>
      </c>
      <c r="Q46" s="130" t="s">
        <v>32</v>
      </c>
      <c r="R46" s="129" t="s">
        <v>32</v>
      </c>
      <c r="S46" s="130" t="s">
        <v>32</v>
      </c>
      <c r="T46" s="128" t="s">
        <v>32</v>
      </c>
    </row>
    <row r="47" spans="1:20" x14ac:dyDescent="0.25">
      <c r="A47" s="171"/>
      <c r="B47" s="29" t="s">
        <v>1</v>
      </c>
      <c r="C47" s="74">
        <v>27</v>
      </c>
      <c r="D47" s="30">
        <v>25</v>
      </c>
      <c r="E47" s="52">
        <v>0.92592592592592593</v>
      </c>
      <c r="F47" s="30">
        <v>23</v>
      </c>
      <c r="G47" s="52">
        <v>0.85185185185185186</v>
      </c>
      <c r="H47" s="31">
        <v>3.0680000000000001</v>
      </c>
      <c r="I47" s="74">
        <v>15</v>
      </c>
      <c r="J47" s="30">
        <v>15</v>
      </c>
      <c r="K47" s="52">
        <v>1</v>
      </c>
      <c r="L47" s="30">
        <v>13</v>
      </c>
      <c r="M47" s="52">
        <v>0.8666666666666667</v>
      </c>
      <c r="N47" s="31">
        <v>3.0500000000000003</v>
      </c>
      <c r="O47" s="77" t="s">
        <v>32</v>
      </c>
      <c r="P47" s="129" t="s">
        <v>32</v>
      </c>
      <c r="Q47" s="130" t="s">
        <v>32</v>
      </c>
      <c r="R47" s="129" t="s">
        <v>32</v>
      </c>
      <c r="S47" s="130" t="s">
        <v>32</v>
      </c>
      <c r="T47" s="128" t="s">
        <v>32</v>
      </c>
    </row>
    <row r="48" spans="1:20" x14ac:dyDescent="0.25">
      <c r="A48" s="171"/>
      <c r="B48" s="29" t="s">
        <v>2</v>
      </c>
      <c r="C48" s="74">
        <v>33</v>
      </c>
      <c r="D48" s="30">
        <v>30</v>
      </c>
      <c r="E48" s="52">
        <v>0.90909090909090906</v>
      </c>
      <c r="F48" s="30">
        <v>27</v>
      </c>
      <c r="G48" s="52">
        <v>0.81818181818181823</v>
      </c>
      <c r="H48" s="31">
        <v>3.16</v>
      </c>
      <c r="I48" s="74">
        <v>11</v>
      </c>
      <c r="J48" s="30">
        <v>11</v>
      </c>
      <c r="K48" s="52">
        <v>1</v>
      </c>
      <c r="L48" s="30">
        <v>8</v>
      </c>
      <c r="M48" s="52">
        <v>0.72727272727272729</v>
      </c>
      <c r="N48" s="31">
        <v>2.8545454545454545</v>
      </c>
      <c r="O48" s="77" t="s">
        <v>32</v>
      </c>
      <c r="P48" s="129" t="s">
        <v>32</v>
      </c>
      <c r="Q48" s="130" t="s">
        <v>32</v>
      </c>
      <c r="R48" s="129" t="s">
        <v>32</v>
      </c>
      <c r="S48" s="130" t="s">
        <v>32</v>
      </c>
      <c r="T48" s="128" t="s">
        <v>32</v>
      </c>
    </row>
    <row r="49" spans="1:20" x14ac:dyDescent="0.25">
      <c r="A49" s="171"/>
      <c r="B49" s="29" t="s">
        <v>48</v>
      </c>
      <c r="C49" s="74">
        <v>29</v>
      </c>
      <c r="D49" s="30">
        <v>29</v>
      </c>
      <c r="E49" s="52">
        <v>1</v>
      </c>
      <c r="F49" s="30">
        <v>27</v>
      </c>
      <c r="G49" s="52">
        <v>0.93103448275862066</v>
      </c>
      <c r="H49" s="31">
        <v>3.3448275862068959</v>
      </c>
      <c r="I49" s="74">
        <v>21</v>
      </c>
      <c r="J49" s="30">
        <v>18</v>
      </c>
      <c r="K49" s="52">
        <v>0.8571428571428571</v>
      </c>
      <c r="L49" s="30">
        <v>13</v>
      </c>
      <c r="M49" s="52">
        <v>0.61904761904761907</v>
      </c>
      <c r="N49" s="31">
        <v>2.5555555555555554</v>
      </c>
      <c r="O49" s="77" t="s">
        <v>32</v>
      </c>
      <c r="P49" s="129" t="s">
        <v>32</v>
      </c>
      <c r="Q49" s="130" t="s">
        <v>32</v>
      </c>
      <c r="R49" s="129" t="s">
        <v>32</v>
      </c>
      <c r="S49" s="130" t="s">
        <v>32</v>
      </c>
      <c r="T49" s="128" t="s">
        <v>32</v>
      </c>
    </row>
    <row r="50" spans="1:20" x14ac:dyDescent="0.25">
      <c r="A50" s="171"/>
      <c r="B50" s="29" t="s">
        <v>47</v>
      </c>
      <c r="C50" s="74">
        <v>39</v>
      </c>
      <c r="D50" s="30">
        <v>34</v>
      </c>
      <c r="E50" s="52">
        <v>0.87179487179487181</v>
      </c>
      <c r="F50" s="30">
        <v>31</v>
      </c>
      <c r="G50" s="52">
        <v>0.79487179487179482</v>
      </c>
      <c r="H50" s="31">
        <v>3.2176470588235295</v>
      </c>
      <c r="I50" s="74">
        <v>24</v>
      </c>
      <c r="J50" s="30">
        <v>22</v>
      </c>
      <c r="K50" s="52">
        <v>0.91666666666666663</v>
      </c>
      <c r="L50" s="30">
        <v>17</v>
      </c>
      <c r="M50" s="52">
        <v>0.70833333333333337</v>
      </c>
      <c r="N50" s="31">
        <v>2.5476190476190474</v>
      </c>
      <c r="O50" s="74">
        <v>1</v>
      </c>
      <c r="P50" s="30">
        <v>1</v>
      </c>
      <c r="Q50" s="52">
        <v>1</v>
      </c>
      <c r="R50" s="30">
        <v>1</v>
      </c>
      <c r="S50" s="52">
        <v>1</v>
      </c>
      <c r="T50" s="31">
        <v>4</v>
      </c>
    </row>
    <row r="51" spans="1:20" s="65" customFormat="1" x14ac:dyDescent="0.25">
      <c r="A51" s="172"/>
      <c r="B51" s="66" t="s">
        <v>30</v>
      </c>
      <c r="C51" s="75">
        <f>IFERROR(SUM(C46:C50), "--")</f>
        <v>150</v>
      </c>
      <c r="D51" s="67">
        <f>IFERROR(SUM(D46:D50), "--")</f>
        <v>137</v>
      </c>
      <c r="E51" s="68">
        <f>IFERROR(D51/C51, "--")</f>
        <v>0.91333333333333333</v>
      </c>
      <c r="F51" s="67">
        <f>IFERROR(SUM(F46:F50), "--")</f>
        <v>125</v>
      </c>
      <c r="G51" s="68">
        <f>IFERROR(F51/C51, "--")</f>
        <v>0.83333333333333337</v>
      </c>
      <c r="H51" s="69" t="s">
        <v>32</v>
      </c>
      <c r="I51" s="75">
        <f>IFERROR(SUM(I46:I50), "--")</f>
        <v>78</v>
      </c>
      <c r="J51" s="67">
        <f>IFERROR(SUM(J46:J50), "--")</f>
        <v>72</v>
      </c>
      <c r="K51" s="68">
        <f>IFERROR(J51/I51, "--")</f>
        <v>0.92307692307692313</v>
      </c>
      <c r="L51" s="67">
        <f>IFERROR(SUM(L46:L50), "--")</f>
        <v>57</v>
      </c>
      <c r="M51" s="68">
        <f>IFERROR(L51/I51, "--")</f>
        <v>0.73076923076923073</v>
      </c>
      <c r="N51" s="69" t="s">
        <v>32</v>
      </c>
      <c r="O51" s="75">
        <f>IFERROR(SUM(O46:O50), "--")</f>
        <v>1</v>
      </c>
      <c r="P51" s="67">
        <f>IFERROR(SUM(P46:P50), "--")</f>
        <v>1</v>
      </c>
      <c r="Q51" s="68">
        <f>IFERROR(P51/O51, "--")</f>
        <v>1</v>
      </c>
      <c r="R51" s="67">
        <f>IFERROR(SUM(R46:R50), "--")</f>
        <v>1</v>
      </c>
      <c r="S51" s="68">
        <f>IFERROR(R51/O51, "--")</f>
        <v>1</v>
      </c>
      <c r="T51" s="69" t="s">
        <v>32</v>
      </c>
    </row>
    <row r="52" spans="1:20" ht="15" customHeight="1" x14ac:dyDescent="0.25">
      <c r="A52" s="173" t="s">
        <v>42</v>
      </c>
      <c r="B52" s="70" t="s">
        <v>0</v>
      </c>
      <c r="C52" s="72">
        <v>3</v>
      </c>
      <c r="D52" s="27">
        <v>1</v>
      </c>
      <c r="E52" s="23">
        <v>0.33333333333333331</v>
      </c>
      <c r="F52" s="27">
        <v>1</v>
      </c>
      <c r="G52" s="23">
        <v>0.33333333333333331</v>
      </c>
      <c r="H52" s="28">
        <v>3</v>
      </c>
      <c r="I52" s="72">
        <v>2</v>
      </c>
      <c r="J52" s="27">
        <v>2</v>
      </c>
      <c r="K52" s="23">
        <v>1</v>
      </c>
      <c r="L52" s="27">
        <v>2</v>
      </c>
      <c r="M52" s="23">
        <v>1</v>
      </c>
      <c r="N52" s="28">
        <v>4</v>
      </c>
      <c r="O52" s="125" t="s">
        <v>32</v>
      </c>
      <c r="P52" s="126" t="s">
        <v>32</v>
      </c>
      <c r="Q52" s="25" t="s">
        <v>32</v>
      </c>
      <c r="R52" s="126" t="s">
        <v>32</v>
      </c>
      <c r="S52" s="25" t="s">
        <v>32</v>
      </c>
      <c r="T52" s="127" t="s">
        <v>32</v>
      </c>
    </row>
    <row r="53" spans="1:20" x14ac:dyDescent="0.25">
      <c r="A53" s="174"/>
      <c r="B53" s="70" t="s">
        <v>1</v>
      </c>
      <c r="C53" s="72">
        <v>2</v>
      </c>
      <c r="D53" s="27">
        <v>2</v>
      </c>
      <c r="E53" s="23">
        <v>1</v>
      </c>
      <c r="F53" s="27">
        <v>2</v>
      </c>
      <c r="G53" s="23">
        <v>1</v>
      </c>
      <c r="H53" s="28">
        <v>3</v>
      </c>
      <c r="I53" s="72">
        <v>3</v>
      </c>
      <c r="J53" s="27">
        <v>3</v>
      </c>
      <c r="K53" s="23">
        <v>1</v>
      </c>
      <c r="L53" s="27">
        <v>2</v>
      </c>
      <c r="M53" s="23">
        <v>0.66666666666666663</v>
      </c>
      <c r="N53" s="28">
        <v>2.6666666666666665</v>
      </c>
      <c r="O53" s="125" t="s">
        <v>32</v>
      </c>
      <c r="P53" s="126" t="s">
        <v>32</v>
      </c>
      <c r="Q53" s="25" t="s">
        <v>32</v>
      </c>
      <c r="R53" s="126" t="s">
        <v>32</v>
      </c>
      <c r="S53" s="25" t="s">
        <v>32</v>
      </c>
      <c r="T53" s="127" t="s">
        <v>32</v>
      </c>
    </row>
    <row r="54" spans="1:20" x14ac:dyDescent="0.25">
      <c r="A54" s="174"/>
      <c r="B54" s="70" t="s">
        <v>2</v>
      </c>
      <c r="C54" s="72">
        <v>3</v>
      </c>
      <c r="D54" s="27">
        <v>2</v>
      </c>
      <c r="E54" s="23">
        <v>0.66666666666666663</v>
      </c>
      <c r="F54" s="27">
        <v>1</v>
      </c>
      <c r="G54" s="23">
        <v>0.33333333333333331</v>
      </c>
      <c r="H54" s="28">
        <v>2</v>
      </c>
      <c r="I54" s="125" t="s">
        <v>32</v>
      </c>
      <c r="J54" s="126" t="s">
        <v>32</v>
      </c>
      <c r="K54" s="25" t="s">
        <v>32</v>
      </c>
      <c r="L54" s="126" t="s">
        <v>32</v>
      </c>
      <c r="M54" s="25" t="s">
        <v>32</v>
      </c>
      <c r="N54" s="127" t="s">
        <v>32</v>
      </c>
      <c r="O54" s="125" t="s">
        <v>32</v>
      </c>
      <c r="P54" s="126" t="s">
        <v>32</v>
      </c>
      <c r="Q54" s="25" t="s">
        <v>32</v>
      </c>
      <c r="R54" s="126" t="s">
        <v>32</v>
      </c>
      <c r="S54" s="25" t="s">
        <v>32</v>
      </c>
      <c r="T54" s="127" t="s">
        <v>32</v>
      </c>
    </row>
    <row r="55" spans="1:20" x14ac:dyDescent="0.25">
      <c r="A55" s="174"/>
      <c r="B55" s="70" t="s">
        <v>48</v>
      </c>
      <c r="C55" s="72">
        <v>2</v>
      </c>
      <c r="D55" s="27">
        <v>2</v>
      </c>
      <c r="E55" s="23">
        <v>1</v>
      </c>
      <c r="F55" s="27">
        <v>2</v>
      </c>
      <c r="G55" s="23">
        <v>1</v>
      </c>
      <c r="H55" s="28">
        <v>4</v>
      </c>
      <c r="I55" s="72">
        <v>2</v>
      </c>
      <c r="J55" s="27">
        <v>2</v>
      </c>
      <c r="K55" s="23">
        <v>1</v>
      </c>
      <c r="L55" s="27">
        <v>2</v>
      </c>
      <c r="M55" s="23">
        <v>1</v>
      </c>
      <c r="N55" s="28">
        <v>4</v>
      </c>
      <c r="O55" s="125" t="s">
        <v>32</v>
      </c>
      <c r="P55" s="126" t="s">
        <v>32</v>
      </c>
      <c r="Q55" s="25" t="s">
        <v>32</v>
      </c>
      <c r="R55" s="126" t="s">
        <v>32</v>
      </c>
      <c r="S55" s="25" t="s">
        <v>32</v>
      </c>
      <c r="T55" s="127" t="s">
        <v>32</v>
      </c>
    </row>
    <row r="56" spans="1:20" x14ac:dyDescent="0.25">
      <c r="A56" s="174"/>
      <c r="B56" s="70" t="s">
        <v>47</v>
      </c>
      <c r="C56" s="72">
        <v>1</v>
      </c>
      <c r="D56" s="27">
        <v>1</v>
      </c>
      <c r="E56" s="23">
        <v>1</v>
      </c>
      <c r="F56" s="27">
        <v>1</v>
      </c>
      <c r="G56" s="23">
        <v>1</v>
      </c>
      <c r="H56" s="28">
        <v>4</v>
      </c>
      <c r="I56" s="72">
        <v>2</v>
      </c>
      <c r="J56" s="27">
        <v>2</v>
      </c>
      <c r="K56" s="23">
        <v>1</v>
      </c>
      <c r="L56" s="27">
        <v>2</v>
      </c>
      <c r="M56" s="23">
        <v>1</v>
      </c>
      <c r="N56" s="28">
        <v>3.5</v>
      </c>
      <c r="O56" s="125" t="s">
        <v>32</v>
      </c>
      <c r="P56" s="126" t="s">
        <v>32</v>
      </c>
      <c r="Q56" s="25" t="s">
        <v>32</v>
      </c>
      <c r="R56" s="126" t="s">
        <v>32</v>
      </c>
      <c r="S56" s="25" t="s">
        <v>32</v>
      </c>
      <c r="T56" s="127" t="s">
        <v>32</v>
      </c>
    </row>
    <row r="57" spans="1:20" s="65" customFormat="1" x14ac:dyDescent="0.25">
      <c r="A57" s="175"/>
      <c r="B57" s="71" t="s">
        <v>30</v>
      </c>
      <c r="C57" s="76">
        <f>IFERROR(SUM(C52:C56), "--")</f>
        <v>11</v>
      </c>
      <c r="D57" s="71">
        <f>IFERROR(SUM(D52:D56), "--")</f>
        <v>8</v>
      </c>
      <c r="E57" s="62">
        <f>IFERROR(D57/C57, "--")</f>
        <v>0.72727272727272729</v>
      </c>
      <c r="F57" s="71">
        <f>IFERROR(SUM(F52:F56), "--")</f>
        <v>7</v>
      </c>
      <c r="G57" s="62">
        <f>IFERROR(F57/C57, "--")</f>
        <v>0.63636363636363635</v>
      </c>
      <c r="H57" s="64" t="s">
        <v>32</v>
      </c>
      <c r="I57" s="73">
        <f>IFERROR(SUM(I52:I56), "--")</f>
        <v>9</v>
      </c>
      <c r="J57" s="61">
        <f>IFERROR(SUM(J52:J56), "--")</f>
        <v>9</v>
      </c>
      <c r="K57" s="62">
        <f>IFERROR(J57/I57, "--")</f>
        <v>1</v>
      </c>
      <c r="L57" s="61">
        <f>IFERROR(SUM(L52:L56), "--")</f>
        <v>8</v>
      </c>
      <c r="M57" s="62">
        <f>IFERROR(L57/I57, "--")</f>
        <v>0.88888888888888884</v>
      </c>
      <c r="N57" s="64" t="s">
        <v>32</v>
      </c>
      <c r="O57" s="73">
        <f>IFERROR(SUM(O52:O56), "--")</f>
        <v>0</v>
      </c>
      <c r="P57" s="61">
        <f>IFERROR(SUM(P52:P56), "--")</f>
        <v>0</v>
      </c>
      <c r="Q57" s="62" t="str">
        <f>IFERROR(P57/O57, "--")</f>
        <v>--</v>
      </c>
      <c r="R57" s="61">
        <f>IFERROR(SUM(R52:R56), "--")</f>
        <v>0</v>
      </c>
      <c r="S57" s="62" t="str">
        <f>IFERROR(R57/O57, "--")</f>
        <v>--</v>
      </c>
      <c r="T57" s="64"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5" t="s">
        <v>103</v>
      </c>
      <c r="B1" s="146"/>
      <c r="C1" s="146"/>
      <c r="D1" s="146"/>
      <c r="E1" s="146"/>
      <c r="F1" s="146"/>
      <c r="G1" s="146"/>
      <c r="H1" s="146"/>
      <c r="I1" s="146"/>
      <c r="J1" s="146"/>
      <c r="K1" s="146"/>
    </row>
    <row r="2" spans="1:11" s="33" customFormat="1" ht="45" x14ac:dyDescent="0.25">
      <c r="A2" s="46" t="s">
        <v>4</v>
      </c>
      <c r="B2" s="58" t="s">
        <v>33</v>
      </c>
      <c r="C2" s="58" t="s">
        <v>34</v>
      </c>
      <c r="D2" s="58" t="s">
        <v>88</v>
      </c>
      <c r="E2" s="58" t="s">
        <v>91</v>
      </c>
      <c r="F2" s="58" t="s">
        <v>94</v>
      </c>
      <c r="G2" s="58" t="s">
        <v>35</v>
      </c>
      <c r="H2" s="58" t="s">
        <v>90</v>
      </c>
      <c r="I2" s="58" t="s">
        <v>51</v>
      </c>
      <c r="J2" s="58" t="s">
        <v>36</v>
      </c>
      <c r="K2" s="58" t="s">
        <v>37</v>
      </c>
    </row>
    <row r="3" spans="1:11" x14ac:dyDescent="0.25">
      <c r="A3" s="19" t="s">
        <v>0</v>
      </c>
      <c r="B3" s="36">
        <v>17</v>
      </c>
      <c r="C3" s="37">
        <v>2111.8999559999997</v>
      </c>
      <c r="D3" s="38">
        <v>434.27924244293632</v>
      </c>
      <c r="E3" s="37">
        <v>70.396665199999987</v>
      </c>
      <c r="F3" s="37">
        <v>4.8630000000000004</v>
      </c>
      <c r="G3" s="39">
        <v>2.8650000000000002</v>
      </c>
      <c r="H3" s="38">
        <v>14.475974748097878</v>
      </c>
      <c r="I3" s="36">
        <v>472</v>
      </c>
      <c r="J3" s="36">
        <v>527</v>
      </c>
      <c r="K3" s="40">
        <v>0.89563567362428842</v>
      </c>
    </row>
    <row r="4" spans="1:11" x14ac:dyDescent="0.25">
      <c r="A4" s="19" t="s">
        <v>1</v>
      </c>
      <c r="B4" s="36">
        <v>19</v>
      </c>
      <c r="C4" s="37">
        <v>2412.6000000000004</v>
      </c>
      <c r="D4" s="38">
        <v>458.12050206027016</v>
      </c>
      <c r="E4" s="37">
        <v>80.420000000000016</v>
      </c>
      <c r="F4" s="37">
        <v>5.2662999999999993</v>
      </c>
      <c r="G4" s="39">
        <v>3.5997999999999992</v>
      </c>
      <c r="H4" s="38">
        <v>15.270683402009006</v>
      </c>
      <c r="I4" s="36">
        <v>593</v>
      </c>
      <c r="J4" s="36">
        <v>725</v>
      </c>
      <c r="K4" s="40">
        <v>0.81793103448275861</v>
      </c>
    </row>
    <row r="5" spans="1:11" x14ac:dyDescent="0.25">
      <c r="A5" s="19" t="s">
        <v>2</v>
      </c>
      <c r="B5" s="36">
        <v>20</v>
      </c>
      <c r="C5" s="37">
        <v>2454.9000000000005</v>
      </c>
      <c r="D5" s="38">
        <v>433.24568060286254</v>
      </c>
      <c r="E5" s="37">
        <v>81.830000000000013</v>
      </c>
      <c r="F5" s="37">
        <v>5.6663000000000006</v>
      </c>
      <c r="G5" s="39">
        <v>4.8330000000000002</v>
      </c>
      <c r="H5" s="38">
        <v>14.441522686762085</v>
      </c>
      <c r="I5" s="36">
        <v>623</v>
      </c>
      <c r="J5" s="36">
        <v>791</v>
      </c>
      <c r="K5" s="40">
        <v>0.78761061946902655</v>
      </c>
    </row>
    <row r="6" spans="1:11" x14ac:dyDescent="0.25">
      <c r="A6" s="19" t="s">
        <v>48</v>
      </c>
      <c r="B6" s="36">
        <v>21</v>
      </c>
      <c r="C6" s="37">
        <v>2502.3000000000002</v>
      </c>
      <c r="D6" s="41">
        <v>426.55506878270802</v>
      </c>
      <c r="E6" s="39">
        <v>83.41</v>
      </c>
      <c r="F6" s="39">
        <v>5.8662999999999998</v>
      </c>
      <c r="G6" s="39">
        <v>5.3997000000000002</v>
      </c>
      <c r="H6" s="41">
        <v>14.218502292756934</v>
      </c>
      <c r="I6" s="36">
        <v>621</v>
      </c>
      <c r="J6" s="36">
        <v>773</v>
      </c>
      <c r="K6" s="40">
        <v>0.80336351875808543</v>
      </c>
    </row>
    <row r="7" spans="1:11" x14ac:dyDescent="0.25">
      <c r="A7" s="19" t="s">
        <v>47</v>
      </c>
      <c r="B7" s="36">
        <v>20</v>
      </c>
      <c r="C7" s="37">
        <v>2473.1999159999996</v>
      </c>
      <c r="D7" s="38">
        <v>452.44496569891879</v>
      </c>
      <c r="E7" s="37">
        <v>82.439997199999993</v>
      </c>
      <c r="F7" s="37">
        <v>5.4663000000000004</v>
      </c>
      <c r="G7" s="39">
        <v>4.6330000000000009</v>
      </c>
      <c r="H7" s="38">
        <v>15.081498856630626</v>
      </c>
      <c r="I7" s="36">
        <v>611</v>
      </c>
      <c r="J7" s="36">
        <v>743</v>
      </c>
      <c r="K7" s="40">
        <v>0.82234185733512788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2019-11-22T18:11:12Z</dcterms:modified>
</cp:coreProperties>
</file>