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Course'!$A$1:$H$101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1" i="1" l="1"/>
  <c r="D101" i="1"/>
  <c r="C101" i="1"/>
  <c r="F95" i="1"/>
  <c r="D95" i="1"/>
  <c r="C95" i="1"/>
  <c r="F89" i="1"/>
  <c r="D89" i="1"/>
  <c r="C89" i="1"/>
  <c r="F83" i="1"/>
  <c r="D83" i="1"/>
  <c r="C83" i="1"/>
  <c r="F77" i="1"/>
  <c r="D77" i="1"/>
  <c r="C77" i="1"/>
  <c r="F71" i="1"/>
  <c r="D71" i="1"/>
  <c r="C71" i="1"/>
  <c r="F65" i="1"/>
  <c r="D65" i="1"/>
  <c r="C65" i="1"/>
  <c r="F59" i="1"/>
  <c r="D59" i="1"/>
  <c r="C59" i="1"/>
  <c r="E59" i="1" l="1"/>
  <c r="G59" i="1"/>
  <c r="G65" i="1"/>
  <c r="G83" i="1"/>
  <c r="E101" i="1"/>
  <c r="G101" i="1"/>
  <c r="E95" i="1"/>
  <c r="G95" i="1"/>
  <c r="E89" i="1"/>
  <c r="G89" i="1"/>
  <c r="E83" i="1"/>
  <c r="E77" i="1"/>
  <c r="G77" i="1"/>
  <c r="E71" i="1"/>
  <c r="G71" i="1"/>
  <c r="E65"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G53" i="1" s="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G51" i="9" s="1"/>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7" i="9" l="1"/>
  <c r="E29" i="3"/>
  <c r="Q45" i="9"/>
  <c r="G29" i="3"/>
  <c r="S45" i="9"/>
  <c r="M57" i="9"/>
  <c r="E45" i="9"/>
  <c r="E51" i="9"/>
  <c r="E8" i="7"/>
  <c r="M51" i="9"/>
  <c r="K51" i="9"/>
  <c r="E41" i="1"/>
  <c r="G23" i="1"/>
  <c r="E59" i="3"/>
  <c r="G22"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I35" i="2"/>
  <c r="G31" i="2"/>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<sst xmlns="http://schemas.openxmlformats.org/spreadsheetml/2006/main" count="846" uniqueCount="119">
  <si>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</si>
  <si>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</si>
  <si>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</si>
  <si>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</si>
  <si>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</si>
  <si>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</si>
  <si>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</si>
  <si>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</si>
  <si>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</si>
  <si>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</si>
  <si>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</si>
  <si>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</si>
  <si>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</si>
  <si>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</si>
  <si>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</si>
  <si>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</si>
  <si>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</si>
  <si>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</si>
  <si>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</si>
  <si>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</si>
  <si>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</si>
  <si>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</si>
  <si>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</si>
  <si>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</si>
  <si>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</si>
  <si>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</si>
  <si>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</si>
  <si>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</si>
  <si>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</si>
  <si>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</si>
  <si>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</si>
  <si>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</si>
  <si>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</si>
  <si>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</si>
  <si>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</si>
  <si>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</si>
  <si>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</si>
  <si>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</si>
  <si>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</si>
  <si>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</si>
  <si>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</si>
  <si>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</si>
  <si>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</si>
  <si>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</si>
  <si>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</si>
  <si>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</si>
  <si>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</si>
  <si>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</si>
  <si>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</si>
  <si>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</si>
  <si>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</si>
  <si>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</si>
  <si>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</si>
  <si>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</si>
  <si>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</si>
  <si>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</si>
  <si>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</si>
  <si>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</si>
  <si>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</si>
  <si>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</si>
  <si>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</si>
  <si>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</si>
  <si>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</si>
  <si>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</si>
  <si>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</si>
  <si>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</si>
  <si>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</si>
  <si>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</si>
  <si>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</si>
  <si>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</si>
  <si>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</si>
  <si>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</si>
  <si>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</si>
  <si>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</si>
  <si>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</si>
  <si>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</si>
  <si>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</si>
  <si>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</si>
  <si>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</si>
  <si>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</si>
  <si>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</si>
  <si>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</si>
  <si>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</si>
  <si>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</si>
  <si>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</si>
  <si>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</si>
  <si>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</si>
  <si>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</si>
  <si>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</si>
  <si>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</si>
  <si>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</si>
  <si>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</si>
  <si>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</si>
  <si>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</si>
  <si>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</si>
  <si>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</si>
  <si>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</si>
  <si>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</si>
  <si>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English</t>
  </si>
  <si>
    <t>English
Success and Retention Rates by Demographics</t>
  </si>
  <si>
    <t>English
Success and Retention Rates by Course</t>
  </si>
  <si>
    <t>English
Success and Retention Rates by Distance Education (DE) Status</t>
  </si>
  <si>
    <t>English
Success and Retention Rates by Distance Education Status and Race/Ethnicity</t>
  </si>
  <si>
    <t>English
Productivity</t>
  </si>
  <si>
    <t>ENGL-020 : Support-Freshman Composition</t>
  </si>
  <si>
    <t>ENGL-090 : Basic English Skills</t>
  </si>
  <si>
    <t>ENGL-090R : Reading Skills Development</t>
  </si>
  <si>
    <t>ENGL-098 : English Fundamentals</t>
  </si>
  <si>
    <t>ENGL-099 : Accel Prep-Read,Reason&amp;Write</t>
  </si>
  <si>
    <t>ENGL-109 : Composition for College</t>
  </si>
  <si>
    <t>ENGL-110R : Principles of College Reading</t>
  </si>
  <si>
    <t>ENGL-120 : College Composition &amp; Reading</t>
  </si>
  <si>
    <t>ENGL-122 : Introduction to Literature</t>
  </si>
  <si>
    <t>ENGL-124 : Advanced Composition</t>
  </si>
  <si>
    <t>ENGL-202 : Intro to Film as Literature</t>
  </si>
  <si>
    <t>ENGL-217 : Fantasy &amp; Science Fiction</t>
  </si>
  <si>
    <t>ENGL-221 : British Literature I</t>
  </si>
  <si>
    <t>ENGL-231 : American Literature I</t>
  </si>
  <si>
    <t>ENGL-270 : World Literature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</si>
</sst>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1</xdr:row>
      <xdr:rowOff>0</xdr:rowOff>
    </xdr:from>
    <xdr:to>
      <xdr:col>9</xdr:col>
      <xdr:colOff>151874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0" t="s">
        <v>85</v>
      </c>
      <c r="B4" s="121"/>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0" t="s">
        <v>84</v>
      </c>
      <c r="B10" s="121"/>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0" t="s">
        <v>83</v>
      </c>
      <c r="B14" s="121"/>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4" customFormat="1" ht="30" x14ac:dyDescent="0.25">
      <c r="A3" s="51" t="s">
        <v>10</v>
      </c>
      <c r="B3" s="125" t="s">
        <v>0</v>
      </c>
      <c r="C3" s="125"/>
      <c r="D3" s="125" t="s">
        <v>1</v>
      </c>
      <c r="E3" s="125"/>
      <c r="F3" s="125" t="s">
        <v>2</v>
      </c>
      <c r="G3" s="125"/>
      <c r="H3" s="125" t="s">
        <v>48</v>
      </c>
      <c r="I3" s="125"/>
      <c r="J3" s="125" t="s">
        <v>47</v>
      </c>
      <c r="K3" s="125"/>
      <c r="L3" s="50" t="s">
        <v>31</v>
      </c>
      <c r="M3" s="50" t="s">
        <v>96</v>
      </c>
    </row>
    <row r="4" spans="1:13" x14ac:dyDescent="0.25">
      <c r="A4" s="16" t="s">
        <v>11</v>
      </c>
      <c r="B4" s="111">
        <v>898</v>
      </c>
      <c r="C4" s="9">
        <f>IFERROR(B4/B$7, "--")</f>
        <v>0.53740275284260919</v>
      </c>
      <c r="D4" s="111">
        <v>852</v>
      </c>
      <c r="E4" s="9">
        <f t="shared" ref="E4:E6" si="0">IFERROR(D4/D$7, "--")</f>
        <v>0.53787878787878785</v>
      </c>
      <c r="F4" s="111">
        <v>862</v>
      </c>
      <c r="G4" s="9">
        <f t="shared" ref="G4:G6" si="1">IFERROR(F4/F$7, "--")</f>
        <v>0.5421383647798742</v>
      </c>
      <c r="H4" s="111">
        <v>711</v>
      </c>
      <c r="I4" s="9">
        <f t="shared" ref="I4:I6" si="2">IFERROR(H4/H$7, "--")</f>
        <v>0.52823179791976227</v>
      </c>
      <c r="J4" s="111">
        <v>662</v>
      </c>
      <c r="K4" s="9">
        <f t="shared" ref="K4:K6" si="3">IFERROR(J4/J$7, "--")</f>
        <v>0.53473344103392573</v>
      </c>
      <c r="L4" s="9">
        <f>IFERROR((J4-B4)/B4, "--")</f>
        <v>-0.26280623608017817</v>
      </c>
      <c r="M4" s="110"/>
    </row>
    <row r="5" spans="1:13" x14ac:dyDescent="0.25">
      <c r="A5" s="16" t="s">
        <v>12</v>
      </c>
      <c r="B5" s="111">
        <v>763</v>
      </c>
      <c r="C5" s="9">
        <f t="shared" ref="C5" si="4">IFERROR(B5/B$7, "--")</f>
        <v>0.45661280670257332</v>
      </c>
      <c r="D5" s="111">
        <v>719</v>
      </c>
      <c r="E5" s="9">
        <f t="shared" si="0"/>
        <v>0.45391414141414144</v>
      </c>
      <c r="F5" s="111">
        <v>699</v>
      </c>
      <c r="G5" s="9">
        <f>IFERROR(F5/F$7, "--")</f>
        <v>0.43962264150943398</v>
      </c>
      <c r="H5" s="111">
        <v>616</v>
      </c>
      <c r="I5" s="9">
        <f t="shared" si="2"/>
        <v>0.4576523031203566</v>
      </c>
      <c r="J5" s="111">
        <v>558</v>
      </c>
      <c r="K5" s="9">
        <f t="shared" si="3"/>
        <v>0.45072697899838449</v>
      </c>
      <c r="L5" s="9">
        <f>IFERROR((J5-B5)/B5, "--")</f>
        <v>-0.26867627785058978</v>
      </c>
      <c r="M5" s="110"/>
    </row>
    <row r="6" spans="1:13" x14ac:dyDescent="0.25">
      <c r="A6" s="16" t="s">
        <v>13</v>
      </c>
      <c r="B6" s="111">
        <v>10</v>
      </c>
      <c r="C6" s="9">
        <f>IFERROR(B6/B$7, "--")</f>
        <v>5.9844404548174742E-3</v>
      </c>
      <c r="D6" s="111">
        <v>13</v>
      </c>
      <c r="E6" s="9">
        <f t="shared" si="0"/>
        <v>8.2070707070707079E-3</v>
      </c>
      <c r="F6" s="111">
        <v>29</v>
      </c>
      <c r="G6" s="9">
        <f t="shared" si="1"/>
        <v>1.8238993710691823E-2</v>
      </c>
      <c r="H6" s="111">
        <v>19</v>
      </c>
      <c r="I6" s="9">
        <f t="shared" si="2"/>
        <v>1.4115898959881129E-2</v>
      </c>
      <c r="J6" s="111">
        <v>18</v>
      </c>
      <c r="K6" s="9">
        <f t="shared" si="3"/>
        <v>1.4539579967689823E-2</v>
      </c>
      <c r="L6" s="9">
        <f>IFERROR((J6-B6)/B6, "--")</f>
        <v>0.8</v>
      </c>
      <c r="M6" s="110"/>
    </row>
    <row r="7" spans="1:13" x14ac:dyDescent="0.25">
      <c r="A7" s="100" t="s">
        <v>30</v>
      </c>
      <c r="B7" s="17">
        <f t="shared" ref="B7:K7" si="5">IFERROR(SUM(B4:B6), "--")</f>
        <v>1671</v>
      </c>
      <c r="C7" s="18">
        <f t="shared" si="5"/>
        <v>1</v>
      </c>
      <c r="D7" s="17">
        <f t="shared" si="5"/>
        <v>1584</v>
      </c>
      <c r="E7" s="18">
        <f t="shared" si="5"/>
        <v>1</v>
      </c>
      <c r="F7" s="17">
        <f t="shared" si="5"/>
        <v>1590</v>
      </c>
      <c r="G7" s="18">
        <f t="shared" si="5"/>
        <v>1</v>
      </c>
      <c r="H7" s="17">
        <f t="shared" si="5"/>
        <v>1346</v>
      </c>
      <c r="I7" s="18">
        <f t="shared" si="5"/>
        <v>1</v>
      </c>
      <c r="J7" s="17">
        <f t="shared" si="5"/>
        <v>1238</v>
      </c>
      <c r="K7" s="18">
        <f t="shared" si="5"/>
        <v>1</v>
      </c>
      <c r="L7" s="18">
        <f>IFERROR((J7-B7)/B7, "--")</f>
        <v>-0.25912627169359664</v>
      </c>
      <c r="M7" s="110"/>
    </row>
    <row r="8" spans="1:13" s="24" customFormat="1" ht="30" x14ac:dyDescent="0.25">
      <c r="A8" s="51" t="s">
        <v>22</v>
      </c>
      <c r="B8" s="125" t="s">
        <v>0</v>
      </c>
      <c r="C8" s="125"/>
      <c r="D8" s="125" t="s">
        <v>1</v>
      </c>
      <c r="E8" s="125"/>
      <c r="F8" s="125" t="s">
        <v>2</v>
      </c>
      <c r="G8" s="125"/>
      <c r="H8" s="125" t="s">
        <v>48</v>
      </c>
      <c r="I8" s="125"/>
      <c r="J8" s="125" t="s">
        <v>47</v>
      </c>
      <c r="K8" s="125"/>
      <c r="L8" s="50" t="s">
        <v>31</v>
      </c>
      <c r="M8" s="50" t="s">
        <v>96</v>
      </c>
    </row>
    <row r="9" spans="1:13" x14ac:dyDescent="0.25">
      <c r="A9" s="16" t="s">
        <v>14</v>
      </c>
      <c r="B9" s="111">
        <v>95</v>
      </c>
      <c r="C9" s="9">
        <f t="shared" ref="C9:C17" si="6">IFERROR(B9/B$18, "--")</f>
        <v>5.6852184320766011E-2</v>
      </c>
      <c r="D9" s="111">
        <v>94</v>
      </c>
      <c r="E9" s="9">
        <f>IFERROR(D9/D$18, "--")</f>
        <v>5.9343434343434344E-2</v>
      </c>
      <c r="F9" s="111">
        <v>122</v>
      </c>
      <c r="G9" s="9">
        <f t="shared" ref="G9:G17" si="7">IFERROR(F9/F$18, "--")</f>
        <v>7.672955974842767E-2</v>
      </c>
      <c r="H9" s="111">
        <v>63</v>
      </c>
      <c r="I9" s="9">
        <f t="shared" ref="I9:I17" si="8">IFERROR(H9/H$18, "--")</f>
        <v>4.6805349182763745E-2</v>
      </c>
      <c r="J9" s="111">
        <v>56</v>
      </c>
      <c r="K9" s="9">
        <f t="shared" ref="K9:K17" si="9">IFERROR(J9/J$18, "--")</f>
        <v>4.5234248788368334E-2</v>
      </c>
      <c r="L9" s="9">
        <f t="shared" ref="L9:L17" si="10">IFERROR((J9-B9)/B9, "--")</f>
        <v>-0.41052631578947368</v>
      </c>
      <c r="M9" s="110"/>
    </row>
    <row r="10" spans="1:13" x14ac:dyDescent="0.25">
      <c r="A10" s="16" t="s">
        <v>15</v>
      </c>
      <c r="B10" s="111">
        <v>9</v>
      </c>
      <c r="C10" s="9">
        <f t="shared" si="6"/>
        <v>5.3859964093357273E-3</v>
      </c>
      <c r="D10" s="111">
        <v>4</v>
      </c>
      <c r="E10" s="9">
        <f t="shared" ref="E10:E17" si="11">IFERROR(D10/D$18, "--")</f>
        <v>2.5252525252525255E-3</v>
      </c>
      <c r="F10" s="111">
        <v>4</v>
      </c>
      <c r="G10" s="9">
        <f t="shared" si="7"/>
        <v>2.5157232704402514E-3</v>
      </c>
      <c r="H10" s="111">
        <v>0</v>
      </c>
      <c r="I10" s="9">
        <f t="shared" si="8"/>
        <v>0</v>
      </c>
      <c r="J10" s="111">
        <v>1</v>
      </c>
      <c r="K10" s="9">
        <f>IFERROR(J10/J$18, "--")</f>
        <v>8.0775444264943462E-4</v>
      </c>
      <c r="L10" s="9">
        <f>IFERROR((J10-B10)/B10, "--")</f>
        <v>-0.88888888888888884</v>
      </c>
      <c r="M10" s="110"/>
    </row>
    <row r="11" spans="1:13" x14ac:dyDescent="0.25">
      <c r="A11" s="16" t="s">
        <v>16</v>
      </c>
      <c r="B11" s="111">
        <v>37</v>
      </c>
      <c r="C11" s="9">
        <f t="shared" si="6"/>
        <v>2.2142429682824656E-2</v>
      </c>
      <c r="D11" s="111">
        <v>38</v>
      </c>
      <c r="E11" s="9">
        <f t="shared" si="11"/>
        <v>2.3989898989898988E-2</v>
      </c>
      <c r="F11" s="111">
        <v>43</v>
      </c>
      <c r="G11" s="9">
        <f t="shared" si="7"/>
        <v>2.7044025157232705E-2</v>
      </c>
      <c r="H11" s="111">
        <v>29</v>
      </c>
      <c r="I11" s="9">
        <f t="shared" si="8"/>
        <v>2.1545319465081723E-2</v>
      </c>
      <c r="J11" s="111">
        <v>28</v>
      </c>
      <c r="K11" s="9">
        <f t="shared" si="9"/>
        <v>2.2617124394184167E-2</v>
      </c>
      <c r="L11" s="9">
        <f t="shared" si="10"/>
        <v>-0.24324324324324326</v>
      </c>
      <c r="M11" s="110"/>
    </row>
    <row r="12" spans="1:13" x14ac:dyDescent="0.25">
      <c r="A12" s="16" t="s">
        <v>17</v>
      </c>
      <c r="B12" s="111">
        <v>40</v>
      </c>
      <c r="C12" s="9">
        <f t="shared" si="6"/>
        <v>2.3937761819269897E-2</v>
      </c>
      <c r="D12" s="111">
        <v>41</v>
      </c>
      <c r="E12" s="9">
        <f t="shared" si="11"/>
        <v>2.5883838383838384E-2</v>
      </c>
      <c r="F12" s="111">
        <v>37</v>
      </c>
      <c r="G12" s="9">
        <f t="shared" si="7"/>
        <v>2.3270440251572325E-2</v>
      </c>
      <c r="H12" s="111">
        <v>28</v>
      </c>
      <c r="I12" s="9">
        <f t="shared" si="8"/>
        <v>2.0802377414561663E-2</v>
      </c>
      <c r="J12" s="111">
        <v>22</v>
      </c>
      <c r="K12" s="9">
        <f t="shared" si="9"/>
        <v>1.7770597738287562E-2</v>
      </c>
      <c r="L12" s="9">
        <f t="shared" si="10"/>
        <v>-0.45</v>
      </c>
      <c r="M12" s="110"/>
    </row>
    <row r="13" spans="1:13" x14ac:dyDescent="0.25">
      <c r="A13" s="16" t="s">
        <v>92</v>
      </c>
      <c r="B13" s="111">
        <v>735</v>
      </c>
      <c r="C13" s="9">
        <f t="shared" si="6"/>
        <v>0.4398563734290844</v>
      </c>
      <c r="D13" s="111">
        <v>662</v>
      </c>
      <c r="E13" s="9">
        <f t="shared" si="11"/>
        <v>0.41792929292929293</v>
      </c>
      <c r="F13" s="111">
        <v>638</v>
      </c>
      <c r="G13" s="9">
        <f t="shared" si="7"/>
        <v>0.40125786163522015</v>
      </c>
      <c r="H13" s="111">
        <v>588</v>
      </c>
      <c r="I13" s="9">
        <f t="shared" si="8"/>
        <v>0.43684992570579495</v>
      </c>
      <c r="J13" s="111">
        <v>518</v>
      </c>
      <c r="K13" s="9">
        <f t="shared" si="9"/>
        <v>0.4184168012924071</v>
      </c>
      <c r="L13" s="9">
        <f t="shared" si="10"/>
        <v>-0.29523809523809524</v>
      </c>
      <c r="M13" s="110"/>
    </row>
    <row r="14" spans="1:13" x14ac:dyDescent="0.25">
      <c r="A14" s="16" t="s">
        <v>18</v>
      </c>
      <c r="B14" s="111">
        <v>9</v>
      </c>
      <c r="C14" s="9">
        <f t="shared" si="6"/>
        <v>5.3859964093357273E-3</v>
      </c>
      <c r="D14" s="111">
        <v>6</v>
      </c>
      <c r="E14" s="9">
        <f t="shared" si="11"/>
        <v>3.787878787878788E-3</v>
      </c>
      <c r="F14" s="111">
        <v>6</v>
      </c>
      <c r="G14" s="9">
        <f t="shared" si="7"/>
        <v>3.7735849056603774E-3</v>
      </c>
      <c r="H14" s="111">
        <v>4</v>
      </c>
      <c r="I14" s="9">
        <f t="shared" si="8"/>
        <v>2.9717682020802376E-3</v>
      </c>
      <c r="J14" s="111">
        <v>4</v>
      </c>
      <c r="K14" s="9">
        <f t="shared" si="9"/>
        <v>3.2310177705977385E-3</v>
      </c>
      <c r="L14" s="9">
        <f t="shared" si="10"/>
        <v>-0.55555555555555558</v>
      </c>
      <c r="M14" s="110"/>
    </row>
    <row r="15" spans="1:13" x14ac:dyDescent="0.25">
      <c r="A15" s="16" t="s">
        <v>19</v>
      </c>
      <c r="B15" s="111">
        <v>612</v>
      </c>
      <c r="C15" s="9">
        <f t="shared" si="6"/>
        <v>0.36624775583482944</v>
      </c>
      <c r="D15" s="111">
        <v>627</v>
      </c>
      <c r="E15" s="9">
        <f t="shared" si="11"/>
        <v>0.39583333333333331</v>
      </c>
      <c r="F15" s="111">
        <v>619</v>
      </c>
      <c r="G15" s="9">
        <f t="shared" si="7"/>
        <v>0.38930817610062896</v>
      </c>
      <c r="H15" s="111">
        <v>554</v>
      </c>
      <c r="I15" s="9">
        <f t="shared" si="8"/>
        <v>0.41158989598811291</v>
      </c>
      <c r="J15" s="111">
        <v>507</v>
      </c>
      <c r="K15" s="9">
        <f t="shared" si="9"/>
        <v>0.4095315024232633</v>
      </c>
      <c r="L15" s="9">
        <f t="shared" si="10"/>
        <v>-0.17156862745098039</v>
      </c>
      <c r="M15" s="110"/>
    </row>
    <row r="16" spans="1:13" x14ac:dyDescent="0.25">
      <c r="A16" s="16" t="s">
        <v>20</v>
      </c>
      <c r="B16" s="111">
        <v>121</v>
      </c>
      <c r="C16" s="9">
        <f t="shared" si="6"/>
        <v>7.2411729503291444E-2</v>
      </c>
      <c r="D16" s="111">
        <v>100</v>
      </c>
      <c r="E16" s="9">
        <f t="shared" si="11"/>
        <v>6.3131313131313135E-2</v>
      </c>
      <c r="F16" s="111">
        <v>109</v>
      </c>
      <c r="G16" s="9">
        <f t="shared" si="7"/>
        <v>6.8553459119496854E-2</v>
      </c>
      <c r="H16" s="111">
        <v>75</v>
      </c>
      <c r="I16" s="9">
        <f t="shared" si="8"/>
        <v>5.5720653789004461E-2</v>
      </c>
      <c r="J16" s="111">
        <v>94</v>
      </c>
      <c r="K16" s="9">
        <f t="shared" si="9"/>
        <v>7.5928917609046853E-2</v>
      </c>
      <c r="L16" s="9">
        <f t="shared" si="10"/>
        <v>-0.2231404958677686</v>
      </c>
      <c r="M16" s="110"/>
    </row>
    <row r="17" spans="1:13" x14ac:dyDescent="0.25">
      <c r="A17" s="16" t="s">
        <v>21</v>
      </c>
      <c r="B17" s="111">
        <v>13</v>
      </c>
      <c r="C17" s="9">
        <f t="shared" si="6"/>
        <v>7.7797725912627166E-3</v>
      </c>
      <c r="D17" s="111">
        <v>12</v>
      </c>
      <c r="E17" s="9">
        <f t="shared" si="11"/>
        <v>7.575757575757576E-3</v>
      </c>
      <c r="F17" s="111">
        <v>12</v>
      </c>
      <c r="G17" s="9">
        <f t="shared" si="7"/>
        <v>7.5471698113207548E-3</v>
      </c>
      <c r="H17" s="111">
        <v>5</v>
      </c>
      <c r="I17" s="9">
        <f t="shared" si="8"/>
        <v>3.714710252600297E-3</v>
      </c>
      <c r="J17" s="111">
        <v>8</v>
      </c>
      <c r="K17" s="9">
        <f t="shared" si="9"/>
        <v>6.462035541195477E-3</v>
      </c>
      <c r="L17" s="9">
        <f t="shared" si="10"/>
        <v>-0.38461538461538464</v>
      </c>
      <c r="M17" s="110"/>
    </row>
    <row r="18" spans="1:13" x14ac:dyDescent="0.25">
      <c r="A18" s="100" t="s">
        <v>30</v>
      </c>
      <c r="B18" s="17">
        <f t="shared" ref="B18:K18" si="12">IFERROR(SUM(B9:B17), "--")</f>
        <v>1671</v>
      </c>
      <c r="C18" s="18">
        <f t="shared" si="12"/>
        <v>0.99999999999999989</v>
      </c>
      <c r="D18" s="17">
        <f t="shared" si="12"/>
        <v>1584</v>
      </c>
      <c r="E18" s="18">
        <f t="shared" si="12"/>
        <v>1</v>
      </c>
      <c r="F18" s="17">
        <f t="shared" si="12"/>
        <v>1590</v>
      </c>
      <c r="G18" s="18">
        <f t="shared" si="12"/>
        <v>1</v>
      </c>
      <c r="H18" s="17">
        <f t="shared" si="12"/>
        <v>1346</v>
      </c>
      <c r="I18" s="18">
        <f t="shared" si="12"/>
        <v>1</v>
      </c>
      <c r="J18" s="17">
        <f t="shared" si="12"/>
        <v>1238</v>
      </c>
      <c r="K18" s="18">
        <f t="shared" si="12"/>
        <v>1</v>
      </c>
      <c r="L18" s="18">
        <f>IFERROR((J18-B18)/B18, "--")</f>
        <v>-0.25912627169359664</v>
      </c>
      <c r="M18" s="110"/>
    </row>
    <row r="19" spans="1:13" s="24" customFormat="1" ht="30" x14ac:dyDescent="0.25">
      <c r="A19" s="51" t="s">
        <v>5</v>
      </c>
      <c r="B19" s="125" t="s">
        <v>0</v>
      </c>
      <c r="C19" s="125"/>
      <c r="D19" s="125" t="s">
        <v>1</v>
      </c>
      <c r="E19" s="125"/>
      <c r="F19" s="125" t="s">
        <v>2</v>
      </c>
      <c r="G19" s="125"/>
      <c r="H19" s="125" t="s">
        <v>48</v>
      </c>
      <c r="I19" s="125"/>
      <c r="J19" s="125" t="s">
        <v>47</v>
      </c>
      <c r="K19" s="125"/>
      <c r="L19" s="50" t="s">
        <v>31</v>
      </c>
      <c r="M19" s="50" t="s">
        <v>96</v>
      </c>
    </row>
    <row r="20" spans="1:13" x14ac:dyDescent="0.25">
      <c r="A20" s="16" t="s">
        <v>6</v>
      </c>
      <c r="B20" s="111">
        <v>770</v>
      </c>
      <c r="C20" s="9">
        <f>IFERROR(B20/B$24, "--")</f>
        <v>0.46080191502094553</v>
      </c>
      <c r="D20" s="111">
        <v>750</v>
      </c>
      <c r="E20" s="9">
        <f t="shared" ref="E20:E23" si="13">IFERROR(D20/D$24, "--")</f>
        <v>0.47348484848484851</v>
      </c>
      <c r="F20" s="111">
        <v>750</v>
      </c>
      <c r="G20" s="9">
        <f t="shared" ref="G20:G23" si="14">IFERROR(F20/F$24, "--")</f>
        <v>0.47169811320754718</v>
      </c>
      <c r="H20" s="111">
        <v>698</v>
      </c>
      <c r="I20" s="9">
        <f t="shared" ref="I20:I23" si="15">IFERROR(H20/H$24, "--")</f>
        <v>0.51857355126300153</v>
      </c>
      <c r="J20" s="111">
        <v>635</v>
      </c>
      <c r="K20" s="9">
        <f t="shared" ref="K20:K23" si="16">IFERROR(J20/J$24, "--")</f>
        <v>0.51292407108239091</v>
      </c>
      <c r="L20" s="9">
        <f t="shared" ref="L20:L24" si="17">IFERROR((J20-B20)/B20, "--")</f>
        <v>-0.17532467532467533</v>
      </c>
      <c r="M20" s="110"/>
    </row>
    <row r="21" spans="1:13" x14ac:dyDescent="0.25">
      <c r="A21" s="16" t="s">
        <v>7</v>
      </c>
      <c r="B21" s="111">
        <v>612</v>
      </c>
      <c r="C21" s="9">
        <f t="shared" ref="C21:C23" si="18">IFERROR(B21/B$24, "--")</f>
        <v>0.36624775583482944</v>
      </c>
      <c r="D21" s="111">
        <v>553</v>
      </c>
      <c r="E21" s="9">
        <f t="shared" si="13"/>
        <v>0.3491161616161616</v>
      </c>
      <c r="F21" s="111">
        <v>533</v>
      </c>
      <c r="G21" s="9">
        <f t="shared" si="14"/>
        <v>0.3352201257861635</v>
      </c>
      <c r="H21" s="111">
        <v>409</v>
      </c>
      <c r="I21" s="9">
        <f t="shared" si="15"/>
        <v>0.30386329866270428</v>
      </c>
      <c r="J21" s="111">
        <v>317</v>
      </c>
      <c r="K21" s="9">
        <f t="shared" si="16"/>
        <v>0.25605815831987078</v>
      </c>
      <c r="L21" s="9">
        <f t="shared" si="17"/>
        <v>-0.48202614379084968</v>
      </c>
      <c r="M21" s="110"/>
    </row>
    <row r="22" spans="1:13" x14ac:dyDescent="0.25">
      <c r="A22" s="16" t="s">
        <v>8</v>
      </c>
      <c r="B22" s="111">
        <v>234</v>
      </c>
      <c r="C22" s="9">
        <f t="shared" si="18"/>
        <v>0.14003590664272891</v>
      </c>
      <c r="D22" s="111">
        <v>221</v>
      </c>
      <c r="E22" s="9">
        <f t="shared" si="13"/>
        <v>0.13952020202020202</v>
      </c>
      <c r="F22" s="111">
        <v>250</v>
      </c>
      <c r="G22" s="9">
        <f t="shared" si="14"/>
        <v>0.15723270440251572</v>
      </c>
      <c r="H22" s="111">
        <v>185</v>
      </c>
      <c r="I22" s="9">
        <f t="shared" si="15"/>
        <v>0.13744427934621101</v>
      </c>
      <c r="J22" s="111">
        <v>210</v>
      </c>
      <c r="K22" s="9">
        <f t="shared" si="16"/>
        <v>0.16962843295638125</v>
      </c>
      <c r="L22" s="9">
        <f t="shared" si="17"/>
        <v>-0.10256410256410256</v>
      </c>
      <c r="M22" s="110"/>
    </row>
    <row r="23" spans="1:13" x14ac:dyDescent="0.25">
      <c r="A23" s="16" t="s">
        <v>9</v>
      </c>
      <c r="B23" s="111">
        <v>55</v>
      </c>
      <c r="C23" s="9">
        <f t="shared" si="18"/>
        <v>3.2914422501496107E-2</v>
      </c>
      <c r="D23" s="111">
        <v>60</v>
      </c>
      <c r="E23" s="9">
        <f t="shared" si="13"/>
        <v>3.787878787878788E-2</v>
      </c>
      <c r="F23" s="111">
        <v>57</v>
      </c>
      <c r="G23" s="9">
        <f t="shared" si="14"/>
        <v>3.5849056603773584E-2</v>
      </c>
      <c r="H23" s="111">
        <v>54</v>
      </c>
      <c r="I23" s="9">
        <f t="shared" si="15"/>
        <v>4.0118870728083213E-2</v>
      </c>
      <c r="J23" s="111">
        <v>76</v>
      </c>
      <c r="K23" s="9">
        <f t="shared" si="16"/>
        <v>6.1389337641357025E-2</v>
      </c>
      <c r="L23" s="9">
        <f t="shared" si="17"/>
        <v>0.38181818181818183</v>
      </c>
      <c r="M23" s="110"/>
    </row>
    <row r="24" spans="1:13" x14ac:dyDescent="0.25">
      <c r="A24" s="100" t="s">
        <v>30</v>
      </c>
      <c r="B24" s="17">
        <f t="shared" ref="B24:K24" si="19">IFERROR(SUM(B20:B23), "--")</f>
        <v>1671</v>
      </c>
      <c r="C24" s="18">
        <f t="shared" si="19"/>
        <v>1</v>
      </c>
      <c r="D24" s="17">
        <f t="shared" si="19"/>
        <v>1584</v>
      </c>
      <c r="E24" s="18">
        <f t="shared" si="19"/>
        <v>1</v>
      </c>
      <c r="F24" s="17">
        <f t="shared" si="19"/>
        <v>1590</v>
      </c>
      <c r="G24" s="18">
        <f t="shared" si="19"/>
        <v>0.99999999999999989</v>
      </c>
      <c r="H24" s="17">
        <f t="shared" si="19"/>
        <v>1346</v>
      </c>
      <c r="I24" s="18">
        <f t="shared" si="19"/>
        <v>0.99999999999999989</v>
      </c>
      <c r="J24" s="17">
        <f t="shared" si="19"/>
        <v>1238</v>
      </c>
      <c r="K24" s="18">
        <f t="shared" si="19"/>
        <v>1</v>
      </c>
      <c r="L24" s="18">
        <f t="shared" si="17"/>
        <v>-0.25912627169359664</v>
      </c>
      <c r="M24" s="110"/>
    </row>
    <row r="25" spans="1:13" s="24" customFormat="1" ht="30" x14ac:dyDescent="0.25">
      <c r="A25" s="51" t="s">
        <v>57</v>
      </c>
      <c r="B25" s="125" t="s">
        <v>0</v>
      </c>
      <c r="C25" s="125"/>
      <c r="D25" s="125" t="s">
        <v>1</v>
      </c>
      <c r="E25" s="125"/>
      <c r="F25" s="125" t="s">
        <v>2</v>
      </c>
      <c r="G25" s="125"/>
      <c r="H25" s="125" t="s">
        <v>48</v>
      </c>
      <c r="I25" s="125"/>
      <c r="J25" s="125" t="s">
        <v>47</v>
      </c>
      <c r="K25" s="125"/>
      <c r="L25" s="50" t="s">
        <v>31</v>
      </c>
      <c r="M25" s="50" t="s">
        <v>96</v>
      </c>
    </row>
    <row r="26" spans="1:13" x14ac:dyDescent="0.25">
      <c r="A26" s="16" t="s">
        <v>23</v>
      </c>
      <c r="B26" s="7">
        <v>998</v>
      </c>
      <c r="C26" s="9">
        <f>IFERROR(B26/B$31, "--")</f>
        <v>0.59724715739078393</v>
      </c>
      <c r="D26" s="7">
        <v>950</v>
      </c>
      <c r="E26" s="9">
        <f t="shared" ref="E26:E30" si="20">IFERROR(D26/D$31, "--")</f>
        <v>0.5997474747474747</v>
      </c>
      <c r="F26" s="7">
        <v>1051</v>
      </c>
      <c r="G26" s="9">
        <f t="shared" ref="G26:G30" si="21">IFERROR(F26/F$31, "--")</f>
        <v>0.66100628930817606</v>
      </c>
      <c r="H26" s="7">
        <v>884</v>
      </c>
      <c r="I26" s="9">
        <f t="shared" ref="I26:I30" si="22">IFERROR(H26/H$31, "--")</f>
        <v>0.65676077265973254</v>
      </c>
      <c r="J26" s="7">
        <v>768</v>
      </c>
      <c r="K26" s="9">
        <f t="shared" ref="K26:K30" si="23">IFERROR(J26/J$31, "--")</f>
        <v>0.62035541195476573</v>
      </c>
      <c r="L26" s="9">
        <f t="shared" ref="L26:L31" si="24">IFERROR((J26-B26)/B26, "--")</f>
        <v>-0.23046092184368738</v>
      </c>
      <c r="M26" s="110"/>
    </row>
    <row r="27" spans="1:13" x14ac:dyDescent="0.25">
      <c r="A27" s="16" t="s">
        <v>24</v>
      </c>
      <c r="B27" s="7">
        <v>275</v>
      </c>
      <c r="C27" s="9">
        <f t="shared" ref="C27:C30" si="25">IFERROR(B27/B$31, "--")</f>
        <v>0.16457211250748055</v>
      </c>
      <c r="D27" s="7">
        <v>295</v>
      </c>
      <c r="E27" s="9">
        <f t="shared" si="20"/>
        <v>0.18623737373737373</v>
      </c>
      <c r="F27" s="7">
        <v>248</v>
      </c>
      <c r="G27" s="9">
        <f t="shared" si="21"/>
        <v>0.15597484276729559</v>
      </c>
      <c r="H27" s="7">
        <v>202</v>
      </c>
      <c r="I27" s="9">
        <f t="shared" si="22"/>
        <v>0.150074294205052</v>
      </c>
      <c r="J27" s="7">
        <v>200</v>
      </c>
      <c r="K27" s="9">
        <f t="shared" si="23"/>
        <v>0.16155088852988692</v>
      </c>
      <c r="L27" s="9">
        <f t="shared" si="24"/>
        <v>-0.27272727272727271</v>
      </c>
      <c r="M27" s="110"/>
    </row>
    <row r="28" spans="1:13" x14ac:dyDescent="0.25">
      <c r="A28" s="16" t="s">
        <v>25</v>
      </c>
      <c r="B28" s="7">
        <v>188</v>
      </c>
      <c r="C28" s="9">
        <f t="shared" si="25"/>
        <v>0.11250748055056853</v>
      </c>
      <c r="D28" s="7">
        <v>178</v>
      </c>
      <c r="E28" s="9">
        <f t="shared" si="20"/>
        <v>0.11237373737373738</v>
      </c>
      <c r="F28" s="7">
        <v>168</v>
      </c>
      <c r="G28" s="9">
        <f t="shared" si="21"/>
        <v>0.10566037735849057</v>
      </c>
      <c r="H28" s="7">
        <v>172</v>
      </c>
      <c r="I28" s="9">
        <f t="shared" si="22"/>
        <v>0.12778603268945021</v>
      </c>
      <c r="J28" s="7">
        <v>176</v>
      </c>
      <c r="K28" s="9">
        <f t="shared" si="23"/>
        <v>0.1421647819063005</v>
      </c>
      <c r="L28" s="9">
        <f t="shared" si="24"/>
        <v>-6.3829787234042548E-2</v>
      </c>
      <c r="M28" s="110"/>
    </row>
    <row r="29" spans="1:13" x14ac:dyDescent="0.25">
      <c r="A29" s="16" t="s">
        <v>26</v>
      </c>
      <c r="B29" s="7">
        <v>21</v>
      </c>
      <c r="C29" s="9">
        <f t="shared" si="25"/>
        <v>1.2567324955116697E-2</v>
      </c>
      <c r="D29" s="7">
        <v>17</v>
      </c>
      <c r="E29" s="9">
        <f t="shared" si="20"/>
        <v>1.0732323232323232E-2</v>
      </c>
      <c r="F29" s="7">
        <v>10</v>
      </c>
      <c r="G29" s="9">
        <f t="shared" si="21"/>
        <v>6.2893081761006293E-3</v>
      </c>
      <c r="H29" s="7">
        <v>9</v>
      </c>
      <c r="I29" s="9">
        <f t="shared" si="22"/>
        <v>6.6864784546805346E-3</v>
      </c>
      <c r="J29" s="7">
        <v>10</v>
      </c>
      <c r="K29" s="9">
        <f t="shared" si="23"/>
        <v>8.0775444264943458E-3</v>
      </c>
      <c r="L29" s="9">
        <f t="shared" si="24"/>
        <v>-0.52380952380952384</v>
      </c>
      <c r="M29" s="110"/>
    </row>
    <row r="30" spans="1:13" x14ac:dyDescent="0.25">
      <c r="A30" s="16" t="s">
        <v>27</v>
      </c>
      <c r="B30" s="7">
        <v>189</v>
      </c>
      <c r="C30" s="9">
        <f t="shared" si="25"/>
        <v>0.11310592459605028</v>
      </c>
      <c r="D30" s="7">
        <v>144</v>
      </c>
      <c r="E30" s="9">
        <f t="shared" si="20"/>
        <v>9.0909090909090912E-2</v>
      </c>
      <c r="F30" s="7">
        <v>113</v>
      </c>
      <c r="G30" s="9">
        <f t="shared" si="21"/>
        <v>7.1069182389937105E-2</v>
      </c>
      <c r="H30" s="7">
        <v>79</v>
      </c>
      <c r="I30" s="9">
        <f t="shared" si="22"/>
        <v>5.8692421991084695E-2</v>
      </c>
      <c r="J30" s="7">
        <v>84</v>
      </c>
      <c r="K30" s="9">
        <f t="shared" si="23"/>
        <v>6.7851373182552507E-2</v>
      </c>
      <c r="L30" s="9">
        <f t="shared" si="24"/>
        <v>-0.55555555555555558</v>
      </c>
      <c r="M30" s="110"/>
    </row>
    <row r="31" spans="1:13" x14ac:dyDescent="0.25">
      <c r="A31" s="100" t="s">
        <v>30</v>
      </c>
      <c r="B31" s="17">
        <f t="shared" ref="B31:K31" si="26">IFERROR(SUM(B26:B30), "--")</f>
        <v>1671</v>
      </c>
      <c r="C31" s="18">
        <f t="shared" si="26"/>
        <v>1</v>
      </c>
      <c r="D31" s="17">
        <f t="shared" si="26"/>
        <v>1584</v>
      </c>
      <c r="E31" s="18">
        <f t="shared" si="26"/>
        <v>0.99999999999999989</v>
      </c>
      <c r="F31" s="17">
        <f t="shared" si="26"/>
        <v>1590</v>
      </c>
      <c r="G31" s="18">
        <f t="shared" si="26"/>
        <v>0.99999999999999989</v>
      </c>
      <c r="H31" s="17">
        <f t="shared" si="26"/>
        <v>1346</v>
      </c>
      <c r="I31" s="18">
        <f t="shared" si="26"/>
        <v>1</v>
      </c>
      <c r="J31" s="17">
        <f t="shared" si="26"/>
        <v>1238</v>
      </c>
      <c r="K31" s="18">
        <f t="shared" si="26"/>
        <v>1</v>
      </c>
      <c r="L31" s="18">
        <f t="shared" si="24"/>
        <v>-0.25912627169359664</v>
      </c>
      <c r="M31" s="110"/>
    </row>
    <row r="32" spans="1:13" s="24" customFormat="1" ht="30" x14ac:dyDescent="0.25">
      <c r="A32" s="51" t="s">
        <v>28</v>
      </c>
      <c r="B32" s="125" t="s">
        <v>0</v>
      </c>
      <c r="C32" s="125"/>
      <c r="D32" s="125" t="s">
        <v>1</v>
      </c>
      <c r="E32" s="125"/>
      <c r="F32" s="125" t="s">
        <v>2</v>
      </c>
      <c r="G32" s="125"/>
      <c r="H32" s="125" t="s">
        <v>48</v>
      </c>
      <c r="I32" s="125"/>
      <c r="J32" s="125" t="s">
        <v>47</v>
      </c>
      <c r="K32" s="125"/>
      <c r="L32" s="50" t="s">
        <v>31</v>
      </c>
      <c r="M32" s="50" t="s">
        <v>96</v>
      </c>
    </row>
    <row r="33" spans="1:14" x14ac:dyDescent="0.25">
      <c r="A33" s="16" t="s">
        <v>95</v>
      </c>
      <c r="B33" s="111">
        <v>584</v>
      </c>
      <c r="C33" s="9">
        <f>IFERROR(B33/B$35, "--")</f>
        <v>0.34949132256134052</v>
      </c>
      <c r="D33" s="111">
        <v>585</v>
      </c>
      <c r="E33" s="9">
        <f>IFERROR(D33/D$35, "--")</f>
        <v>0.36931818181818182</v>
      </c>
      <c r="F33" s="111">
        <v>510</v>
      </c>
      <c r="G33" s="9">
        <f>IFERROR(F33/F$35, "--")</f>
        <v>0.32075471698113206</v>
      </c>
      <c r="H33" s="111">
        <v>427</v>
      </c>
      <c r="I33" s="9">
        <f>IFERROR(H33/H$35, "--")</f>
        <v>0.31723625557206536</v>
      </c>
      <c r="J33" s="111">
        <v>405</v>
      </c>
      <c r="K33" s="9">
        <f>IFERROR(J33/J$35, "--")</f>
        <v>0.327140549273021</v>
      </c>
      <c r="L33" s="9">
        <f t="shared" ref="L33:L35" si="27">IFERROR((J33-B33)/B33, "--")</f>
        <v>-0.3065068493150685</v>
      </c>
      <c r="M33" s="110"/>
    </row>
    <row r="34" spans="1:14" x14ac:dyDescent="0.25">
      <c r="A34" s="16" t="s">
        <v>29</v>
      </c>
      <c r="B34" s="111">
        <v>1087</v>
      </c>
      <c r="C34" s="9">
        <f>IFERROR(B34/B$35, "--")</f>
        <v>0.65050867743865948</v>
      </c>
      <c r="D34" s="111">
        <v>999</v>
      </c>
      <c r="E34" s="9">
        <f>IFERROR(D34/D$35, "--")</f>
        <v>0.63068181818181823</v>
      </c>
      <c r="F34" s="111">
        <v>1080</v>
      </c>
      <c r="G34" s="9">
        <f>IFERROR(F34/F$35, "--")</f>
        <v>0.67924528301886788</v>
      </c>
      <c r="H34" s="111">
        <v>919</v>
      </c>
      <c r="I34" s="9">
        <f>IFERROR(H34/H$35, "--")</f>
        <v>0.68276374442793464</v>
      </c>
      <c r="J34" s="111">
        <v>833</v>
      </c>
      <c r="K34" s="9">
        <f>IFERROR(J34/J$35, "--")</f>
        <v>0.67285945072697895</v>
      </c>
      <c r="L34" s="9">
        <f t="shared" si="27"/>
        <v>-0.23367065317387303</v>
      </c>
      <c r="M34" s="110"/>
    </row>
    <row r="35" spans="1:14" x14ac:dyDescent="0.25">
      <c r="A35" s="100" t="s">
        <v>30</v>
      </c>
      <c r="B35" s="17">
        <f t="shared" ref="B35:K35" si="28">IFERROR(SUM(B33:B34), "--")</f>
        <v>1671</v>
      </c>
      <c r="C35" s="18">
        <f t="shared" si="28"/>
        <v>1</v>
      </c>
      <c r="D35" s="17">
        <f t="shared" si="28"/>
        <v>1584</v>
      </c>
      <c r="E35" s="18">
        <f t="shared" si="28"/>
        <v>1</v>
      </c>
      <c r="F35" s="17">
        <f t="shared" si="28"/>
        <v>1590</v>
      </c>
      <c r="G35" s="18">
        <f t="shared" si="28"/>
        <v>1</v>
      </c>
      <c r="H35" s="17">
        <f t="shared" si="28"/>
        <v>1346</v>
      </c>
      <c r="I35" s="18">
        <f t="shared" si="28"/>
        <v>1</v>
      </c>
      <c r="J35" s="17">
        <f t="shared" si="28"/>
        <v>1238</v>
      </c>
      <c r="K35" s="18">
        <f t="shared" si="28"/>
        <v>1</v>
      </c>
      <c r="L35" s="18">
        <f t="shared" si="27"/>
        <v>-0.25912627169359664</v>
      </c>
      <c r="M35" s="110"/>
    </row>
    <row r="36" spans="1:14" x14ac:dyDescent="0.25">
      <c r="A36" s="122" t="s">
        <v>97</v>
      </c>
      <c r="B36" s="123"/>
      <c r="C36" s="123"/>
      <c r="D36" s="123"/>
      <c r="E36" s="123"/>
      <c r="F36" s="123"/>
      <c r="G36" s="123"/>
      <c r="H36" s="123"/>
      <c r="I36" s="123"/>
      <c r="J36" s="123"/>
      <c r="K36" s="123"/>
      <c r="L36" s="123"/>
      <c r="M36" s="124"/>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1" t="s">
        <v>99</v>
      </c>
      <c r="B1" s="142"/>
      <c r="C1" s="142"/>
      <c r="D1" s="142"/>
      <c r="E1" s="142"/>
      <c r="F1" s="142"/>
      <c r="G1" s="142"/>
      <c r="H1" s="142"/>
    </row>
    <row r="2" spans="1:8" ht="30" x14ac:dyDescent="0.25">
      <c r="A2" s="103" t="s">
        <v>44</v>
      </c>
      <c r="B2" s="65" t="s">
        <v>4</v>
      </c>
      <c r="C2" s="64" t="s">
        <v>51</v>
      </c>
      <c r="D2" s="64" t="s">
        <v>52</v>
      </c>
      <c r="E2" s="64" t="s">
        <v>49</v>
      </c>
      <c r="F2" s="64" t="s">
        <v>53</v>
      </c>
      <c r="G2" s="64" t="s">
        <v>3</v>
      </c>
      <c r="H2" s="64" t="s">
        <v>50</v>
      </c>
    </row>
    <row r="3" spans="1:8" ht="15" customHeight="1" x14ac:dyDescent="0.25">
      <c r="A3" s="143" t="s">
        <v>98</v>
      </c>
      <c r="B3" s="7" t="s">
        <v>0</v>
      </c>
      <c r="C3" s="4">
        <v>2013</v>
      </c>
      <c r="D3" s="4">
        <v>1769</v>
      </c>
      <c r="E3" s="15">
        <v>0.87878787878787878</v>
      </c>
      <c r="F3" s="4">
        <v>1454</v>
      </c>
      <c r="G3" s="15">
        <v>0.7223050173869846</v>
      </c>
      <c r="H3" s="14" t="s">
        <v>32</v>
      </c>
    </row>
    <row r="4" spans="1:8" ht="15" customHeight="1" x14ac:dyDescent="0.25">
      <c r="A4" s="144"/>
      <c r="B4" s="7" t="s">
        <v>1</v>
      </c>
      <c r="C4" s="4">
        <v>1829</v>
      </c>
      <c r="D4" s="4">
        <v>1562</v>
      </c>
      <c r="E4" s="5">
        <v>0.85401858939311104</v>
      </c>
      <c r="F4" s="4">
        <v>1335</v>
      </c>
      <c r="G4" s="5">
        <v>0.72990705303444503</v>
      </c>
      <c r="H4" s="6" t="s">
        <v>32</v>
      </c>
    </row>
    <row r="5" spans="1:8" ht="15" customHeight="1" x14ac:dyDescent="0.25">
      <c r="A5" s="144"/>
      <c r="B5" s="7" t="s">
        <v>2</v>
      </c>
      <c r="C5" s="4">
        <v>1807</v>
      </c>
      <c r="D5" s="4">
        <v>1556</v>
      </c>
      <c r="E5" s="5">
        <v>0.86109573879358048</v>
      </c>
      <c r="F5" s="4">
        <v>1301</v>
      </c>
      <c r="G5" s="5">
        <v>0.71997786386275597</v>
      </c>
      <c r="H5" s="6" t="s">
        <v>32</v>
      </c>
    </row>
    <row r="6" spans="1:8" ht="15" customHeight="1" x14ac:dyDescent="0.25">
      <c r="A6" s="144"/>
      <c r="B6" s="7" t="s">
        <v>48</v>
      </c>
      <c r="C6" s="4">
        <v>1664</v>
      </c>
      <c r="D6" s="4">
        <v>1437</v>
      </c>
      <c r="E6" s="5">
        <v>0.86358173076923073</v>
      </c>
      <c r="F6" s="4">
        <v>1212</v>
      </c>
      <c r="G6" s="5">
        <v>0.72836538461538458</v>
      </c>
      <c r="H6" s="6" t="s">
        <v>32</v>
      </c>
    </row>
    <row r="7" spans="1:8" ht="15" customHeight="1" x14ac:dyDescent="0.25">
      <c r="A7" s="144"/>
      <c r="B7" s="7" t="s">
        <v>47</v>
      </c>
      <c r="C7" s="4">
        <v>1537</v>
      </c>
      <c r="D7" s="4">
        <v>1359</v>
      </c>
      <c r="E7" s="5">
        <v>0.88418998048145736</v>
      </c>
      <c r="F7" s="4">
        <v>1124</v>
      </c>
      <c r="G7" s="5">
        <v>0.73129472999349376</v>
      </c>
      <c r="H7" s="6" t="s">
        <v>32</v>
      </c>
    </row>
    <row r="8" spans="1:8" ht="15" customHeight="1" x14ac:dyDescent="0.25">
      <c r="A8" s="145"/>
      <c r="B8" s="53" t="s">
        <v>30</v>
      </c>
      <c r="C8" s="17">
        <f>IFERROR(SUM(C3:C7), "--")</f>
        <v>8850</v>
      </c>
      <c r="D8" s="17">
        <f>IFERROR(SUM(D3:D7), "--")</f>
        <v>7683</v>
      </c>
      <c r="E8" s="101">
        <f>IFERROR(D8/C8, "--" )</f>
        <v>0.86813559322033895</v>
      </c>
      <c r="F8" s="17">
        <f>IFERROR(SUM(F3:F7), "--")</f>
        <v>6426</v>
      </c>
      <c r="G8" s="101">
        <f>IFERROR(F8/C8, "--" )</f>
        <v>0.72610169491525423</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49" t="s">
        <v>11</v>
      </c>
      <c r="B11" s="7" t="s">
        <v>0</v>
      </c>
      <c r="C11" s="4">
        <v>1082</v>
      </c>
      <c r="D11" s="4">
        <v>955</v>
      </c>
      <c r="E11" s="5">
        <v>0.88262476894639552</v>
      </c>
      <c r="F11" s="4">
        <v>799</v>
      </c>
      <c r="G11" s="5">
        <v>0.73844731977818856</v>
      </c>
      <c r="H11" s="6">
        <v>2.7396226415094338</v>
      </c>
    </row>
    <row r="12" spans="1:8" x14ac:dyDescent="0.25">
      <c r="A12" s="150"/>
      <c r="B12" s="7" t="s">
        <v>1</v>
      </c>
      <c r="C12" s="4">
        <v>985</v>
      </c>
      <c r="D12" s="4">
        <v>842</v>
      </c>
      <c r="E12" s="5">
        <v>0.85482233502538074</v>
      </c>
      <c r="F12" s="4">
        <v>738</v>
      </c>
      <c r="G12" s="5">
        <v>0.74923857868020305</v>
      </c>
      <c r="H12" s="6">
        <v>2.8608053691275166</v>
      </c>
    </row>
    <row r="13" spans="1:8" x14ac:dyDescent="0.25">
      <c r="A13" s="150"/>
      <c r="B13" s="7" t="s">
        <v>2</v>
      </c>
      <c r="C13" s="4">
        <v>970</v>
      </c>
      <c r="D13" s="4">
        <v>836</v>
      </c>
      <c r="E13" s="5">
        <v>0.86185567010309283</v>
      </c>
      <c r="F13" s="4">
        <v>714</v>
      </c>
      <c r="G13" s="5">
        <v>0.73608247422680417</v>
      </c>
      <c r="H13" s="6">
        <v>2.8091539528432734</v>
      </c>
    </row>
    <row r="14" spans="1:8" x14ac:dyDescent="0.25">
      <c r="A14" s="150"/>
      <c r="B14" s="7" t="s">
        <v>48</v>
      </c>
      <c r="C14" s="4">
        <v>877</v>
      </c>
      <c r="D14" s="4">
        <v>750</v>
      </c>
      <c r="E14" s="5">
        <v>0.85518814139110599</v>
      </c>
      <c r="F14" s="4">
        <v>666</v>
      </c>
      <c r="G14" s="5">
        <v>0.75940706955530213</v>
      </c>
      <c r="H14" s="6">
        <v>2.8831932773109243</v>
      </c>
    </row>
    <row r="15" spans="1:8" x14ac:dyDescent="0.25">
      <c r="A15" s="150"/>
      <c r="B15" s="7" t="s">
        <v>47</v>
      </c>
      <c r="C15" s="4">
        <v>833</v>
      </c>
      <c r="D15" s="4">
        <v>739</v>
      </c>
      <c r="E15" s="5">
        <v>0.88715486194477788</v>
      </c>
      <c r="F15" s="4">
        <v>626</v>
      </c>
      <c r="G15" s="5">
        <v>0.75150060024009602</v>
      </c>
      <c r="H15" s="6">
        <v>2.8699300699300698</v>
      </c>
    </row>
    <row r="16" spans="1:8" x14ac:dyDescent="0.25">
      <c r="A16" s="151"/>
      <c r="B16" s="53" t="s">
        <v>30</v>
      </c>
      <c r="C16" s="17">
        <f>IFERROR(SUM(C11:C15), "--")</f>
        <v>4747</v>
      </c>
      <c r="D16" s="17">
        <f>IFERROR(SUM(D11:D15), "--")</f>
        <v>4122</v>
      </c>
      <c r="E16" s="101">
        <f>IFERROR(D16/C16, "--" )</f>
        <v>0.86833789761954916</v>
      </c>
      <c r="F16" s="17">
        <f>IFERROR(SUM(F11:F15), "--")</f>
        <v>3543</v>
      </c>
      <c r="G16" s="101">
        <f>IFERROR(F16/C16, "--" )</f>
        <v>0.74636612597429952</v>
      </c>
      <c r="H16" s="102" t="s">
        <v>32</v>
      </c>
    </row>
    <row r="17" spans="1:8" x14ac:dyDescent="0.25">
      <c r="A17" s="146" t="s">
        <v>12</v>
      </c>
      <c r="B17" s="86" t="s">
        <v>0</v>
      </c>
      <c r="C17" s="87">
        <v>918</v>
      </c>
      <c r="D17" s="87">
        <v>801</v>
      </c>
      <c r="E17" s="89">
        <v>0.87254901960784315</v>
      </c>
      <c r="F17" s="87">
        <v>644</v>
      </c>
      <c r="G17" s="89">
        <v>0.70152505446623092</v>
      </c>
      <c r="H17" s="88">
        <v>2.4567567567567563</v>
      </c>
    </row>
    <row r="18" spans="1:8" x14ac:dyDescent="0.25">
      <c r="A18" s="147"/>
      <c r="B18" s="86" t="s">
        <v>1</v>
      </c>
      <c r="C18" s="87">
        <v>826</v>
      </c>
      <c r="D18" s="87">
        <v>705</v>
      </c>
      <c r="E18" s="89">
        <v>0.85351089588377727</v>
      </c>
      <c r="F18" s="87">
        <v>582</v>
      </c>
      <c r="G18" s="89">
        <v>0.70460048426150124</v>
      </c>
      <c r="H18" s="88">
        <v>2.5781967213114756</v>
      </c>
    </row>
    <row r="19" spans="1:8" x14ac:dyDescent="0.25">
      <c r="A19" s="147"/>
      <c r="B19" s="86" t="s">
        <v>2</v>
      </c>
      <c r="C19" s="87">
        <v>802</v>
      </c>
      <c r="D19" s="87">
        <v>687</v>
      </c>
      <c r="E19" s="89">
        <v>0.85660847880299251</v>
      </c>
      <c r="F19" s="87">
        <v>562</v>
      </c>
      <c r="G19" s="89">
        <v>0.70074812967581046</v>
      </c>
      <c r="H19" s="88">
        <v>2.5498263888888886</v>
      </c>
    </row>
    <row r="20" spans="1:8" x14ac:dyDescent="0.25">
      <c r="A20" s="147"/>
      <c r="B20" s="86" t="s">
        <v>48</v>
      </c>
      <c r="C20" s="87">
        <v>765</v>
      </c>
      <c r="D20" s="87">
        <v>667</v>
      </c>
      <c r="E20" s="89">
        <v>0.87189542483660132</v>
      </c>
      <c r="F20" s="87">
        <v>536</v>
      </c>
      <c r="G20" s="89">
        <v>0.70065359477124178</v>
      </c>
      <c r="H20" s="88">
        <v>2.4809611829944549</v>
      </c>
    </row>
    <row r="21" spans="1:8" x14ac:dyDescent="0.25">
      <c r="A21" s="147"/>
      <c r="B21" s="86" t="s">
        <v>47</v>
      </c>
      <c r="C21" s="87">
        <v>684</v>
      </c>
      <c r="D21" s="87">
        <v>603</v>
      </c>
      <c r="E21" s="89">
        <v>0.88157894736842102</v>
      </c>
      <c r="F21" s="87">
        <v>487</v>
      </c>
      <c r="G21" s="89">
        <v>0.71198830409356728</v>
      </c>
      <c r="H21" s="88">
        <v>2.6706860706860702</v>
      </c>
    </row>
    <row r="22" spans="1:8" x14ac:dyDescent="0.25">
      <c r="A22" s="148"/>
      <c r="B22" s="94" t="s">
        <v>30</v>
      </c>
      <c r="C22" s="106">
        <f>IFERROR(SUM(C17:C21), "--")</f>
        <v>3995</v>
      </c>
      <c r="D22" s="106">
        <f>IFERROR(SUM(D17:D21), "--")</f>
        <v>3463</v>
      </c>
      <c r="E22" s="108">
        <f>IFERROR(D22/C22, "--" )</f>
        <v>0.86683354192740925</v>
      </c>
      <c r="F22" s="106">
        <f>IFERROR(SUM(F17:F21), "--")</f>
        <v>2811</v>
      </c>
      <c r="G22" s="108">
        <f>IFERROR(F22/C22, "--" )</f>
        <v>0.70362953692115149</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2" t="s">
        <v>61</v>
      </c>
      <c r="B24" s="7" t="s">
        <v>0</v>
      </c>
      <c r="C24" s="4">
        <v>124</v>
      </c>
      <c r="D24" s="4">
        <v>104</v>
      </c>
      <c r="E24" s="5">
        <v>0.83870967741935487</v>
      </c>
      <c r="F24" s="4">
        <v>79</v>
      </c>
      <c r="G24" s="5">
        <v>0.63709677419354838</v>
      </c>
      <c r="H24" s="6">
        <v>2.3589743589743595</v>
      </c>
    </row>
    <row r="25" spans="1:8" x14ac:dyDescent="0.25">
      <c r="A25" s="133"/>
      <c r="B25" s="7" t="s">
        <v>1</v>
      </c>
      <c r="C25" s="4">
        <v>106</v>
      </c>
      <c r="D25" s="4">
        <v>88</v>
      </c>
      <c r="E25" s="5">
        <v>0.83018867924528306</v>
      </c>
      <c r="F25" s="4">
        <v>73</v>
      </c>
      <c r="G25" s="5">
        <v>0.68867924528301883</v>
      </c>
      <c r="H25" s="6">
        <v>2.4212499999999997</v>
      </c>
    </row>
    <row r="26" spans="1:8" x14ac:dyDescent="0.25">
      <c r="A26" s="133"/>
      <c r="B26" s="7" t="s">
        <v>2</v>
      </c>
      <c r="C26" s="4">
        <v>139</v>
      </c>
      <c r="D26" s="4">
        <v>109</v>
      </c>
      <c r="E26" s="5">
        <v>0.78417266187050361</v>
      </c>
      <c r="F26" s="4">
        <v>81</v>
      </c>
      <c r="G26" s="5">
        <v>0.58273381294964033</v>
      </c>
      <c r="H26" s="6">
        <v>2.3989010989010988</v>
      </c>
    </row>
    <row r="27" spans="1:8" x14ac:dyDescent="0.25">
      <c r="A27" s="133"/>
      <c r="B27" s="7" t="s">
        <v>48</v>
      </c>
      <c r="C27" s="4">
        <v>82</v>
      </c>
      <c r="D27" s="4">
        <v>65</v>
      </c>
      <c r="E27" s="5">
        <v>0.79268292682926833</v>
      </c>
      <c r="F27" s="4">
        <v>58</v>
      </c>
      <c r="G27" s="5">
        <v>0.70731707317073167</v>
      </c>
      <c r="H27" s="6">
        <v>2.6313725490196078</v>
      </c>
    </row>
    <row r="28" spans="1:8" x14ac:dyDescent="0.25">
      <c r="A28" s="133"/>
      <c r="B28" s="7" t="s">
        <v>47</v>
      </c>
      <c r="C28" s="4">
        <v>70</v>
      </c>
      <c r="D28" s="4">
        <v>55</v>
      </c>
      <c r="E28" s="5">
        <v>0.7857142857142857</v>
      </c>
      <c r="F28" s="4">
        <v>40</v>
      </c>
      <c r="G28" s="5">
        <v>0.5714285714285714</v>
      </c>
      <c r="H28" s="6">
        <v>2.4818181818181815</v>
      </c>
    </row>
    <row r="29" spans="1:8" x14ac:dyDescent="0.25">
      <c r="A29" s="134"/>
      <c r="B29" s="53" t="s">
        <v>30</v>
      </c>
      <c r="C29" s="17">
        <f>IFERROR(SUM(C24:C28), "--")</f>
        <v>521</v>
      </c>
      <c r="D29" s="17">
        <f>IFERROR(SUM(D24:D28), "--")</f>
        <v>421</v>
      </c>
      <c r="E29" s="101">
        <f>IFERROR(D29/C29, "--" )</f>
        <v>0.80806142034548945</v>
      </c>
      <c r="F29" s="17">
        <f>IFERROR(SUM(F24:F28), "--")</f>
        <v>331</v>
      </c>
      <c r="G29" s="101">
        <f>IFERROR(F29/C29, "--" )</f>
        <v>0.63531669865642992</v>
      </c>
      <c r="H29" s="102" t="s">
        <v>32</v>
      </c>
    </row>
    <row r="30" spans="1:8" ht="15" customHeight="1" x14ac:dyDescent="0.25">
      <c r="A30" s="129" t="s">
        <v>60</v>
      </c>
      <c r="B30" s="86" t="s">
        <v>0</v>
      </c>
      <c r="C30" s="87">
        <v>11</v>
      </c>
      <c r="D30" s="87">
        <v>10</v>
      </c>
      <c r="E30" s="89">
        <v>0.90909090909090906</v>
      </c>
      <c r="F30" s="87">
        <v>9</v>
      </c>
      <c r="G30" s="89">
        <v>0.81818181818181823</v>
      </c>
      <c r="H30" s="88">
        <v>3.1</v>
      </c>
    </row>
    <row r="31" spans="1:8" x14ac:dyDescent="0.25">
      <c r="A31" s="130"/>
      <c r="B31" s="86" t="s">
        <v>1</v>
      </c>
      <c r="C31" s="87">
        <v>4</v>
      </c>
      <c r="D31" s="87">
        <v>2</v>
      </c>
      <c r="E31" s="89">
        <v>0.5</v>
      </c>
      <c r="F31" s="87">
        <v>1</v>
      </c>
      <c r="G31" s="89">
        <v>0.25</v>
      </c>
      <c r="H31" s="88">
        <v>1.1499999999999999</v>
      </c>
    </row>
    <row r="32" spans="1:8" x14ac:dyDescent="0.25">
      <c r="A32" s="130"/>
      <c r="B32" s="86" t="s">
        <v>2</v>
      </c>
      <c r="C32" s="87">
        <v>4</v>
      </c>
      <c r="D32" s="87">
        <v>4</v>
      </c>
      <c r="E32" s="89">
        <v>1</v>
      </c>
      <c r="F32" s="87">
        <v>3</v>
      </c>
      <c r="G32" s="89">
        <v>0.75</v>
      </c>
      <c r="H32" s="88">
        <v>3</v>
      </c>
    </row>
    <row r="33" spans="1:8" x14ac:dyDescent="0.25">
      <c r="A33" s="130"/>
      <c r="B33" s="86" t="s">
        <v>48</v>
      </c>
      <c r="C33" s="113" t="s">
        <v>32</v>
      </c>
      <c r="D33" s="113" t="s">
        <v>32</v>
      </c>
      <c r="E33" s="114" t="s">
        <v>32</v>
      </c>
      <c r="F33" s="113" t="s">
        <v>32</v>
      </c>
      <c r="G33" s="114" t="s">
        <v>32</v>
      </c>
      <c r="H33" s="115" t="s">
        <v>32</v>
      </c>
    </row>
    <row r="34" spans="1:8" x14ac:dyDescent="0.25">
      <c r="A34" s="130"/>
      <c r="B34" s="86" t="s">
        <v>47</v>
      </c>
      <c r="C34" s="87">
        <v>1</v>
      </c>
      <c r="D34" s="87">
        <v>0</v>
      </c>
      <c r="E34" s="89">
        <v>0</v>
      </c>
      <c r="F34" s="87">
        <v>0</v>
      </c>
      <c r="G34" s="89">
        <v>0</v>
      </c>
      <c r="H34" s="88" t="s">
        <v>32</v>
      </c>
    </row>
    <row r="35" spans="1:8" x14ac:dyDescent="0.25">
      <c r="A35" s="131"/>
      <c r="B35" s="94" t="s">
        <v>30</v>
      </c>
      <c r="C35" s="106">
        <f>IFERROR(SUM(C30:C34), "--")</f>
        <v>20</v>
      </c>
      <c r="D35" s="106">
        <f>IFERROR(SUM(D30:D34), "--")</f>
        <v>16</v>
      </c>
      <c r="E35" s="108">
        <f>IFERROR(D35/C35, "--" )</f>
        <v>0.8</v>
      </c>
      <c r="F35" s="106">
        <f>IFERROR(SUM(F30:F34), "--")</f>
        <v>13</v>
      </c>
      <c r="G35" s="108">
        <f>IFERROR(F35/C35, "--" )</f>
        <v>0.65</v>
      </c>
      <c r="H35" s="107" t="s">
        <v>32</v>
      </c>
    </row>
    <row r="36" spans="1:8" x14ac:dyDescent="0.25">
      <c r="A36" s="138" t="s">
        <v>16</v>
      </c>
      <c r="B36" s="7" t="s">
        <v>0</v>
      </c>
      <c r="C36" s="4">
        <v>46</v>
      </c>
      <c r="D36" s="4">
        <v>42</v>
      </c>
      <c r="E36" s="5">
        <v>0.91304347826086951</v>
      </c>
      <c r="F36" s="4">
        <v>37</v>
      </c>
      <c r="G36" s="5">
        <v>0.80434782608695654</v>
      </c>
      <c r="H36" s="6">
        <v>2.8419354838709681</v>
      </c>
    </row>
    <row r="37" spans="1:8" x14ac:dyDescent="0.25">
      <c r="A37" s="139"/>
      <c r="B37" s="7" t="s">
        <v>1</v>
      </c>
      <c r="C37" s="4">
        <v>47</v>
      </c>
      <c r="D37" s="4">
        <v>40</v>
      </c>
      <c r="E37" s="5">
        <v>0.85106382978723405</v>
      </c>
      <c r="F37" s="4">
        <v>36</v>
      </c>
      <c r="G37" s="5">
        <v>0.76595744680851063</v>
      </c>
      <c r="H37" s="6">
        <v>2.9785714285714282</v>
      </c>
    </row>
    <row r="38" spans="1:8" x14ac:dyDescent="0.25">
      <c r="A38" s="139"/>
      <c r="B38" s="7" t="s">
        <v>2</v>
      </c>
      <c r="C38" s="25">
        <v>47</v>
      </c>
      <c r="D38" s="25">
        <v>44</v>
      </c>
      <c r="E38" s="5">
        <v>0.93617021276595747</v>
      </c>
      <c r="F38" s="25">
        <v>39</v>
      </c>
      <c r="G38" s="5">
        <v>0.82978723404255317</v>
      </c>
      <c r="H38" s="22">
        <v>2.9837837837837835</v>
      </c>
    </row>
    <row r="39" spans="1:8" x14ac:dyDescent="0.25">
      <c r="A39" s="139"/>
      <c r="B39" s="7" t="s">
        <v>48</v>
      </c>
      <c r="C39" s="4">
        <v>39</v>
      </c>
      <c r="D39" s="4">
        <v>37</v>
      </c>
      <c r="E39" s="5">
        <v>0.94871794871794868</v>
      </c>
      <c r="F39" s="4">
        <v>31</v>
      </c>
      <c r="G39" s="5">
        <v>0.79487179487179482</v>
      </c>
      <c r="H39" s="6">
        <v>3.0037037037037035</v>
      </c>
    </row>
    <row r="40" spans="1:8" x14ac:dyDescent="0.25">
      <c r="A40" s="139"/>
      <c r="B40" s="7" t="s">
        <v>47</v>
      </c>
      <c r="C40" s="4">
        <v>30</v>
      </c>
      <c r="D40" s="4">
        <v>26</v>
      </c>
      <c r="E40" s="5">
        <v>0.8666666666666667</v>
      </c>
      <c r="F40" s="4">
        <v>25</v>
      </c>
      <c r="G40" s="5">
        <v>0.83333333333333337</v>
      </c>
      <c r="H40" s="6">
        <v>3.1291666666666669</v>
      </c>
    </row>
    <row r="41" spans="1:8" x14ac:dyDescent="0.25">
      <c r="A41" s="140"/>
      <c r="B41" s="53" t="s">
        <v>30</v>
      </c>
      <c r="C41" s="17">
        <f>IFERROR(SUM(C36:C40), "--")</f>
        <v>209</v>
      </c>
      <c r="D41" s="17">
        <f>IFERROR(SUM(D36:D40), "--")</f>
        <v>189</v>
      </c>
      <c r="E41" s="101">
        <f>IFERROR(D41/C41, "--" )</f>
        <v>0.90430622009569372</v>
      </c>
      <c r="F41" s="17">
        <f>IFERROR(SUM(F36:F40), "--")</f>
        <v>168</v>
      </c>
      <c r="G41" s="101">
        <f>IFERROR(F41/C41, "--" )</f>
        <v>0.80382775119617222</v>
      </c>
      <c r="H41" s="102" t="s">
        <v>32</v>
      </c>
    </row>
    <row r="42" spans="1:8" x14ac:dyDescent="0.25">
      <c r="A42" s="135" t="s">
        <v>17</v>
      </c>
      <c r="B42" s="86" t="s">
        <v>0</v>
      </c>
      <c r="C42" s="87">
        <v>51</v>
      </c>
      <c r="D42" s="87">
        <v>48</v>
      </c>
      <c r="E42" s="89">
        <v>0.94117647058823528</v>
      </c>
      <c r="F42" s="87">
        <v>40</v>
      </c>
      <c r="G42" s="89">
        <v>0.78431372549019607</v>
      </c>
      <c r="H42" s="88">
        <v>2.7837209302325583</v>
      </c>
    </row>
    <row r="43" spans="1:8" x14ac:dyDescent="0.25">
      <c r="A43" s="136"/>
      <c r="B43" s="86" t="s">
        <v>1</v>
      </c>
      <c r="C43" s="87">
        <v>43</v>
      </c>
      <c r="D43" s="87">
        <v>32</v>
      </c>
      <c r="E43" s="89">
        <v>0.7441860465116279</v>
      </c>
      <c r="F43" s="87">
        <v>26</v>
      </c>
      <c r="G43" s="89">
        <v>0.60465116279069764</v>
      </c>
      <c r="H43" s="88">
        <v>2.6586206896551721</v>
      </c>
    </row>
    <row r="44" spans="1:8" x14ac:dyDescent="0.25">
      <c r="A44" s="136"/>
      <c r="B44" s="86" t="s">
        <v>2</v>
      </c>
      <c r="C44" s="87">
        <v>38</v>
      </c>
      <c r="D44" s="87">
        <v>34</v>
      </c>
      <c r="E44" s="89">
        <v>0.89473684210526316</v>
      </c>
      <c r="F44" s="87">
        <v>29</v>
      </c>
      <c r="G44" s="89">
        <v>0.76315789473684215</v>
      </c>
      <c r="H44" s="88">
        <v>2.7666666666666671</v>
      </c>
    </row>
    <row r="45" spans="1:8" x14ac:dyDescent="0.25">
      <c r="A45" s="136"/>
      <c r="B45" s="86" t="s">
        <v>48</v>
      </c>
      <c r="C45" s="87">
        <v>35</v>
      </c>
      <c r="D45" s="87">
        <v>26</v>
      </c>
      <c r="E45" s="89">
        <v>0.74285714285714288</v>
      </c>
      <c r="F45" s="87">
        <v>24</v>
      </c>
      <c r="G45" s="89">
        <v>0.68571428571428572</v>
      </c>
      <c r="H45" s="88">
        <v>2.9565217391304346</v>
      </c>
    </row>
    <row r="46" spans="1:8" x14ac:dyDescent="0.25">
      <c r="A46" s="136"/>
      <c r="B46" s="86" t="s">
        <v>47</v>
      </c>
      <c r="C46" s="87">
        <v>24</v>
      </c>
      <c r="D46" s="87">
        <v>20</v>
      </c>
      <c r="E46" s="89">
        <v>0.83333333333333337</v>
      </c>
      <c r="F46" s="87">
        <v>17</v>
      </c>
      <c r="G46" s="89">
        <v>0.70833333333333337</v>
      </c>
      <c r="H46" s="88">
        <v>3.1999999999999997</v>
      </c>
    </row>
    <row r="47" spans="1:8" x14ac:dyDescent="0.25">
      <c r="A47" s="137"/>
      <c r="B47" s="94" t="s">
        <v>30</v>
      </c>
      <c r="C47" s="106">
        <f>IFERROR(SUM(C42:C46), "--")</f>
        <v>191</v>
      </c>
      <c r="D47" s="106">
        <f>IFERROR(SUM(D42:D46), "--")</f>
        <v>160</v>
      </c>
      <c r="E47" s="108">
        <f>IFERROR(D47/C47, "--" )</f>
        <v>0.83769633507853403</v>
      </c>
      <c r="F47" s="106">
        <f>IFERROR(SUM(F42:F46), "--")</f>
        <v>136</v>
      </c>
      <c r="G47" s="108">
        <f>IFERROR(F47/C47, "--" )</f>
        <v>0.7120418848167539</v>
      </c>
      <c r="H47" s="107" t="s">
        <v>32</v>
      </c>
    </row>
    <row r="48" spans="1:8" x14ac:dyDescent="0.25">
      <c r="A48" s="138" t="s">
        <v>92</v>
      </c>
      <c r="B48" s="7" t="s">
        <v>0</v>
      </c>
      <c r="C48" s="4">
        <v>897</v>
      </c>
      <c r="D48" s="4">
        <v>775</v>
      </c>
      <c r="E48" s="5">
        <v>0.86399108138238578</v>
      </c>
      <c r="F48" s="4">
        <v>610</v>
      </c>
      <c r="G48" s="5">
        <v>0.6800445930880713</v>
      </c>
      <c r="H48" s="6">
        <v>2.4594674556213016</v>
      </c>
    </row>
    <row r="49" spans="1:8" x14ac:dyDescent="0.25">
      <c r="A49" s="139"/>
      <c r="B49" s="7" t="s">
        <v>1</v>
      </c>
      <c r="C49" s="4">
        <v>775</v>
      </c>
      <c r="D49" s="4">
        <v>653</v>
      </c>
      <c r="E49" s="5">
        <v>0.84258064516129028</v>
      </c>
      <c r="F49" s="4">
        <v>562</v>
      </c>
      <c r="G49" s="5">
        <v>0.7251612903225807</v>
      </c>
      <c r="H49" s="6">
        <v>2.7010135135135136</v>
      </c>
    </row>
    <row r="50" spans="1:8" x14ac:dyDescent="0.25">
      <c r="A50" s="139"/>
      <c r="B50" s="7" t="s">
        <v>2</v>
      </c>
      <c r="C50" s="4">
        <v>712</v>
      </c>
      <c r="D50" s="4">
        <v>594</v>
      </c>
      <c r="E50" s="5">
        <v>0.8342696629213483</v>
      </c>
      <c r="F50" s="4">
        <v>481</v>
      </c>
      <c r="G50" s="5">
        <v>0.675561797752809</v>
      </c>
      <c r="H50" s="6">
        <v>2.55607476635514</v>
      </c>
    </row>
    <row r="51" spans="1:8" x14ac:dyDescent="0.25">
      <c r="A51" s="139"/>
      <c r="B51" s="7" t="s">
        <v>48</v>
      </c>
      <c r="C51" s="4">
        <v>727</v>
      </c>
      <c r="D51" s="4">
        <v>626</v>
      </c>
      <c r="E51" s="5">
        <v>0.86107290233837686</v>
      </c>
      <c r="F51" s="4">
        <v>508</v>
      </c>
      <c r="G51" s="5">
        <v>0.69876203576341123</v>
      </c>
      <c r="H51" s="6">
        <v>2.4610671936758894</v>
      </c>
    </row>
    <row r="52" spans="1:8" x14ac:dyDescent="0.25">
      <c r="A52" s="139"/>
      <c r="B52" s="7" t="s">
        <v>47</v>
      </c>
      <c r="C52" s="4">
        <v>625</v>
      </c>
      <c r="D52" s="4">
        <v>545</v>
      </c>
      <c r="E52" s="5">
        <v>0.872</v>
      </c>
      <c r="F52" s="4">
        <v>441</v>
      </c>
      <c r="G52" s="5">
        <v>0.7056</v>
      </c>
      <c r="H52" s="6">
        <v>2.584632516703786</v>
      </c>
    </row>
    <row r="53" spans="1:8" x14ac:dyDescent="0.25">
      <c r="A53" s="140"/>
      <c r="B53" s="53" t="s">
        <v>30</v>
      </c>
      <c r="C53" s="17">
        <f>IFERROR(SUM(C48:C52), "--")</f>
        <v>3736</v>
      </c>
      <c r="D53" s="17">
        <f>IFERROR(SUM(D48:D52), "--")</f>
        <v>3193</v>
      </c>
      <c r="E53" s="101">
        <f>IFERROR(D53/C53, "--" )</f>
        <v>0.85465738758029974</v>
      </c>
      <c r="F53" s="17">
        <f>IFERROR(SUM(F48:F52), "--")</f>
        <v>2602</v>
      </c>
      <c r="G53" s="101">
        <f>IFERROR(F53/C53, "--" )</f>
        <v>0.69646680942184158</v>
      </c>
      <c r="H53" s="102" t="s">
        <v>32</v>
      </c>
    </row>
    <row r="54" spans="1:8" x14ac:dyDescent="0.25">
      <c r="A54" s="135" t="s">
        <v>18</v>
      </c>
      <c r="B54" s="86" t="s">
        <v>0</v>
      </c>
      <c r="C54" s="87">
        <v>9</v>
      </c>
      <c r="D54" s="87">
        <v>7</v>
      </c>
      <c r="E54" s="89">
        <v>0.77777777777777779</v>
      </c>
      <c r="F54" s="87">
        <v>6</v>
      </c>
      <c r="G54" s="89">
        <v>0.66666666666666663</v>
      </c>
      <c r="H54" s="88">
        <v>2.5285714285714285</v>
      </c>
    </row>
    <row r="55" spans="1:8" x14ac:dyDescent="0.25">
      <c r="A55" s="136"/>
      <c r="B55" s="86" t="s">
        <v>1</v>
      </c>
      <c r="C55" s="87">
        <v>6</v>
      </c>
      <c r="D55" s="87">
        <v>2</v>
      </c>
      <c r="E55" s="89">
        <v>0.33333333333333331</v>
      </c>
      <c r="F55" s="87">
        <v>2</v>
      </c>
      <c r="G55" s="89">
        <v>0.33333333333333331</v>
      </c>
      <c r="H55" s="88">
        <v>2</v>
      </c>
    </row>
    <row r="56" spans="1:8" x14ac:dyDescent="0.25">
      <c r="A56" s="136"/>
      <c r="B56" s="86" t="s">
        <v>2</v>
      </c>
      <c r="C56" s="87">
        <v>6</v>
      </c>
      <c r="D56" s="87">
        <v>4</v>
      </c>
      <c r="E56" s="89">
        <v>0.66666666666666663</v>
      </c>
      <c r="F56" s="87">
        <v>4</v>
      </c>
      <c r="G56" s="89">
        <v>0.66666666666666663</v>
      </c>
      <c r="H56" s="88">
        <v>3.25</v>
      </c>
    </row>
    <row r="57" spans="1:8" x14ac:dyDescent="0.25">
      <c r="A57" s="136"/>
      <c r="B57" s="86" t="s">
        <v>48</v>
      </c>
      <c r="C57" s="87">
        <v>6</v>
      </c>
      <c r="D57" s="87">
        <v>6</v>
      </c>
      <c r="E57" s="89">
        <v>1</v>
      </c>
      <c r="F57" s="87">
        <v>4</v>
      </c>
      <c r="G57" s="89">
        <v>0.66666666666666663</v>
      </c>
      <c r="H57" s="88">
        <v>1.575</v>
      </c>
    </row>
    <row r="58" spans="1:8" x14ac:dyDescent="0.25">
      <c r="A58" s="136"/>
      <c r="B58" s="86" t="s">
        <v>47</v>
      </c>
      <c r="C58" s="87">
        <v>5</v>
      </c>
      <c r="D58" s="87">
        <v>3</v>
      </c>
      <c r="E58" s="89">
        <v>0.6</v>
      </c>
      <c r="F58" s="87">
        <v>3</v>
      </c>
      <c r="G58" s="89">
        <v>0.6</v>
      </c>
      <c r="H58" s="88">
        <v>2</v>
      </c>
    </row>
    <row r="59" spans="1:8" x14ac:dyDescent="0.25">
      <c r="A59" s="137"/>
      <c r="B59" s="94" t="s">
        <v>30</v>
      </c>
      <c r="C59" s="106">
        <f>IFERROR(SUM(C54:C58), "--")</f>
        <v>32</v>
      </c>
      <c r="D59" s="106">
        <f>IFERROR(SUM(D54:D58), "--")</f>
        <v>22</v>
      </c>
      <c r="E59" s="108">
        <f>IFERROR(D59/C59, "--" )</f>
        <v>0.6875</v>
      </c>
      <c r="F59" s="106">
        <f>IFERROR(SUM(F54:F58), "--")</f>
        <v>19</v>
      </c>
      <c r="G59" s="108">
        <f>IFERROR(F59/C59, "--" )</f>
        <v>0.59375</v>
      </c>
      <c r="H59" s="107" t="s">
        <v>32</v>
      </c>
    </row>
    <row r="60" spans="1:8" x14ac:dyDescent="0.25">
      <c r="A60" s="132" t="s">
        <v>58</v>
      </c>
      <c r="B60" s="7" t="s">
        <v>0</v>
      </c>
      <c r="C60" s="4">
        <v>718</v>
      </c>
      <c r="D60" s="4">
        <v>651</v>
      </c>
      <c r="E60" s="5">
        <v>0.90668523676880219</v>
      </c>
      <c r="F60" s="4">
        <v>565</v>
      </c>
      <c r="G60" s="5">
        <v>0.78690807799442897</v>
      </c>
      <c r="H60" s="6">
        <v>2.7904085257548847</v>
      </c>
    </row>
    <row r="61" spans="1:8" x14ac:dyDescent="0.25">
      <c r="A61" s="133"/>
      <c r="B61" s="7" t="s">
        <v>1</v>
      </c>
      <c r="C61" s="4">
        <v>719</v>
      </c>
      <c r="D61" s="4">
        <v>636</v>
      </c>
      <c r="E61" s="5">
        <v>0.8845618915159944</v>
      </c>
      <c r="F61" s="4">
        <v>544</v>
      </c>
      <c r="G61" s="5">
        <v>0.75660639777468708</v>
      </c>
      <c r="H61" s="6">
        <v>2.8163265306122449</v>
      </c>
    </row>
    <row r="62" spans="1:8" x14ac:dyDescent="0.25">
      <c r="A62" s="133"/>
      <c r="B62" s="7" t="s">
        <v>2</v>
      </c>
      <c r="C62" s="4">
        <v>721</v>
      </c>
      <c r="D62" s="4">
        <v>651</v>
      </c>
      <c r="E62" s="5">
        <v>0.90291262135922334</v>
      </c>
      <c r="F62" s="4">
        <v>569</v>
      </c>
      <c r="G62" s="5">
        <v>0.78918169209431344</v>
      </c>
      <c r="H62" s="6">
        <v>2.8471590909090909</v>
      </c>
    </row>
    <row r="63" spans="1:8" x14ac:dyDescent="0.25">
      <c r="A63" s="133"/>
      <c r="B63" s="7" t="s">
        <v>48</v>
      </c>
      <c r="C63" s="4">
        <v>675</v>
      </c>
      <c r="D63" s="4">
        <v>588</v>
      </c>
      <c r="E63" s="5">
        <v>0.87111111111111106</v>
      </c>
      <c r="F63" s="4">
        <v>509</v>
      </c>
      <c r="G63" s="5">
        <v>0.75407407407407412</v>
      </c>
      <c r="H63" s="6">
        <v>2.8840425531914895</v>
      </c>
    </row>
    <row r="64" spans="1:8" x14ac:dyDescent="0.25">
      <c r="A64" s="133"/>
      <c r="B64" s="7" t="s">
        <v>47</v>
      </c>
      <c r="C64" s="4">
        <v>651</v>
      </c>
      <c r="D64" s="4">
        <v>594</v>
      </c>
      <c r="E64" s="5">
        <v>0.9124423963133641</v>
      </c>
      <c r="F64" s="4">
        <v>503</v>
      </c>
      <c r="G64" s="5">
        <v>0.77265745007680486</v>
      </c>
      <c r="H64" s="6">
        <v>2.9490990990990986</v>
      </c>
    </row>
    <row r="65" spans="1:8" x14ac:dyDescent="0.25">
      <c r="A65" s="134"/>
      <c r="B65" s="53" t="s">
        <v>30</v>
      </c>
      <c r="C65" s="17">
        <f>IFERROR(SUM(C60:C64), "--")</f>
        <v>3484</v>
      </c>
      <c r="D65" s="17">
        <f>IFERROR(SUM(D60:D64), "--")</f>
        <v>3120</v>
      </c>
      <c r="E65" s="101">
        <f>IFERROR(D65/C65, "--" )</f>
        <v>0.89552238805970152</v>
      </c>
      <c r="F65" s="17">
        <f>IFERROR(SUM(F60:F64), "--")</f>
        <v>2690</v>
      </c>
      <c r="G65" s="101">
        <f>IFERROR(F65/C65, "--" )</f>
        <v>0.77210103329506319</v>
      </c>
      <c r="H65" s="102" t="s">
        <v>32</v>
      </c>
    </row>
    <row r="66" spans="1:8" ht="15" customHeight="1" x14ac:dyDescent="0.25">
      <c r="A66" s="129" t="s">
        <v>62</v>
      </c>
      <c r="B66" s="86" t="s">
        <v>0</v>
      </c>
      <c r="C66" s="87">
        <v>143</v>
      </c>
      <c r="D66" s="87">
        <v>120</v>
      </c>
      <c r="E66" s="89">
        <v>0.83916083916083917</v>
      </c>
      <c r="F66" s="87">
        <v>98</v>
      </c>
      <c r="G66" s="89">
        <v>0.68531468531468531</v>
      </c>
      <c r="H66" s="88">
        <v>2.7103773584905668</v>
      </c>
    </row>
    <row r="67" spans="1:8" x14ac:dyDescent="0.25">
      <c r="A67" s="130"/>
      <c r="B67" s="86" t="s">
        <v>1</v>
      </c>
      <c r="C67" s="87">
        <v>113</v>
      </c>
      <c r="D67" s="87">
        <v>95</v>
      </c>
      <c r="E67" s="89">
        <v>0.84070796460176989</v>
      </c>
      <c r="F67" s="87">
        <v>81</v>
      </c>
      <c r="G67" s="89">
        <v>0.7168141592920354</v>
      </c>
      <c r="H67" s="88">
        <v>2.8</v>
      </c>
    </row>
    <row r="68" spans="1:8" x14ac:dyDescent="0.25">
      <c r="A68" s="130"/>
      <c r="B68" s="86" t="s">
        <v>2</v>
      </c>
      <c r="C68" s="87">
        <v>127</v>
      </c>
      <c r="D68" s="87">
        <v>105</v>
      </c>
      <c r="E68" s="89">
        <v>0.82677165354330706</v>
      </c>
      <c r="F68" s="87">
        <v>86</v>
      </c>
      <c r="G68" s="89">
        <v>0.67716535433070868</v>
      </c>
      <c r="H68" s="88">
        <v>2.6790123456790123</v>
      </c>
    </row>
    <row r="69" spans="1:8" x14ac:dyDescent="0.25">
      <c r="A69" s="130"/>
      <c r="B69" s="86" t="s">
        <v>48</v>
      </c>
      <c r="C69" s="87">
        <v>94</v>
      </c>
      <c r="D69" s="87">
        <v>84</v>
      </c>
      <c r="E69" s="89">
        <v>0.8936170212765957</v>
      </c>
      <c r="F69" s="87">
        <v>74</v>
      </c>
      <c r="G69" s="89">
        <v>0.78723404255319152</v>
      </c>
      <c r="H69" s="88">
        <v>2.8439393939393942</v>
      </c>
    </row>
    <row r="70" spans="1:8" x14ac:dyDescent="0.25">
      <c r="A70" s="130"/>
      <c r="B70" s="86" t="s">
        <v>47</v>
      </c>
      <c r="C70" s="87">
        <v>121</v>
      </c>
      <c r="D70" s="87">
        <v>106</v>
      </c>
      <c r="E70" s="89">
        <v>0.87603305785123964</v>
      </c>
      <c r="F70" s="87">
        <v>86</v>
      </c>
      <c r="G70" s="89">
        <v>0.71074380165289253</v>
      </c>
      <c r="H70" s="88">
        <v>2.7537499999999997</v>
      </c>
    </row>
    <row r="71" spans="1:8" x14ac:dyDescent="0.25">
      <c r="A71" s="131"/>
      <c r="B71" s="94" t="s">
        <v>30</v>
      </c>
      <c r="C71" s="106">
        <f>IFERROR(SUM(C66:C70), "--")</f>
        <v>598</v>
      </c>
      <c r="D71" s="106">
        <f>IFERROR(SUM(D66:D70), "--")</f>
        <v>510</v>
      </c>
      <c r="E71" s="108">
        <f>IFERROR(D71/C71, "--" )</f>
        <v>0.85284280936454848</v>
      </c>
      <c r="F71" s="106">
        <f>IFERROR(SUM(F66:F70), "--")</f>
        <v>425</v>
      </c>
      <c r="G71" s="108">
        <f>IFERROR(F71/C71, "--" )</f>
        <v>0.71070234113712372</v>
      </c>
      <c r="H71" s="107" t="s">
        <v>32</v>
      </c>
    </row>
    <row r="72" spans="1:8" ht="15" customHeight="1" x14ac:dyDescent="0.25">
      <c r="A72" s="128" t="s">
        <v>59</v>
      </c>
      <c r="B72" s="7" t="s">
        <v>0</v>
      </c>
      <c r="C72" s="4">
        <v>14</v>
      </c>
      <c r="D72" s="4">
        <v>12</v>
      </c>
      <c r="E72" s="5">
        <v>0.8571428571428571</v>
      </c>
      <c r="F72" s="4">
        <v>10</v>
      </c>
      <c r="G72" s="5">
        <v>0.7142857142857143</v>
      </c>
      <c r="H72" s="6">
        <v>2.5583333333333331</v>
      </c>
    </row>
    <row r="73" spans="1:8" x14ac:dyDescent="0.25">
      <c r="A73" s="128"/>
      <c r="B73" s="7" t="s">
        <v>1</v>
      </c>
      <c r="C73" s="4">
        <v>16</v>
      </c>
      <c r="D73" s="4">
        <v>14</v>
      </c>
      <c r="E73" s="5">
        <v>0.875</v>
      </c>
      <c r="F73" s="4">
        <v>10</v>
      </c>
      <c r="G73" s="5">
        <v>0.625</v>
      </c>
      <c r="H73" s="6">
        <v>2.1428571428571428</v>
      </c>
    </row>
    <row r="74" spans="1:8" x14ac:dyDescent="0.25">
      <c r="A74" s="128"/>
      <c r="B74" s="7" t="s">
        <v>2</v>
      </c>
      <c r="C74" s="4">
        <v>13</v>
      </c>
      <c r="D74" s="4">
        <v>11</v>
      </c>
      <c r="E74" s="5">
        <v>0.84615384615384615</v>
      </c>
      <c r="F74" s="4">
        <v>9</v>
      </c>
      <c r="G74" s="5">
        <v>0.69230769230769229</v>
      </c>
      <c r="H74" s="6">
        <v>2.5555555555555554</v>
      </c>
    </row>
    <row r="75" spans="1:8" x14ac:dyDescent="0.25">
      <c r="A75" s="128"/>
      <c r="B75" s="7" t="s">
        <v>48</v>
      </c>
      <c r="C75" s="4">
        <v>6</v>
      </c>
      <c r="D75" s="4">
        <v>5</v>
      </c>
      <c r="E75" s="5">
        <v>0.83333333333333337</v>
      </c>
      <c r="F75" s="4">
        <v>4</v>
      </c>
      <c r="G75" s="5">
        <v>0.66666666666666663</v>
      </c>
      <c r="H75" s="6">
        <v>2.75</v>
      </c>
    </row>
    <row r="76" spans="1:8" x14ac:dyDescent="0.25">
      <c r="A76" s="128"/>
      <c r="B76" s="7" t="s">
        <v>47</v>
      </c>
      <c r="C76" s="4">
        <v>10</v>
      </c>
      <c r="D76" s="4">
        <v>10</v>
      </c>
      <c r="E76" s="5">
        <v>1</v>
      </c>
      <c r="F76" s="4">
        <v>9</v>
      </c>
      <c r="G76" s="5">
        <v>0.9</v>
      </c>
      <c r="H76" s="6">
        <v>2.875</v>
      </c>
    </row>
    <row r="77" spans="1:8" x14ac:dyDescent="0.25">
      <c r="A77" s="128"/>
      <c r="B77" s="53" t="s">
        <v>30</v>
      </c>
      <c r="C77" s="17">
        <f>IFERROR(SUM(C72:C76), "--")</f>
        <v>59</v>
      </c>
      <c r="D77" s="17">
        <f>IFERROR(SUM(D72:D76), "--")</f>
        <v>52</v>
      </c>
      <c r="E77" s="101">
        <f>IFERROR(D77/C77, "--" )</f>
        <v>0.88135593220338981</v>
      </c>
      <c r="F77" s="17">
        <f>IFERROR(SUM(F72:F76), "--")</f>
        <v>42</v>
      </c>
      <c r="G77" s="101">
        <f>IFERROR(F77/C77, "--" )</f>
        <v>0.71186440677966101</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0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1" t="s">
        <v>100</v>
      </c>
      <c r="B1" s="141"/>
      <c r="C1" s="141"/>
      <c r="D1" s="141"/>
      <c r="E1" s="141"/>
      <c r="F1" s="141"/>
      <c r="G1" s="141"/>
      <c r="H1" s="141"/>
      <c r="I1" s="13"/>
      <c r="J1" s="12"/>
      <c r="K1" s="12"/>
      <c r="L1" s="12"/>
    </row>
    <row r="2" spans="1:12" x14ac:dyDescent="0.25">
      <c r="A2" s="141"/>
      <c r="B2" s="141"/>
      <c r="C2" s="141"/>
      <c r="D2" s="141"/>
      <c r="E2" s="141"/>
      <c r="F2" s="141"/>
      <c r="G2" s="141"/>
      <c r="H2" s="141"/>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5" t="s">
        <v>98</v>
      </c>
      <c r="B4" s="7" t="s">
        <v>0</v>
      </c>
      <c r="C4" s="7">
        <v>2013</v>
      </c>
      <c r="D4" s="7">
        <v>1769</v>
      </c>
      <c r="E4" s="15">
        <v>0.87878787878787878</v>
      </c>
      <c r="F4" s="7">
        <v>1454</v>
      </c>
      <c r="G4" s="15">
        <v>0.7223050173869846</v>
      </c>
      <c r="H4" s="14" t="s">
        <v>32</v>
      </c>
      <c r="I4" s="19"/>
      <c r="J4" s="19"/>
      <c r="K4" s="13"/>
      <c r="L4" s="13"/>
    </row>
    <row r="5" spans="1:12" x14ac:dyDescent="0.25">
      <c r="A5" s="156"/>
      <c r="B5" s="7" t="s">
        <v>1</v>
      </c>
      <c r="C5" s="4">
        <v>1829</v>
      </c>
      <c r="D5" s="4">
        <v>1562</v>
      </c>
      <c r="E5" s="5">
        <v>0.85401858939311104</v>
      </c>
      <c r="F5" s="4">
        <v>1335</v>
      </c>
      <c r="G5" s="5">
        <v>0.72990705303444503</v>
      </c>
      <c r="H5" s="6" t="s">
        <v>32</v>
      </c>
      <c r="I5" s="19"/>
      <c r="J5" s="19"/>
      <c r="K5" s="13"/>
      <c r="L5" s="13"/>
    </row>
    <row r="6" spans="1:12" x14ac:dyDescent="0.25">
      <c r="A6" s="156"/>
      <c r="B6" s="7" t="s">
        <v>2</v>
      </c>
      <c r="C6" s="4">
        <v>1807</v>
      </c>
      <c r="D6" s="4">
        <v>1556</v>
      </c>
      <c r="E6" s="5">
        <v>0.86109573879358048</v>
      </c>
      <c r="F6" s="4">
        <v>1301</v>
      </c>
      <c r="G6" s="5">
        <v>0.71997786386275597</v>
      </c>
      <c r="H6" s="6" t="s">
        <v>32</v>
      </c>
      <c r="I6" s="19"/>
      <c r="J6" s="19"/>
      <c r="K6" s="13"/>
      <c r="L6" s="13"/>
    </row>
    <row r="7" spans="1:12" x14ac:dyDescent="0.25">
      <c r="A7" s="156"/>
      <c r="B7" s="7" t="s">
        <v>48</v>
      </c>
      <c r="C7" s="4">
        <v>1664</v>
      </c>
      <c r="D7" s="4">
        <v>1437</v>
      </c>
      <c r="E7" s="5">
        <v>0.86358173076923073</v>
      </c>
      <c r="F7" s="4">
        <v>1212</v>
      </c>
      <c r="G7" s="5">
        <v>0.72836538461538458</v>
      </c>
      <c r="H7" s="6" t="s">
        <v>32</v>
      </c>
      <c r="I7" s="19"/>
      <c r="J7" s="19"/>
      <c r="K7" s="13"/>
      <c r="L7" s="13"/>
    </row>
    <row r="8" spans="1:12" x14ac:dyDescent="0.25">
      <c r="A8" s="156"/>
      <c r="B8" s="7" t="s">
        <v>47</v>
      </c>
      <c r="C8" s="4">
        <v>1537</v>
      </c>
      <c r="D8" s="4">
        <v>1359</v>
      </c>
      <c r="E8" s="5">
        <v>0.88418998048145736</v>
      </c>
      <c r="F8" s="4">
        <v>1124</v>
      </c>
      <c r="G8" s="5">
        <v>0.73129472999349376</v>
      </c>
      <c r="H8" s="6" t="s">
        <v>32</v>
      </c>
      <c r="I8" s="19"/>
      <c r="J8" s="19"/>
      <c r="K8" s="13"/>
      <c r="L8" s="13"/>
    </row>
    <row r="9" spans="1:12" x14ac:dyDescent="0.25">
      <c r="A9" s="157"/>
      <c r="B9" s="53" t="s">
        <v>30</v>
      </c>
      <c r="C9" s="17">
        <f>IFERROR(SUM(C4:C8), "--")</f>
        <v>8850</v>
      </c>
      <c r="D9" s="17">
        <f>IFERROR(SUM(D4:D8), "--")</f>
        <v>7683</v>
      </c>
      <c r="E9" s="101">
        <f>IFERROR(D9/C9, "--" )</f>
        <v>0.86813559322033895</v>
      </c>
      <c r="F9" s="17">
        <f>IFERROR(SUM(F4:F8), "--")</f>
        <v>6426</v>
      </c>
      <c r="G9" s="101">
        <f>IFERROR(F9/C9, "--" )</f>
        <v>0.72610169491525423</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9" t="s">
        <v>104</v>
      </c>
      <c r="B12" s="7" t="s">
        <v>0</v>
      </c>
      <c r="C12" s="20" t="s">
        <v>32</v>
      </c>
      <c r="D12" s="20" t="s">
        <v>32</v>
      </c>
      <c r="E12" s="116" t="s">
        <v>32</v>
      </c>
      <c r="F12" s="20" t="s">
        <v>32</v>
      </c>
      <c r="G12" s="116" t="s">
        <v>32</v>
      </c>
      <c r="H12" s="112" t="s">
        <v>32</v>
      </c>
    </row>
    <row r="13" spans="1:12" x14ac:dyDescent="0.25">
      <c r="A13" s="160"/>
      <c r="B13" s="7" t="s">
        <v>1</v>
      </c>
      <c r="C13" s="20" t="s">
        <v>32</v>
      </c>
      <c r="D13" s="20" t="s">
        <v>32</v>
      </c>
      <c r="E13" s="116" t="s">
        <v>32</v>
      </c>
      <c r="F13" s="20" t="s">
        <v>32</v>
      </c>
      <c r="G13" s="116" t="s">
        <v>32</v>
      </c>
      <c r="H13" s="112" t="s">
        <v>32</v>
      </c>
      <c r="I13" s="57"/>
    </row>
    <row r="14" spans="1:12" x14ac:dyDescent="0.25">
      <c r="A14" s="160"/>
      <c r="B14" s="7" t="s">
        <v>2</v>
      </c>
      <c r="C14" s="4">
        <v>70</v>
      </c>
      <c r="D14" s="4">
        <v>67</v>
      </c>
      <c r="E14" s="5">
        <v>0.95714285714285718</v>
      </c>
      <c r="F14" s="4">
        <v>63</v>
      </c>
      <c r="G14" s="5">
        <v>0.9</v>
      </c>
      <c r="H14" s="6" t="s">
        <v>32</v>
      </c>
      <c r="I14" s="57"/>
    </row>
    <row r="15" spans="1:12" x14ac:dyDescent="0.25">
      <c r="A15" s="160"/>
      <c r="B15" s="7" t="s">
        <v>48</v>
      </c>
      <c r="C15" s="4">
        <v>255</v>
      </c>
      <c r="D15" s="4">
        <v>222</v>
      </c>
      <c r="E15" s="5">
        <v>0.87058823529411766</v>
      </c>
      <c r="F15" s="4">
        <v>179</v>
      </c>
      <c r="G15" s="5">
        <v>0.70196078431372544</v>
      </c>
      <c r="H15" s="112" t="s">
        <v>32</v>
      </c>
      <c r="I15" s="57"/>
    </row>
    <row r="16" spans="1:12" x14ac:dyDescent="0.25">
      <c r="A16" s="160"/>
      <c r="B16" s="7" t="s">
        <v>47</v>
      </c>
      <c r="C16" s="4">
        <v>296</v>
      </c>
      <c r="D16" s="4">
        <v>277</v>
      </c>
      <c r="E16" s="5">
        <v>0.93581081081081086</v>
      </c>
      <c r="F16" s="4">
        <v>218</v>
      </c>
      <c r="G16" s="5">
        <v>0.73648648648648651</v>
      </c>
      <c r="H16" s="6" t="s">
        <v>32</v>
      </c>
      <c r="I16" s="57"/>
    </row>
    <row r="17" spans="1:9" x14ac:dyDescent="0.25">
      <c r="A17" s="161"/>
      <c r="B17" s="53" t="s">
        <v>30</v>
      </c>
      <c r="C17" s="17">
        <f>IFERROR(SUM(C12:C16), "--")</f>
        <v>621</v>
      </c>
      <c r="D17" s="17">
        <f>IFERROR(SUM(D12:D16), "--")</f>
        <v>566</v>
      </c>
      <c r="E17" s="101">
        <f>IFERROR(D17/C17, "--" )</f>
        <v>0.91143317230273757</v>
      </c>
      <c r="F17" s="17">
        <f>IFERROR(SUM(F12:F16), "--")</f>
        <v>460</v>
      </c>
      <c r="G17" s="101">
        <f>IFERROR(F17/C17, "--" )</f>
        <v>0.7407407407407407</v>
      </c>
      <c r="H17" s="102" t="s">
        <v>32</v>
      </c>
      <c r="I17" s="57"/>
    </row>
    <row r="18" spans="1:9" ht="15" customHeight="1" x14ac:dyDescent="0.25">
      <c r="A18" s="152" t="s">
        <v>105</v>
      </c>
      <c r="B18" s="86" t="s">
        <v>0</v>
      </c>
      <c r="C18" s="87">
        <v>115</v>
      </c>
      <c r="D18" s="87">
        <v>101</v>
      </c>
      <c r="E18" s="89">
        <v>0.87826086956521743</v>
      </c>
      <c r="F18" s="87">
        <v>73</v>
      </c>
      <c r="G18" s="89">
        <v>0.63478260869565217</v>
      </c>
      <c r="H18" s="88" t="s">
        <v>32</v>
      </c>
    </row>
    <row r="19" spans="1:9" x14ac:dyDescent="0.25">
      <c r="A19" s="153"/>
      <c r="B19" s="86" t="s">
        <v>1</v>
      </c>
      <c r="C19" s="87">
        <v>97</v>
      </c>
      <c r="D19" s="87">
        <v>93</v>
      </c>
      <c r="E19" s="89">
        <v>0.95876288659793818</v>
      </c>
      <c r="F19" s="87">
        <v>78</v>
      </c>
      <c r="G19" s="89">
        <v>0.80412371134020622</v>
      </c>
      <c r="H19" s="88" t="s">
        <v>32</v>
      </c>
      <c r="I19" s="57"/>
    </row>
    <row r="20" spans="1:9" x14ac:dyDescent="0.25">
      <c r="A20" s="153"/>
      <c r="B20" s="86" t="s">
        <v>2</v>
      </c>
      <c r="C20" s="87">
        <v>88</v>
      </c>
      <c r="D20" s="87">
        <v>81</v>
      </c>
      <c r="E20" s="89">
        <v>0.92045454545454541</v>
      </c>
      <c r="F20" s="87">
        <v>56</v>
      </c>
      <c r="G20" s="89">
        <v>0.63636363636363635</v>
      </c>
      <c r="H20" s="88" t="s">
        <v>32</v>
      </c>
      <c r="I20" s="57"/>
    </row>
    <row r="21" spans="1:9" x14ac:dyDescent="0.25">
      <c r="A21" s="153"/>
      <c r="B21" s="86" t="s">
        <v>48</v>
      </c>
      <c r="C21" s="87">
        <v>33</v>
      </c>
      <c r="D21" s="87">
        <v>31</v>
      </c>
      <c r="E21" s="89">
        <v>0.93939393939393945</v>
      </c>
      <c r="F21" s="87">
        <v>28</v>
      </c>
      <c r="G21" s="89">
        <v>0.84848484848484851</v>
      </c>
      <c r="H21" s="88" t="s">
        <v>32</v>
      </c>
      <c r="I21" s="57"/>
    </row>
    <row r="22" spans="1:9" x14ac:dyDescent="0.25">
      <c r="A22" s="153"/>
      <c r="B22" s="86" t="s">
        <v>47</v>
      </c>
      <c r="C22" s="113" t="s">
        <v>32</v>
      </c>
      <c r="D22" s="113" t="s">
        <v>32</v>
      </c>
      <c r="E22" s="114" t="s">
        <v>32</v>
      </c>
      <c r="F22" s="113" t="s">
        <v>32</v>
      </c>
      <c r="G22" s="114" t="s">
        <v>32</v>
      </c>
      <c r="H22" s="115" t="s">
        <v>32</v>
      </c>
      <c r="I22" s="57"/>
    </row>
    <row r="23" spans="1:9" x14ac:dyDescent="0.25">
      <c r="A23" s="154"/>
      <c r="B23" s="94" t="s">
        <v>30</v>
      </c>
      <c r="C23" s="106">
        <f>IFERROR(SUM(C18:C22), "--")</f>
        <v>333</v>
      </c>
      <c r="D23" s="106">
        <f>IFERROR(SUM(D18:D22), "--")</f>
        <v>306</v>
      </c>
      <c r="E23" s="108">
        <f>IFERROR(D23/C23, "--" )</f>
        <v>0.91891891891891897</v>
      </c>
      <c r="F23" s="106">
        <f>IFERROR(SUM(F18:F22), "--")</f>
        <v>235</v>
      </c>
      <c r="G23" s="108">
        <f>IFERROR(F23/C23, "--" )</f>
        <v>0.70570570570570568</v>
      </c>
      <c r="H23" s="107" t="s">
        <v>32</v>
      </c>
      <c r="I23" s="57"/>
    </row>
    <row r="24" spans="1:9" ht="15" customHeight="1" x14ac:dyDescent="0.25">
      <c r="A24" s="159" t="s">
        <v>106</v>
      </c>
      <c r="B24" s="7" t="s">
        <v>0</v>
      </c>
      <c r="C24" s="4">
        <v>107</v>
      </c>
      <c r="D24" s="4">
        <v>92</v>
      </c>
      <c r="E24" s="5">
        <v>0.85981308411214952</v>
      </c>
      <c r="F24" s="4">
        <v>76</v>
      </c>
      <c r="G24" s="5">
        <v>0.71028037383177567</v>
      </c>
      <c r="H24" s="6" t="s">
        <v>32</v>
      </c>
    </row>
    <row r="25" spans="1:9" x14ac:dyDescent="0.25">
      <c r="A25" s="160"/>
      <c r="B25" s="7" t="s">
        <v>1</v>
      </c>
      <c r="C25" s="4">
        <v>98</v>
      </c>
      <c r="D25" s="4">
        <v>91</v>
      </c>
      <c r="E25" s="5">
        <v>0.9285714285714286</v>
      </c>
      <c r="F25" s="4">
        <v>79</v>
      </c>
      <c r="G25" s="5">
        <v>0.80612244897959184</v>
      </c>
      <c r="H25" s="6" t="s">
        <v>32</v>
      </c>
      <c r="I25" s="57"/>
    </row>
    <row r="26" spans="1:9" x14ac:dyDescent="0.25">
      <c r="A26" s="160"/>
      <c r="B26" s="7" t="s">
        <v>2</v>
      </c>
      <c r="C26" s="4">
        <v>86</v>
      </c>
      <c r="D26" s="4">
        <v>79</v>
      </c>
      <c r="E26" s="5">
        <v>0.91860465116279066</v>
      </c>
      <c r="F26" s="4">
        <v>69</v>
      </c>
      <c r="G26" s="5">
        <v>0.80232558139534882</v>
      </c>
      <c r="H26" s="6" t="s">
        <v>32</v>
      </c>
      <c r="I26" s="57"/>
    </row>
    <row r="27" spans="1:9" x14ac:dyDescent="0.25">
      <c r="A27" s="160"/>
      <c r="B27" s="7" t="s">
        <v>48</v>
      </c>
      <c r="C27" s="4">
        <v>29</v>
      </c>
      <c r="D27" s="4">
        <v>26</v>
      </c>
      <c r="E27" s="5">
        <v>0.89655172413793105</v>
      </c>
      <c r="F27" s="4">
        <v>23</v>
      </c>
      <c r="G27" s="5">
        <v>0.7931034482758621</v>
      </c>
      <c r="H27" s="6" t="s">
        <v>32</v>
      </c>
      <c r="I27" s="57"/>
    </row>
    <row r="28" spans="1:9" x14ac:dyDescent="0.25">
      <c r="A28" s="160"/>
      <c r="B28" s="7" t="s">
        <v>47</v>
      </c>
      <c r="C28" s="20" t="s">
        <v>32</v>
      </c>
      <c r="D28" s="20" t="s">
        <v>32</v>
      </c>
      <c r="E28" s="116" t="s">
        <v>32</v>
      </c>
      <c r="F28" s="20" t="s">
        <v>32</v>
      </c>
      <c r="G28" s="116" t="s">
        <v>32</v>
      </c>
      <c r="H28" s="112" t="s">
        <v>32</v>
      </c>
      <c r="I28" s="57"/>
    </row>
    <row r="29" spans="1:9" x14ac:dyDescent="0.25">
      <c r="A29" s="161"/>
      <c r="B29" s="53" t="s">
        <v>30</v>
      </c>
      <c r="C29" s="17">
        <f>IFERROR(SUM(C24:C28), "--")</f>
        <v>320</v>
      </c>
      <c r="D29" s="17">
        <f>IFERROR(SUM(D24:D28), "--")</f>
        <v>288</v>
      </c>
      <c r="E29" s="101">
        <f>IFERROR(D29/C29, "--" )</f>
        <v>0.9</v>
      </c>
      <c r="F29" s="17">
        <f>IFERROR(SUM(F24:F28), "--")</f>
        <v>247</v>
      </c>
      <c r="G29" s="101">
        <f>IFERROR(F29/C29, "--" )</f>
        <v>0.77187499999999998</v>
      </c>
      <c r="H29" s="102" t="s">
        <v>32</v>
      </c>
      <c r="I29" s="57"/>
    </row>
    <row r="30" spans="1:9" ht="15" customHeight="1" x14ac:dyDescent="0.25">
      <c r="A30" s="152" t="s">
        <v>107</v>
      </c>
      <c r="B30" s="86" t="s">
        <v>0</v>
      </c>
      <c r="C30" s="87">
        <v>247</v>
      </c>
      <c r="D30" s="87">
        <v>218</v>
      </c>
      <c r="E30" s="89">
        <v>0.88259109311740891</v>
      </c>
      <c r="F30" s="87">
        <v>166</v>
      </c>
      <c r="G30" s="89">
        <v>0.67206477732793524</v>
      </c>
      <c r="H30" s="88">
        <v>2.3891509433962264</v>
      </c>
    </row>
    <row r="31" spans="1:9" x14ac:dyDescent="0.25">
      <c r="A31" s="153"/>
      <c r="B31" s="86" t="s">
        <v>1</v>
      </c>
      <c r="C31" s="87">
        <v>165</v>
      </c>
      <c r="D31" s="87">
        <v>145</v>
      </c>
      <c r="E31" s="89">
        <v>0.87878787878787878</v>
      </c>
      <c r="F31" s="87">
        <v>130</v>
      </c>
      <c r="G31" s="89">
        <v>0.78787878787878785</v>
      </c>
      <c r="H31" s="88">
        <v>2.825874125874126</v>
      </c>
      <c r="I31" s="57"/>
    </row>
    <row r="32" spans="1:9" x14ac:dyDescent="0.25">
      <c r="A32" s="153"/>
      <c r="B32" s="86" t="s">
        <v>2</v>
      </c>
      <c r="C32" s="87">
        <v>29</v>
      </c>
      <c r="D32" s="87">
        <v>25</v>
      </c>
      <c r="E32" s="89">
        <v>0.86206896551724133</v>
      </c>
      <c r="F32" s="87">
        <v>19</v>
      </c>
      <c r="G32" s="89">
        <v>0.65517241379310343</v>
      </c>
      <c r="H32" s="88">
        <v>2.68</v>
      </c>
      <c r="I32" s="57"/>
    </row>
    <row r="33" spans="1:9" x14ac:dyDescent="0.25">
      <c r="A33" s="153"/>
      <c r="B33" s="86" t="s">
        <v>48</v>
      </c>
      <c r="C33" s="87">
        <v>30</v>
      </c>
      <c r="D33" s="87">
        <v>22</v>
      </c>
      <c r="E33" s="89">
        <v>0.73333333333333328</v>
      </c>
      <c r="F33" s="87">
        <v>20</v>
      </c>
      <c r="G33" s="89">
        <v>0.66666666666666663</v>
      </c>
      <c r="H33" s="88">
        <v>2.6545454545454548</v>
      </c>
      <c r="I33" s="57"/>
    </row>
    <row r="34" spans="1:9" x14ac:dyDescent="0.25">
      <c r="A34" s="153"/>
      <c r="B34" s="86" t="s">
        <v>47</v>
      </c>
      <c r="C34" s="113" t="s">
        <v>32</v>
      </c>
      <c r="D34" s="113" t="s">
        <v>32</v>
      </c>
      <c r="E34" s="114" t="s">
        <v>32</v>
      </c>
      <c r="F34" s="113" t="s">
        <v>32</v>
      </c>
      <c r="G34" s="114" t="s">
        <v>32</v>
      </c>
      <c r="H34" s="115" t="s">
        <v>32</v>
      </c>
      <c r="I34" s="57"/>
    </row>
    <row r="35" spans="1:9" x14ac:dyDescent="0.25">
      <c r="A35" s="154"/>
      <c r="B35" s="94" t="s">
        <v>30</v>
      </c>
      <c r="C35" s="106">
        <f>IFERROR(SUM(C30:C34), "--")</f>
        <v>471</v>
      </c>
      <c r="D35" s="106">
        <f>IFERROR(SUM(D30:D34), "--")</f>
        <v>410</v>
      </c>
      <c r="E35" s="108">
        <f>IFERROR(D35/C35, "--" )</f>
        <v>0.87048832271762211</v>
      </c>
      <c r="F35" s="106">
        <f>IFERROR(SUM(F30:F34), "--")</f>
        <v>335</v>
      </c>
      <c r="G35" s="108">
        <f>IFERROR(F35/C35, "--" )</f>
        <v>0.71125265392781312</v>
      </c>
      <c r="H35" s="107" t="s">
        <v>32</v>
      </c>
      <c r="I35" s="57"/>
    </row>
    <row r="36" spans="1:9" ht="15" customHeight="1" x14ac:dyDescent="0.25">
      <c r="A36" s="159" t="s">
        <v>108</v>
      </c>
      <c r="B36" s="7" t="s">
        <v>0</v>
      </c>
      <c r="C36" s="4">
        <v>106</v>
      </c>
      <c r="D36" s="4">
        <v>90</v>
      </c>
      <c r="E36" s="5">
        <v>0.84905660377358494</v>
      </c>
      <c r="F36" s="4">
        <v>78</v>
      </c>
      <c r="G36" s="5">
        <v>0.73584905660377353</v>
      </c>
      <c r="H36" s="6">
        <v>2.4917647058823533</v>
      </c>
    </row>
    <row r="37" spans="1:9" x14ac:dyDescent="0.25">
      <c r="A37" s="160"/>
      <c r="B37" s="7" t="s">
        <v>1</v>
      </c>
      <c r="C37" s="4">
        <v>107</v>
      </c>
      <c r="D37" s="4">
        <v>89</v>
      </c>
      <c r="E37" s="5">
        <v>0.83177570093457942</v>
      </c>
      <c r="F37" s="4">
        <v>62</v>
      </c>
      <c r="G37" s="5">
        <v>0.57943925233644855</v>
      </c>
      <c r="H37" s="6">
        <v>2.1142857142857143</v>
      </c>
      <c r="I37" s="57"/>
    </row>
    <row r="38" spans="1:9" x14ac:dyDescent="0.25">
      <c r="A38" s="160"/>
      <c r="B38" s="7" t="s">
        <v>2</v>
      </c>
      <c r="C38" s="4">
        <v>268</v>
      </c>
      <c r="D38" s="4">
        <v>214</v>
      </c>
      <c r="E38" s="5">
        <v>0.79850746268656714</v>
      </c>
      <c r="F38" s="4">
        <v>180</v>
      </c>
      <c r="G38" s="5">
        <v>0.67164179104477617</v>
      </c>
      <c r="H38" s="6">
        <v>2.636150234741784</v>
      </c>
      <c r="I38" s="57"/>
    </row>
    <row r="39" spans="1:9" x14ac:dyDescent="0.25">
      <c r="A39" s="160"/>
      <c r="B39" s="7" t="s">
        <v>48</v>
      </c>
      <c r="C39" s="4">
        <v>308</v>
      </c>
      <c r="D39" s="4">
        <v>265</v>
      </c>
      <c r="E39" s="5">
        <v>0.86038961038961037</v>
      </c>
      <c r="F39" s="4">
        <v>210</v>
      </c>
      <c r="G39" s="5">
        <v>0.68181818181818177</v>
      </c>
      <c r="H39" s="6">
        <v>2.3734848484848481</v>
      </c>
      <c r="I39" s="57"/>
    </row>
    <row r="40" spans="1:9" x14ac:dyDescent="0.25">
      <c r="A40" s="160"/>
      <c r="B40" s="7" t="s">
        <v>47</v>
      </c>
      <c r="C40" s="4">
        <v>106</v>
      </c>
      <c r="D40" s="4">
        <v>87</v>
      </c>
      <c r="E40" s="5">
        <v>0.82075471698113212</v>
      </c>
      <c r="F40" s="4">
        <v>66</v>
      </c>
      <c r="G40" s="5">
        <v>0.62264150943396224</v>
      </c>
      <c r="H40" s="6">
        <v>2.3744186046511628</v>
      </c>
      <c r="I40" s="57"/>
    </row>
    <row r="41" spans="1:9" x14ac:dyDescent="0.25">
      <c r="A41" s="161"/>
      <c r="B41" s="53" t="s">
        <v>30</v>
      </c>
      <c r="C41" s="17">
        <f>IFERROR(SUM(C36:C40), "--")</f>
        <v>895</v>
      </c>
      <c r="D41" s="17">
        <f>IFERROR(SUM(D36:D40), "--")</f>
        <v>745</v>
      </c>
      <c r="E41" s="101">
        <f>IFERROR(D41/C41, "--" )</f>
        <v>0.83240223463687146</v>
      </c>
      <c r="F41" s="17">
        <f>IFERROR(SUM(F36:F40), "--")</f>
        <v>596</v>
      </c>
      <c r="G41" s="101">
        <f>IFERROR(F41/C41, "--" )</f>
        <v>0.66592178770949717</v>
      </c>
      <c r="H41" s="102" t="s">
        <v>32</v>
      </c>
      <c r="I41" s="57"/>
    </row>
    <row r="42" spans="1:9" ht="15" customHeight="1" x14ac:dyDescent="0.25">
      <c r="A42" s="152" t="s">
        <v>109</v>
      </c>
      <c r="B42" s="86" t="s">
        <v>0</v>
      </c>
      <c r="C42" s="87">
        <v>428</v>
      </c>
      <c r="D42" s="87">
        <v>369</v>
      </c>
      <c r="E42" s="89">
        <v>0.86214953271028039</v>
      </c>
      <c r="F42" s="87">
        <v>305</v>
      </c>
      <c r="G42" s="89">
        <v>0.71261682242990654</v>
      </c>
      <c r="H42" s="88">
        <v>2.5473829201101927</v>
      </c>
    </row>
    <row r="43" spans="1:9" x14ac:dyDescent="0.25">
      <c r="A43" s="153"/>
      <c r="B43" s="86" t="s">
        <v>1</v>
      </c>
      <c r="C43" s="87">
        <v>328</v>
      </c>
      <c r="D43" s="87">
        <v>277</v>
      </c>
      <c r="E43" s="89">
        <v>0.84451219512195119</v>
      </c>
      <c r="F43" s="87">
        <v>233</v>
      </c>
      <c r="G43" s="89">
        <v>0.71036585365853655</v>
      </c>
      <c r="H43" s="88">
        <v>2.7316363636363636</v>
      </c>
      <c r="I43" s="57"/>
    </row>
    <row r="44" spans="1:9" x14ac:dyDescent="0.25">
      <c r="A44" s="153"/>
      <c r="B44" s="86" t="s">
        <v>2</v>
      </c>
      <c r="C44" s="87">
        <v>207</v>
      </c>
      <c r="D44" s="87">
        <v>175</v>
      </c>
      <c r="E44" s="89">
        <v>0.84541062801932365</v>
      </c>
      <c r="F44" s="87">
        <v>136</v>
      </c>
      <c r="G44" s="89">
        <v>0.65700483091787443</v>
      </c>
      <c r="H44" s="88">
        <v>2.4352941176470586</v>
      </c>
      <c r="I44" s="57"/>
    </row>
    <row r="45" spans="1:9" x14ac:dyDescent="0.25">
      <c r="A45" s="153"/>
      <c r="B45" s="86" t="s">
        <v>48</v>
      </c>
      <c r="C45" s="113" t="s">
        <v>32</v>
      </c>
      <c r="D45" s="113" t="s">
        <v>32</v>
      </c>
      <c r="E45" s="114" t="s">
        <v>32</v>
      </c>
      <c r="F45" s="113" t="s">
        <v>32</v>
      </c>
      <c r="G45" s="114" t="s">
        <v>32</v>
      </c>
      <c r="H45" s="115" t="s">
        <v>32</v>
      </c>
      <c r="I45" s="57"/>
    </row>
    <row r="46" spans="1:9" x14ac:dyDescent="0.25">
      <c r="A46" s="153"/>
      <c r="B46" s="86" t="s">
        <v>47</v>
      </c>
      <c r="C46" s="113" t="s">
        <v>32</v>
      </c>
      <c r="D46" s="113" t="s">
        <v>32</v>
      </c>
      <c r="E46" s="114" t="s">
        <v>32</v>
      </c>
      <c r="F46" s="113" t="s">
        <v>32</v>
      </c>
      <c r="G46" s="114" t="s">
        <v>32</v>
      </c>
      <c r="H46" s="115" t="s">
        <v>32</v>
      </c>
      <c r="I46" s="57"/>
    </row>
    <row r="47" spans="1:9" x14ac:dyDescent="0.25">
      <c r="A47" s="154"/>
      <c r="B47" s="94" t="s">
        <v>30</v>
      </c>
      <c r="C47" s="106">
        <f>IFERROR(SUM(C42:C46), "--")</f>
        <v>963</v>
      </c>
      <c r="D47" s="106">
        <f>IFERROR(SUM(D42:D46), "--")</f>
        <v>821</v>
      </c>
      <c r="E47" s="108">
        <f>IFERROR(D47/C47, "--" )</f>
        <v>0.85254413291796471</v>
      </c>
      <c r="F47" s="106">
        <f>IFERROR(SUM(F42:F46), "--")</f>
        <v>674</v>
      </c>
      <c r="G47" s="108">
        <f>IFERROR(F47/C47, "--" )</f>
        <v>0.69989615784008308</v>
      </c>
      <c r="H47" s="107" t="s">
        <v>32</v>
      </c>
      <c r="I47" s="57"/>
    </row>
    <row r="48" spans="1:9" ht="15" customHeight="1" x14ac:dyDescent="0.25">
      <c r="A48" s="158" t="s">
        <v>110</v>
      </c>
      <c r="B48" s="7" t="s">
        <v>0</v>
      </c>
      <c r="C48" s="4">
        <v>66</v>
      </c>
      <c r="D48" s="4">
        <v>61</v>
      </c>
      <c r="E48" s="5">
        <v>0.9242424242424242</v>
      </c>
      <c r="F48" s="4">
        <v>52</v>
      </c>
      <c r="G48" s="5">
        <v>0.78787878787878785</v>
      </c>
      <c r="H48" s="6">
        <v>3.0491803278688523</v>
      </c>
    </row>
    <row r="49" spans="1:8" x14ac:dyDescent="0.25">
      <c r="A49" s="158"/>
      <c r="B49" s="7" t="s">
        <v>1</v>
      </c>
      <c r="C49" s="4">
        <v>69</v>
      </c>
      <c r="D49" s="4">
        <v>58</v>
      </c>
      <c r="E49" s="5">
        <v>0.84057971014492749</v>
      </c>
      <c r="F49" s="4">
        <v>51</v>
      </c>
      <c r="G49" s="5">
        <v>0.73913043478260865</v>
      </c>
      <c r="H49" s="6">
        <v>2.8637931034482764</v>
      </c>
    </row>
    <row r="50" spans="1:8" x14ac:dyDescent="0.25">
      <c r="A50" s="158"/>
      <c r="B50" s="7" t="s">
        <v>2</v>
      </c>
      <c r="C50" s="4">
        <v>26</v>
      </c>
      <c r="D50" s="4">
        <v>22</v>
      </c>
      <c r="E50" s="5">
        <v>0.84615384615384615</v>
      </c>
      <c r="F50" s="4">
        <v>20</v>
      </c>
      <c r="G50" s="5">
        <v>0.76923076923076927</v>
      </c>
      <c r="H50" s="6">
        <v>3.0454545454545454</v>
      </c>
    </row>
    <row r="51" spans="1:8" x14ac:dyDescent="0.25">
      <c r="A51" s="158"/>
      <c r="B51" s="7" t="s">
        <v>48</v>
      </c>
      <c r="C51" s="20" t="s">
        <v>32</v>
      </c>
      <c r="D51" s="20" t="s">
        <v>32</v>
      </c>
      <c r="E51" s="116" t="s">
        <v>32</v>
      </c>
      <c r="F51" s="20" t="s">
        <v>32</v>
      </c>
      <c r="G51" s="116" t="s">
        <v>32</v>
      </c>
      <c r="H51" s="112" t="s">
        <v>32</v>
      </c>
    </row>
    <row r="52" spans="1:8" x14ac:dyDescent="0.25">
      <c r="A52" s="158"/>
      <c r="B52" s="7" t="s">
        <v>47</v>
      </c>
      <c r="C52" s="20" t="s">
        <v>32</v>
      </c>
      <c r="D52" s="20" t="s">
        <v>32</v>
      </c>
      <c r="E52" s="116" t="s">
        <v>32</v>
      </c>
      <c r="F52" s="20" t="s">
        <v>32</v>
      </c>
      <c r="G52" s="116" t="s">
        <v>32</v>
      </c>
      <c r="H52" s="112" t="s">
        <v>32</v>
      </c>
    </row>
    <row r="53" spans="1:8" x14ac:dyDescent="0.25">
      <c r="A53" s="158"/>
      <c r="B53" s="53" t="s">
        <v>30</v>
      </c>
      <c r="C53" s="17">
        <f>IFERROR(SUM(C48:C52), "--")</f>
        <v>161</v>
      </c>
      <c r="D53" s="17">
        <f>IFERROR(SUM(D48:D52), "--")</f>
        <v>141</v>
      </c>
      <c r="E53" s="101">
        <f>IFERROR(D53/C53, "--" )</f>
        <v>0.87577639751552794</v>
      </c>
      <c r="F53" s="17">
        <f>IFERROR(SUM(F48:F52), "--")</f>
        <v>123</v>
      </c>
      <c r="G53" s="101">
        <f>IFERROR(F53/C53, "--" )</f>
        <v>0.7639751552795031</v>
      </c>
      <c r="H53" s="102" t="s">
        <v>32</v>
      </c>
    </row>
    <row r="54" spans="1:8" x14ac:dyDescent="0.25">
      <c r="A54" s="152" t="s">
        <v>111</v>
      </c>
      <c r="B54" s="86" t="s">
        <v>0</v>
      </c>
      <c r="C54" s="87">
        <v>542</v>
      </c>
      <c r="D54" s="87">
        <v>479</v>
      </c>
      <c r="E54" s="89">
        <v>0.8837638376383764</v>
      </c>
      <c r="F54" s="87">
        <v>403</v>
      </c>
      <c r="G54" s="89">
        <v>0.74354243542435428</v>
      </c>
      <c r="H54" s="88">
        <v>2.6458158995815904</v>
      </c>
    </row>
    <row r="55" spans="1:8" x14ac:dyDescent="0.25">
      <c r="A55" s="153"/>
      <c r="B55" s="86" t="s">
        <v>1</v>
      </c>
      <c r="C55" s="87">
        <v>531</v>
      </c>
      <c r="D55" s="87">
        <v>453</v>
      </c>
      <c r="E55" s="89">
        <v>0.85310734463276838</v>
      </c>
      <c r="F55" s="87">
        <v>375</v>
      </c>
      <c r="G55" s="89">
        <v>0.70621468926553677</v>
      </c>
      <c r="H55" s="88">
        <v>2.4794247787610613</v>
      </c>
    </row>
    <row r="56" spans="1:8" x14ac:dyDescent="0.25">
      <c r="A56" s="153"/>
      <c r="B56" s="86" t="s">
        <v>2</v>
      </c>
      <c r="C56" s="87">
        <v>611</v>
      </c>
      <c r="D56" s="87">
        <v>525</v>
      </c>
      <c r="E56" s="89">
        <v>0.85924713584288048</v>
      </c>
      <c r="F56" s="87">
        <v>430</v>
      </c>
      <c r="G56" s="89">
        <v>0.70376432078559736</v>
      </c>
      <c r="H56" s="88">
        <v>2.6502857142857144</v>
      </c>
    </row>
    <row r="57" spans="1:8" x14ac:dyDescent="0.25">
      <c r="A57" s="153"/>
      <c r="B57" s="86" t="s">
        <v>48</v>
      </c>
      <c r="C57" s="87">
        <v>682</v>
      </c>
      <c r="D57" s="87">
        <v>593</v>
      </c>
      <c r="E57" s="89">
        <v>0.86950146627565983</v>
      </c>
      <c r="F57" s="87">
        <v>502</v>
      </c>
      <c r="G57" s="89">
        <v>0.73607038123167157</v>
      </c>
      <c r="H57" s="88">
        <v>2.720272572402044</v>
      </c>
    </row>
    <row r="58" spans="1:8" x14ac:dyDescent="0.25">
      <c r="A58" s="153"/>
      <c r="B58" s="86" t="s">
        <v>47</v>
      </c>
      <c r="C58" s="87">
        <v>821</v>
      </c>
      <c r="D58" s="87">
        <v>735</v>
      </c>
      <c r="E58" s="89">
        <v>0.8952496954933008</v>
      </c>
      <c r="F58" s="87">
        <v>617</v>
      </c>
      <c r="G58" s="89">
        <v>0.75152253349573694</v>
      </c>
      <c r="H58" s="88">
        <v>2.7545706371191132</v>
      </c>
    </row>
    <row r="59" spans="1:8" x14ac:dyDescent="0.25">
      <c r="A59" s="154"/>
      <c r="B59" s="94" t="s">
        <v>30</v>
      </c>
      <c r="C59" s="106">
        <f>IFERROR(SUM(C54:C58), "--")</f>
        <v>3187</v>
      </c>
      <c r="D59" s="106">
        <f>IFERROR(SUM(D54:D58), "--")</f>
        <v>2785</v>
      </c>
      <c r="E59" s="108">
        <f>IFERROR(D59/C59, "--" )</f>
        <v>0.87386256667712581</v>
      </c>
      <c r="F59" s="106">
        <f>IFERROR(SUM(F54:F58), "--")</f>
        <v>2327</v>
      </c>
      <c r="G59" s="108">
        <f>IFERROR(F59/C59, "--" )</f>
        <v>0.73015374960778157</v>
      </c>
      <c r="H59" s="107" t="s">
        <v>32</v>
      </c>
    </row>
    <row r="60" spans="1:8" x14ac:dyDescent="0.25">
      <c r="A60" s="158" t="s">
        <v>112</v>
      </c>
      <c r="B60" s="7" t="s">
        <v>0</v>
      </c>
      <c r="C60" s="4">
        <v>64</v>
      </c>
      <c r="D60" s="4">
        <v>55</v>
      </c>
      <c r="E60" s="5">
        <v>0.859375</v>
      </c>
      <c r="F60" s="4">
        <v>50</v>
      </c>
      <c r="G60" s="5">
        <v>0.78125</v>
      </c>
      <c r="H60" s="6">
        <v>3</v>
      </c>
    </row>
    <row r="61" spans="1:8" x14ac:dyDescent="0.25">
      <c r="A61" s="158"/>
      <c r="B61" s="7" t="s">
        <v>1</v>
      </c>
      <c r="C61" s="4">
        <v>96</v>
      </c>
      <c r="D61" s="4">
        <v>76</v>
      </c>
      <c r="E61" s="5">
        <v>0.79166666666666663</v>
      </c>
      <c r="F61" s="4">
        <v>71</v>
      </c>
      <c r="G61" s="5">
        <v>0.73958333333333337</v>
      </c>
      <c r="H61" s="6">
        <v>3.2407894736842109</v>
      </c>
    </row>
    <row r="62" spans="1:8" x14ac:dyDescent="0.25">
      <c r="A62" s="158"/>
      <c r="B62" s="7" t="s">
        <v>2</v>
      </c>
      <c r="C62" s="4">
        <v>93</v>
      </c>
      <c r="D62" s="4">
        <v>80</v>
      </c>
      <c r="E62" s="5">
        <v>0.86021505376344087</v>
      </c>
      <c r="F62" s="4">
        <v>71</v>
      </c>
      <c r="G62" s="5">
        <v>0.76344086021505375</v>
      </c>
      <c r="H62" s="6">
        <v>2.9537499999999999</v>
      </c>
    </row>
    <row r="63" spans="1:8" x14ac:dyDescent="0.25">
      <c r="A63" s="158"/>
      <c r="B63" s="7" t="s">
        <v>48</v>
      </c>
      <c r="C63" s="4">
        <v>69</v>
      </c>
      <c r="D63" s="4">
        <v>60</v>
      </c>
      <c r="E63" s="5">
        <v>0.86956521739130432</v>
      </c>
      <c r="F63" s="4">
        <v>55</v>
      </c>
      <c r="G63" s="5">
        <v>0.79710144927536231</v>
      </c>
      <c r="H63" s="6">
        <v>2.9016666666666664</v>
      </c>
    </row>
    <row r="64" spans="1:8" x14ac:dyDescent="0.25">
      <c r="A64" s="158"/>
      <c r="B64" s="7" t="s">
        <v>47</v>
      </c>
      <c r="C64" s="4">
        <v>63</v>
      </c>
      <c r="D64" s="4">
        <v>58</v>
      </c>
      <c r="E64" s="5">
        <v>0.92063492063492058</v>
      </c>
      <c r="F64" s="4">
        <v>44</v>
      </c>
      <c r="G64" s="5">
        <v>0.69841269841269837</v>
      </c>
      <c r="H64" s="6">
        <v>2.5431034482758621</v>
      </c>
    </row>
    <row r="65" spans="1:8" x14ac:dyDescent="0.25">
      <c r="A65" s="158"/>
      <c r="B65" s="53" t="s">
        <v>30</v>
      </c>
      <c r="C65" s="17">
        <f>IFERROR(SUM(C60:C64), "--")</f>
        <v>385</v>
      </c>
      <c r="D65" s="17">
        <f>IFERROR(SUM(D60:D64), "--")</f>
        <v>329</v>
      </c>
      <c r="E65" s="101">
        <f>IFERROR(D65/C65, "--" )</f>
        <v>0.8545454545454545</v>
      </c>
      <c r="F65" s="17">
        <f>IFERROR(SUM(F60:F64), "--")</f>
        <v>291</v>
      </c>
      <c r="G65" s="101">
        <f>IFERROR(F65/C65, "--" )</f>
        <v>0.75584415584415587</v>
      </c>
      <c r="H65" s="102" t="s">
        <v>32</v>
      </c>
    </row>
    <row r="66" spans="1:8" x14ac:dyDescent="0.25">
      <c r="A66" s="152" t="s">
        <v>113</v>
      </c>
      <c r="B66" s="86" t="s">
        <v>0</v>
      </c>
      <c r="C66" s="87">
        <v>190</v>
      </c>
      <c r="D66" s="87">
        <v>166</v>
      </c>
      <c r="E66" s="89">
        <v>0.87368421052631584</v>
      </c>
      <c r="F66" s="87">
        <v>152</v>
      </c>
      <c r="G66" s="89">
        <v>0.8</v>
      </c>
      <c r="H66" s="88">
        <v>2.8759036144578305</v>
      </c>
    </row>
    <row r="67" spans="1:8" x14ac:dyDescent="0.25">
      <c r="A67" s="153"/>
      <c r="B67" s="86" t="s">
        <v>1</v>
      </c>
      <c r="C67" s="87">
        <v>262</v>
      </c>
      <c r="D67" s="87">
        <v>217</v>
      </c>
      <c r="E67" s="89">
        <v>0.8282442748091603</v>
      </c>
      <c r="F67" s="87">
        <v>196</v>
      </c>
      <c r="G67" s="89">
        <v>0.74809160305343514</v>
      </c>
      <c r="H67" s="88">
        <v>3.1308755760368663</v>
      </c>
    </row>
    <row r="68" spans="1:8" x14ac:dyDescent="0.25">
      <c r="A68" s="153"/>
      <c r="B68" s="86" t="s">
        <v>2</v>
      </c>
      <c r="C68" s="87">
        <v>278</v>
      </c>
      <c r="D68" s="87">
        <v>245</v>
      </c>
      <c r="E68" s="89">
        <v>0.88129496402877694</v>
      </c>
      <c r="F68" s="87">
        <v>221</v>
      </c>
      <c r="G68" s="89">
        <v>0.79496402877697847</v>
      </c>
      <c r="H68" s="88">
        <v>2.8734693877551019</v>
      </c>
    </row>
    <row r="69" spans="1:8" x14ac:dyDescent="0.25">
      <c r="A69" s="153"/>
      <c r="B69" s="86" t="s">
        <v>48</v>
      </c>
      <c r="C69" s="87">
        <v>219</v>
      </c>
      <c r="D69" s="87">
        <v>187</v>
      </c>
      <c r="E69" s="89">
        <v>0.85388127853881279</v>
      </c>
      <c r="F69" s="87">
        <v>169</v>
      </c>
      <c r="G69" s="89">
        <v>0.77168949771689499</v>
      </c>
      <c r="H69" s="88">
        <v>2.9924731182795701</v>
      </c>
    </row>
    <row r="70" spans="1:8" x14ac:dyDescent="0.25">
      <c r="A70" s="153"/>
      <c r="B70" s="86" t="s">
        <v>47</v>
      </c>
      <c r="C70" s="87">
        <v>243</v>
      </c>
      <c r="D70" s="87">
        <v>196</v>
      </c>
      <c r="E70" s="89">
        <v>0.80658436213991769</v>
      </c>
      <c r="F70" s="87">
        <v>173</v>
      </c>
      <c r="G70" s="89">
        <v>0.7119341563786008</v>
      </c>
      <c r="H70" s="88">
        <v>3.031122448979592</v>
      </c>
    </row>
    <row r="71" spans="1:8" x14ac:dyDescent="0.25">
      <c r="A71" s="154"/>
      <c r="B71" s="94" t="s">
        <v>30</v>
      </c>
      <c r="C71" s="106">
        <f>IFERROR(SUM(C66:C70), "--")</f>
        <v>1192</v>
      </c>
      <c r="D71" s="106">
        <f>IFERROR(SUM(D66:D70), "--")</f>
        <v>1011</v>
      </c>
      <c r="E71" s="108">
        <f>IFERROR(D71/C71, "--" )</f>
        <v>0.84815436241610742</v>
      </c>
      <c r="F71" s="106">
        <f>IFERROR(SUM(F66:F70), "--")</f>
        <v>911</v>
      </c>
      <c r="G71" s="108">
        <f>IFERROR(F71/C71, "--" )</f>
        <v>0.76426174496644295</v>
      </c>
      <c r="H71" s="107" t="s">
        <v>32</v>
      </c>
    </row>
    <row r="72" spans="1:8" x14ac:dyDescent="0.25">
      <c r="A72" s="158" t="s">
        <v>114</v>
      </c>
      <c r="B72" s="7" t="s">
        <v>0</v>
      </c>
      <c r="C72" s="4">
        <v>16</v>
      </c>
      <c r="D72" s="4">
        <v>15</v>
      </c>
      <c r="E72" s="5">
        <v>0.9375</v>
      </c>
      <c r="F72" s="4">
        <v>10</v>
      </c>
      <c r="G72" s="5">
        <v>0.625</v>
      </c>
      <c r="H72" s="6">
        <v>2.3133333333333335</v>
      </c>
    </row>
    <row r="73" spans="1:8" x14ac:dyDescent="0.25">
      <c r="A73" s="158"/>
      <c r="B73" s="7" t="s">
        <v>1</v>
      </c>
      <c r="C73" s="20" t="s">
        <v>32</v>
      </c>
      <c r="D73" s="20" t="s">
        <v>32</v>
      </c>
      <c r="E73" s="116" t="s">
        <v>32</v>
      </c>
      <c r="F73" s="20" t="s">
        <v>32</v>
      </c>
      <c r="G73" s="116" t="s">
        <v>32</v>
      </c>
      <c r="H73" s="112" t="s">
        <v>32</v>
      </c>
    </row>
    <row r="74" spans="1:8" x14ac:dyDescent="0.25">
      <c r="A74" s="158"/>
      <c r="B74" s="7" t="s">
        <v>2</v>
      </c>
      <c r="C74" s="20" t="s">
        <v>32</v>
      </c>
      <c r="D74" s="20" t="s">
        <v>32</v>
      </c>
      <c r="E74" s="116" t="s">
        <v>32</v>
      </c>
      <c r="F74" s="20" t="s">
        <v>32</v>
      </c>
      <c r="G74" s="116" t="s">
        <v>32</v>
      </c>
      <c r="H74" s="112" t="s">
        <v>32</v>
      </c>
    </row>
    <row r="75" spans="1:8" x14ac:dyDescent="0.25">
      <c r="A75" s="158"/>
      <c r="B75" s="7" t="s">
        <v>48</v>
      </c>
      <c r="C75" s="20" t="s">
        <v>32</v>
      </c>
      <c r="D75" s="20" t="s">
        <v>32</v>
      </c>
      <c r="E75" s="116" t="s">
        <v>32</v>
      </c>
      <c r="F75" s="20" t="s">
        <v>32</v>
      </c>
      <c r="G75" s="116" t="s">
        <v>32</v>
      </c>
      <c r="H75" s="112" t="s">
        <v>32</v>
      </c>
    </row>
    <row r="76" spans="1:8" x14ac:dyDescent="0.25">
      <c r="A76" s="158"/>
      <c r="B76" s="7" t="s">
        <v>47</v>
      </c>
      <c r="C76" s="20" t="s">
        <v>32</v>
      </c>
      <c r="D76" s="20" t="s">
        <v>32</v>
      </c>
      <c r="E76" s="116" t="s">
        <v>32</v>
      </c>
      <c r="F76" s="20" t="s">
        <v>32</v>
      </c>
      <c r="G76" s="116" t="s">
        <v>32</v>
      </c>
      <c r="H76" s="112" t="s">
        <v>32</v>
      </c>
    </row>
    <row r="77" spans="1:8" x14ac:dyDescent="0.25">
      <c r="A77" s="158"/>
      <c r="B77" s="53" t="s">
        <v>30</v>
      </c>
      <c r="C77" s="17">
        <f>IFERROR(SUM(C72:C76), "--")</f>
        <v>16</v>
      </c>
      <c r="D77" s="17">
        <f>IFERROR(SUM(D72:D76), "--")</f>
        <v>15</v>
      </c>
      <c r="E77" s="101">
        <f>IFERROR(D77/C77, "--" )</f>
        <v>0.9375</v>
      </c>
      <c r="F77" s="17">
        <f>IFERROR(SUM(F72:F76), "--")</f>
        <v>10</v>
      </c>
      <c r="G77" s="101">
        <f>IFERROR(F77/C77, "--" )</f>
        <v>0.625</v>
      </c>
      <c r="H77" s="102" t="s">
        <v>32</v>
      </c>
    </row>
    <row r="78" spans="1:8" x14ac:dyDescent="0.25">
      <c r="A78" s="152" t="s">
        <v>115</v>
      </c>
      <c r="B78" s="86" t="s">
        <v>0</v>
      </c>
      <c r="C78" s="87">
        <v>20</v>
      </c>
      <c r="D78" s="87">
        <v>17</v>
      </c>
      <c r="E78" s="89">
        <v>0.85</v>
      </c>
      <c r="F78" s="87">
        <v>13</v>
      </c>
      <c r="G78" s="89">
        <v>0.65</v>
      </c>
      <c r="H78" s="88">
        <v>2.6470588235294117</v>
      </c>
    </row>
    <row r="79" spans="1:8" x14ac:dyDescent="0.25">
      <c r="A79" s="153"/>
      <c r="B79" s="86" t="s">
        <v>1</v>
      </c>
      <c r="C79" s="113" t="s">
        <v>32</v>
      </c>
      <c r="D79" s="113" t="s">
        <v>32</v>
      </c>
      <c r="E79" s="114" t="s">
        <v>32</v>
      </c>
      <c r="F79" s="113" t="s">
        <v>32</v>
      </c>
      <c r="G79" s="114" t="s">
        <v>32</v>
      </c>
      <c r="H79" s="115" t="s">
        <v>32</v>
      </c>
    </row>
    <row r="80" spans="1:8" x14ac:dyDescent="0.25">
      <c r="A80" s="153"/>
      <c r="B80" s="86" t="s">
        <v>2</v>
      </c>
      <c r="C80" s="113" t="s">
        <v>32</v>
      </c>
      <c r="D80" s="113" t="s">
        <v>32</v>
      </c>
      <c r="E80" s="114" t="s">
        <v>32</v>
      </c>
      <c r="F80" s="113" t="s">
        <v>32</v>
      </c>
      <c r="G80" s="114" t="s">
        <v>32</v>
      </c>
      <c r="H80" s="115" t="s">
        <v>32</v>
      </c>
    </row>
    <row r="81" spans="1:8" x14ac:dyDescent="0.25">
      <c r="A81" s="153"/>
      <c r="B81" s="86" t="s">
        <v>48</v>
      </c>
      <c r="C81" s="113" t="s">
        <v>32</v>
      </c>
      <c r="D81" s="113" t="s">
        <v>32</v>
      </c>
      <c r="E81" s="114" t="s">
        <v>32</v>
      </c>
      <c r="F81" s="113" t="s">
        <v>32</v>
      </c>
      <c r="G81" s="114" t="s">
        <v>32</v>
      </c>
      <c r="H81" s="115" t="s">
        <v>32</v>
      </c>
    </row>
    <row r="82" spans="1:8" x14ac:dyDescent="0.25">
      <c r="A82" s="153"/>
      <c r="B82" s="86" t="s">
        <v>47</v>
      </c>
      <c r="C82" s="113" t="s">
        <v>32</v>
      </c>
      <c r="D82" s="113" t="s">
        <v>32</v>
      </c>
      <c r="E82" s="114" t="s">
        <v>32</v>
      </c>
      <c r="F82" s="113" t="s">
        <v>32</v>
      </c>
      <c r="G82" s="114" t="s">
        <v>32</v>
      </c>
      <c r="H82" s="115" t="s">
        <v>32</v>
      </c>
    </row>
    <row r="83" spans="1:8" x14ac:dyDescent="0.25">
      <c r="A83" s="154"/>
      <c r="B83" s="94" t="s">
        <v>30</v>
      </c>
      <c r="C83" s="106">
        <f>IFERROR(SUM(C78:C82), "--")</f>
        <v>20</v>
      </c>
      <c r="D83" s="106">
        <f>IFERROR(SUM(D78:D82), "--")</f>
        <v>17</v>
      </c>
      <c r="E83" s="108">
        <f>IFERROR(D83/C83, "--" )</f>
        <v>0.85</v>
      </c>
      <c r="F83" s="106">
        <f>IFERROR(SUM(F78:F82), "--")</f>
        <v>13</v>
      </c>
      <c r="G83" s="108">
        <f>IFERROR(F83/C83, "--" )</f>
        <v>0.65</v>
      </c>
      <c r="H83" s="107" t="s">
        <v>32</v>
      </c>
    </row>
    <row r="84" spans="1:8" x14ac:dyDescent="0.25">
      <c r="A84" s="158" t="s">
        <v>116</v>
      </c>
      <c r="B84" s="7" t="s">
        <v>0</v>
      </c>
      <c r="C84" s="4">
        <v>14</v>
      </c>
      <c r="D84" s="4">
        <v>12</v>
      </c>
      <c r="E84" s="5">
        <v>0.8571428571428571</v>
      </c>
      <c r="F84" s="4">
        <v>12</v>
      </c>
      <c r="G84" s="5">
        <v>0.8571428571428571</v>
      </c>
      <c r="H84" s="6">
        <v>3.5249999999999999</v>
      </c>
    </row>
    <row r="85" spans="1:8" x14ac:dyDescent="0.25">
      <c r="A85" s="158"/>
      <c r="B85" s="7" t="s">
        <v>1</v>
      </c>
      <c r="C85" s="20" t="s">
        <v>32</v>
      </c>
      <c r="D85" s="20" t="s">
        <v>32</v>
      </c>
      <c r="E85" s="116" t="s">
        <v>32</v>
      </c>
      <c r="F85" s="20" t="s">
        <v>32</v>
      </c>
      <c r="G85" s="116" t="s">
        <v>32</v>
      </c>
      <c r="H85" s="112" t="s">
        <v>32</v>
      </c>
    </row>
    <row r="86" spans="1:8" x14ac:dyDescent="0.25">
      <c r="A86" s="158"/>
      <c r="B86" s="7" t="s">
        <v>2</v>
      </c>
      <c r="C86" s="4">
        <v>21</v>
      </c>
      <c r="D86" s="4">
        <v>19</v>
      </c>
      <c r="E86" s="5">
        <v>0.90476190476190477</v>
      </c>
      <c r="F86" s="4">
        <v>17</v>
      </c>
      <c r="G86" s="5">
        <v>0.80952380952380953</v>
      </c>
      <c r="H86" s="6">
        <v>3.0842105263157897</v>
      </c>
    </row>
    <row r="87" spans="1:8" x14ac:dyDescent="0.25">
      <c r="A87" s="158"/>
      <c r="B87" s="7" t="s">
        <v>48</v>
      </c>
      <c r="C87" s="20" t="s">
        <v>32</v>
      </c>
      <c r="D87" s="20" t="s">
        <v>32</v>
      </c>
      <c r="E87" s="116" t="s">
        <v>32</v>
      </c>
      <c r="F87" s="20" t="s">
        <v>32</v>
      </c>
      <c r="G87" s="116" t="s">
        <v>32</v>
      </c>
      <c r="H87" s="112" t="s">
        <v>32</v>
      </c>
    </row>
    <row r="88" spans="1:8" x14ac:dyDescent="0.25">
      <c r="A88" s="158"/>
      <c r="B88" s="7" t="s">
        <v>47</v>
      </c>
      <c r="C88" s="20" t="s">
        <v>32</v>
      </c>
      <c r="D88" s="20" t="s">
        <v>32</v>
      </c>
      <c r="E88" s="116" t="s">
        <v>32</v>
      </c>
      <c r="F88" s="20" t="s">
        <v>32</v>
      </c>
      <c r="G88" s="116" t="s">
        <v>32</v>
      </c>
      <c r="H88" s="112" t="s">
        <v>32</v>
      </c>
    </row>
    <row r="89" spans="1:8" x14ac:dyDescent="0.25">
      <c r="A89" s="158"/>
      <c r="B89" s="53" t="s">
        <v>30</v>
      </c>
      <c r="C89" s="17">
        <f>IFERROR(SUM(C84:C88), "--")</f>
        <v>35</v>
      </c>
      <c r="D89" s="17">
        <f>IFERROR(SUM(D84:D88), "--")</f>
        <v>31</v>
      </c>
      <c r="E89" s="101">
        <f>IFERROR(D89/C89, "--" )</f>
        <v>0.88571428571428568</v>
      </c>
      <c r="F89" s="17">
        <f>IFERROR(SUM(F84:F88), "--")</f>
        <v>29</v>
      </c>
      <c r="G89" s="101">
        <f>IFERROR(F89/C89, "--" )</f>
        <v>0.82857142857142863</v>
      </c>
      <c r="H89" s="102" t="s">
        <v>32</v>
      </c>
    </row>
    <row r="90" spans="1:8" x14ac:dyDescent="0.25">
      <c r="A90" s="152" t="s">
        <v>117</v>
      </c>
      <c r="B90" s="86" t="s">
        <v>0</v>
      </c>
      <c r="C90" s="113" t="s">
        <v>32</v>
      </c>
      <c r="D90" s="113" t="s">
        <v>32</v>
      </c>
      <c r="E90" s="114" t="s">
        <v>32</v>
      </c>
      <c r="F90" s="113" t="s">
        <v>32</v>
      </c>
      <c r="G90" s="114" t="s">
        <v>32</v>
      </c>
      <c r="H90" s="115" t="s">
        <v>32</v>
      </c>
    </row>
    <row r="91" spans="1:8" x14ac:dyDescent="0.25">
      <c r="A91" s="153"/>
      <c r="B91" s="86" t="s">
        <v>1</v>
      </c>
      <c r="C91" s="87">
        <v>15</v>
      </c>
      <c r="D91" s="87">
        <v>10</v>
      </c>
      <c r="E91" s="89">
        <v>0.66666666666666663</v>
      </c>
      <c r="F91" s="87">
        <v>10</v>
      </c>
      <c r="G91" s="89">
        <v>0.66666666666666663</v>
      </c>
      <c r="H91" s="88">
        <v>3.13</v>
      </c>
    </row>
    <row r="92" spans="1:8" x14ac:dyDescent="0.25">
      <c r="A92" s="153"/>
      <c r="B92" s="86" t="s">
        <v>2</v>
      </c>
      <c r="C92" s="113" t="s">
        <v>32</v>
      </c>
      <c r="D92" s="113" t="s">
        <v>32</v>
      </c>
      <c r="E92" s="114" t="s">
        <v>32</v>
      </c>
      <c r="F92" s="113" t="s">
        <v>32</v>
      </c>
      <c r="G92" s="114" t="s">
        <v>32</v>
      </c>
      <c r="H92" s="115" t="s">
        <v>32</v>
      </c>
    </row>
    <row r="93" spans="1:8" x14ac:dyDescent="0.25">
      <c r="A93" s="153"/>
      <c r="B93" s="86" t="s">
        <v>48</v>
      </c>
      <c r="C93" s="87">
        <v>9</v>
      </c>
      <c r="D93" s="87">
        <v>8</v>
      </c>
      <c r="E93" s="89">
        <v>0.88888888888888884</v>
      </c>
      <c r="F93" s="87">
        <v>7</v>
      </c>
      <c r="G93" s="89">
        <v>0.77777777777777779</v>
      </c>
      <c r="H93" s="88">
        <v>2.5750000000000002</v>
      </c>
    </row>
    <row r="94" spans="1:8" x14ac:dyDescent="0.25">
      <c r="A94" s="153"/>
      <c r="B94" s="86" t="s">
        <v>47</v>
      </c>
      <c r="C94" s="113" t="s">
        <v>32</v>
      </c>
      <c r="D94" s="113" t="s">
        <v>32</v>
      </c>
      <c r="E94" s="114" t="s">
        <v>32</v>
      </c>
      <c r="F94" s="113" t="s">
        <v>32</v>
      </c>
      <c r="G94" s="114" t="s">
        <v>32</v>
      </c>
      <c r="H94" s="115" t="s">
        <v>32</v>
      </c>
    </row>
    <row r="95" spans="1:8" x14ac:dyDescent="0.25">
      <c r="A95" s="154"/>
      <c r="B95" s="94" t="s">
        <v>30</v>
      </c>
      <c r="C95" s="106">
        <f>IFERROR(SUM(C90:C94), "--")</f>
        <v>24</v>
      </c>
      <c r="D95" s="106">
        <f>IFERROR(SUM(D90:D94), "--")</f>
        <v>18</v>
      </c>
      <c r="E95" s="108">
        <f>IFERROR(D95/C95, "--" )</f>
        <v>0.75</v>
      </c>
      <c r="F95" s="106">
        <f>IFERROR(SUM(F90:F94), "--")</f>
        <v>17</v>
      </c>
      <c r="G95" s="108">
        <f>IFERROR(F95/C95, "--" )</f>
        <v>0.70833333333333337</v>
      </c>
      <c r="H95" s="107" t="s">
        <v>32</v>
      </c>
    </row>
    <row r="96" spans="1:8" x14ac:dyDescent="0.25">
      <c r="A96" s="158" t="s">
        <v>118</v>
      </c>
      <c r="B96" s="7" t="s">
        <v>0</v>
      </c>
      <c r="C96" s="20" t="s">
        <v>32</v>
      </c>
      <c r="D96" s="20" t="s">
        <v>32</v>
      </c>
      <c r="E96" s="116" t="s">
        <v>32</v>
      </c>
      <c r="F96" s="20" t="s">
        <v>32</v>
      </c>
      <c r="G96" s="116" t="s">
        <v>32</v>
      </c>
      <c r="H96" s="112" t="s">
        <v>32</v>
      </c>
    </row>
    <row r="97" spans="1:8" x14ac:dyDescent="0.25">
      <c r="A97" s="158"/>
      <c r="B97" s="7" t="s">
        <v>1</v>
      </c>
      <c r="C97" s="20" t="s">
        <v>32</v>
      </c>
      <c r="D97" s="20" t="s">
        <v>32</v>
      </c>
      <c r="E97" s="116" t="s">
        <v>32</v>
      </c>
      <c r="F97" s="20" t="s">
        <v>32</v>
      </c>
      <c r="G97" s="116" t="s">
        <v>32</v>
      </c>
      <c r="H97" s="112" t="s">
        <v>32</v>
      </c>
    </row>
    <row r="98" spans="1:8" x14ac:dyDescent="0.25">
      <c r="A98" s="158"/>
      <c r="B98" s="7" t="s">
        <v>2</v>
      </c>
      <c r="C98" s="20" t="s">
        <v>32</v>
      </c>
      <c r="D98" s="20" t="s">
        <v>32</v>
      </c>
      <c r="E98" s="116" t="s">
        <v>32</v>
      </c>
      <c r="F98" s="20" t="s">
        <v>32</v>
      </c>
      <c r="G98" s="116" t="s">
        <v>32</v>
      </c>
      <c r="H98" s="112" t="s">
        <v>32</v>
      </c>
    </row>
    <row r="99" spans="1:8" x14ac:dyDescent="0.25">
      <c r="A99" s="158"/>
      <c r="B99" s="7" t="s">
        <v>48</v>
      </c>
      <c r="C99" s="20" t="s">
        <v>32</v>
      </c>
      <c r="D99" s="20" t="s">
        <v>32</v>
      </c>
      <c r="E99" s="116" t="s">
        <v>32</v>
      </c>
      <c r="F99" s="20" t="s">
        <v>32</v>
      </c>
      <c r="G99" s="116" t="s">
        <v>32</v>
      </c>
      <c r="H99" s="112" t="s">
        <v>32</v>
      </c>
    </row>
    <row r="100" spans="1:8" x14ac:dyDescent="0.25">
      <c r="A100" s="158"/>
      <c r="B100" s="7" t="s">
        <v>47</v>
      </c>
      <c r="C100" s="4">
        <v>8</v>
      </c>
      <c r="D100" s="4">
        <v>6</v>
      </c>
      <c r="E100" s="5">
        <v>0.75</v>
      </c>
      <c r="F100" s="4">
        <v>6</v>
      </c>
      <c r="G100" s="5">
        <v>0.75</v>
      </c>
      <c r="H100" s="6">
        <v>3.5500000000000003</v>
      </c>
    </row>
    <row r="101" spans="1:8" x14ac:dyDescent="0.25">
      <c r="A101" s="158"/>
      <c r="B101" s="53" t="s">
        <v>30</v>
      </c>
      <c r="C101" s="17">
        <f>IFERROR(SUM(C96:C100), "--")</f>
        <v>8</v>
      </c>
      <c r="D101" s="17">
        <f>IFERROR(SUM(D96:D100), "--")</f>
        <v>6</v>
      </c>
      <c r="E101" s="101">
        <f>IFERROR(D101/C101, "--" )</f>
        <v>0.75</v>
      </c>
      <c r="F101" s="17">
        <f>IFERROR(SUM(F96:F100), "--")</f>
        <v>6</v>
      </c>
      <c r="G101" s="101">
        <f>IFERROR(F101/C101, "--" )</f>
        <v>0.75</v>
      </c>
      <c r="H101" s="102" t="s">
        <v>32</v>
      </c>
    </row>
  </sheetData>
  <mergeCells count="17">
    <mergeCell ref="A84:A89"/>
    <mergeCell ref="A90:A95"/>
    <mergeCell ref="A96:A101"/>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3" manualBreakCount="3">
    <brk id="29" max="7" man="1"/>
    <brk id="59" max="7" man="1"/>
    <brk id="8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1794</v>
      </c>
      <c r="D3" s="27">
        <v>1588</v>
      </c>
      <c r="E3" s="28">
        <v>0.88517279821627648</v>
      </c>
      <c r="F3" s="27">
        <v>1305</v>
      </c>
      <c r="G3" s="28">
        <v>0.72742474916387956</v>
      </c>
      <c r="H3" s="29">
        <v>2.6214550853749077</v>
      </c>
    </row>
    <row r="4" spans="1:8" x14ac:dyDescent="0.25">
      <c r="A4" s="169"/>
      <c r="B4" s="7" t="s">
        <v>1</v>
      </c>
      <c r="C4" s="27">
        <v>1483</v>
      </c>
      <c r="D4" s="27">
        <v>1302</v>
      </c>
      <c r="E4" s="28">
        <v>0.87795010114632499</v>
      </c>
      <c r="F4" s="27">
        <v>1133</v>
      </c>
      <c r="G4" s="28">
        <v>0.76399190829399866</v>
      </c>
      <c r="H4" s="29">
        <v>2.7824165915238956</v>
      </c>
    </row>
    <row r="5" spans="1:8" x14ac:dyDescent="0.25">
      <c r="A5" s="169"/>
      <c r="B5" s="7" t="s">
        <v>2</v>
      </c>
      <c r="C5" s="27">
        <v>1354</v>
      </c>
      <c r="D5" s="27">
        <v>1209</v>
      </c>
      <c r="E5" s="28">
        <v>0.89290989660265874</v>
      </c>
      <c r="F5" s="27">
        <v>1016</v>
      </c>
      <c r="G5" s="28">
        <v>0.75036927621861149</v>
      </c>
      <c r="H5" s="29">
        <v>2.7020470829068577</v>
      </c>
    </row>
    <row r="6" spans="1:8" x14ac:dyDescent="0.25">
      <c r="A6" s="169"/>
      <c r="B6" s="7" t="s">
        <v>48</v>
      </c>
      <c r="C6" s="27">
        <v>1170</v>
      </c>
      <c r="D6" s="27">
        <v>1041</v>
      </c>
      <c r="E6" s="28">
        <v>0.88974358974358969</v>
      </c>
      <c r="F6" s="27">
        <v>880</v>
      </c>
      <c r="G6" s="28">
        <v>0.75213675213675213</v>
      </c>
      <c r="H6" s="29">
        <v>2.6620334620334622</v>
      </c>
    </row>
    <row r="7" spans="1:8" x14ac:dyDescent="0.25">
      <c r="A7" s="169"/>
      <c r="B7" s="7" t="s">
        <v>47</v>
      </c>
      <c r="C7" s="27">
        <v>1100</v>
      </c>
      <c r="D7" s="27">
        <v>996</v>
      </c>
      <c r="E7" s="28">
        <v>0.9054545454545454</v>
      </c>
      <c r="F7" s="27">
        <v>845</v>
      </c>
      <c r="G7" s="28">
        <v>0.76818181818181819</v>
      </c>
      <c r="H7" s="29">
        <v>2.7823605706874188</v>
      </c>
    </row>
    <row r="8" spans="1:8" s="71" customFormat="1" x14ac:dyDescent="0.25">
      <c r="A8" s="170"/>
      <c r="B8" s="53" t="s">
        <v>30</v>
      </c>
      <c r="C8" s="92">
        <f>IFERROR(SUM(C3:C7), "--")</f>
        <v>6901</v>
      </c>
      <c r="D8" s="92">
        <f>IFERROR(SUM(D3:D7), "--")</f>
        <v>6136</v>
      </c>
      <c r="E8" s="97">
        <f>IFERROR(D8/C8, "--")</f>
        <v>0.88914650050717292</v>
      </c>
      <c r="F8" s="92">
        <f>IFERROR(SUM(F3:F7), "--")</f>
        <v>5179</v>
      </c>
      <c r="G8" s="97">
        <f>IFERROR(F8/C8, "--")</f>
        <v>0.75047094623967536</v>
      </c>
      <c r="H8" s="93" t="s">
        <v>32</v>
      </c>
    </row>
    <row r="9" spans="1:8" x14ac:dyDescent="0.25">
      <c r="A9" s="165" t="s">
        <v>55</v>
      </c>
      <c r="B9" s="86" t="s">
        <v>0</v>
      </c>
      <c r="C9" s="38">
        <v>154</v>
      </c>
      <c r="D9" s="38">
        <v>126</v>
      </c>
      <c r="E9" s="91">
        <v>0.81818181818181823</v>
      </c>
      <c r="F9" s="38">
        <v>107</v>
      </c>
      <c r="G9" s="91">
        <v>0.69480519480519476</v>
      </c>
      <c r="H9" s="90">
        <v>2.661290322580645</v>
      </c>
    </row>
    <row r="10" spans="1:8" x14ac:dyDescent="0.25">
      <c r="A10" s="166"/>
      <c r="B10" s="86" t="s">
        <v>1</v>
      </c>
      <c r="C10" s="38">
        <v>274</v>
      </c>
      <c r="D10" s="38">
        <v>206</v>
      </c>
      <c r="E10" s="91">
        <v>0.75182481751824815</v>
      </c>
      <c r="F10" s="38">
        <v>171</v>
      </c>
      <c r="G10" s="91">
        <v>0.62408759124087587</v>
      </c>
      <c r="H10" s="90">
        <v>2.7580487804878056</v>
      </c>
    </row>
    <row r="11" spans="1:8" x14ac:dyDescent="0.25">
      <c r="A11" s="166"/>
      <c r="B11" s="86" t="s">
        <v>2</v>
      </c>
      <c r="C11" s="38">
        <v>288</v>
      </c>
      <c r="D11" s="38">
        <v>234</v>
      </c>
      <c r="E11" s="91">
        <v>0.8125</v>
      </c>
      <c r="F11" s="38">
        <v>200</v>
      </c>
      <c r="G11" s="91">
        <v>0.69444444444444442</v>
      </c>
      <c r="H11" s="90">
        <v>2.7652360515021459</v>
      </c>
    </row>
    <row r="12" spans="1:8" x14ac:dyDescent="0.25">
      <c r="A12" s="166"/>
      <c r="B12" s="86" t="s">
        <v>48</v>
      </c>
      <c r="C12" s="38">
        <v>291</v>
      </c>
      <c r="D12" s="38">
        <v>220</v>
      </c>
      <c r="E12" s="91">
        <v>0.75601374570446733</v>
      </c>
      <c r="F12" s="38">
        <v>187</v>
      </c>
      <c r="G12" s="91">
        <v>0.6426116838487973</v>
      </c>
      <c r="H12" s="90">
        <v>2.860199004975124</v>
      </c>
    </row>
    <row r="13" spans="1:8" x14ac:dyDescent="0.25">
      <c r="A13" s="166"/>
      <c r="B13" s="86" t="s">
        <v>47</v>
      </c>
      <c r="C13" s="38">
        <v>387</v>
      </c>
      <c r="D13" s="38">
        <v>321</v>
      </c>
      <c r="E13" s="91">
        <v>0.8294573643410853</v>
      </c>
      <c r="F13" s="38">
        <v>246</v>
      </c>
      <c r="G13" s="91">
        <v>0.63565891472868219</v>
      </c>
      <c r="H13" s="90">
        <v>2.7303501945525293</v>
      </c>
    </row>
    <row r="14" spans="1:8" s="71" customFormat="1" x14ac:dyDescent="0.25">
      <c r="A14" s="167"/>
      <c r="B14" s="94" t="s">
        <v>30</v>
      </c>
      <c r="C14" s="98">
        <f>IFERROR(SUM(C9:C13), "--")</f>
        <v>1394</v>
      </c>
      <c r="D14" s="98">
        <f>IFERROR(SUM(D9:D13), "--")</f>
        <v>1107</v>
      </c>
      <c r="E14" s="99">
        <f>IFERROR(D14/C14, "--")</f>
        <v>0.79411764705882348</v>
      </c>
      <c r="F14" s="98">
        <f>IFERROR(SUM(F9:F13), "--")</f>
        <v>911</v>
      </c>
      <c r="G14" s="99">
        <f>IFERROR(F14/C14, "--")</f>
        <v>0.65351506456241037</v>
      </c>
      <c r="H14" s="95" t="s">
        <v>32</v>
      </c>
    </row>
    <row r="15" spans="1:8" ht="15" customHeight="1" x14ac:dyDescent="0.25">
      <c r="A15" s="164" t="s">
        <v>54</v>
      </c>
      <c r="B15" s="7" t="s">
        <v>0</v>
      </c>
      <c r="C15" s="30">
        <v>65</v>
      </c>
      <c r="D15" s="30">
        <v>55</v>
      </c>
      <c r="E15" s="31">
        <v>0.84615384615384615</v>
      </c>
      <c r="F15" s="30">
        <v>42</v>
      </c>
      <c r="G15" s="31">
        <v>0.64615384615384619</v>
      </c>
      <c r="H15" s="32">
        <v>2.3818181818181818</v>
      </c>
    </row>
    <row r="16" spans="1:8" x14ac:dyDescent="0.25">
      <c r="A16" s="164"/>
      <c r="B16" s="7" t="s">
        <v>1</v>
      </c>
      <c r="C16" s="30">
        <v>72</v>
      </c>
      <c r="D16" s="30">
        <v>54</v>
      </c>
      <c r="E16" s="31">
        <v>0.75</v>
      </c>
      <c r="F16" s="30">
        <v>31</v>
      </c>
      <c r="G16" s="31">
        <v>0.43055555555555558</v>
      </c>
      <c r="H16" s="32">
        <v>1.677777777777778</v>
      </c>
    </row>
    <row r="17" spans="1:8" x14ac:dyDescent="0.25">
      <c r="A17" s="164"/>
      <c r="B17" s="7" t="s">
        <v>2</v>
      </c>
      <c r="C17" s="30">
        <v>165</v>
      </c>
      <c r="D17" s="30">
        <v>113</v>
      </c>
      <c r="E17" s="31">
        <v>0.68484848484848482</v>
      </c>
      <c r="F17" s="30">
        <v>85</v>
      </c>
      <c r="G17" s="31">
        <v>0.51515151515151514</v>
      </c>
      <c r="H17" s="32">
        <v>2.4250000000000003</v>
      </c>
    </row>
    <row r="18" spans="1:8" x14ac:dyDescent="0.25">
      <c r="A18" s="164"/>
      <c r="B18" s="7" t="s">
        <v>48</v>
      </c>
      <c r="C18" s="30">
        <v>203</v>
      </c>
      <c r="D18" s="30">
        <v>176</v>
      </c>
      <c r="E18" s="31">
        <v>0.86699507389162567</v>
      </c>
      <c r="F18" s="30">
        <v>145</v>
      </c>
      <c r="G18" s="31">
        <v>0.7142857142857143</v>
      </c>
      <c r="H18" s="32">
        <v>2.5768786127167629</v>
      </c>
    </row>
    <row r="19" spans="1:8" x14ac:dyDescent="0.25">
      <c r="A19" s="164"/>
      <c r="B19" s="7" t="s">
        <v>47</v>
      </c>
      <c r="C19" s="30">
        <v>50</v>
      </c>
      <c r="D19" s="30">
        <v>42</v>
      </c>
      <c r="E19" s="31">
        <v>0.84</v>
      </c>
      <c r="F19" s="30">
        <v>33</v>
      </c>
      <c r="G19" s="31">
        <v>0.66</v>
      </c>
      <c r="H19" s="32">
        <v>2.7250000000000001</v>
      </c>
    </row>
    <row r="20" spans="1:8" s="71" customFormat="1" x14ac:dyDescent="0.25">
      <c r="A20" s="164"/>
      <c r="B20" s="53" t="s">
        <v>30</v>
      </c>
      <c r="C20" s="92">
        <f>IFERROR(SUM(C15:C19), "--")</f>
        <v>555</v>
      </c>
      <c r="D20" s="92">
        <f>IFERROR(SUM(D15:D19), "--")</f>
        <v>440</v>
      </c>
      <c r="E20" s="68">
        <f>IFERROR(D20/C20, "--")</f>
        <v>0.7927927927927928</v>
      </c>
      <c r="F20" s="92">
        <f>IFERROR(SUM(F15:F19), "--")</f>
        <v>336</v>
      </c>
      <c r="G20" s="68">
        <f>IFERROR(F20/C20, "--")</f>
        <v>0.60540540540540544</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118</v>
      </c>
      <c r="D4" s="33">
        <v>99</v>
      </c>
      <c r="E4" s="28">
        <v>0.83898305084745761</v>
      </c>
      <c r="F4" s="33">
        <v>75</v>
      </c>
      <c r="G4" s="28">
        <v>0.63559322033898302</v>
      </c>
      <c r="H4" s="34">
        <v>2.3698630136986303</v>
      </c>
      <c r="I4" s="78">
        <v>5</v>
      </c>
      <c r="J4" s="33">
        <v>4</v>
      </c>
      <c r="K4" s="28">
        <v>0.8</v>
      </c>
      <c r="L4" s="33">
        <v>3</v>
      </c>
      <c r="M4" s="28">
        <v>0.6</v>
      </c>
      <c r="N4" s="34">
        <v>2.25</v>
      </c>
      <c r="O4" s="78">
        <v>1</v>
      </c>
      <c r="P4" s="33">
        <v>1</v>
      </c>
      <c r="Q4" s="28">
        <v>1</v>
      </c>
      <c r="R4" s="33">
        <v>1</v>
      </c>
      <c r="S4" s="28">
        <v>1</v>
      </c>
      <c r="T4" s="34">
        <v>2</v>
      </c>
    </row>
    <row r="5" spans="1:20" x14ac:dyDescent="0.25">
      <c r="A5" s="172"/>
      <c r="B5" s="7" t="s">
        <v>1</v>
      </c>
      <c r="C5" s="78">
        <v>86</v>
      </c>
      <c r="D5" s="33">
        <v>76</v>
      </c>
      <c r="E5" s="28">
        <v>0.88372093023255816</v>
      </c>
      <c r="F5" s="33">
        <v>66</v>
      </c>
      <c r="G5" s="28">
        <v>0.76744186046511631</v>
      </c>
      <c r="H5" s="34">
        <v>2.5500000000000003</v>
      </c>
      <c r="I5" s="78">
        <v>15</v>
      </c>
      <c r="J5" s="33">
        <v>7</v>
      </c>
      <c r="K5" s="28">
        <v>0.46666666666666667</v>
      </c>
      <c r="L5" s="33">
        <v>5</v>
      </c>
      <c r="M5" s="28">
        <v>0.33333333333333331</v>
      </c>
      <c r="N5" s="34">
        <v>2.2857142857142856</v>
      </c>
      <c r="O5" s="78">
        <v>5</v>
      </c>
      <c r="P5" s="33">
        <v>5</v>
      </c>
      <c r="Q5" s="28">
        <v>1</v>
      </c>
      <c r="R5" s="33">
        <v>2</v>
      </c>
      <c r="S5" s="28">
        <v>0.4</v>
      </c>
      <c r="T5" s="34">
        <v>0.86</v>
      </c>
    </row>
    <row r="6" spans="1:20" x14ac:dyDescent="0.25">
      <c r="A6" s="172"/>
      <c r="B6" s="7" t="s">
        <v>2</v>
      </c>
      <c r="C6" s="78">
        <v>99</v>
      </c>
      <c r="D6" s="33">
        <v>84</v>
      </c>
      <c r="E6" s="28">
        <v>0.84848484848484851</v>
      </c>
      <c r="F6" s="33">
        <v>66</v>
      </c>
      <c r="G6" s="28">
        <v>0.66666666666666663</v>
      </c>
      <c r="H6" s="34">
        <v>2.4893939393939397</v>
      </c>
      <c r="I6" s="78">
        <v>20</v>
      </c>
      <c r="J6" s="33">
        <v>12</v>
      </c>
      <c r="K6" s="28">
        <v>0.6</v>
      </c>
      <c r="L6" s="33">
        <v>10</v>
      </c>
      <c r="M6" s="28">
        <v>0.5</v>
      </c>
      <c r="N6" s="34">
        <v>2.8916666666666671</v>
      </c>
      <c r="O6" s="78">
        <v>20</v>
      </c>
      <c r="P6" s="33">
        <v>13</v>
      </c>
      <c r="Q6" s="28">
        <v>0.65</v>
      </c>
      <c r="R6" s="33">
        <v>5</v>
      </c>
      <c r="S6" s="28">
        <v>0.25</v>
      </c>
      <c r="T6" s="34">
        <v>1.4846153846153847</v>
      </c>
    </row>
    <row r="7" spans="1:20" x14ac:dyDescent="0.25">
      <c r="A7" s="172"/>
      <c r="B7" s="7" t="s">
        <v>48</v>
      </c>
      <c r="C7" s="78">
        <v>65</v>
      </c>
      <c r="D7" s="33">
        <v>54</v>
      </c>
      <c r="E7" s="28">
        <v>0.83076923076923082</v>
      </c>
      <c r="F7" s="33">
        <v>50</v>
      </c>
      <c r="G7" s="28">
        <v>0.76923076923076927</v>
      </c>
      <c r="H7" s="34">
        <v>2.8075000000000001</v>
      </c>
      <c r="I7" s="78">
        <v>9</v>
      </c>
      <c r="J7" s="33">
        <v>5</v>
      </c>
      <c r="K7" s="28">
        <v>0.55555555555555558</v>
      </c>
      <c r="L7" s="33">
        <v>4</v>
      </c>
      <c r="M7" s="28">
        <v>0.44444444444444442</v>
      </c>
      <c r="N7" s="34">
        <v>2</v>
      </c>
      <c r="O7" s="78">
        <v>8</v>
      </c>
      <c r="P7" s="33">
        <v>6</v>
      </c>
      <c r="Q7" s="28">
        <v>0.75</v>
      </c>
      <c r="R7" s="33">
        <v>4</v>
      </c>
      <c r="S7" s="28">
        <v>0.5</v>
      </c>
      <c r="T7" s="34">
        <v>1.9833333333333329</v>
      </c>
    </row>
    <row r="8" spans="1:20" x14ac:dyDescent="0.25">
      <c r="A8" s="172"/>
      <c r="B8" s="7" t="s">
        <v>47</v>
      </c>
      <c r="C8" s="78">
        <v>47</v>
      </c>
      <c r="D8" s="33">
        <v>40</v>
      </c>
      <c r="E8" s="28">
        <v>0.85106382978723405</v>
      </c>
      <c r="F8" s="33">
        <v>33</v>
      </c>
      <c r="G8" s="28">
        <v>0.7021276595744681</v>
      </c>
      <c r="H8" s="34">
        <v>2.734375</v>
      </c>
      <c r="I8" s="78">
        <v>22</v>
      </c>
      <c r="J8" s="33">
        <v>15</v>
      </c>
      <c r="K8" s="28">
        <v>0.68181818181818177</v>
      </c>
      <c r="L8" s="33">
        <v>7</v>
      </c>
      <c r="M8" s="28">
        <v>0.31818181818181818</v>
      </c>
      <c r="N8" s="34">
        <v>1.8083333333333331</v>
      </c>
      <c r="O8" s="78">
        <v>1</v>
      </c>
      <c r="P8" s="33">
        <v>0</v>
      </c>
      <c r="Q8" s="28">
        <v>0</v>
      </c>
      <c r="R8" s="33">
        <v>0</v>
      </c>
      <c r="S8" s="28">
        <v>0</v>
      </c>
      <c r="T8" s="34" t="s">
        <v>32</v>
      </c>
    </row>
    <row r="9" spans="1:20" s="71" customFormat="1" x14ac:dyDescent="0.25">
      <c r="A9" s="173"/>
      <c r="B9" s="53" t="s">
        <v>30</v>
      </c>
      <c r="C9" s="79">
        <f>IFERROR(SUM(C4:C8), "--")</f>
        <v>415</v>
      </c>
      <c r="D9" s="67">
        <f>IFERROR(SUM(D4:D8), "--")</f>
        <v>353</v>
      </c>
      <c r="E9" s="68">
        <f>IFERROR(D9/C9, "--")</f>
        <v>0.85060240963855427</v>
      </c>
      <c r="F9" s="67">
        <f>IFERROR(SUM(F4:F8), "--")</f>
        <v>290</v>
      </c>
      <c r="G9" s="68">
        <f>IFERROR(F9/C9, "--")</f>
        <v>0.6987951807228916</v>
      </c>
      <c r="H9" s="69" t="s">
        <v>32</v>
      </c>
      <c r="I9" s="79">
        <f>IFERROR(SUM(I4:I8), "--")</f>
        <v>71</v>
      </c>
      <c r="J9" s="67">
        <f>IFERROR(SUM(J4:J8), "--")</f>
        <v>43</v>
      </c>
      <c r="K9" s="68">
        <f>IFERROR(J9/I9, "--")</f>
        <v>0.60563380281690138</v>
      </c>
      <c r="L9" s="67">
        <f>IFERROR(SUM(L4:L8), "--")</f>
        <v>29</v>
      </c>
      <c r="M9" s="68">
        <f>IFERROR(L9/I9, "--")</f>
        <v>0.40845070422535212</v>
      </c>
      <c r="N9" s="69" t="s">
        <v>32</v>
      </c>
      <c r="O9" s="79">
        <f>IFERROR(SUM(O4:O8), "--")</f>
        <v>35</v>
      </c>
      <c r="P9" s="67">
        <f>IFERROR(SUM(P4:P8), "--")</f>
        <v>25</v>
      </c>
      <c r="Q9" s="68">
        <f>IFERROR(P9/O9, "--")</f>
        <v>0.7142857142857143</v>
      </c>
      <c r="R9" s="67">
        <f>IFERROR(SUM(R4:R8), "--")</f>
        <v>12</v>
      </c>
      <c r="S9" s="68">
        <f>IFERROR(R9/O9, "--")</f>
        <v>0.34285714285714286</v>
      </c>
      <c r="T9" s="69" t="s">
        <v>32</v>
      </c>
    </row>
    <row r="10" spans="1:20" ht="15" customHeight="1" x14ac:dyDescent="0.25">
      <c r="A10" s="152" t="s">
        <v>40</v>
      </c>
      <c r="B10" s="35" t="s">
        <v>0</v>
      </c>
      <c r="C10" s="80">
        <v>11</v>
      </c>
      <c r="D10" s="36">
        <v>10</v>
      </c>
      <c r="E10" s="58">
        <v>0.90909090909090906</v>
      </c>
      <c r="F10" s="36">
        <v>9</v>
      </c>
      <c r="G10" s="58">
        <v>0.81818181818181823</v>
      </c>
      <c r="H10" s="37">
        <v>3.1</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53"/>
      <c r="B11" s="35" t="s">
        <v>1</v>
      </c>
      <c r="C11" s="80">
        <v>4</v>
      </c>
      <c r="D11" s="36">
        <v>2</v>
      </c>
      <c r="E11" s="58">
        <v>0.5</v>
      </c>
      <c r="F11" s="36">
        <v>1</v>
      </c>
      <c r="G11" s="58">
        <v>0.25</v>
      </c>
      <c r="H11" s="37">
        <v>1.1499999999999999</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3"/>
      <c r="B12" s="35" t="s">
        <v>2</v>
      </c>
      <c r="C12" s="80">
        <v>2</v>
      </c>
      <c r="D12" s="36">
        <v>2</v>
      </c>
      <c r="E12" s="58">
        <v>1</v>
      </c>
      <c r="F12" s="36">
        <v>2</v>
      </c>
      <c r="G12" s="58">
        <v>1</v>
      </c>
      <c r="H12" s="37">
        <v>3.5</v>
      </c>
      <c r="I12" s="80">
        <v>2</v>
      </c>
      <c r="J12" s="36">
        <v>2</v>
      </c>
      <c r="K12" s="58">
        <v>1</v>
      </c>
      <c r="L12" s="36">
        <v>1</v>
      </c>
      <c r="M12" s="58">
        <v>0.5</v>
      </c>
      <c r="N12" s="37">
        <v>2.5</v>
      </c>
      <c r="O12" s="83" t="s">
        <v>32</v>
      </c>
      <c r="P12" s="38" t="s">
        <v>32</v>
      </c>
      <c r="Q12" s="91" t="s">
        <v>32</v>
      </c>
      <c r="R12" s="38" t="s">
        <v>32</v>
      </c>
      <c r="S12" s="91" t="s">
        <v>32</v>
      </c>
      <c r="T12" s="90" t="s">
        <v>32</v>
      </c>
    </row>
    <row r="13" spans="1:20" x14ac:dyDescent="0.25">
      <c r="A13" s="153"/>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3"/>
      <c r="B14" s="35" t="s">
        <v>47</v>
      </c>
      <c r="C14" s="80">
        <v>1</v>
      </c>
      <c r="D14" s="36">
        <v>0</v>
      </c>
      <c r="E14" s="58">
        <v>0</v>
      </c>
      <c r="F14" s="36">
        <v>0</v>
      </c>
      <c r="G14" s="58">
        <v>0</v>
      </c>
      <c r="H14" s="37"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4"/>
      <c r="B15" s="72" t="s">
        <v>30</v>
      </c>
      <c r="C15" s="81">
        <f>IFERROR(SUM(C10:C14), "--")</f>
        <v>18</v>
      </c>
      <c r="D15" s="73">
        <f>IFERROR(SUM(D10:D14), "--")</f>
        <v>14</v>
      </c>
      <c r="E15" s="74">
        <f>IFERROR(D15/C15, "--")</f>
        <v>0.77777777777777779</v>
      </c>
      <c r="F15" s="73">
        <f>IFERROR(SUM(F10:F14), "--")</f>
        <v>12</v>
      </c>
      <c r="G15" s="74">
        <f>IFERROR(F15/C15, "--")</f>
        <v>0.66666666666666663</v>
      </c>
      <c r="H15" s="75" t="s">
        <v>32</v>
      </c>
      <c r="I15" s="81">
        <f>IFERROR(SUM(I10:I14), "--")</f>
        <v>2</v>
      </c>
      <c r="J15" s="73">
        <f>IFERROR(SUM(J10:J14), "--")</f>
        <v>2</v>
      </c>
      <c r="K15" s="74">
        <f>IFERROR(J15/I15, "--")</f>
        <v>1</v>
      </c>
      <c r="L15" s="73">
        <f>IFERROR(SUM(L10:L14), "--")</f>
        <v>1</v>
      </c>
      <c r="M15" s="74">
        <f>IFERROR(L15/I15, "--")</f>
        <v>0.5</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43</v>
      </c>
      <c r="D16" s="33">
        <v>39</v>
      </c>
      <c r="E16" s="28">
        <v>0.90697674418604646</v>
      </c>
      <c r="F16" s="33">
        <v>34</v>
      </c>
      <c r="G16" s="28">
        <v>0.79069767441860461</v>
      </c>
      <c r="H16" s="34">
        <v>2.7892857142857146</v>
      </c>
      <c r="I16" s="78">
        <v>2</v>
      </c>
      <c r="J16" s="33">
        <v>2</v>
      </c>
      <c r="K16" s="28">
        <v>1</v>
      </c>
      <c r="L16" s="33">
        <v>2</v>
      </c>
      <c r="M16" s="28">
        <v>1</v>
      </c>
      <c r="N16" s="34">
        <v>3</v>
      </c>
      <c r="O16" s="78">
        <v>1</v>
      </c>
      <c r="P16" s="33">
        <v>1</v>
      </c>
      <c r="Q16" s="28">
        <v>1</v>
      </c>
      <c r="R16" s="33">
        <v>1</v>
      </c>
      <c r="S16" s="28">
        <v>1</v>
      </c>
      <c r="T16" s="34">
        <v>4</v>
      </c>
    </row>
    <row r="17" spans="1:20" x14ac:dyDescent="0.25">
      <c r="A17" s="175"/>
      <c r="B17" s="7" t="s">
        <v>1</v>
      </c>
      <c r="C17" s="78">
        <v>38</v>
      </c>
      <c r="D17" s="33">
        <v>34</v>
      </c>
      <c r="E17" s="28">
        <v>0.89473684210526316</v>
      </c>
      <c r="F17" s="33">
        <v>31</v>
      </c>
      <c r="G17" s="28">
        <v>0.81578947368421051</v>
      </c>
      <c r="H17" s="34">
        <v>3.0954545454545448</v>
      </c>
      <c r="I17" s="78">
        <v>7</v>
      </c>
      <c r="J17" s="33">
        <v>5</v>
      </c>
      <c r="K17" s="28">
        <v>0.7142857142857143</v>
      </c>
      <c r="L17" s="33">
        <v>5</v>
      </c>
      <c r="M17" s="28">
        <v>0.7142857142857143</v>
      </c>
      <c r="N17" s="34">
        <v>2.8600000000000003</v>
      </c>
      <c r="O17" s="78">
        <v>2</v>
      </c>
      <c r="P17" s="33">
        <v>1</v>
      </c>
      <c r="Q17" s="28">
        <v>0.5</v>
      </c>
      <c r="R17" s="33">
        <v>0</v>
      </c>
      <c r="S17" s="28">
        <v>0</v>
      </c>
      <c r="T17" s="34">
        <v>1</v>
      </c>
    </row>
    <row r="18" spans="1:20" x14ac:dyDescent="0.25">
      <c r="A18" s="175"/>
      <c r="B18" s="7" t="s">
        <v>2</v>
      </c>
      <c r="C18" s="78">
        <v>30</v>
      </c>
      <c r="D18" s="33">
        <v>30</v>
      </c>
      <c r="E18" s="28">
        <v>1</v>
      </c>
      <c r="F18" s="33">
        <v>26</v>
      </c>
      <c r="G18" s="28">
        <v>0.8666666666666667</v>
      </c>
      <c r="H18" s="34">
        <v>2.9869565217391298</v>
      </c>
      <c r="I18" s="78">
        <v>15</v>
      </c>
      <c r="J18" s="33">
        <v>12</v>
      </c>
      <c r="K18" s="28">
        <v>0.8</v>
      </c>
      <c r="L18" s="33">
        <v>11</v>
      </c>
      <c r="M18" s="28">
        <v>0.73333333333333328</v>
      </c>
      <c r="N18" s="34">
        <v>2.9750000000000001</v>
      </c>
      <c r="O18" s="78">
        <v>2</v>
      </c>
      <c r="P18" s="33">
        <v>2</v>
      </c>
      <c r="Q18" s="28">
        <v>1</v>
      </c>
      <c r="R18" s="33">
        <v>2</v>
      </c>
      <c r="S18" s="28">
        <v>1</v>
      </c>
      <c r="T18" s="34">
        <v>3</v>
      </c>
    </row>
    <row r="19" spans="1:20" x14ac:dyDescent="0.25">
      <c r="A19" s="175"/>
      <c r="B19" s="7" t="s">
        <v>48</v>
      </c>
      <c r="C19" s="78">
        <v>29</v>
      </c>
      <c r="D19" s="33">
        <v>29</v>
      </c>
      <c r="E19" s="28">
        <v>1</v>
      </c>
      <c r="F19" s="33">
        <v>24</v>
      </c>
      <c r="G19" s="28">
        <v>0.82758620689655171</v>
      </c>
      <c r="H19" s="34">
        <v>2.9842105263157896</v>
      </c>
      <c r="I19" s="78">
        <v>5</v>
      </c>
      <c r="J19" s="33">
        <v>5</v>
      </c>
      <c r="K19" s="28">
        <v>1</v>
      </c>
      <c r="L19" s="33">
        <v>5</v>
      </c>
      <c r="M19" s="28">
        <v>1</v>
      </c>
      <c r="N19" s="34">
        <v>3.34</v>
      </c>
      <c r="O19" s="78">
        <v>5</v>
      </c>
      <c r="P19" s="33">
        <v>3</v>
      </c>
      <c r="Q19" s="28">
        <v>0.6</v>
      </c>
      <c r="R19" s="33">
        <v>2</v>
      </c>
      <c r="S19" s="28">
        <v>0.4</v>
      </c>
      <c r="T19" s="34">
        <v>2.5666666666666664</v>
      </c>
    </row>
    <row r="20" spans="1:20" x14ac:dyDescent="0.25">
      <c r="A20" s="175"/>
      <c r="B20" s="7" t="s">
        <v>47</v>
      </c>
      <c r="C20" s="78">
        <v>20</v>
      </c>
      <c r="D20" s="33">
        <v>18</v>
      </c>
      <c r="E20" s="28">
        <v>0.9</v>
      </c>
      <c r="F20" s="33">
        <v>17</v>
      </c>
      <c r="G20" s="28">
        <v>0.85</v>
      </c>
      <c r="H20" s="34">
        <v>2.9647058823529413</v>
      </c>
      <c r="I20" s="78">
        <v>8</v>
      </c>
      <c r="J20" s="33">
        <v>7</v>
      </c>
      <c r="K20" s="28">
        <v>0.875</v>
      </c>
      <c r="L20" s="33">
        <v>7</v>
      </c>
      <c r="M20" s="28">
        <v>0.875</v>
      </c>
      <c r="N20" s="34">
        <v>3.6166666666666667</v>
      </c>
      <c r="O20" s="78">
        <v>2</v>
      </c>
      <c r="P20" s="33">
        <v>1</v>
      </c>
      <c r="Q20" s="28">
        <v>0.5</v>
      </c>
      <c r="R20" s="33">
        <v>1</v>
      </c>
      <c r="S20" s="28">
        <v>0.5</v>
      </c>
      <c r="T20" s="34">
        <v>3</v>
      </c>
    </row>
    <row r="21" spans="1:20" s="71" customFormat="1" x14ac:dyDescent="0.25">
      <c r="A21" s="176"/>
      <c r="B21" s="53" t="s">
        <v>30</v>
      </c>
      <c r="C21" s="79">
        <f>IFERROR(SUM(C16:C20), "--")</f>
        <v>160</v>
      </c>
      <c r="D21" s="67">
        <f>IFERROR(SUM(D16:D20), "--")</f>
        <v>150</v>
      </c>
      <c r="E21" s="68">
        <f>IFERROR(D21/C21, "--")</f>
        <v>0.9375</v>
      </c>
      <c r="F21" s="67">
        <f>IFERROR(SUM(F16:F20), "--")</f>
        <v>132</v>
      </c>
      <c r="G21" s="68">
        <f>IFERROR(F21/C21, "--")</f>
        <v>0.82499999999999996</v>
      </c>
      <c r="H21" s="70" t="s">
        <v>32</v>
      </c>
      <c r="I21" s="79">
        <f>IFERROR(SUM(I16:I20), "--")</f>
        <v>37</v>
      </c>
      <c r="J21" s="67">
        <f>IFERROR(SUM(J16:J20), "--")</f>
        <v>31</v>
      </c>
      <c r="K21" s="68">
        <f>IFERROR(J21/I21, "--")</f>
        <v>0.83783783783783783</v>
      </c>
      <c r="L21" s="67">
        <f>IFERROR(SUM(L16:L20), "--")</f>
        <v>30</v>
      </c>
      <c r="M21" s="68">
        <f>IFERROR(L21/I21, "--")</f>
        <v>0.81081081081081086</v>
      </c>
      <c r="N21" s="70" t="s">
        <v>32</v>
      </c>
      <c r="O21" s="79">
        <f>IFERROR(SUM(O16:O20), "--")</f>
        <v>12</v>
      </c>
      <c r="P21" s="67">
        <f>IFERROR(SUM(P16:P20), "--")</f>
        <v>8</v>
      </c>
      <c r="Q21" s="68">
        <f>IFERROR(P21/O21, "--")</f>
        <v>0.66666666666666663</v>
      </c>
      <c r="R21" s="67">
        <f>IFERROR(SUM(R16:R20), "--")</f>
        <v>6</v>
      </c>
      <c r="S21" s="68">
        <f>IFERROR(R21/O21, "--")</f>
        <v>0.5</v>
      </c>
      <c r="T21" s="70" t="s">
        <v>32</v>
      </c>
    </row>
    <row r="22" spans="1:20" x14ac:dyDescent="0.25">
      <c r="A22" s="146" t="s">
        <v>17</v>
      </c>
      <c r="B22" s="35" t="s">
        <v>0</v>
      </c>
      <c r="C22" s="80">
        <v>45</v>
      </c>
      <c r="D22" s="36">
        <v>43</v>
      </c>
      <c r="E22" s="58">
        <v>0.9555555555555556</v>
      </c>
      <c r="F22" s="36">
        <v>37</v>
      </c>
      <c r="G22" s="58">
        <v>0.82222222222222219</v>
      </c>
      <c r="H22" s="37">
        <v>2.8342105263157897</v>
      </c>
      <c r="I22" s="80">
        <v>4</v>
      </c>
      <c r="J22" s="36">
        <v>3</v>
      </c>
      <c r="K22" s="58">
        <v>0.75</v>
      </c>
      <c r="L22" s="36">
        <v>2</v>
      </c>
      <c r="M22" s="58">
        <v>0.5</v>
      </c>
      <c r="N22" s="37">
        <v>2.6666666666666665</v>
      </c>
      <c r="O22" s="80">
        <v>2</v>
      </c>
      <c r="P22" s="36">
        <v>2</v>
      </c>
      <c r="Q22" s="58">
        <v>1</v>
      </c>
      <c r="R22" s="36">
        <v>1</v>
      </c>
      <c r="S22" s="58">
        <v>0.5</v>
      </c>
      <c r="T22" s="37">
        <v>2</v>
      </c>
    </row>
    <row r="23" spans="1:20" x14ac:dyDescent="0.25">
      <c r="A23" s="147"/>
      <c r="B23" s="35" t="s">
        <v>1</v>
      </c>
      <c r="C23" s="80">
        <v>29</v>
      </c>
      <c r="D23" s="36">
        <v>25</v>
      </c>
      <c r="E23" s="58">
        <v>0.86206896551724133</v>
      </c>
      <c r="F23" s="36">
        <v>20</v>
      </c>
      <c r="G23" s="58">
        <v>0.68965517241379315</v>
      </c>
      <c r="H23" s="37">
        <v>2.6409090909090907</v>
      </c>
      <c r="I23" s="80">
        <v>13</v>
      </c>
      <c r="J23" s="36">
        <v>7</v>
      </c>
      <c r="K23" s="58">
        <v>0.53846153846153844</v>
      </c>
      <c r="L23" s="36">
        <v>6</v>
      </c>
      <c r="M23" s="58">
        <v>0.46153846153846156</v>
      </c>
      <c r="N23" s="37">
        <v>2.7142857142857144</v>
      </c>
      <c r="O23" s="80">
        <v>1</v>
      </c>
      <c r="P23" s="36">
        <v>0</v>
      </c>
      <c r="Q23" s="58">
        <v>0</v>
      </c>
      <c r="R23" s="36">
        <v>0</v>
      </c>
      <c r="S23" s="58">
        <v>0</v>
      </c>
      <c r="T23" s="37" t="s">
        <v>32</v>
      </c>
    </row>
    <row r="24" spans="1:20" x14ac:dyDescent="0.25">
      <c r="A24" s="147"/>
      <c r="B24" s="35" t="s">
        <v>2</v>
      </c>
      <c r="C24" s="80">
        <v>24</v>
      </c>
      <c r="D24" s="36">
        <v>21</v>
      </c>
      <c r="E24" s="58">
        <v>0.875</v>
      </c>
      <c r="F24" s="36">
        <v>20</v>
      </c>
      <c r="G24" s="58">
        <v>0.83333333333333337</v>
      </c>
      <c r="H24" s="37">
        <v>3.1349999999999998</v>
      </c>
      <c r="I24" s="80">
        <v>9</v>
      </c>
      <c r="J24" s="36">
        <v>9</v>
      </c>
      <c r="K24" s="58">
        <v>1</v>
      </c>
      <c r="L24" s="36">
        <v>6</v>
      </c>
      <c r="M24" s="58">
        <v>0.66666666666666663</v>
      </c>
      <c r="N24" s="37">
        <v>2.177777777777778</v>
      </c>
      <c r="O24" s="80">
        <v>5</v>
      </c>
      <c r="P24" s="36">
        <v>4</v>
      </c>
      <c r="Q24" s="58">
        <v>0.8</v>
      </c>
      <c r="R24" s="36">
        <v>3</v>
      </c>
      <c r="S24" s="58">
        <v>0.6</v>
      </c>
      <c r="T24" s="37">
        <v>2.25</v>
      </c>
    </row>
    <row r="25" spans="1:20" x14ac:dyDescent="0.25">
      <c r="A25" s="147"/>
      <c r="B25" s="35" t="s">
        <v>48</v>
      </c>
      <c r="C25" s="80">
        <v>25</v>
      </c>
      <c r="D25" s="36">
        <v>18</v>
      </c>
      <c r="E25" s="58">
        <v>0.72</v>
      </c>
      <c r="F25" s="36">
        <v>17</v>
      </c>
      <c r="G25" s="58">
        <v>0.68</v>
      </c>
      <c r="H25" s="37">
        <v>2.8937499999999998</v>
      </c>
      <c r="I25" s="80">
        <v>8</v>
      </c>
      <c r="J25" s="36">
        <v>6</v>
      </c>
      <c r="K25" s="58">
        <v>0.75</v>
      </c>
      <c r="L25" s="36">
        <v>6</v>
      </c>
      <c r="M25" s="58">
        <v>0.75</v>
      </c>
      <c r="N25" s="37">
        <v>3.54</v>
      </c>
      <c r="O25" s="80">
        <v>2</v>
      </c>
      <c r="P25" s="36">
        <v>2</v>
      </c>
      <c r="Q25" s="58">
        <v>1</v>
      </c>
      <c r="R25" s="36">
        <v>1</v>
      </c>
      <c r="S25" s="58">
        <v>0.5</v>
      </c>
      <c r="T25" s="37">
        <v>2</v>
      </c>
    </row>
    <row r="26" spans="1:20" x14ac:dyDescent="0.25">
      <c r="A26" s="147"/>
      <c r="B26" s="35" t="s">
        <v>47</v>
      </c>
      <c r="C26" s="80">
        <v>16</v>
      </c>
      <c r="D26" s="36">
        <v>14</v>
      </c>
      <c r="E26" s="58">
        <v>0.875</v>
      </c>
      <c r="F26" s="36">
        <v>14</v>
      </c>
      <c r="G26" s="58">
        <v>0.875</v>
      </c>
      <c r="H26" s="37">
        <v>3.5333333333333332</v>
      </c>
      <c r="I26" s="80">
        <v>8</v>
      </c>
      <c r="J26" s="36">
        <v>6</v>
      </c>
      <c r="K26" s="58">
        <v>0.75</v>
      </c>
      <c r="L26" s="36">
        <v>3</v>
      </c>
      <c r="M26" s="58">
        <v>0.375</v>
      </c>
      <c r="N26" s="37">
        <v>2.4</v>
      </c>
      <c r="O26" s="83" t="s">
        <v>32</v>
      </c>
      <c r="P26" s="38" t="s">
        <v>32</v>
      </c>
      <c r="Q26" s="91" t="s">
        <v>32</v>
      </c>
      <c r="R26" s="38" t="s">
        <v>32</v>
      </c>
      <c r="S26" s="91" t="s">
        <v>32</v>
      </c>
      <c r="T26" s="90" t="s">
        <v>32</v>
      </c>
    </row>
    <row r="27" spans="1:20" s="71" customFormat="1" x14ac:dyDescent="0.25">
      <c r="A27" s="148"/>
      <c r="B27" s="72" t="s">
        <v>30</v>
      </c>
      <c r="C27" s="81">
        <f>IFERROR(SUM(C22:C26), "--")</f>
        <v>139</v>
      </c>
      <c r="D27" s="73">
        <f>IFERROR(SUM(D22:D26), "--")</f>
        <v>121</v>
      </c>
      <c r="E27" s="74">
        <f>IFERROR(D27/C27, "--")</f>
        <v>0.87050359712230219</v>
      </c>
      <c r="F27" s="73">
        <f>IFERROR(SUM(F22:F26), "--")</f>
        <v>108</v>
      </c>
      <c r="G27" s="74">
        <f>IFERROR(F27/C27, "--")</f>
        <v>0.7769784172661871</v>
      </c>
      <c r="H27" s="75" t="s">
        <v>32</v>
      </c>
      <c r="I27" s="81">
        <f>IFERROR(SUM(I22:I26), "--")</f>
        <v>42</v>
      </c>
      <c r="J27" s="73">
        <f>IFERROR(SUM(J22:J26), "--")</f>
        <v>31</v>
      </c>
      <c r="K27" s="74">
        <f>IFERROR(J27/I27, "--")</f>
        <v>0.73809523809523814</v>
      </c>
      <c r="L27" s="73">
        <f>IFERROR(SUM(L22:L26), "--")</f>
        <v>23</v>
      </c>
      <c r="M27" s="74">
        <f>IFERROR(L27/I27, "--")</f>
        <v>0.54761904761904767</v>
      </c>
      <c r="N27" s="75" t="s">
        <v>32</v>
      </c>
      <c r="O27" s="81">
        <f>IFERROR(SUM(O22:O26), "--")</f>
        <v>10</v>
      </c>
      <c r="P27" s="73">
        <f>IFERROR(SUM(P22:P26), "--")</f>
        <v>8</v>
      </c>
      <c r="Q27" s="74">
        <f>IFERROR(P27/O27, "--")</f>
        <v>0.8</v>
      </c>
      <c r="R27" s="73">
        <f>IFERROR(SUM(R22:R26), "--")</f>
        <v>5</v>
      </c>
      <c r="S27" s="74">
        <f>IFERROR(R27/O27, "--")</f>
        <v>0.5</v>
      </c>
      <c r="T27" s="75" t="s">
        <v>32</v>
      </c>
    </row>
    <row r="28" spans="1:20" x14ac:dyDescent="0.25">
      <c r="A28" s="174" t="s">
        <v>92</v>
      </c>
      <c r="B28" s="7" t="s">
        <v>0</v>
      </c>
      <c r="C28" s="78">
        <v>819</v>
      </c>
      <c r="D28" s="33">
        <v>711</v>
      </c>
      <c r="E28" s="28">
        <v>0.86813186813186816</v>
      </c>
      <c r="F28" s="33">
        <v>556</v>
      </c>
      <c r="G28" s="28">
        <v>0.67887667887667891</v>
      </c>
      <c r="H28" s="34">
        <v>2.4601307189542481</v>
      </c>
      <c r="I28" s="78">
        <v>56</v>
      </c>
      <c r="J28" s="33">
        <v>46</v>
      </c>
      <c r="K28" s="28">
        <v>0.8214285714285714</v>
      </c>
      <c r="L28" s="33">
        <v>40</v>
      </c>
      <c r="M28" s="28">
        <v>0.7142857142857143</v>
      </c>
      <c r="N28" s="34">
        <v>2.5217391304347827</v>
      </c>
      <c r="O28" s="78">
        <v>22</v>
      </c>
      <c r="P28" s="33">
        <v>18</v>
      </c>
      <c r="Q28" s="28">
        <v>0.81818181818181823</v>
      </c>
      <c r="R28" s="33">
        <v>14</v>
      </c>
      <c r="S28" s="28">
        <v>0.63636363636363635</v>
      </c>
      <c r="T28" s="34">
        <v>2.2777777777777777</v>
      </c>
    </row>
    <row r="29" spans="1:20" x14ac:dyDescent="0.25">
      <c r="A29" s="175"/>
      <c r="B29" s="7" t="s">
        <v>1</v>
      </c>
      <c r="C29" s="78">
        <v>654</v>
      </c>
      <c r="D29" s="33">
        <v>563</v>
      </c>
      <c r="E29" s="28">
        <v>0.86085626911314983</v>
      </c>
      <c r="F29" s="33">
        <v>493</v>
      </c>
      <c r="G29" s="28">
        <v>0.75382262996941896</v>
      </c>
      <c r="H29" s="34">
        <v>2.7388446215139446</v>
      </c>
      <c r="I29" s="78">
        <v>89</v>
      </c>
      <c r="J29" s="33">
        <v>68</v>
      </c>
      <c r="K29" s="28">
        <v>0.7640449438202247</v>
      </c>
      <c r="L29" s="33">
        <v>54</v>
      </c>
      <c r="M29" s="28">
        <v>0.6067415730337079</v>
      </c>
      <c r="N29" s="34">
        <v>2.6147058823529408</v>
      </c>
      <c r="O29" s="78">
        <v>32</v>
      </c>
      <c r="P29" s="33">
        <v>22</v>
      </c>
      <c r="Q29" s="28">
        <v>0.6875</v>
      </c>
      <c r="R29" s="33">
        <v>15</v>
      </c>
      <c r="S29" s="28">
        <v>0.46875</v>
      </c>
      <c r="T29" s="34">
        <v>2.1045454545454541</v>
      </c>
    </row>
    <row r="30" spans="1:20" x14ac:dyDescent="0.25">
      <c r="A30" s="175"/>
      <c r="B30" s="7" t="s">
        <v>2</v>
      </c>
      <c r="C30" s="78">
        <v>538</v>
      </c>
      <c r="D30" s="33">
        <v>476</v>
      </c>
      <c r="E30" s="28">
        <v>0.88475836431226762</v>
      </c>
      <c r="F30" s="33">
        <v>388</v>
      </c>
      <c r="G30" s="28">
        <v>0.72118959107806691</v>
      </c>
      <c r="H30" s="34">
        <v>2.5911270983213428</v>
      </c>
      <c r="I30" s="78">
        <v>94</v>
      </c>
      <c r="J30" s="33">
        <v>69</v>
      </c>
      <c r="K30" s="28">
        <v>0.73404255319148937</v>
      </c>
      <c r="L30" s="33">
        <v>58</v>
      </c>
      <c r="M30" s="28">
        <v>0.61702127659574468</v>
      </c>
      <c r="N30" s="34">
        <v>2.5898550724637679</v>
      </c>
      <c r="O30" s="78">
        <v>80</v>
      </c>
      <c r="P30" s="33">
        <v>49</v>
      </c>
      <c r="Q30" s="28">
        <v>0.61250000000000004</v>
      </c>
      <c r="R30" s="33">
        <v>35</v>
      </c>
      <c r="S30" s="28">
        <v>0.4375</v>
      </c>
      <c r="T30" s="34">
        <v>2.2102040816326531</v>
      </c>
    </row>
    <row r="31" spans="1:20" x14ac:dyDescent="0.25">
      <c r="A31" s="175"/>
      <c r="B31" s="7" t="s">
        <v>48</v>
      </c>
      <c r="C31" s="78">
        <v>547</v>
      </c>
      <c r="D31" s="33">
        <v>488</v>
      </c>
      <c r="E31" s="28">
        <v>0.89213893967093238</v>
      </c>
      <c r="F31" s="33">
        <v>393</v>
      </c>
      <c r="G31" s="28">
        <v>0.71846435100548445</v>
      </c>
      <c r="H31" s="34">
        <v>2.4344919786096257</v>
      </c>
      <c r="I31" s="78">
        <v>100</v>
      </c>
      <c r="J31" s="33">
        <v>69</v>
      </c>
      <c r="K31" s="28">
        <v>0.69</v>
      </c>
      <c r="L31" s="33">
        <v>56</v>
      </c>
      <c r="M31" s="28">
        <v>0.56000000000000005</v>
      </c>
      <c r="N31" s="34">
        <v>2.5843749999999996</v>
      </c>
      <c r="O31" s="78">
        <v>80</v>
      </c>
      <c r="P31" s="33">
        <v>69</v>
      </c>
      <c r="Q31" s="28">
        <v>0.86250000000000004</v>
      </c>
      <c r="R31" s="33">
        <v>59</v>
      </c>
      <c r="S31" s="28">
        <v>0.73750000000000004</v>
      </c>
      <c r="T31" s="34">
        <v>2.4911764705882353</v>
      </c>
    </row>
    <row r="32" spans="1:20" x14ac:dyDescent="0.25">
      <c r="A32" s="175"/>
      <c r="B32" s="7" t="s">
        <v>47</v>
      </c>
      <c r="C32" s="78">
        <v>500</v>
      </c>
      <c r="D32" s="33">
        <v>449</v>
      </c>
      <c r="E32" s="28">
        <v>0.89800000000000002</v>
      </c>
      <c r="F32" s="33">
        <v>380</v>
      </c>
      <c r="G32" s="28">
        <v>0.76</v>
      </c>
      <c r="H32" s="34">
        <v>2.7153846153846155</v>
      </c>
      <c r="I32" s="78">
        <v>107</v>
      </c>
      <c r="J32" s="33">
        <v>81</v>
      </c>
      <c r="K32" s="28">
        <v>0.7570093457943925</v>
      </c>
      <c r="L32" s="33">
        <v>53</v>
      </c>
      <c r="M32" s="28">
        <v>0.49532710280373832</v>
      </c>
      <c r="N32" s="34">
        <v>2.1442857142857141</v>
      </c>
      <c r="O32" s="78">
        <v>18</v>
      </c>
      <c r="P32" s="33">
        <v>15</v>
      </c>
      <c r="Q32" s="28">
        <v>0.83333333333333337</v>
      </c>
      <c r="R32" s="33">
        <v>8</v>
      </c>
      <c r="S32" s="28">
        <v>0.44444444444444442</v>
      </c>
      <c r="T32" s="34">
        <v>1.4666666666666666</v>
      </c>
    </row>
    <row r="33" spans="1:20" s="71" customFormat="1" x14ac:dyDescent="0.25">
      <c r="A33" s="176"/>
      <c r="B33" s="53" t="s">
        <v>30</v>
      </c>
      <c r="C33" s="79">
        <f>IFERROR(SUM(C28:C32), "--")</f>
        <v>3058</v>
      </c>
      <c r="D33" s="67">
        <f>IFERROR(SUM(D28:D32), "--")</f>
        <v>2687</v>
      </c>
      <c r="E33" s="68">
        <f>IFERROR(D33/C33, "--")</f>
        <v>0.8786788750817528</v>
      </c>
      <c r="F33" s="67">
        <f>IFERROR(SUM(F28:F32), "--")</f>
        <v>2210</v>
      </c>
      <c r="G33" s="68">
        <f>IFERROR(F33/C33, "--")</f>
        <v>0.72269457161543493</v>
      </c>
      <c r="H33" s="70" t="s">
        <v>32</v>
      </c>
      <c r="I33" s="79">
        <f>IFERROR(SUM(I28:I32), "--")</f>
        <v>446</v>
      </c>
      <c r="J33" s="67">
        <f>IFERROR(SUM(J28:J32), "--")</f>
        <v>333</v>
      </c>
      <c r="K33" s="68">
        <f>IFERROR(J33/I33, "--")</f>
        <v>0.74663677130044848</v>
      </c>
      <c r="L33" s="67">
        <f>IFERROR(SUM(L28:L32), "--")</f>
        <v>261</v>
      </c>
      <c r="M33" s="68">
        <f>IFERROR(L33/I33, "--")</f>
        <v>0.58520179372197312</v>
      </c>
      <c r="N33" s="70" t="s">
        <v>32</v>
      </c>
      <c r="O33" s="79">
        <f>IFERROR(SUM(O28:O32), "--")</f>
        <v>232</v>
      </c>
      <c r="P33" s="67">
        <f>IFERROR(SUM(P28:P32), "--")</f>
        <v>173</v>
      </c>
      <c r="Q33" s="68">
        <f>IFERROR(P33/O33, "--")</f>
        <v>0.74568965517241381</v>
      </c>
      <c r="R33" s="67">
        <f>IFERROR(SUM(R28:R32), "--")</f>
        <v>131</v>
      </c>
      <c r="S33" s="68">
        <f>IFERROR(R33/O33, "--")</f>
        <v>0.56465517241379315</v>
      </c>
      <c r="T33" s="70" t="s">
        <v>32</v>
      </c>
    </row>
    <row r="34" spans="1:20" x14ac:dyDescent="0.25">
      <c r="A34" s="146" t="s">
        <v>18</v>
      </c>
      <c r="B34" s="35" t="s">
        <v>0</v>
      </c>
      <c r="C34" s="80">
        <v>6</v>
      </c>
      <c r="D34" s="36">
        <v>6</v>
      </c>
      <c r="E34" s="58">
        <v>1</v>
      </c>
      <c r="F34" s="36">
        <v>5</v>
      </c>
      <c r="G34" s="58">
        <v>0.83333333333333337</v>
      </c>
      <c r="H34" s="37">
        <v>2.4499999999999997</v>
      </c>
      <c r="I34" s="80">
        <v>1</v>
      </c>
      <c r="J34" s="36">
        <v>0</v>
      </c>
      <c r="K34" s="58">
        <v>0</v>
      </c>
      <c r="L34" s="36">
        <v>0</v>
      </c>
      <c r="M34" s="58">
        <v>0</v>
      </c>
      <c r="N34" s="37" t="s">
        <v>32</v>
      </c>
      <c r="O34" s="80">
        <v>2</v>
      </c>
      <c r="P34" s="36">
        <v>1</v>
      </c>
      <c r="Q34" s="58">
        <v>0.5</v>
      </c>
      <c r="R34" s="36">
        <v>1</v>
      </c>
      <c r="S34" s="58">
        <v>0.5</v>
      </c>
      <c r="T34" s="37">
        <v>3</v>
      </c>
    </row>
    <row r="35" spans="1:20" x14ac:dyDescent="0.25">
      <c r="A35" s="147"/>
      <c r="B35" s="35" t="s">
        <v>1</v>
      </c>
      <c r="C35" s="80">
        <v>5</v>
      </c>
      <c r="D35" s="36">
        <v>2</v>
      </c>
      <c r="E35" s="58">
        <v>0.4</v>
      </c>
      <c r="F35" s="36">
        <v>2</v>
      </c>
      <c r="G35" s="58">
        <v>0.4</v>
      </c>
      <c r="H35" s="37">
        <v>2</v>
      </c>
      <c r="I35" s="80">
        <v>1</v>
      </c>
      <c r="J35" s="36">
        <v>0</v>
      </c>
      <c r="K35" s="58">
        <v>0</v>
      </c>
      <c r="L35" s="36">
        <v>0</v>
      </c>
      <c r="M35" s="58">
        <v>0</v>
      </c>
      <c r="N35" s="37" t="s">
        <v>32</v>
      </c>
      <c r="O35" s="83" t="s">
        <v>32</v>
      </c>
      <c r="P35" s="38" t="s">
        <v>32</v>
      </c>
      <c r="Q35" s="91" t="s">
        <v>32</v>
      </c>
      <c r="R35" s="38" t="s">
        <v>32</v>
      </c>
      <c r="S35" s="91" t="s">
        <v>32</v>
      </c>
      <c r="T35" s="90" t="s">
        <v>32</v>
      </c>
    </row>
    <row r="36" spans="1:20" x14ac:dyDescent="0.25">
      <c r="A36" s="147"/>
      <c r="B36" s="35" t="s">
        <v>2</v>
      </c>
      <c r="C36" s="80">
        <v>5</v>
      </c>
      <c r="D36" s="36">
        <v>3</v>
      </c>
      <c r="E36" s="58">
        <v>0.6</v>
      </c>
      <c r="F36" s="36">
        <v>3</v>
      </c>
      <c r="G36" s="58">
        <v>0.6</v>
      </c>
      <c r="H36" s="37">
        <v>3.3333333333333335</v>
      </c>
      <c r="I36" s="80">
        <v>1</v>
      </c>
      <c r="J36" s="36">
        <v>1</v>
      </c>
      <c r="K36" s="58">
        <v>1</v>
      </c>
      <c r="L36" s="36">
        <v>1</v>
      </c>
      <c r="M36" s="58">
        <v>1</v>
      </c>
      <c r="N36" s="37">
        <v>3</v>
      </c>
      <c r="O36" s="83" t="s">
        <v>32</v>
      </c>
      <c r="P36" s="38" t="s">
        <v>32</v>
      </c>
      <c r="Q36" s="91" t="s">
        <v>32</v>
      </c>
      <c r="R36" s="38" t="s">
        <v>32</v>
      </c>
      <c r="S36" s="91" t="s">
        <v>32</v>
      </c>
      <c r="T36" s="90" t="s">
        <v>32</v>
      </c>
    </row>
    <row r="37" spans="1:20" x14ac:dyDescent="0.25">
      <c r="A37" s="147"/>
      <c r="B37" s="35" t="s">
        <v>48</v>
      </c>
      <c r="C37" s="80">
        <v>5</v>
      </c>
      <c r="D37" s="36">
        <v>5</v>
      </c>
      <c r="E37" s="58">
        <v>1</v>
      </c>
      <c r="F37" s="36">
        <v>4</v>
      </c>
      <c r="G37" s="58">
        <v>0.8</v>
      </c>
      <c r="H37" s="37">
        <v>2.0999999999999996</v>
      </c>
      <c r="I37" s="83" t="s">
        <v>32</v>
      </c>
      <c r="J37" s="38" t="s">
        <v>32</v>
      </c>
      <c r="K37" s="91" t="s">
        <v>32</v>
      </c>
      <c r="L37" s="38" t="s">
        <v>32</v>
      </c>
      <c r="M37" s="91" t="s">
        <v>32</v>
      </c>
      <c r="N37" s="90" t="s">
        <v>32</v>
      </c>
      <c r="O37" s="80">
        <v>1</v>
      </c>
      <c r="P37" s="36">
        <v>1</v>
      </c>
      <c r="Q37" s="58">
        <v>1</v>
      </c>
      <c r="R37" s="36">
        <v>0</v>
      </c>
      <c r="S37" s="58">
        <v>0</v>
      </c>
      <c r="T37" s="37">
        <v>0</v>
      </c>
    </row>
    <row r="38" spans="1:20" x14ac:dyDescent="0.25">
      <c r="A38" s="147"/>
      <c r="B38" s="35" t="s">
        <v>47</v>
      </c>
      <c r="C38" s="80">
        <v>3</v>
      </c>
      <c r="D38" s="36">
        <v>2</v>
      </c>
      <c r="E38" s="58">
        <v>0.66666666666666663</v>
      </c>
      <c r="F38" s="36">
        <v>2</v>
      </c>
      <c r="G38" s="58">
        <v>0.66666666666666663</v>
      </c>
      <c r="H38" s="37">
        <v>2</v>
      </c>
      <c r="I38" s="80">
        <v>2</v>
      </c>
      <c r="J38" s="36">
        <v>1</v>
      </c>
      <c r="K38" s="58">
        <v>0.5</v>
      </c>
      <c r="L38" s="36">
        <v>1</v>
      </c>
      <c r="M38" s="58">
        <v>0.5</v>
      </c>
      <c r="N38" s="37">
        <v>2</v>
      </c>
      <c r="O38" s="83" t="s">
        <v>32</v>
      </c>
      <c r="P38" s="38" t="s">
        <v>32</v>
      </c>
      <c r="Q38" s="91" t="s">
        <v>32</v>
      </c>
      <c r="R38" s="38" t="s">
        <v>32</v>
      </c>
      <c r="S38" s="91" t="s">
        <v>32</v>
      </c>
      <c r="T38" s="90" t="s">
        <v>32</v>
      </c>
    </row>
    <row r="39" spans="1:20" s="71" customFormat="1" x14ac:dyDescent="0.25">
      <c r="A39" s="148"/>
      <c r="B39" s="72" t="s">
        <v>30</v>
      </c>
      <c r="C39" s="81">
        <f>IFERROR(SUM(C34:C38), "--")</f>
        <v>24</v>
      </c>
      <c r="D39" s="73">
        <f>IFERROR(SUM(D34:D38), "--")</f>
        <v>18</v>
      </c>
      <c r="E39" s="74">
        <f>IFERROR(D39/C39, "--")</f>
        <v>0.75</v>
      </c>
      <c r="F39" s="73">
        <f>IFERROR(SUM(F34:F38), "--")</f>
        <v>16</v>
      </c>
      <c r="G39" s="74">
        <f>IFERROR(F39/C39, "--")</f>
        <v>0.66666666666666663</v>
      </c>
      <c r="H39" s="75" t="s">
        <v>32</v>
      </c>
      <c r="I39" s="81">
        <f>IFERROR(SUM(I34:I38), "--")</f>
        <v>5</v>
      </c>
      <c r="J39" s="73">
        <f>IFERROR(SUM(J34:J38), "--")</f>
        <v>2</v>
      </c>
      <c r="K39" s="74">
        <f>IFERROR(J39/I39, "--")</f>
        <v>0.4</v>
      </c>
      <c r="L39" s="73">
        <f>IFERROR(SUM(L34:L38), "--")</f>
        <v>2</v>
      </c>
      <c r="M39" s="74">
        <f>IFERROR(L39/I39, "--")</f>
        <v>0.4</v>
      </c>
      <c r="N39" s="75" t="s">
        <v>32</v>
      </c>
      <c r="O39" s="81">
        <f>IFERROR(SUM(O34:O38), "--")</f>
        <v>3</v>
      </c>
      <c r="P39" s="73">
        <f>IFERROR(SUM(P34:P38), "--")</f>
        <v>2</v>
      </c>
      <c r="Q39" s="74">
        <f>IFERROR(P39/O39, "--")</f>
        <v>0.66666666666666663</v>
      </c>
      <c r="R39" s="73">
        <f>IFERROR(SUM(R34:R38), "--")</f>
        <v>1</v>
      </c>
      <c r="S39" s="74">
        <f>IFERROR(R39/O39, "--")</f>
        <v>0.33333333333333331</v>
      </c>
      <c r="T39" s="75" t="s">
        <v>32</v>
      </c>
    </row>
    <row r="40" spans="1:20" ht="15" customHeight="1" x14ac:dyDescent="0.25">
      <c r="A40" s="171" t="s">
        <v>56</v>
      </c>
      <c r="B40" s="7" t="s">
        <v>0</v>
      </c>
      <c r="C40" s="78">
        <v>620</v>
      </c>
      <c r="D40" s="33">
        <v>568</v>
      </c>
      <c r="E40" s="28">
        <v>0.91612903225806452</v>
      </c>
      <c r="F40" s="33">
        <v>495</v>
      </c>
      <c r="G40" s="28">
        <v>0.79838709677419351</v>
      </c>
      <c r="H40" s="34">
        <v>2.7946058091286305</v>
      </c>
      <c r="I40" s="78">
        <v>71</v>
      </c>
      <c r="J40" s="33">
        <v>59</v>
      </c>
      <c r="K40" s="28">
        <v>0.83098591549295775</v>
      </c>
      <c r="L40" s="33">
        <v>51</v>
      </c>
      <c r="M40" s="28">
        <v>0.71830985915492962</v>
      </c>
      <c r="N40" s="34">
        <v>2.807017543859649</v>
      </c>
      <c r="O40" s="78">
        <v>27</v>
      </c>
      <c r="P40" s="33">
        <v>24</v>
      </c>
      <c r="Q40" s="28">
        <v>0.88888888888888884</v>
      </c>
      <c r="R40" s="33">
        <v>19</v>
      </c>
      <c r="S40" s="28">
        <v>0.70370370370370372</v>
      </c>
      <c r="T40" s="34">
        <v>2.6666666666666665</v>
      </c>
    </row>
    <row r="41" spans="1:20" x14ac:dyDescent="0.25">
      <c r="A41" s="172"/>
      <c r="B41" s="7" t="s">
        <v>1</v>
      </c>
      <c r="C41" s="78">
        <v>569</v>
      </c>
      <c r="D41" s="33">
        <v>516</v>
      </c>
      <c r="E41" s="28">
        <v>0.90685413005272408</v>
      </c>
      <c r="F41" s="33">
        <v>449</v>
      </c>
      <c r="G41" s="28">
        <v>0.78910369068541297</v>
      </c>
      <c r="H41" s="34">
        <v>2.8639618138424821</v>
      </c>
      <c r="I41" s="78">
        <v>123</v>
      </c>
      <c r="J41" s="33">
        <v>99</v>
      </c>
      <c r="K41" s="28">
        <v>0.80487804878048785</v>
      </c>
      <c r="L41" s="33">
        <v>83</v>
      </c>
      <c r="M41" s="28">
        <v>0.67479674796747968</v>
      </c>
      <c r="N41" s="34">
        <v>2.8585858585858586</v>
      </c>
      <c r="O41" s="78">
        <v>27</v>
      </c>
      <c r="P41" s="33">
        <v>21</v>
      </c>
      <c r="Q41" s="28">
        <v>0.77777777777777779</v>
      </c>
      <c r="R41" s="33">
        <v>12</v>
      </c>
      <c r="S41" s="28">
        <v>0.44444444444444442</v>
      </c>
      <c r="T41" s="34">
        <v>1.6666666666666667</v>
      </c>
    </row>
    <row r="42" spans="1:20" x14ac:dyDescent="0.25">
      <c r="A42" s="172"/>
      <c r="B42" s="7" t="s">
        <v>2</v>
      </c>
      <c r="C42" s="78">
        <v>545</v>
      </c>
      <c r="D42" s="33">
        <v>500</v>
      </c>
      <c r="E42" s="28">
        <v>0.91743119266055051</v>
      </c>
      <c r="F42" s="33">
        <v>434</v>
      </c>
      <c r="G42" s="28">
        <v>0.79633027522935784</v>
      </c>
      <c r="H42" s="34">
        <v>2.8055408970976252</v>
      </c>
      <c r="I42" s="78">
        <v>126</v>
      </c>
      <c r="J42" s="33">
        <v>111</v>
      </c>
      <c r="K42" s="28">
        <v>0.88095238095238093</v>
      </c>
      <c r="L42" s="33">
        <v>100</v>
      </c>
      <c r="M42" s="28">
        <v>0.79365079365079361</v>
      </c>
      <c r="N42" s="34">
        <v>2.9727272727272727</v>
      </c>
      <c r="O42" s="78">
        <v>50</v>
      </c>
      <c r="P42" s="33">
        <v>40</v>
      </c>
      <c r="Q42" s="28">
        <v>0.8</v>
      </c>
      <c r="R42" s="33">
        <v>35</v>
      </c>
      <c r="S42" s="28">
        <v>0.7</v>
      </c>
      <c r="T42" s="34">
        <v>2.8974358974358974</v>
      </c>
    </row>
    <row r="43" spans="1:20" x14ac:dyDescent="0.25">
      <c r="A43" s="172"/>
      <c r="B43" s="7" t="s">
        <v>48</v>
      </c>
      <c r="C43" s="78">
        <v>425</v>
      </c>
      <c r="D43" s="33">
        <v>380</v>
      </c>
      <c r="E43" s="28">
        <v>0.89411764705882357</v>
      </c>
      <c r="F43" s="33">
        <v>334</v>
      </c>
      <c r="G43" s="28">
        <v>0.78588235294117648</v>
      </c>
      <c r="H43" s="34">
        <v>2.9083636363636369</v>
      </c>
      <c r="I43" s="78">
        <v>153</v>
      </c>
      <c r="J43" s="33">
        <v>121</v>
      </c>
      <c r="K43" s="28">
        <v>0.79084967320261434</v>
      </c>
      <c r="L43" s="33">
        <v>104</v>
      </c>
      <c r="M43" s="28">
        <v>0.6797385620915033</v>
      </c>
      <c r="N43" s="34">
        <v>3.0090909090909093</v>
      </c>
      <c r="O43" s="78">
        <v>97</v>
      </c>
      <c r="P43" s="33">
        <v>87</v>
      </c>
      <c r="Q43" s="28">
        <v>0.89690721649484539</v>
      </c>
      <c r="R43" s="33">
        <v>71</v>
      </c>
      <c r="S43" s="28">
        <v>0.73195876288659789</v>
      </c>
      <c r="T43" s="34">
        <v>2.6435294117647059</v>
      </c>
    </row>
    <row r="44" spans="1:20" x14ac:dyDescent="0.25">
      <c r="A44" s="172"/>
      <c r="B44" s="7" t="s">
        <v>47</v>
      </c>
      <c r="C44" s="78">
        <v>432</v>
      </c>
      <c r="D44" s="33">
        <v>397</v>
      </c>
      <c r="E44" s="28">
        <v>0.91898148148148151</v>
      </c>
      <c r="F44" s="33">
        <v>336</v>
      </c>
      <c r="G44" s="28">
        <v>0.77777777777777779</v>
      </c>
      <c r="H44" s="34">
        <v>2.859375</v>
      </c>
      <c r="I44" s="78">
        <v>195</v>
      </c>
      <c r="J44" s="33">
        <v>176</v>
      </c>
      <c r="K44" s="28">
        <v>0.90256410256410258</v>
      </c>
      <c r="L44" s="33">
        <v>148</v>
      </c>
      <c r="M44" s="28">
        <v>0.75897435897435894</v>
      </c>
      <c r="N44" s="34">
        <v>3.057664233576642</v>
      </c>
      <c r="O44" s="78">
        <v>24</v>
      </c>
      <c r="P44" s="33">
        <v>21</v>
      </c>
      <c r="Q44" s="28">
        <v>0.875</v>
      </c>
      <c r="R44" s="33">
        <v>19</v>
      </c>
      <c r="S44" s="28">
        <v>0.79166666666666663</v>
      </c>
      <c r="T44" s="34">
        <v>3.5263157894736841</v>
      </c>
    </row>
    <row r="45" spans="1:20" s="71" customFormat="1" x14ac:dyDescent="0.25">
      <c r="A45" s="173"/>
      <c r="B45" s="53" t="s">
        <v>30</v>
      </c>
      <c r="C45" s="79">
        <f>IFERROR(SUM(C40:C44), "--")</f>
        <v>2591</v>
      </c>
      <c r="D45" s="67">
        <f>IFERROR(SUM(D40:D44), "--")</f>
        <v>2361</v>
      </c>
      <c r="E45" s="68">
        <f>IFERROR(D45/C45, "--")</f>
        <v>0.91123118487070631</v>
      </c>
      <c r="F45" s="67">
        <f>IFERROR(SUM(F40:F44), "--")</f>
        <v>2048</v>
      </c>
      <c r="G45" s="68">
        <f>IFERROR(F45/C45, "--")</f>
        <v>0.79042840602084141</v>
      </c>
      <c r="H45" s="70" t="s">
        <v>32</v>
      </c>
      <c r="I45" s="79">
        <f>IFERROR(SUM(I40:I44), "--")</f>
        <v>668</v>
      </c>
      <c r="J45" s="67">
        <f>IFERROR(SUM(J40:J44), "--")</f>
        <v>566</v>
      </c>
      <c r="K45" s="68">
        <f>IFERROR(J45/I45, "--")</f>
        <v>0.84730538922155685</v>
      </c>
      <c r="L45" s="67">
        <f>IFERROR(SUM(L40:L44), "--")</f>
        <v>486</v>
      </c>
      <c r="M45" s="68">
        <f>IFERROR(L45/I45, "--")</f>
        <v>0.72754491017964074</v>
      </c>
      <c r="N45" s="70" t="s">
        <v>32</v>
      </c>
      <c r="O45" s="79">
        <f>IFERROR(SUM(O40:O44), "--")</f>
        <v>225</v>
      </c>
      <c r="P45" s="67">
        <f>IFERROR(SUM(P40:P44), "--")</f>
        <v>193</v>
      </c>
      <c r="Q45" s="68">
        <f>IFERROR(P45/O45, "--")</f>
        <v>0.85777777777777775</v>
      </c>
      <c r="R45" s="67">
        <f>IFERROR(SUM(R40:R44), "--")</f>
        <v>156</v>
      </c>
      <c r="S45" s="68">
        <f>IFERROR(R45/O45, "--")</f>
        <v>0.69333333333333336</v>
      </c>
      <c r="T45" s="70" t="s">
        <v>32</v>
      </c>
    </row>
    <row r="46" spans="1:20" ht="15" customHeight="1" x14ac:dyDescent="0.25">
      <c r="A46" s="152" t="s">
        <v>41</v>
      </c>
      <c r="B46" s="35" t="s">
        <v>0</v>
      </c>
      <c r="C46" s="83">
        <v>123</v>
      </c>
      <c r="D46" s="36">
        <v>104</v>
      </c>
      <c r="E46" s="58">
        <v>0.84552845528455289</v>
      </c>
      <c r="F46" s="36">
        <v>86</v>
      </c>
      <c r="G46" s="58">
        <v>0.69918699186991873</v>
      </c>
      <c r="H46" s="37">
        <v>2.7588888888888894</v>
      </c>
      <c r="I46" s="83">
        <v>13</v>
      </c>
      <c r="J46" s="36">
        <v>10</v>
      </c>
      <c r="K46" s="58">
        <v>0.76923076923076927</v>
      </c>
      <c r="L46" s="36">
        <v>8</v>
      </c>
      <c r="M46" s="58">
        <v>0.61538461538461542</v>
      </c>
      <c r="N46" s="37">
        <v>2.9</v>
      </c>
      <c r="O46" s="83">
        <v>7</v>
      </c>
      <c r="P46" s="36">
        <v>6</v>
      </c>
      <c r="Q46" s="58">
        <v>0.8571428571428571</v>
      </c>
      <c r="R46" s="36">
        <v>4</v>
      </c>
      <c r="S46" s="58">
        <v>0.5714285714285714</v>
      </c>
      <c r="T46" s="37">
        <v>1.6666666666666667</v>
      </c>
    </row>
    <row r="47" spans="1:20" x14ac:dyDescent="0.25">
      <c r="A47" s="153"/>
      <c r="B47" s="35" t="s">
        <v>1</v>
      </c>
      <c r="C47" s="80">
        <v>86</v>
      </c>
      <c r="D47" s="36">
        <v>74</v>
      </c>
      <c r="E47" s="58">
        <v>0.86046511627906974</v>
      </c>
      <c r="F47" s="36">
        <v>64</v>
      </c>
      <c r="G47" s="58">
        <v>0.7441860465116279</v>
      </c>
      <c r="H47" s="37">
        <v>2.8391304347826081</v>
      </c>
      <c r="I47" s="80">
        <v>22</v>
      </c>
      <c r="J47" s="36">
        <v>16</v>
      </c>
      <c r="K47" s="58">
        <v>0.72727272727272729</v>
      </c>
      <c r="L47" s="36">
        <v>15</v>
      </c>
      <c r="M47" s="58">
        <v>0.68181818181818177</v>
      </c>
      <c r="N47" s="37">
        <v>3.2866666666666666</v>
      </c>
      <c r="O47" s="80">
        <v>5</v>
      </c>
      <c r="P47" s="36">
        <v>5</v>
      </c>
      <c r="Q47" s="58">
        <v>1</v>
      </c>
      <c r="R47" s="36">
        <v>2</v>
      </c>
      <c r="S47" s="58">
        <v>0.4</v>
      </c>
      <c r="T47" s="37">
        <v>0.8</v>
      </c>
    </row>
    <row r="48" spans="1:20" x14ac:dyDescent="0.25">
      <c r="A48" s="153"/>
      <c r="B48" s="35" t="s">
        <v>2</v>
      </c>
      <c r="C48" s="80">
        <v>101</v>
      </c>
      <c r="D48" s="36">
        <v>84</v>
      </c>
      <c r="E48" s="58">
        <v>0.83168316831683164</v>
      </c>
      <c r="F48" s="36">
        <v>69</v>
      </c>
      <c r="G48" s="58">
        <v>0.68316831683168322</v>
      </c>
      <c r="H48" s="37">
        <v>2.7233333333333336</v>
      </c>
      <c r="I48" s="80">
        <v>19</v>
      </c>
      <c r="J48" s="36">
        <v>16</v>
      </c>
      <c r="K48" s="58">
        <v>0.84210526315789469</v>
      </c>
      <c r="L48" s="36">
        <v>12</v>
      </c>
      <c r="M48" s="58">
        <v>0.63157894736842102</v>
      </c>
      <c r="N48" s="37">
        <v>2.35</v>
      </c>
      <c r="O48" s="80">
        <v>7</v>
      </c>
      <c r="P48" s="36">
        <v>5</v>
      </c>
      <c r="Q48" s="58">
        <v>0.7142857142857143</v>
      </c>
      <c r="R48" s="36">
        <v>5</v>
      </c>
      <c r="S48" s="58">
        <v>0.7142857142857143</v>
      </c>
      <c r="T48" s="37">
        <v>3.2</v>
      </c>
    </row>
    <row r="49" spans="1:20" x14ac:dyDescent="0.25">
      <c r="A49" s="153"/>
      <c r="B49" s="35" t="s">
        <v>48</v>
      </c>
      <c r="C49" s="80">
        <v>70</v>
      </c>
      <c r="D49" s="36">
        <v>63</v>
      </c>
      <c r="E49" s="58">
        <v>0.9</v>
      </c>
      <c r="F49" s="36">
        <v>55</v>
      </c>
      <c r="G49" s="58">
        <v>0.7857142857142857</v>
      </c>
      <c r="H49" s="37">
        <v>2.7553191489361701</v>
      </c>
      <c r="I49" s="80">
        <v>14</v>
      </c>
      <c r="J49" s="36">
        <v>13</v>
      </c>
      <c r="K49" s="58">
        <v>0.9285714285714286</v>
      </c>
      <c r="L49" s="36">
        <v>11</v>
      </c>
      <c r="M49" s="58">
        <v>0.7857142857142857</v>
      </c>
      <c r="N49" s="37">
        <v>2.7363636363636363</v>
      </c>
      <c r="O49" s="80">
        <v>10</v>
      </c>
      <c r="P49" s="36">
        <v>8</v>
      </c>
      <c r="Q49" s="58">
        <v>0.8</v>
      </c>
      <c r="R49" s="36">
        <v>8</v>
      </c>
      <c r="S49" s="58">
        <v>0.8</v>
      </c>
      <c r="T49" s="37">
        <v>3.5124999999999993</v>
      </c>
    </row>
    <row r="50" spans="1:20" x14ac:dyDescent="0.25">
      <c r="A50" s="153"/>
      <c r="B50" s="35" t="s">
        <v>47</v>
      </c>
      <c r="C50" s="80">
        <v>75</v>
      </c>
      <c r="D50" s="36">
        <v>70</v>
      </c>
      <c r="E50" s="58">
        <v>0.93333333333333335</v>
      </c>
      <c r="F50" s="36">
        <v>58</v>
      </c>
      <c r="G50" s="58">
        <v>0.77333333333333332</v>
      </c>
      <c r="H50" s="37">
        <v>2.6730769230769229</v>
      </c>
      <c r="I50" s="80">
        <v>42</v>
      </c>
      <c r="J50" s="36">
        <v>32</v>
      </c>
      <c r="K50" s="58">
        <v>0.76190476190476186</v>
      </c>
      <c r="L50" s="36">
        <v>24</v>
      </c>
      <c r="M50" s="58">
        <v>0.5714285714285714</v>
      </c>
      <c r="N50" s="37">
        <v>2.8458333333333332</v>
      </c>
      <c r="O50" s="80">
        <v>4</v>
      </c>
      <c r="P50" s="36">
        <v>4</v>
      </c>
      <c r="Q50" s="58">
        <v>1</v>
      </c>
      <c r="R50" s="36">
        <v>4</v>
      </c>
      <c r="S50" s="58">
        <v>1</v>
      </c>
      <c r="T50" s="37">
        <v>3.25</v>
      </c>
    </row>
    <row r="51" spans="1:20" s="71" customFormat="1" x14ac:dyDescent="0.25">
      <c r="A51" s="154"/>
      <c r="B51" s="72" t="s">
        <v>30</v>
      </c>
      <c r="C51" s="81">
        <f>IFERROR(SUM(C46:C50), "--")</f>
        <v>455</v>
      </c>
      <c r="D51" s="73">
        <f>IFERROR(SUM(D46:D50), "--")</f>
        <v>395</v>
      </c>
      <c r="E51" s="74">
        <f>IFERROR(D51/C51, "--")</f>
        <v>0.86813186813186816</v>
      </c>
      <c r="F51" s="73">
        <f>IFERROR(SUM(F46:F50), "--")</f>
        <v>332</v>
      </c>
      <c r="G51" s="74">
        <f>IFERROR(F51/C51, "--")</f>
        <v>0.72967032967032963</v>
      </c>
      <c r="H51" s="75" t="s">
        <v>32</v>
      </c>
      <c r="I51" s="81">
        <f>IFERROR(SUM(I46:I50), "--")</f>
        <v>110</v>
      </c>
      <c r="J51" s="73">
        <f>IFERROR(SUM(J46:J50), "--")</f>
        <v>87</v>
      </c>
      <c r="K51" s="74">
        <f>IFERROR(J51/I51, "--")</f>
        <v>0.79090909090909089</v>
      </c>
      <c r="L51" s="73">
        <f>IFERROR(SUM(L46:L50), "--")</f>
        <v>70</v>
      </c>
      <c r="M51" s="74">
        <f>IFERROR(L51/I51, "--")</f>
        <v>0.63636363636363635</v>
      </c>
      <c r="N51" s="75" t="s">
        <v>32</v>
      </c>
      <c r="O51" s="81">
        <f>IFERROR(SUM(O46:O50), "--")</f>
        <v>33</v>
      </c>
      <c r="P51" s="73">
        <f>IFERROR(SUM(P46:P50), "--")</f>
        <v>28</v>
      </c>
      <c r="Q51" s="74">
        <f>IFERROR(P51/O51, "--")</f>
        <v>0.84848484848484851</v>
      </c>
      <c r="R51" s="73">
        <f>IFERROR(SUM(R46:R50), "--")</f>
        <v>23</v>
      </c>
      <c r="S51" s="74">
        <f>IFERROR(R51/O51, "--")</f>
        <v>0.69696969696969702</v>
      </c>
      <c r="T51" s="75" t="s">
        <v>32</v>
      </c>
    </row>
    <row r="52" spans="1:20" ht="15" customHeight="1" x14ac:dyDescent="0.25">
      <c r="A52" s="171" t="s">
        <v>42</v>
      </c>
      <c r="B52" s="76" t="s">
        <v>0</v>
      </c>
      <c r="C52" s="78">
        <v>9</v>
      </c>
      <c r="D52" s="33">
        <v>8</v>
      </c>
      <c r="E52" s="28">
        <v>0.88888888888888884</v>
      </c>
      <c r="F52" s="33">
        <v>8</v>
      </c>
      <c r="G52" s="28">
        <v>0.88888888888888884</v>
      </c>
      <c r="H52" s="34">
        <v>3.2124999999999999</v>
      </c>
      <c r="I52" s="78">
        <v>2</v>
      </c>
      <c r="J52" s="33">
        <v>2</v>
      </c>
      <c r="K52" s="28">
        <v>1</v>
      </c>
      <c r="L52" s="33">
        <v>1</v>
      </c>
      <c r="M52" s="28">
        <v>0.5</v>
      </c>
      <c r="N52" s="34">
        <v>1</v>
      </c>
      <c r="O52" s="78">
        <v>3</v>
      </c>
      <c r="P52" s="33">
        <v>2</v>
      </c>
      <c r="Q52" s="28">
        <v>0.66666666666666663</v>
      </c>
      <c r="R52" s="33">
        <v>1</v>
      </c>
      <c r="S52" s="28">
        <v>0.33333333333333331</v>
      </c>
      <c r="T52" s="34">
        <v>1.5</v>
      </c>
    </row>
    <row r="53" spans="1:20" x14ac:dyDescent="0.25">
      <c r="A53" s="172"/>
      <c r="B53" s="76" t="s">
        <v>1</v>
      </c>
      <c r="C53" s="78">
        <v>12</v>
      </c>
      <c r="D53" s="33">
        <v>10</v>
      </c>
      <c r="E53" s="28">
        <v>0.83333333333333337</v>
      </c>
      <c r="F53" s="33">
        <v>7</v>
      </c>
      <c r="G53" s="28">
        <v>0.58333333333333337</v>
      </c>
      <c r="H53" s="34">
        <v>3</v>
      </c>
      <c r="I53" s="78">
        <v>4</v>
      </c>
      <c r="J53" s="33">
        <v>4</v>
      </c>
      <c r="K53" s="28">
        <v>1</v>
      </c>
      <c r="L53" s="33">
        <v>3</v>
      </c>
      <c r="M53" s="28">
        <v>0.75</v>
      </c>
      <c r="N53" s="34">
        <v>1.5</v>
      </c>
      <c r="O53" s="117" t="s">
        <v>32</v>
      </c>
      <c r="P53" s="118" t="s">
        <v>32</v>
      </c>
      <c r="Q53" s="31" t="s">
        <v>32</v>
      </c>
      <c r="R53" s="118" t="s">
        <v>32</v>
      </c>
      <c r="S53" s="31" t="s">
        <v>32</v>
      </c>
      <c r="T53" s="119" t="s">
        <v>32</v>
      </c>
    </row>
    <row r="54" spans="1:20" x14ac:dyDescent="0.25">
      <c r="A54" s="172"/>
      <c r="B54" s="76" t="s">
        <v>2</v>
      </c>
      <c r="C54" s="78">
        <v>10</v>
      </c>
      <c r="D54" s="33">
        <v>9</v>
      </c>
      <c r="E54" s="28">
        <v>0.9</v>
      </c>
      <c r="F54" s="33">
        <v>8</v>
      </c>
      <c r="G54" s="28">
        <v>0.8</v>
      </c>
      <c r="H54" s="34">
        <v>2.8571428571428572</v>
      </c>
      <c r="I54" s="78">
        <v>2</v>
      </c>
      <c r="J54" s="33">
        <v>2</v>
      </c>
      <c r="K54" s="28">
        <v>1</v>
      </c>
      <c r="L54" s="33">
        <v>1</v>
      </c>
      <c r="M54" s="28">
        <v>0.5</v>
      </c>
      <c r="N54" s="34">
        <v>1.5</v>
      </c>
      <c r="O54" s="78">
        <v>1</v>
      </c>
      <c r="P54" s="33">
        <v>0</v>
      </c>
      <c r="Q54" s="28">
        <v>0</v>
      </c>
      <c r="R54" s="33">
        <v>0</v>
      </c>
      <c r="S54" s="28">
        <v>0</v>
      </c>
      <c r="T54" s="34" t="s">
        <v>32</v>
      </c>
    </row>
    <row r="55" spans="1:20" x14ac:dyDescent="0.25">
      <c r="A55" s="172"/>
      <c r="B55" s="76" t="s">
        <v>48</v>
      </c>
      <c r="C55" s="78">
        <v>4</v>
      </c>
      <c r="D55" s="33">
        <v>4</v>
      </c>
      <c r="E55" s="28">
        <v>1</v>
      </c>
      <c r="F55" s="33">
        <v>3</v>
      </c>
      <c r="G55" s="28">
        <v>0.75</v>
      </c>
      <c r="H55" s="34">
        <v>2.3333333333333335</v>
      </c>
      <c r="I55" s="78">
        <v>2</v>
      </c>
      <c r="J55" s="33">
        <v>1</v>
      </c>
      <c r="K55" s="28">
        <v>0.5</v>
      </c>
      <c r="L55" s="33">
        <v>1</v>
      </c>
      <c r="M55" s="28">
        <v>0.5</v>
      </c>
      <c r="N55" s="34">
        <v>4</v>
      </c>
      <c r="O55" s="117" t="s">
        <v>32</v>
      </c>
      <c r="P55" s="118" t="s">
        <v>32</v>
      </c>
      <c r="Q55" s="31" t="s">
        <v>32</v>
      </c>
      <c r="R55" s="118" t="s">
        <v>32</v>
      </c>
      <c r="S55" s="31" t="s">
        <v>32</v>
      </c>
      <c r="T55" s="119" t="s">
        <v>32</v>
      </c>
    </row>
    <row r="56" spans="1:20" x14ac:dyDescent="0.25">
      <c r="A56" s="172"/>
      <c r="B56" s="76" t="s">
        <v>47</v>
      </c>
      <c r="C56" s="78">
        <v>6</v>
      </c>
      <c r="D56" s="33">
        <v>6</v>
      </c>
      <c r="E56" s="28">
        <v>1</v>
      </c>
      <c r="F56" s="33">
        <v>5</v>
      </c>
      <c r="G56" s="28">
        <v>0.83333333333333337</v>
      </c>
      <c r="H56" s="34">
        <v>2.4</v>
      </c>
      <c r="I56" s="78">
        <v>3</v>
      </c>
      <c r="J56" s="33">
        <v>3</v>
      </c>
      <c r="K56" s="28">
        <v>1</v>
      </c>
      <c r="L56" s="33">
        <v>3</v>
      </c>
      <c r="M56" s="28">
        <v>1</v>
      </c>
      <c r="N56" s="34">
        <v>3.5</v>
      </c>
      <c r="O56" s="78">
        <v>1</v>
      </c>
      <c r="P56" s="33">
        <v>1</v>
      </c>
      <c r="Q56" s="28">
        <v>1</v>
      </c>
      <c r="R56" s="33">
        <v>1</v>
      </c>
      <c r="S56" s="28">
        <v>1</v>
      </c>
      <c r="T56" s="34">
        <v>4</v>
      </c>
    </row>
    <row r="57" spans="1:20" s="71" customFormat="1" x14ac:dyDescent="0.25">
      <c r="A57" s="173"/>
      <c r="B57" s="77" t="s">
        <v>30</v>
      </c>
      <c r="C57" s="82">
        <f>IFERROR(SUM(C52:C56), "--")</f>
        <v>41</v>
      </c>
      <c r="D57" s="77">
        <f>IFERROR(SUM(D52:D56), "--")</f>
        <v>37</v>
      </c>
      <c r="E57" s="68">
        <f>IFERROR(D57/C57, "--")</f>
        <v>0.90243902439024393</v>
      </c>
      <c r="F57" s="77">
        <f>IFERROR(SUM(F52:F56), "--")</f>
        <v>31</v>
      </c>
      <c r="G57" s="68">
        <f>IFERROR(F57/C57, "--")</f>
        <v>0.75609756097560976</v>
      </c>
      <c r="H57" s="70" t="s">
        <v>32</v>
      </c>
      <c r="I57" s="79">
        <f>IFERROR(SUM(I52:I56), "--")</f>
        <v>13</v>
      </c>
      <c r="J57" s="67">
        <f>IFERROR(SUM(J52:J56), "--")</f>
        <v>12</v>
      </c>
      <c r="K57" s="68">
        <f>IFERROR(J57/I57, "--")</f>
        <v>0.92307692307692313</v>
      </c>
      <c r="L57" s="67">
        <f>IFERROR(SUM(L52:L56), "--")</f>
        <v>9</v>
      </c>
      <c r="M57" s="68">
        <f>IFERROR(L57/I57, "--")</f>
        <v>0.69230769230769229</v>
      </c>
      <c r="N57" s="70" t="s">
        <v>32</v>
      </c>
      <c r="O57" s="79">
        <f>IFERROR(SUM(O52:O56), "--")</f>
        <v>5</v>
      </c>
      <c r="P57" s="67">
        <f>IFERROR(SUM(P52:P56), "--")</f>
        <v>3</v>
      </c>
      <c r="Q57" s="68">
        <f>IFERROR(P57/O57, "--")</f>
        <v>0.6</v>
      </c>
      <c r="R57" s="67">
        <f>IFERROR(SUM(R52:R56), "--")</f>
        <v>2</v>
      </c>
      <c r="S57" s="68">
        <f>IFERROR(R57/O57, "--")</f>
        <v>0.4</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1" t="s">
        <v>103</v>
      </c>
      <c r="B1" s="142"/>
      <c r="C1" s="142"/>
      <c r="D1" s="142"/>
      <c r="E1" s="142"/>
      <c r="F1" s="142"/>
      <c r="G1" s="142"/>
      <c r="H1" s="142"/>
      <c r="I1" s="142"/>
      <c r="J1" s="142"/>
      <c r="K1" s="142"/>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65</v>
      </c>
      <c r="C3" s="44">
        <v>8117.5908600000002</v>
      </c>
      <c r="D3" s="45">
        <v>410.30053122393792</v>
      </c>
      <c r="E3" s="44">
        <v>270.58636200000001</v>
      </c>
      <c r="F3" s="44">
        <v>19.784500000000001</v>
      </c>
      <c r="G3" s="46">
        <v>13.551000000000002</v>
      </c>
      <c r="H3" s="45">
        <v>13.676684374131264</v>
      </c>
      <c r="I3" s="43">
        <v>1991</v>
      </c>
      <c r="J3" s="43">
        <v>2290</v>
      </c>
      <c r="K3" s="47">
        <v>0.8694323144104803</v>
      </c>
    </row>
    <row r="4" spans="1:11" x14ac:dyDescent="0.25">
      <c r="A4" s="21" t="s">
        <v>1</v>
      </c>
      <c r="B4" s="43">
        <v>57</v>
      </c>
      <c r="C4" s="44">
        <v>7438.6777979999979</v>
      </c>
      <c r="D4" s="45">
        <v>432.46869556117542</v>
      </c>
      <c r="E4" s="44">
        <v>247.95592659999994</v>
      </c>
      <c r="F4" s="44">
        <v>17.200500000000002</v>
      </c>
      <c r="G4" s="46">
        <v>11.467000000000001</v>
      </c>
      <c r="H4" s="45">
        <v>14.415623185372514</v>
      </c>
      <c r="I4" s="43">
        <v>1816</v>
      </c>
      <c r="J4" s="43">
        <v>2027</v>
      </c>
      <c r="K4" s="47">
        <v>0.89590527873704984</v>
      </c>
    </row>
    <row r="5" spans="1:11" x14ac:dyDescent="0.25">
      <c r="A5" s="21" t="s">
        <v>2</v>
      </c>
      <c r="B5" s="43">
        <v>58</v>
      </c>
      <c r="C5" s="44">
        <v>7165.1833559999995</v>
      </c>
      <c r="D5" s="45">
        <v>414.97361124946417</v>
      </c>
      <c r="E5" s="44">
        <v>238.8394452</v>
      </c>
      <c r="F5" s="44">
        <v>17.266600000000004</v>
      </c>
      <c r="G5" s="46">
        <v>11.900100000000004</v>
      </c>
      <c r="H5" s="45">
        <v>13.832453708315473</v>
      </c>
      <c r="I5" s="43">
        <v>1785</v>
      </c>
      <c r="J5" s="43">
        <v>2052</v>
      </c>
      <c r="K5" s="47">
        <v>0.86988304093567248</v>
      </c>
    </row>
    <row r="6" spans="1:11" x14ac:dyDescent="0.25">
      <c r="A6" s="21" t="s">
        <v>48</v>
      </c>
      <c r="B6" s="43">
        <v>55</v>
      </c>
      <c r="C6" s="44">
        <v>6026.5232250000008</v>
      </c>
      <c r="D6" s="48">
        <v>414.66998032105579</v>
      </c>
      <c r="E6" s="46">
        <v>200.88410750000003</v>
      </c>
      <c r="F6" s="46">
        <v>14.533300000000001</v>
      </c>
      <c r="G6" s="46">
        <v>10.7333</v>
      </c>
      <c r="H6" s="48">
        <v>13.822332677368527</v>
      </c>
      <c r="I6" s="43">
        <v>1647</v>
      </c>
      <c r="J6" s="43">
        <v>1960</v>
      </c>
      <c r="K6" s="47">
        <v>0.84030612244897962</v>
      </c>
    </row>
    <row r="7" spans="1:11" x14ac:dyDescent="0.25">
      <c r="A7" s="21" t="s">
        <v>47</v>
      </c>
      <c r="B7" s="43">
        <v>48</v>
      </c>
      <c r="C7" s="44">
        <v>5363.9841762839997</v>
      </c>
      <c r="D7" s="45">
        <v>434.91175872899015</v>
      </c>
      <c r="E7" s="44">
        <v>178.79947254279998</v>
      </c>
      <c r="F7" s="44">
        <v>12.333499999999997</v>
      </c>
      <c r="G7" s="46">
        <v>8.4000999999999983</v>
      </c>
      <c r="H7" s="45">
        <v>14.497058624299672</v>
      </c>
      <c r="I7" s="43">
        <v>1523</v>
      </c>
      <c r="J7" s="43">
        <v>1681</v>
      </c>
      <c r="K7" s="47">
        <v>0.90600832837596668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2019-11-22T18:07:26Z</dcterms:modified>
</cp:coreProperties>
</file>