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81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Course'!$A$1:$H$107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7" i="1" l="1"/>
  <c r="D107" i="1"/>
  <c r="C107" i="1"/>
  <c r="F101" i="1"/>
  <c r="D101" i="1"/>
  <c r="C101" i="1"/>
  <c r="F95" i="1"/>
  <c r="D95" i="1"/>
  <c r="C95" i="1"/>
  <c r="F89" i="1"/>
  <c r="D89" i="1"/>
  <c r="C89" i="1"/>
  <c r="F83" i="1"/>
  <c r="G83" i="1" s="1"/>
  <c r="D83" i="1"/>
  <c r="C83" i="1"/>
  <c r="E83" i="1" s="1"/>
  <c r="F77" i="1"/>
  <c r="D77" i="1"/>
  <c r="C77" i="1"/>
  <c r="F71" i="1"/>
  <c r="D71" i="1"/>
  <c r="C71" i="1"/>
  <c r="F65" i="1"/>
  <c r="D65" i="1"/>
  <c r="C65" i="1"/>
  <c r="F59" i="1"/>
  <c r="D59" i="1"/>
  <c r="C59" i="1"/>
  <c r="G101" i="1" l="1"/>
  <c r="E95" i="1"/>
  <c r="G95" i="1"/>
  <c r="G77" i="1"/>
  <c r="E77" i="1"/>
  <c r="E107" i="1"/>
  <c r="G107" i="1"/>
  <c r="E101" i="1"/>
  <c r="E89" i="1"/>
  <c r="G89" i="1"/>
  <c r="E71" i="1"/>
  <c r="G71" i="1"/>
  <c r="G65" i="1"/>
  <c r="E65" i="1"/>
  <c r="G59" i="1"/>
  <c r="E59" i="1"/>
  <c r="J35" i="11" l="1"/>
  <c r="K33" i="11" s="1"/>
  <c r="H35" i="11"/>
  <c r="I34" i="11" s="1"/>
  <c r="F35" i="11"/>
  <c r="G33" i="11" s="1"/>
  <c r="D35" i="11"/>
  <c r="E34" i="11" s="1"/>
  <c r="B35" i="11"/>
  <c r="C34" i="11" s="1"/>
  <c r="L34" i="11"/>
  <c r="L33" i="11"/>
  <c r="J31" i="11"/>
  <c r="L31" i="11" s="1"/>
  <c r="H31" i="11"/>
  <c r="I30" i="11" s="1"/>
  <c r="F31" i="11"/>
  <c r="G28" i="11" s="1"/>
  <c r="D31" i="11"/>
  <c r="E27" i="11" s="1"/>
  <c r="B31" i="11"/>
  <c r="C30" i="11" s="1"/>
  <c r="L30" i="11"/>
  <c r="L29" i="11"/>
  <c r="C29" i="11"/>
  <c r="L28" i="11"/>
  <c r="C28" i="11"/>
  <c r="L27" i="11"/>
  <c r="C27" i="11"/>
  <c r="L26" i="11"/>
  <c r="J24" i="11"/>
  <c r="H24" i="11"/>
  <c r="I22" i="11" s="1"/>
  <c r="F24" i="11"/>
  <c r="G22" i="11" s="1"/>
  <c r="D24" i="11"/>
  <c r="E20" i="11" s="1"/>
  <c r="B24" i="11"/>
  <c r="C21" i="11" s="1"/>
  <c r="L23" i="11"/>
  <c r="L22" i="11"/>
  <c r="L21" i="11"/>
  <c r="L20" i="11"/>
  <c r="J18" i="11"/>
  <c r="K14" i="11" s="1"/>
  <c r="H18" i="11"/>
  <c r="I17" i="11" s="1"/>
  <c r="F18" i="11"/>
  <c r="G17" i="11" s="1"/>
  <c r="D18" i="11"/>
  <c r="E17" i="11" s="1"/>
  <c r="B18" i="11"/>
  <c r="C16" i="11" s="1"/>
  <c r="L17" i="11"/>
  <c r="L16" i="11"/>
  <c r="I16" i="11"/>
  <c r="L15" i="11"/>
  <c r="I15" i="11"/>
  <c r="L14" i="11"/>
  <c r="I14" i="11"/>
  <c r="C14" i="11"/>
  <c r="L13" i="11"/>
  <c r="I13" i="11"/>
  <c r="L12" i="11"/>
  <c r="I12" i="11"/>
  <c r="L11" i="11"/>
  <c r="I11" i="11"/>
  <c r="L10" i="11"/>
  <c r="I10" i="11"/>
  <c r="L9" i="11"/>
  <c r="I9" i="11"/>
  <c r="J7" i="11"/>
  <c r="L7" i="11" s="1"/>
  <c r="H7" i="11"/>
  <c r="I6" i="11" s="1"/>
  <c r="F7" i="11"/>
  <c r="G4" i="11" s="1"/>
  <c r="D7" i="11"/>
  <c r="E5" i="11" s="1"/>
  <c r="B7" i="11"/>
  <c r="C6" i="11" s="1"/>
  <c r="L6" i="11"/>
  <c r="L5" i="11"/>
  <c r="C5" i="11"/>
  <c r="L4" i="11"/>
  <c r="C4" i="11"/>
  <c r="I33" i="11" l="1"/>
  <c r="I35" i="11" s="1"/>
  <c r="G34" i="11"/>
  <c r="G35" i="11"/>
  <c r="E33" i="11"/>
  <c r="E35" i="11" s="1"/>
  <c r="L35" i="11"/>
  <c r="K26" i="11"/>
  <c r="K29" i="11"/>
  <c r="K27" i="11"/>
  <c r="K30" i="11"/>
  <c r="I27" i="11"/>
  <c r="I29" i="11"/>
  <c r="I26" i="11"/>
  <c r="I28" i="11"/>
  <c r="G26" i="11"/>
  <c r="G30" i="11"/>
  <c r="E28" i="11"/>
  <c r="E30" i="11"/>
  <c r="E26" i="11"/>
  <c r="E29" i="11"/>
  <c r="I23" i="11"/>
  <c r="I20" i="11"/>
  <c r="I21" i="11"/>
  <c r="G23" i="11"/>
  <c r="G20" i="11"/>
  <c r="G21" i="11"/>
  <c r="E22" i="11"/>
  <c r="L24" i="11"/>
  <c r="K16" i="11"/>
  <c r="K12" i="11"/>
  <c r="I18" i="11"/>
  <c r="G10" i="11"/>
  <c r="G15" i="11"/>
  <c r="G13" i="11"/>
  <c r="G11" i="11"/>
  <c r="G16" i="11"/>
  <c r="G12" i="11"/>
  <c r="G14" i="11"/>
  <c r="G9" i="11"/>
  <c r="E10" i="11"/>
  <c r="E12" i="11"/>
  <c r="E16" i="11"/>
  <c r="E9" i="11"/>
  <c r="E13" i="11"/>
  <c r="E15" i="11"/>
  <c r="E14" i="11"/>
  <c r="E11" i="11"/>
  <c r="C10" i="11"/>
  <c r="K5" i="11"/>
  <c r="K6" i="11"/>
  <c r="I4" i="11"/>
  <c r="E4" i="11"/>
  <c r="E6" i="11"/>
  <c r="C7" i="11"/>
  <c r="K35" i="11"/>
  <c r="G5" i="11"/>
  <c r="G7" i="11" s="1"/>
  <c r="C23" i="11"/>
  <c r="I5" i="11"/>
  <c r="I7" i="11" s="1"/>
  <c r="K9" i="11"/>
  <c r="C11" i="11"/>
  <c r="K13" i="11"/>
  <c r="C15" i="11"/>
  <c r="K17" i="11"/>
  <c r="E23" i="11"/>
  <c r="C26" i="11"/>
  <c r="C31" i="11" s="1"/>
  <c r="G27" i="11"/>
  <c r="K28" i="11"/>
  <c r="K31" i="11" s="1"/>
  <c r="G6" i="11"/>
  <c r="C20" i="11"/>
  <c r="K22" i="11"/>
  <c r="K20" i="11"/>
  <c r="C22" i="11"/>
  <c r="C33" i="11"/>
  <c r="C35" i="11" s="1"/>
  <c r="K4" i="11"/>
  <c r="K7" i="11" s="1"/>
  <c r="K23" i="11"/>
  <c r="K34" i="11"/>
  <c r="C9" i="11"/>
  <c r="K11" i="11"/>
  <c r="C13" i="11"/>
  <c r="K15" i="11"/>
  <c r="C17" i="11"/>
  <c r="L18" i="11"/>
  <c r="E21" i="11"/>
  <c r="G29" i="11"/>
  <c r="K10" i="11"/>
  <c r="C12" i="11"/>
  <c r="K21" i="11"/>
  <c r="I31" i="11" l="1"/>
  <c r="G31" i="11"/>
  <c r="E31" i="11"/>
  <c r="I24" i="11"/>
  <c r="G24" i="11"/>
  <c r="E24" i="11"/>
  <c r="G18" i="11"/>
  <c r="E18" i="11"/>
  <c r="E7" i="11"/>
  <c r="C24" i="11"/>
  <c r="K18" i="11"/>
  <c r="K24" i="11"/>
  <c r="C18" i="11"/>
  <c r="D8" i="3"/>
  <c r="C8" i="3"/>
  <c r="F53" i="1" l="1"/>
  <c r="G53" i="1" s="1"/>
  <c r="D53" i="1"/>
  <c r="C53" i="1"/>
  <c r="F47" i="1"/>
  <c r="D47" i="1"/>
  <c r="E47" i="1" s="1"/>
  <c r="C47" i="1"/>
  <c r="F41" i="1"/>
  <c r="D41" i="1"/>
  <c r="E41" i="1" s="1"/>
  <c r="C41" i="1"/>
  <c r="F35" i="1"/>
  <c r="D35" i="1"/>
  <c r="C35" i="1"/>
  <c r="F29" i="1"/>
  <c r="D29" i="1"/>
  <c r="C29" i="1"/>
  <c r="F23" i="1"/>
  <c r="G23" i="1" s="1"/>
  <c r="D23" i="1"/>
  <c r="C23" i="1"/>
  <c r="F17" i="1"/>
  <c r="D17" i="1"/>
  <c r="C17" i="1"/>
  <c r="G17" i="1" s="1"/>
  <c r="F77" i="3"/>
  <c r="D77" i="3"/>
  <c r="C77" i="3"/>
  <c r="F71" i="3"/>
  <c r="D71" i="3"/>
  <c r="C71" i="3"/>
  <c r="F65" i="3"/>
  <c r="D65" i="3"/>
  <c r="C65" i="3"/>
  <c r="F59" i="3"/>
  <c r="D59" i="3"/>
  <c r="E59" i="3" s="1"/>
  <c r="C59" i="3"/>
  <c r="F53" i="3"/>
  <c r="D53" i="3"/>
  <c r="E53" i="3" s="1"/>
  <c r="C53" i="3"/>
  <c r="F47" i="3"/>
  <c r="D47" i="3"/>
  <c r="C47" i="3"/>
  <c r="F41" i="3"/>
  <c r="G41" i="3" s="1"/>
  <c r="D41" i="3"/>
  <c r="E41" i="3" s="1"/>
  <c r="C41" i="3"/>
  <c r="F35" i="3"/>
  <c r="D35" i="3"/>
  <c r="C35" i="3"/>
  <c r="F29" i="3"/>
  <c r="G29" i="3" s="1"/>
  <c r="D29" i="3"/>
  <c r="E29" i="3" s="1"/>
  <c r="C29" i="3"/>
  <c r="F22" i="3"/>
  <c r="D22" i="3"/>
  <c r="C22" i="3"/>
  <c r="F16" i="3"/>
  <c r="D16" i="3"/>
  <c r="E16" i="3" s="1"/>
  <c r="C16" i="3"/>
  <c r="F9" i="1"/>
  <c r="D9" i="1"/>
  <c r="C9" i="1"/>
  <c r="F8" i="3"/>
  <c r="F20" i="7"/>
  <c r="G20" i="7" s="1"/>
  <c r="D20" i="7"/>
  <c r="E20" i="7" s="1"/>
  <c r="C20" i="7"/>
  <c r="C14" i="7"/>
  <c r="D14" i="7"/>
  <c r="E14" i="7" s="1"/>
  <c r="F14" i="7"/>
  <c r="G14" i="7" s="1"/>
  <c r="F8" i="7"/>
  <c r="D8" i="7"/>
  <c r="E8" i="7" s="1"/>
  <c r="C8" i="7"/>
  <c r="R57" i="9"/>
  <c r="L57" i="9"/>
  <c r="M57" i="9" s="1"/>
  <c r="L51" i="9"/>
  <c r="M51" i="9" s="1"/>
  <c r="L45" i="9"/>
  <c r="M45" i="9" s="1"/>
  <c r="L39" i="9"/>
  <c r="L33" i="9"/>
  <c r="L27" i="9"/>
  <c r="L21" i="9"/>
  <c r="L9" i="9"/>
  <c r="I9" i="9"/>
  <c r="I15" i="9"/>
  <c r="C21" i="9"/>
  <c r="C15" i="9"/>
  <c r="C9" i="9"/>
  <c r="C33" i="9"/>
  <c r="C39" i="9"/>
  <c r="C45" i="9"/>
  <c r="C51" i="9"/>
  <c r="P57" i="9"/>
  <c r="O57" i="9"/>
  <c r="J57" i="9"/>
  <c r="I57" i="9"/>
  <c r="F57" i="9"/>
  <c r="D57" i="9"/>
  <c r="C57" i="9"/>
  <c r="R45" i="9"/>
  <c r="S45" i="9" s="1"/>
  <c r="P45" i="9"/>
  <c r="Q45" i="9" s="1"/>
  <c r="O45" i="9"/>
  <c r="J45" i="9"/>
  <c r="I45" i="9"/>
  <c r="F45" i="9"/>
  <c r="D45" i="9"/>
  <c r="E45" i="9" s="1"/>
  <c r="R51" i="9"/>
  <c r="P51" i="9"/>
  <c r="O51" i="9"/>
  <c r="J51" i="9"/>
  <c r="K51" i="9" s="1"/>
  <c r="I51" i="9"/>
  <c r="F51" i="9"/>
  <c r="G51" i="9" s="1"/>
  <c r="D51" i="9"/>
  <c r="E51" i="9" s="1"/>
  <c r="R39" i="9"/>
  <c r="P39" i="9"/>
  <c r="O39" i="9"/>
  <c r="J39" i="9"/>
  <c r="K39" i="9" s="1"/>
  <c r="I39" i="9"/>
  <c r="F39" i="9"/>
  <c r="G39" i="9" s="1"/>
  <c r="D39" i="9"/>
  <c r="R33" i="9"/>
  <c r="P33" i="9"/>
  <c r="O33" i="9"/>
  <c r="J33" i="9"/>
  <c r="I33" i="9"/>
  <c r="F33" i="9"/>
  <c r="D33" i="9"/>
  <c r="R27" i="9"/>
  <c r="P27" i="9"/>
  <c r="O27" i="9"/>
  <c r="J27" i="9"/>
  <c r="I27" i="9"/>
  <c r="F27" i="9"/>
  <c r="D27" i="9"/>
  <c r="C27" i="9"/>
  <c r="R21" i="9"/>
  <c r="P21" i="9"/>
  <c r="O21" i="9"/>
  <c r="J21" i="9"/>
  <c r="I21" i="9"/>
  <c r="F21" i="9"/>
  <c r="D21" i="9"/>
  <c r="R15" i="9"/>
  <c r="S15" i="9" s="1"/>
  <c r="P15" i="9"/>
  <c r="Q15" i="9" s="1"/>
  <c r="O15" i="9"/>
  <c r="L15" i="9"/>
  <c r="J15" i="9"/>
  <c r="K15" i="9" s="1"/>
  <c r="F15" i="9"/>
  <c r="D15" i="9"/>
  <c r="O9" i="9"/>
  <c r="F9" i="9"/>
  <c r="D9" i="9"/>
  <c r="R9" i="9"/>
  <c r="P9" i="9"/>
  <c r="J9" i="9"/>
  <c r="K57" i="9" l="1"/>
  <c r="Q33" i="9"/>
  <c r="S51" i="9"/>
  <c r="G8" i="7"/>
  <c r="E17" i="1"/>
  <c r="E29" i="1"/>
  <c r="G29" i="1"/>
  <c r="E35" i="3"/>
  <c r="G22"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<sst xmlns="http://schemas.openxmlformats.org/spreadsheetml/2006/main" count="909" uniqueCount="120">
  <si>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</si>
  <si>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</si>
  <si>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</si>
  <si>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</si>
  <si>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</si>
  <si>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</si>
  <si>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</si>
  <si>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</si>
  <si>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</si>
  <si>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</si>
  <si>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</si>
  <si>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</si>
  <si>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</si>
  <si>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</si>
  <si>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</si>
  <si>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</si>
  <si>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</si>
  <si>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</si>
  <si>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</si>
  <si>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</si>
  <si>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</si>
  <si>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</si>
  <si>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</si>
  <si>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</si>
  <si>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</si>
  <si>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</si>
  <si>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</si>
  <si>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</si>
  <si>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</si>
  <si>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</si>
  <si>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</si>
  <si>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</si>
  <si>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</si>
  <si>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</si>
  <si>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</si>
  <si>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</si>
  <si>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</si>
  <si>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</si>
  <si>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</si>
  <si>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</si>
  <si>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</si>
  <si>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</si>
  <si>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</si>
  <si>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</si>
  <si>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</si>
  <si>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</si>
  <si>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</si>
  <si>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</si>
  <si>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</si>
  <si>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</si>
  <si>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</si>
  <si>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</si>
  <si>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</si>
  <si>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</si>
  <si>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</si>
  <si>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</si>
  <si>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</si>
  <si>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</si>
  <si>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</si>
  <si>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</si>
  <si>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</si>
  <si>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</si>
  <si>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</si>
  <si>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</si>
  <si>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</si>
  <si>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</si>
  <si>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</si>
  <si>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</si>
  <si>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</si>
  <si>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</si>
  <si>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</si>
  <si>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</si>
  <si>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</si>
  <si>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</si>
  <si>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</si>
  <si>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</si>
  <si>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</si>
  <si>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</si>
  <si>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</si>
  <si>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</si>
  <si>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</si>
  <si>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</si>
  <si>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</si>
  <si>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</si>
  <si>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</si>
  <si>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</si>
  <si>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</si>
  <si>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</si>
  <si>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</si>
  <si>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</si>
  <si>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</si>
  <si>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</si>
  <si>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</si>
  <si>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</si>
  <si>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</si>
  <si>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</si>
  <si>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</si>
  <si>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</si>
  <si>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English</t>
  </si>
  <si>
    <t>English
Success and Retention Rates by Demographics</t>
  </si>
  <si>
    <t>English
Success and Retention Rates by Course</t>
  </si>
  <si>
    <t>English
Success and Retention Rates by Distance Education (DE) Status</t>
  </si>
  <si>
    <t>English
Success and Retention Rates by Distance Education Status and Race/Ethnicity</t>
  </si>
  <si>
    <t>English
Productivity</t>
  </si>
  <si>
    <t>ENGL-020 : Support-Freshman Composition</t>
  </si>
  <si>
    <t>ENGL-090 : Basic English Skills</t>
  </si>
  <si>
    <t>ENGL-090R : Reading Skills Development</t>
  </si>
  <si>
    <t>ENGL-098 : English Fundamentals</t>
  </si>
  <si>
    <t>ENGL-098R : Reading Fundamentals</t>
  </si>
  <si>
    <t>ENGL-099 : Accel Prep-Read,Reason&amp;Write</t>
  </si>
  <si>
    <t>ENGL-109 : Composition for College</t>
  </si>
  <si>
    <t>ENGL-110R : Principles of College Reading</t>
  </si>
  <si>
    <t>ENGL-120 : College Composition &amp; Reading</t>
  </si>
  <si>
    <t>ENGL-122 : Introduction to Literature</t>
  </si>
  <si>
    <t>ENGL-124 : Advanced Composition</t>
  </si>
  <si>
    <t>ENGL-126 : Creative Writing</t>
  </si>
  <si>
    <t>ENGL-202 : Intro to Film as Literature</t>
  </si>
  <si>
    <t>ENGL-222 : British Literature II</t>
  </si>
  <si>
    <t>ENGL-232 : American Literature II</t>
  </si>
  <si>
    <t>ENGL-271 : World Literature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</si>
</sst>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7">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2"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1"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0</xdr:row>
      <xdr:rowOff>171450</xdr:rowOff>
    </xdr:from>
    <xdr:to>
      <xdr:col>9</xdr:col>
      <xdr:colOff>199499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0580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3" t="s">
        <v>59</v>
      </c>
    </row>
    <row r="2" spans="1:2" ht="30" customHeight="1" x14ac:dyDescent="0.25">
      <c r="A2" s="62" t="s">
        <v>58</v>
      </c>
      <c r="B2" s="60" t="s">
        <v>66</v>
      </c>
    </row>
    <row r="3" spans="1:2" ht="45" x14ac:dyDescent="0.25">
      <c r="A3" s="60" t="s">
        <v>46</v>
      </c>
      <c r="B3" s="60" t="s">
        <v>75</v>
      </c>
    </row>
    <row r="4" spans="1:2" x14ac:dyDescent="0.25">
      <c r="A4" s="121" t="s">
        <v>80</v>
      </c>
      <c r="B4" s="122"/>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1" t="s">
        <v>79</v>
      </c>
      <c r="B10" s="122"/>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1" t="s">
        <v>78</v>
      </c>
      <c r="B14" s="122"/>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98</v>
      </c>
      <c r="B1" s="123"/>
      <c r="C1" s="123"/>
      <c r="D1" s="123"/>
      <c r="E1" s="123"/>
      <c r="F1" s="123"/>
      <c r="G1" s="123"/>
      <c r="H1" s="123"/>
      <c r="I1" s="123"/>
      <c r="J1" s="123"/>
      <c r="K1" s="123"/>
      <c r="L1" s="123"/>
      <c r="M1" s="123"/>
    </row>
    <row r="2" spans="1:13" x14ac:dyDescent="0.25">
      <c r="A2" s="124" t="s">
        <v>58</v>
      </c>
      <c r="B2" s="124"/>
      <c r="C2" s="124"/>
      <c r="D2" s="124"/>
      <c r="E2" s="124"/>
      <c r="F2" s="124"/>
      <c r="G2" s="124"/>
      <c r="H2" s="124"/>
      <c r="I2" s="124"/>
      <c r="J2" s="124"/>
      <c r="K2" s="124"/>
      <c r="L2" s="124"/>
      <c r="M2" s="124"/>
    </row>
    <row r="3" spans="1:13" s="24" customFormat="1" ht="30" x14ac:dyDescent="0.25">
      <c r="A3" s="51" t="s">
        <v>7</v>
      </c>
      <c r="B3" s="125" t="s">
        <v>91</v>
      </c>
      <c r="C3" s="125"/>
      <c r="D3" s="125" t="s">
        <v>92</v>
      </c>
      <c r="E3" s="125"/>
      <c r="F3" s="125" t="s">
        <v>93</v>
      </c>
      <c r="G3" s="125"/>
      <c r="H3" s="125" t="s">
        <v>94</v>
      </c>
      <c r="I3" s="125"/>
      <c r="J3" s="125" t="s">
        <v>95</v>
      </c>
      <c r="K3" s="125"/>
      <c r="L3" s="50" t="s">
        <v>28</v>
      </c>
      <c r="M3" s="50" t="s">
        <v>96</v>
      </c>
    </row>
    <row r="4" spans="1:13" x14ac:dyDescent="0.25">
      <c r="A4" s="16" t="s">
        <v>8</v>
      </c>
      <c r="B4" s="111">
        <v>799</v>
      </c>
      <c r="C4" s="9">
        <f>IFERROR(B4/B$7, "--")</f>
        <v>0.53302201467645094</v>
      </c>
      <c r="D4" s="111">
        <v>783</v>
      </c>
      <c r="E4" s="9">
        <f t="shared" ref="E4:E6" si="0">IFERROR(D4/D$7, "--")</f>
        <v>0.53740562800274538</v>
      </c>
      <c r="F4" s="111">
        <v>791</v>
      </c>
      <c r="G4" s="9">
        <f t="shared" ref="G4:G6" si="1">IFERROR(F4/F$7, "--")</f>
        <v>0.54778393351800558</v>
      </c>
      <c r="H4" s="111">
        <v>640</v>
      </c>
      <c r="I4" s="9">
        <f t="shared" ref="I4:I6" si="2">IFERROR(H4/H$7, "--")</f>
        <v>0.53781512605042014</v>
      </c>
      <c r="J4" s="111">
        <v>654</v>
      </c>
      <c r="K4" s="9">
        <f t="shared" ref="K4:K6" si="3">IFERROR(J4/J$7, "--")</f>
        <v>0.55754475703324813</v>
      </c>
      <c r="L4" s="9">
        <f>IFERROR((J4-B4)/B4, "--")</f>
        <v>-0.18147684605757197</v>
      </c>
      <c r="M4" s="110"/>
    </row>
    <row r="5" spans="1:13" x14ac:dyDescent="0.25">
      <c r="A5" s="16" t="s">
        <v>9</v>
      </c>
      <c r="B5" s="111">
        <v>690</v>
      </c>
      <c r="C5" s="9">
        <f t="shared" ref="C5" si="4">IFERROR(B5/B$7, "--")</f>
        <v>0.46030687124749831</v>
      </c>
      <c r="D5" s="111">
        <v>666</v>
      </c>
      <c r="E5" s="9">
        <f t="shared" si="0"/>
        <v>0.45710363761153056</v>
      </c>
      <c r="F5" s="111">
        <v>634</v>
      </c>
      <c r="G5" s="9">
        <f>IFERROR(F5/F$7, "--")</f>
        <v>0.43905817174515238</v>
      </c>
      <c r="H5" s="111">
        <v>531</v>
      </c>
      <c r="I5" s="9">
        <f t="shared" si="2"/>
        <v>0.44621848739495801</v>
      </c>
      <c r="J5" s="111">
        <v>504</v>
      </c>
      <c r="K5" s="9">
        <f t="shared" si="3"/>
        <v>0.42966751918158569</v>
      </c>
      <c r="L5" s="9">
        <f>IFERROR((J5-B5)/B5, "--")</f>
        <v>-0.26956521739130435</v>
      </c>
      <c r="M5" s="110"/>
    </row>
    <row r="6" spans="1:13" x14ac:dyDescent="0.25">
      <c r="A6" s="16" t="s">
        <v>10</v>
      </c>
      <c r="B6" s="111">
        <v>10</v>
      </c>
      <c r="C6" s="9">
        <f>IFERROR(B6/B$7, "--")</f>
        <v>6.6711140760507001E-3</v>
      </c>
      <c r="D6" s="111">
        <v>8</v>
      </c>
      <c r="E6" s="9">
        <f t="shared" si="0"/>
        <v>5.4907343857240904E-3</v>
      </c>
      <c r="F6" s="111">
        <v>19</v>
      </c>
      <c r="G6" s="9">
        <f t="shared" si="1"/>
        <v>1.3157894736842105E-2</v>
      </c>
      <c r="H6" s="111">
        <v>19</v>
      </c>
      <c r="I6" s="9">
        <f t="shared" si="2"/>
        <v>1.5966386554621848E-2</v>
      </c>
      <c r="J6" s="111">
        <v>15</v>
      </c>
      <c r="K6" s="9">
        <f t="shared" si="3"/>
        <v>1.278772378516624E-2</v>
      </c>
      <c r="L6" s="9">
        <f>IFERROR((J6-B6)/B6, "--")</f>
        <v>0.5</v>
      </c>
      <c r="M6" s="110"/>
    </row>
    <row r="7" spans="1:13" x14ac:dyDescent="0.25">
      <c r="A7" s="100" t="s">
        <v>27</v>
      </c>
      <c r="B7" s="17">
        <f t="shared" ref="B7:K7" si="5">IFERROR(SUM(B4:B6), "--")</f>
        <v>1499</v>
      </c>
      <c r="C7" s="18">
        <f t="shared" si="5"/>
        <v>1</v>
      </c>
      <c r="D7" s="17">
        <f t="shared" si="5"/>
        <v>1457</v>
      </c>
      <c r="E7" s="18">
        <f t="shared" si="5"/>
        <v>1</v>
      </c>
      <c r="F7" s="17">
        <f t="shared" si="5"/>
        <v>1444</v>
      </c>
      <c r="G7" s="18">
        <f t="shared" si="5"/>
        <v>1</v>
      </c>
      <c r="H7" s="17">
        <f t="shared" si="5"/>
        <v>1190</v>
      </c>
      <c r="I7" s="18">
        <f t="shared" si="5"/>
        <v>1</v>
      </c>
      <c r="J7" s="17">
        <f t="shared" si="5"/>
        <v>1173</v>
      </c>
      <c r="K7" s="18">
        <f t="shared" si="5"/>
        <v>1.0000000000000002</v>
      </c>
      <c r="L7" s="18">
        <f>IFERROR((J7-B7)/B7, "--")</f>
        <v>-0.21747831887925284</v>
      </c>
      <c r="M7" s="110"/>
    </row>
    <row r="8" spans="1:13" s="24" customFormat="1" ht="30" x14ac:dyDescent="0.25">
      <c r="A8" s="51" t="s">
        <v>19</v>
      </c>
      <c r="B8" s="125" t="s">
        <v>91</v>
      </c>
      <c r="C8" s="125"/>
      <c r="D8" s="125" t="s">
        <v>92</v>
      </c>
      <c r="E8" s="125"/>
      <c r="F8" s="125" t="s">
        <v>93</v>
      </c>
      <c r="G8" s="125"/>
      <c r="H8" s="125" t="s">
        <v>94</v>
      </c>
      <c r="I8" s="125"/>
      <c r="J8" s="125" t="s">
        <v>95</v>
      </c>
      <c r="K8" s="125"/>
      <c r="L8" s="50" t="s">
        <v>28</v>
      </c>
      <c r="M8" s="50" t="s">
        <v>96</v>
      </c>
    </row>
    <row r="9" spans="1:13" x14ac:dyDescent="0.25">
      <c r="A9" s="16" t="s">
        <v>11</v>
      </c>
      <c r="B9" s="111">
        <v>93</v>
      </c>
      <c r="C9" s="9">
        <f t="shared" ref="C9:C17" si="6">IFERROR(B9/B$18, "--")</f>
        <v>6.2041360907271512E-2</v>
      </c>
      <c r="D9" s="111">
        <v>93</v>
      </c>
      <c r="E9" s="9">
        <f>IFERROR(D9/D$18, "--")</f>
        <v>6.3829787234042548E-2</v>
      </c>
      <c r="F9" s="111">
        <v>103</v>
      </c>
      <c r="G9" s="9">
        <f t="shared" ref="G9:G17" si="7">IFERROR(F9/F$18, "--")</f>
        <v>7.1329639889196675E-2</v>
      </c>
      <c r="H9" s="111">
        <v>74</v>
      </c>
      <c r="I9" s="9">
        <f t="shared" ref="I9:I17" si="8">IFERROR(H9/H$18, "--")</f>
        <v>6.2184873949579833E-2</v>
      </c>
      <c r="J9" s="111">
        <v>78</v>
      </c>
      <c r="K9" s="9">
        <f t="shared" ref="K9:K17" si="9">IFERROR(J9/J$18, "--")</f>
        <v>6.6496163682864456E-2</v>
      </c>
      <c r="L9" s="9">
        <f t="shared" ref="L9:L17" si="10">IFERROR((J9-B9)/B9, "--")</f>
        <v>-0.16129032258064516</v>
      </c>
      <c r="M9" s="110"/>
    </row>
    <row r="10" spans="1:13" x14ac:dyDescent="0.25">
      <c r="A10" s="16" t="s">
        <v>12</v>
      </c>
      <c r="B10" s="111">
        <v>7</v>
      </c>
      <c r="C10" s="9">
        <f t="shared" si="6"/>
        <v>4.6697798532354907E-3</v>
      </c>
      <c r="D10" s="111">
        <v>4</v>
      </c>
      <c r="E10" s="9">
        <f t="shared" ref="E10:E17" si="11">IFERROR(D10/D$18, "--")</f>
        <v>2.7453671928620452E-3</v>
      </c>
      <c r="F10" s="111">
        <v>3</v>
      </c>
      <c r="G10" s="9">
        <f t="shared" si="7"/>
        <v>2.0775623268698062E-3</v>
      </c>
      <c r="H10" s="111">
        <v>3</v>
      </c>
      <c r="I10" s="9">
        <f t="shared" si="8"/>
        <v>2.5210084033613447E-3</v>
      </c>
      <c r="J10" s="111">
        <v>10</v>
      </c>
      <c r="K10" s="9">
        <f>IFERROR(J10/J$18, "--")</f>
        <v>8.5251491901108273E-3</v>
      </c>
      <c r="L10" s="9">
        <f>IFERROR((J10-B10)/B10, "--")</f>
        <v>0.42857142857142855</v>
      </c>
      <c r="M10" s="110"/>
    </row>
    <row r="11" spans="1:13" x14ac:dyDescent="0.25">
      <c r="A11" s="16" t="s">
        <v>13</v>
      </c>
      <c r="B11" s="111">
        <v>42</v>
      </c>
      <c r="C11" s="9">
        <f t="shared" si="6"/>
        <v>2.8018679119412943E-2</v>
      </c>
      <c r="D11" s="111">
        <v>46</v>
      </c>
      <c r="E11" s="9">
        <f t="shared" si="11"/>
        <v>3.1571722717913524E-2</v>
      </c>
      <c r="F11" s="111">
        <v>36</v>
      </c>
      <c r="G11" s="9">
        <f t="shared" si="7"/>
        <v>2.4930747922437674E-2</v>
      </c>
      <c r="H11" s="111">
        <v>32</v>
      </c>
      <c r="I11" s="9">
        <f t="shared" si="8"/>
        <v>2.689075630252101E-2</v>
      </c>
      <c r="J11" s="111">
        <v>26</v>
      </c>
      <c r="K11" s="9">
        <f t="shared" si="9"/>
        <v>2.2165387894288149E-2</v>
      </c>
      <c r="L11" s="9">
        <f t="shared" si="10"/>
        <v>-0.38095238095238093</v>
      </c>
      <c r="M11" s="110"/>
    </row>
    <row r="12" spans="1:13" x14ac:dyDescent="0.25">
      <c r="A12" s="16" t="s">
        <v>14</v>
      </c>
      <c r="B12" s="111">
        <v>36</v>
      </c>
      <c r="C12" s="9">
        <f t="shared" si="6"/>
        <v>2.401601067378252E-2</v>
      </c>
      <c r="D12" s="111">
        <v>28</v>
      </c>
      <c r="E12" s="9">
        <f t="shared" si="11"/>
        <v>1.9217570350034317E-2</v>
      </c>
      <c r="F12" s="111">
        <v>41</v>
      </c>
      <c r="G12" s="9">
        <f t="shared" si="7"/>
        <v>2.8393351800554016E-2</v>
      </c>
      <c r="H12" s="111">
        <v>24</v>
      </c>
      <c r="I12" s="9">
        <f t="shared" si="8"/>
        <v>2.0168067226890758E-2</v>
      </c>
      <c r="J12" s="111">
        <v>27</v>
      </c>
      <c r="K12" s="9">
        <f t="shared" si="9"/>
        <v>2.3017902813299233E-2</v>
      </c>
      <c r="L12" s="9">
        <f t="shared" si="10"/>
        <v>-0.25</v>
      </c>
      <c r="M12" s="110"/>
    </row>
    <row r="13" spans="1:13" x14ac:dyDescent="0.25">
      <c r="A13" s="16" t="s">
        <v>87</v>
      </c>
      <c r="B13" s="111">
        <v>639</v>
      </c>
      <c r="C13" s="9">
        <f t="shared" si="6"/>
        <v>0.42628418945963975</v>
      </c>
      <c r="D13" s="111">
        <v>616</v>
      </c>
      <c r="E13" s="9">
        <f t="shared" si="11"/>
        <v>0.42278654770075497</v>
      </c>
      <c r="F13" s="111">
        <v>579</v>
      </c>
      <c r="G13" s="9">
        <f t="shared" si="7"/>
        <v>0.40096952908587258</v>
      </c>
      <c r="H13" s="111">
        <v>520</v>
      </c>
      <c r="I13" s="9">
        <f t="shared" si="8"/>
        <v>0.43697478991596639</v>
      </c>
      <c r="J13" s="111">
        <v>478</v>
      </c>
      <c r="K13" s="9">
        <f t="shared" si="9"/>
        <v>0.40750213128729751</v>
      </c>
      <c r="L13" s="9">
        <f t="shared" si="10"/>
        <v>-0.2519561815336463</v>
      </c>
      <c r="M13" s="110"/>
    </row>
    <row r="14" spans="1:13" x14ac:dyDescent="0.25">
      <c r="A14" s="16" t="s">
        <v>15</v>
      </c>
      <c r="B14" s="111">
        <v>7</v>
      </c>
      <c r="C14" s="9">
        <f t="shared" si="6"/>
        <v>4.6697798532354907E-3</v>
      </c>
      <c r="D14" s="111">
        <v>6</v>
      </c>
      <c r="E14" s="9">
        <f t="shared" si="11"/>
        <v>4.1180507892930682E-3</v>
      </c>
      <c r="F14" s="111">
        <v>10</v>
      </c>
      <c r="G14" s="9">
        <f t="shared" si="7"/>
        <v>6.9252077562326868E-3</v>
      </c>
      <c r="H14" s="111">
        <v>5</v>
      </c>
      <c r="I14" s="9">
        <f t="shared" si="8"/>
        <v>4.2016806722689074E-3</v>
      </c>
      <c r="J14" s="111">
        <v>4</v>
      </c>
      <c r="K14" s="9">
        <f t="shared" si="9"/>
        <v>3.4100596760443308E-3</v>
      </c>
      <c r="L14" s="9">
        <f t="shared" si="10"/>
        <v>-0.42857142857142855</v>
      </c>
      <c r="M14" s="110"/>
    </row>
    <row r="15" spans="1:13" x14ac:dyDescent="0.25">
      <c r="A15" s="16" t="s">
        <v>16</v>
      </c>
      <c r="B15" s="111">
        <v>548</v>
      </c>
      <c r="C15" s="9">
        <f t="shared" si="6"/>
        <v>0.3655770513675784</v>
      </c>
      <c r="D15" s="111">
        <v>566</v>
      </c>
      <c r="E15" s="9">
        <f t="shared" si="11"/>
        <v>0.38846945778997943</v>
      </c>
      <c r="F15" s="111">
        <v>566</v>
      </c>
      <c r="G15" s="9">
        <f t="shared" si="7"/>
        <v>0.39196675900277006</v>
      </c>
      <c r="H15" s="111">
        <v>440</v>
      </c>
      <c r="I15" s="9">
        <f t="shared" si="8"/>
        <v>0.36974789915966388</v>
      </c>
      <c r="J15" s="111">
        <v>465</v>
      </c>
      <c r="K15" s="9">
        <f t="shared" si="9"/>
        <v>0.39641943734015345</v>
      </c>
      <c r="L15" s="9">
        <f t="shared" si="10"/>
        <v>-0.15145985401459855</v>
      </c>
      <c r="M15" s="110"/>
    </row>
    <row r="16" spans="1:13" x14ac:dyDescent="0.25">
      <c r="A16" s="16" t="s">
        <v>17</v>
      </c>
      <c r="B16" s="111">
        <v>112</v>
      </c>
      <c r="C16" s="9">
        <f t="shared" si="6"/>
        <v>7.4716477651767851E-2</v>
      </c>
      <c r="D16" s="111">
        <v>89</v>
      </c>
      <c r="E16" s="9">
        <f t="shared" si="11"/>
        <v>6.1084420041180511E-2</v>
      </c>
      <c r="F16" s="111">
        <v>100</v>
      </c>
      <c r="G16" s="9">
        <f t="shared" si="7"/>
        <v>6.9252077562326875E-2</v>
      </c>
      <c r="H16" s="111">
        <v>88</v>
      </c>
      <c r="I16" s="9">
        <f t="shared" si="8"/>
        <v>7.3949579831932774E-2</v>
      </c>
      <c r="J16" s="111">
        <v>79</v>
      </c>
      <c r="K16" s="9">
        <f t="shared" si="9"/>
        <v>6.7348678601875531E-2</v>
      </c>
      <c r="L16" s="9">
        <f t="shared" si="10"/>
        <v>-0.29464285714285715</v>
      </c>
      <c r="M16" s="110"/>
    </row>
    <row r="17" spans="1:13" x14ac:dyDescent="0.25">
      <c r="A17" s="16" t="s">
        <v>18</v>
      </c>
      <c r="B17" s="111">
        <v>15</v>
      </c>
      <c r="C17" s="9">
        <f t="shared" si="6"/>
        <v>1.0006671114076051E-2</v>
      </c>
      <c r="D17" s="111">
        <v>9</v>
      </c>
      <c r="E17" s="9">
        <f t="shared" si="11"/>
        <v>6.1770761839396015E-3</v>
      </c>
      <c r="F17" s="111">
        <v>6</v>
      </c>
      <c r="G17" s="9">
        <f t="shared" si="7"/>
        <v>4.1551246537396124E-3</v>
      </c>
      <c r="H17" s="111">
        <v>4</v>
      </c>
      <c r="I17" s="9">
        <f t="shared" si="8"/>
        <v>3.3613445378151263E-3</v>
      </c>
      <c r="J17" s="111">
        <v>6</v>
      </c>
      <c r="K17" s="9">
        <f t="shared" si="9"/>
        <v>5.1150895140664966E-3</v>
      </c>
      <c r="L17" s="9">
        <f t="shared" si="10"/>
        <v>-0.6</v>
      </c>
      <c r="M17" s="110"/>
    </row>
    <row r="18" spans="1:13" x14ac:dyDescent="0.25">
      <c r="A18" s="100" t="s">
        <v>27</v>
      </c>
      <c r="B18" s="17">
        <f t="shared" ref="B18:K18" si="12">IFERROR(SUM(B9:B17), "--")</f>
        <v>1499</v>
      </c>
      <c r="C18" s="18">
        <f t="shared" si="12"/>
        <v>0.99999999999999989</v>
      </c>
      <c r="D18" s="17">
        <f t="shared" si="12"/>
        <v>1457</v>
      </c>
      <c r="E18" s="18">
        <f t="shared" si="12"/>
        <v>1</v>
      </c>
      <c r="F18" s="17">
        <f t="shared" si="12"/>
        <v>1444</v>
      </c>
      <c r="G18" s="18">
        <f t="shared" si="12"/>
        <v>0.99999999999999989</v>
      </c>
      <c r="H18" s="17">
        <f t="shared" si="12"/>
        <v>1190</v>
      </c>
      <c r="I18" s="18">
        <f t="shared" si="12"/>
        <v>1</v>
      </c>
      <c r="J18" s="17">
        <f t="shared" si="12"/>
        <v>1173</v>
      </c>
      <c r="K18" s="18">
        <f t="shared" si="12"/>
        <v>0.99999999999999989</v>
      </c>
      <c r="L18" s="18">
        <f>IFERROR((J18-B18)/B18, "--")</f>
        <v>-0.21747831887925284</v>
      </c>
      <c r="M18" s="110"/>
    </row>
    <row r="19" spans="1:13" s="24" customFormat="1" ht="30" x14ac:dyDescent="0.25">
      <c r="A19" s="51" t="s">
        <v>2</v>
      </c>
      <c r="B19" s="125" t="s">
        <v>91</v>
      </c>
      <c r="C19" s="125"/>
      <c r="D19" s="125" t="s">
        <v>92</v>
      </c>
      <c r="E19" s="125"/>
      <c r="F19" s="125" t="s">
        <v>93</v>
      </c>
      <c r="G19" s="125"/>
      <c r="H19" s="125" t="s">
        <v>94</v>
      </c>
      <c r="I19" s="125"/>
      <c r="J19" s="125" t="s">
        <v>95</v>
      </c>
      <c r="K19" s="125"/>
      <c r="L19" s="50" t="s">
        <v>28</v>
      </c>
      <c r="M19" s="50" t="s">
        <v>96</v>
      </c>
    </row>
    <row r="20" spans="1:13" x14ac:dyDescent="0.25">
      <c r="A20" s="16" t="s">
        <v>3</v>
      </c>
      <c r="B20" s="111">
        <v>563</v>
      </c>
      <c r="C20" s="9">
        <f>IFERROR(B20/B$24, "--")</f>
        <v>0.37558372248165445</v>
      </c>
      <c r="D20" s="111">
        <v>574</v>
      </c>
      <c r="E20" s="9">
        <f t="shared" ref="E20:E23" si="13">IFERROR(D20/D$24, "--")</f>
        <v>0.39396019217570349</v>
      </c>
      <c r="F20" s="111">
        <v>558</v>
      </c>
      <c r="G20" s="9">
        <f t="shared" ref="G20:G23" si="14">IFERROR(F20/F$24, "--")</f>
        <v>0.38642659279778391</v>
      </c>
      <c r="H20" s="111">
        <v>495</v>
      </c>
      <c r="I20" s="9">
        <f t="shared" ref="I20:I23" si="15">IFERROR(H20/H$24, "--")</f>
        <v>0.41596638655462187</v>
      </c>
      <c r="J20" s="111">
        <v>437</v>
      </c>
      <c r="K20" s="9">
        <f t="shared" ref="K20:K23" si="16">IFERROR(J20/J$24, "--")</f>
        <v>0.37254901960784315</v>
      </c>
      <c r="L20" s="9">
        <f t="shared" ref="L20:L24" si="17">IFERROR((J20-B20)/B20, "--")</f>
        <v>-0.22380106571936056</v>
      </c>
      <c r="M20" s="110"/>
    </row>
    <row r="21" spans="1:13" x14ac:dyDescent="0.25">
      <c r="A21" s="16" t="s">
        <v>4</v>
      </c>
      <c r="B21" s="111">
        <v>606</v>
      </c>
      <c r="C21" s="9">
        <f t="shared" ref="C21:C23" si="18">IFERROR(B21/B$24, "--")</f>
        <v>0.40426951300867242</v>
      </c>
      <c r="D21" s="111">
        <v>558</v>
      </c>
      <c r="E21" s="9">
        <f t="shared" si="13"/>
        <v>0.38297872340425532</v>
      </c>
      <c r="F21" s="111">
        <v>532</v>
      </c>
      <c r="G21" s="9">
        <f t="shared" si="14"/>
        <v>0.36842105263157893</v>
      </c>
      <c r="H21" s="111">
        <v>419</v>
      </c>
      <c r="I21" s="9">
        <f t="shared" si="15"/>
        <v>0.35210084033613448</v>
      </c>
      <c r="J21" s="111">
        <v>396</v>
      </c>
      <c r="K21" s="9">
        <f t="shared" si="16"/>
        <v>0.33759590792838873</v>
      </c>
      <c r="L21" s="9">
        <f t="shared" si="17"/>
        <v>-0.34653465346534651</v>
      </c>
      <c r="M21" s="110"/>
    </row>
    <row r="22" spans="1:13" x14ac:dyDescent="0.25">
      <c r="A22" s="16" t="s">
        <v>5</v>
      </c>
      <c r="B22" s="111">
        <v>248</v>
      </c>
      <c r="C22" s="9">
        <f t="shared" si="18"/>
        <v>0.16544362908605736</v>
      </c>
      <c r="D22" s="111">
        <v>262</v>
      </c>
      <c r="E22" s="9">
        <f t="shared" si="13"/>
        <v>0.17982155113246398</v>
      </c>
      <c r="F22" s="111">
        <v>285</v>
      </c>
      <c r="G22" s="9">
        <f t="shared" si="14"/>
        <v>0.19736842105263158</v>
      </c>
      <c r="H22" s="111">
        <v>204</v>
      </c>
      <c r="I22" s="9">
        <f t="shared" si="15"/>
        <v>0.17142857142857143</v>
      </c>
      <c r="J22" s="111">
        <v>256</v>
      </c>
      <c r="K22" s="9">
        <f t="shared" si="16"/>
        <v>0.21824381926683717</v>
      </c>
      <c r="L22" s="9">
        <f t="shared" si="17"/>
        <v>3.2258064516129031E-2</v>
      </c>
      <c r="M22" s="110"/>
    </row>
    <row r="23" spans="1:13" x14ac:dyDescent="0.25">
      <c r="A23" s="16" t="s">
        <v>6</v>
      </c>
      <c r="B23" s="111">
        <v>82</v>
      </c>
      <c r="C23" s="9">
        <f t="shared" si="18"/>
        <v>5.4703135423615747E-2</v>
      </c>
      <c r="D23" s="111">
        <v>63</v>
      </c>
      <c r="E23" s="9">
        <f t="shared" si="13"/>
        <v>4.3239533287577216E-2</v>
      </c>
      <c r="F23" s="111">
        <v>69</v>
      </c>
      <c r="G23" s="9">
        <f t="shared" si="14"/>
        <v>4.7783933518005542E-2</v>
      </c>
      <c r="H23" s="111">
        <v>72</v>
      </c>
      <c r="I23" s="9">
        <f t="shared" si="15"/>
        <v>6.0504201680672269E-2</v>
      </c>
      <c r="J23" s="111">
        <v>84</v>
      </c>
      <c r="K23" s="9">
        <f t="shared" si="16"/>
        <v>7.1611253196930943E-2</v>
      </c>
      <c r="L23" s="9">
        <f t="shared" si="17"/>
        <v>2.4390243902439025E-2</v>
      </c>
      <c r="M23" s="110"/>
    </row>
    <row r="24" spans="1:13" x14ac:dyDescent="0.25">
      <c r="A24" s="100" t="s">
        <v>27</v>
      </c>
      <c r="B24" s="17">
        <f t="shared" ref="B24:K24" si="19">IFERROR(SUM(B20:B23), "--")</f>
        <v>1499</v>
      </c>
      <c r="C24" s="18">
        <f t="shared" si="19"/>
        <v>1</v>
      </c>
      <c r="D24" s="17">
        <f t="shared" si="19"/>
        <v>1457</v>
      </c>
      <c r="E24" s="18">
        <f t="shared" si="19"/>
        <v>1</v>
      </c>
      <c r="F24" s="17">
        <f t="shared" si="19"/>
        <v>1444</v>
      </c>
      <c r="G24" s="18">
        <f t="shared" si="19"/>
        <v>1</v>
      </c>
      <c r="H24" s="17">
        <f t="shared" si="19"/>
        <v>1190</v>
      </c>
      <c r="I24" s="18">
        <f t="shared" si="19"/>
        <v>1</v>
      </c>
      <c r="J24" s="17">
        <f t="shared" si="19"/>
        <v>1173</v>
      </c>
      <c r="K24" s="18">
        <f t="shared" si="19"/>
        <v>1</v>
      </c>
      <c r="L24" s="18">
        <f t="shared" si="17"/>
        <v>-0.21747831887925284</v>
      </c>
      <c r="M24" s="110"/>
    </row>
    <row r="25" spans="1:13" s="24" customFormat="1" ht="30" x14ac:dyDescent="0.25">
      <c r="A25" s="51" t="s">
        <v>52</v>
      </c>
      <c r="B25" s="125" t="s">
        <v>91</v>
      </c>
      <c r="C25" s="125"/>
      <c r="D25" s="125" t="s">
        <v>92</v>
      </c>
      <c r="E25" s="125"/>
      <c r="F25" s="125" t="s">
        <v>93</v>
      </c>
      <c r="G25" s="125"/>
      <c r="H25" s="125" t="s">
        <v>94</v>
      </c>
      <c r="I25" s="125"/>
      <c r="J25" s="125" t="s">
        <v>95</v>
      </c>
      <c r="K25" s="125"/>
      <c r="L25" s="50" t="s">
        <v>28</v>
      </c>
      <c r="M25" s="50" t="s">
        <v>96</v>
      </c>
    </row>
    <row r="26" spans="1:13" x14ac:dyDescent="0.25">
      <c r="A26" s="16" t="s">
        <v>20</v>
      </c>
      <c r="B26" s="111">
        <v>875</v>
      </c>
      <c r="C26" s="9">
        <f>IFERROR(B26/B$31, "--")</f>
        <v>0.5837224816544363</v>
      </c>
      <c r="D26" s="111">
        <v>914</v>
      </c>
      <c r="E26" s="9">
        <f t="shared" ref="E26:E30" si="20">IFERROR(D26/D$31, "--")</f>
        <v>0.62731640356897733</v>
      </c>
      <c r="F26" s="111">
        <v>895</v>
      </c>
      <c r="G26" s="9">
        <f t="shared" ref="G26:G30" si="21">IFERROR(F26/F$31, "--")</f>
        <v>0.61980609418282551</v>
      </c>
      <c r="H26" s="111">
        <v>742</v>
      </c>
      <c r="I26" s="9">
        <f t="shared" ref="I26:I30" si="22">IFERROR(H26/H$31, "--")</f>
        <v>0.62352941176470589</v>
      </c>
      <c r="J26" s="111">
        <v>692</v>
      </c>
      <c r="K26" s="9">
        <f t="shared" ref="K26:K30" si="23">IFERROR(J26/J$31, "--")</f>
        <v>0.5899403239556692</v>
      </c>
      <c r="L26" s="9">
        <f t="shared" ref="L26:L31" si="24">IFERROR((J26-B26)/B26, "--")</f>
        <v>-0.20914285714285713</v>
      </c>
      <c r="M26" s="110"/>
    </row>
    <row r="27" spans="1:13" x14ac:dyDescent="0.25">
      <c r="A27" s="16" t="s">
        <v>21</v>
      </c>
      <c r="B27" s="111">
        <v>257</v>
      </c>
      <c r="C27" s="9">
        <f t="shared" ref="C27:C30" si="25">IFERROR(B27/B$31, "--")</f>
        <v>0.171447631754503</v>
      </c>
      <c r="D27" s="111">
        <v>244</v>
      </c>
      <c r="E27" s="9">
        <f t="shared" si="20"/>
        <v>0.16746739876458477</v>
      </c>
      <c r="F27" s="111">
        <v>216</v>
      </c>
      <c r="G27" s="9">
        <f t="shared" si="21"/>
        <v>0.14958448753462603</v>
      </c>
      <c r="H27" s="111">
        <v>172</v>
      </c>
      <c r="I27" s="9">
        <f t="shared" si="22"/>
        <v>0.14453781512605043</v>
      </c>
      <c r="J27" s="111">
        <v>179</v>
      </c>
      <c r="K27" s="9">
        <f t="shared" si="23"/>
        <v>0.1526001705029838</v>
      </c>
      <c r="L27" s="9">
        <f t="shared" si="24"/>
        <v>-0.30350194552529181</v>
      </c>
      <c r="M27" s="110"/>
    </row>
    <row r="28" spans="1:13" x14ac:dyDescent="0.25">
      <c r="A28" s="16" t="s">
        <v>22</v>
      </c>
      <c r="B28" s="111">
        <v>185</v>
      </c>
      <c r="C28" s="9">
        <f t="shared" si="25"/>
        <v>0.12341561040693796</v>
      </c>
      <c r="D28" s="111">
        <v>170</v>
      </c>
      <c r="E28" s="9">
        <f t="shared" si="20"/>
        <v>0.11667810569663692</v>
      </c>
      <c r="F28" s="111">
        <v>155</v>
      </c>
      <c r="G28" s="9">
        <f t="shared" si="21"/>
        <v>0.10734072022160665</v>
      </c>
      <c r="H28" s="111">
        <v>148</v>
      </c>
      <c r="I28" s="9">
        <f t="shared" si="22"/>
        <v>0.12436974789915967</v>
      </c>
      <c r="J28" s="111">
        <v>162</v>
      </c>
      <c r="K28" s="9">
        <f t="shared" si="23"/>
        <v>0.13810741687979539</v>
      </c>
      <c r="L28" s="9">
        <f t="shared" si="24"/>
        <v>-0.12432432432432433</v>
      </c>
      <c r="M28" s="110"/>
    </row>
    <row r="29" spans="1:13" x14ac:dyDescent="0.25">
      <c r="A29" s="16" t="s">
        <v>23</v>
      </c>
      <c r="B29" s="111">
        <v>21</v>
      </c>
      <c r="C29" s="9">
        <f t="shared" si="25"/>
        <v>1.4009339559706471E-2</v>
      </c>
      <c r="D29" s="111">
        <v>17</v>
      </c>
      <c r="E29" s="9">
        <f t="shared" si="20"/>
        <v>1.1667810569663692E-2</v>
      </c>
      <c r="F29" s="111">
        <v>12</v>
      </c>
      <c r="G29" s="9">
        <f t="shared" si="21"/>
        <v>8.3102493074792248E-3</v>
      </c>
      <c r="H29" s="111">
        <v>14</v>
      </c>
      <c r="I29" s="9">
        <f t="shared" si="22"/>
        <v>1.1764705882352941E-2</v>
      </c>
      <c r="J29" s="111">
        <v>16</v>
      </c>
      <c r="K29" s="9">
        <f t="shared" si="23"/>
        <v>1.3640238704177323E-2</v>
      </c>
      <c r="L29" s="9">
        <f t="shared" si="24"/>
        <v>-0.23809523809523808</v>
      </c>
      <c r="M29" s="110"/>
    </row>
    <row r="30" spans="1:13" x14ac:dyDescent="0.25">
      <c r="A30" s="16" t="s">
        <v>24</v>
      </c>
      <c r="B30" s="111">
        <v>161</v>
      </c>
      <c r="C30" s="9">
        <f t="shared" si="25"/>
        <v>0.10740493662441628</v>
      </c>
      <c r="D30" s="111">
        <v>112</v>
      </c>
      <c r="E30" s="9">
        <f t="shared" si="20"/>
        <v>7.6870281400137269E-2</v>
      </c>
      <c r="F30" s="111">
        <v>166</v>
      </c>
      <c r="G30" s="9">
        <f t="shared" si="21"/>
        <v>0.1149584487534626</v>
      </c>
      <c r="H30" s="111">
        <v>114</v>
      </c>
      <c r="I30" s="9">
        <f t="shared" si="22"/>
        <v>9.5798319327731099E-2</v>
      </c>
      <c r="J30" s="111">
        <v>124</v>
      </c>
      <c r="K30" s="9">
        <f t="shared" si="23"/>
        <v>0.10571184995737426</v>
      </c>
      <c r="L30" s="9">
        <f t="shared" si="24"/>
        <v>-0.22981366459627328</v>
      </c>
      <c r="M30" s="110"/>
    </row>
    <row r="31" spans="1:13" x14ac:dyDescent="0.25">
      <c r="A31" s="100" t="s">
        <v>27</v>
      </c>
      <c r="B31" s="17">
        <f t="shared" ref="B31:K31" si="26">IFERROR(SUM(B26:B30), "--")</f>
        <v>1499</v>
      </c>
      <c r="C31" s="18">
        <f t="shared" si="26"/>
        <v>1</v>
      </c>
      <c r="D31" s="17">
        <f t="shared" si="26"/>
        <v>1457</v>
      </c>
      <c r="E31" s="18">
        <f t="shared" si="26"/>
        <v>1</v>
      </c>
      <c r="F31" s="17">
        <f t="shared" si="26"/>
        <v>1444</v>
      </c>
      <c r="G31" s="18">
        <f t="shared" si="26"/>
        <v>1</v>
      </c>
      <c r="H31" s="17">
        <f t="shared" si="26"/>
        <v>1190</v>
      </c>
      <c r="I31" s="18">
        <f t="shared" si="26"/>
        <v>1</v>
      </c>
      <c r="J31" s="17">
        <f t="shared" si="26"/>
        <v>1173</v>
      </c>
      <c r="K31" s="18">
        <f t="shared" si="26"/>
        <v>1</v>
      </c>
      <c r="L31" s="18">
        <f t="shared" si="24"/>
        <v>-0.21747831887925284</v>
      </c>
      <c r="M31" s="110"/>
    </row>
    <row r="32" spans="1:13" s="24" customFormat="1" ht="30" x14ac:dyDescent="0.25">
      <c r="A32" s="51" t="s">
        <v>25</v>
      </c>
      <c r="B32" s="125" t="s">
        <v>91</v>
      </c>
      <c r="C32" s="125"/>
      <c r="D32" s="125" t="s">
        <v>92</v>
      </c>
      <c r="E32" s="125"/>
      <c r="F32" s="125" t="s">
        <v>93</v>
      </c>
      <c r="G32" s="125"/>
      <c r="H32" s="125" t="s">
        <v>94</v>
      </c>
      <c r="I32" s="125"/>
      <c r="J32" s="125" t="s">
        <v>95</v>
      </c>
      <c r="K32" s="125"/>
      <c r="L32" s="50" t="s">
        <v>28</v>
      </c>
      <c r="M32" s="50" t="s">
        <v>96</v>
      </c>
    </row>
    <row r="33" spans="1:14" x14ac:dyDescent="0.25">
      <c r="A33" s="16" t="s">
        <v>90</v>
      </c>
      <c r="B33" s="111">
        <v>578</v>
      </c>
      <c r="C33" s="9">
        <f>IFERROR(B33/B$35, "--")</f>
        <v>0.3855903935957305</v>
      </c>
      <c r="D33" s="111">
        <v>476</v>
      </c>
      <c r="E33" s="9">
        <f>IFERROR(D33/D$35, "--")</f>
        <v>0.32669869595058337</v>
      </c>
      <c r="F33" s="111">
        <v>535</v>
      </c>
      <c r="G33" s="9">
        <f>IFERROR(F33/F$35, "--")</f>
        <v>0.37049861495844877</v>
      </c>
      <c r="H33" s="111">
        <v>441</v>
      </c>
      <c r="I33" s="9">
        <f>IFERROR(H33/H$35, "--")</f>
        <v>0.37058823529411766</v>
      </c>
      <c r="J33" s="111">
        <v>475</v>
      </c>
      <c r="K33" s="9">
        <f>IFERROR(J33/J$35, "--")</f>
        <v>0.40494458653026427</v>
      </c>
      <c r="L33" s="9">
        <f t="shared" ref="L33:L35" si="27">IFERROR((J33-B33)/B33, "--")</f>
        <v>-0.1782006920415225</v>
      </c>
      <c r="M33" s="110"/>
    </row>
    <row r="34" spans="1:14" x14ac:dyDescent="0.25">
      <c r="A34" s="16" t="s">
        <v>26</v>
      </c>
      <c r="B34" s="111">
        <v>921</v>
      </c>
      <c r="C34" s="9">
        <f>IFERROR(B34/B$35, "--")</f>
        <v>0.61440960640426956</v>
      </c>
      <c r="D34" s="111">
        <v>981</v>
      </c>
      <c r="E34" s="9">
        <f>IFERROR(D34/D$35, "--")</f>
        <v>0.67330130404941657</v>
      </c>
      <c r="F34" s="111">
        <v>909</v>
      </c>
      <c r="G34" s="9">
        <f>IFERROR(F34/F$35, "--")</f>
        <v>0.62950138504155129</v>
      </c>
      <c r="H34" s="111">
        <v>749</v>
      </c>
      <c r="I34" s="9">
        <f>IFERROR(H34/H$35, "--")</f>
        <v>0.62941176470588234</v>
      </c>
      <c r="J34" s="111">
        <v>698</v>
      </c>
      <c r="K34" s="9">
        <f>IFERROR(J34/J$35, "--")</f>
        <v>0.59505541346973567</v>
      </c>
      <c r="L34" s="9">
        <f t="shared" si="27"/>
        <v>-0.24212812160694897</v>
      </c>
      <c r="M34" s="110"/>
    </row>
    <row r="35" spans="1:14" x14ac:dyDescent="0.25">
      <c r="A35" s="100" t="s">
        <v>27</v>
      </c>
      <c r="B35" s="17">
        <f t="shared" ref="B35:K35" si="28">IFERROR(SUM(B33:B34), "--")</f>
        <v>1499</v>
      </c>
      <c r="C35" s="18">
        <f t="shared" si="28"/>
        <v>1</v>
      </c>
      <c r="D35" s="17">
        <f t="shared" si="28"/>
        <v>1457</v>
      </c>
      <c r="E35" s="18">
        <f t="shared" si="28"/>
        <v>1</v>
      </c>
      <c r="F35" s="17">
        <f t="shared" si="28"/>
        <v>1444</v>
      </c>
      <c r="G35" s="18">
        <f t="shared" si="28"/>
        <v>1</v>
      </c>
      <c r="H35" s="17">
        <f t="shared" si="28"/>
        <v>1190</v>
      </c>
      <c r="I35" s="18">
        <f t="shared" si="28"/>
        <v>1</v>
      </c>
      <c r="J35" s="17">
        <f t="shared" si="28"/>
        <v>1173</v>
      </c>
      <c r="K35" s="18">
        <f t="shared" si="28"/>
        <v>1</v>
      </c>
      <c r="L35" s="18">
        <f t="shared" si="27"/>
        <v>-0.21747831887925284</v>
      </c>
      <c r="M35" s="110"/>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3" t="s">
        <v>41</v>
      </c>
      <c r="B2" s="65" t="s">
        <v>1</v>
      </c>
      <c r="C2" s="64" t="s">
        <v>46</v>
      </c>
      <c r="D2" s="64" t="s">
        <v>47</v>
      </c>
      <c r="E2" s="64" t="s">
        <v>44</v>
      </c>
      <c r="F2" s="64" t="s">
        <v>48</v>
      </c>
      <c r="G2" s="64" t="s">
        <v>0</v>
      </c>
      <c r="H2" s="64" t="s">
        <v>45</v>
      </c>
    </row>
    <row r="3" spans="1:8" ht="15" customHeight="1" x14ac:dyDescent="0.25">
      <c r="A3" s="137" t="s">
        <v>98</v>
      </c>
      <c r="B3" s="7" t="s">
        <v>91</v>
      </c>
      <c r="C3" s="4">
        <v>1708</v>
      </c>
      <c r="D3" s="4">
        <v>1438</v>
      </c>
      <c r="E3" s="15">
        <v>0.84192037470726</v>
      </c>
      <c r="F3" s="4">
        <v>1179</v>
      </c>
      <c r="G3" s="15">
        <v>0.69028103044496492</v>
      </c>
      <c r="H3" s="14" t="s">
        <v>29</v>
      </c>
    </row>
    <row r="4" spans="1:8" ht="15" customHeight="1" x14ac:dyDescent="0.25">
      <c r="A4" s="138"/>
      <c r="B4" s="7" t="s">
        <v>92</v>
      </c>
      <c r="C4" s="4">
        <v>1586</v>
      </c>
      <c r="D4" s="4">
        <v>1343</v>
      </c>
      <c r="E4" s="5">
        <v>0.84678436317780581</v>
      </c>
      <c r="F4" s="4">
        <v>1095</v>
      </c>
      <c r="G4" s="5">
        <v>0.69041614123581341</v>
      </c>
      <c r="H4" s="6" t="s">
        <v>29</v>
      </c>
    </row>
    <row r="5" spans="1:8" ht="15" customHeight="1" x14ac:dyDescent="0.25">
      <c r="A5" s="138"/>
      <c r="B5" s="7" t="s">
        <v>93</v>
      </c>
      <c r="C5" s="4">
        <v>1767</v>
      </c>
      <c r="D5" s="4">
        <v>1480</v>
      </c>
      <c r="E5" s="5">
        <v>0.83757781550650823</v>
      </c>
      <c r="F5" s="4">
        <v>1236</v>
      </c>
      <c r="G5" s="5">
        <v>0.69949066213921907</v>
      </c>
      <c r="H5" s="6" t="s">
        <v>29</v>
      </c>
    </row>
    <row r="6" spans="1:8" ht="15" customHeight="1" x14ac:dyDescent="0.25">
      <c r="A6" s="138"/>
      <c r="B6" s="7" t="s">
        <v>94</v>
      </c>
      <c r="C6" s="4">
        <v>1437</v>
      </c>
      <c r="D6" s="4">
        <v>1265</v>
      </c>
      <c r="E6" s="5">
        <v>0.88030619345859429</v>
      </c>
      <c r="F6" s="4">
        <v>1024</v>
      </c>
      <c r="G6" s="5">
        <v>0.71259568545581076</v>
      </c>
      <c r="H6" s="6" t="s">
        <v>29</v>
      </c>
    </row>
    <row r="7" spans="1:8" ht="15" customHeight="1" x14ac:dyDescent="0.25">
      <c r="A7" s="138"/>
      <c r="B7" s="7" t="s">
        <v>95</v>
      </c>
      <c r="C7" s="4">
        <v>1469</v>
      </c>
      <c r="D7" s="4">
        <v>1246</v>
      </c>
      <c r="E7" s="5">
        <v>0.84819605173587476</v>
      </c>
      <c r="F7" s="4">
        <v>998</v>
      </c>
      <c r="G7" s="5">
        <v>0.67937372362151127</v>
      </c>
      <c r="H7" s="6" t="s">
        <v>29</v>
      </c>
    </row>
    <row r="8" spans="1:8" ht="15" customHeight="1" x14ac:dyDescent="0.25">
      <c r="A8" s="139"/>
      <c r="B8" s="53" t="s">
        <v>27</v>
      </c>
      <c r="C8" s="17">
        <f>IFERROR(SUM(C3:C7), "--")</f>
        <v>7967</v>
      </c>
      <c r="D8" s="17">
        <f>IFERROR(SUM(D3:D7), "--")</f>
        <v>6772</v>
      </c>
      <c r="E8" s="101">
        <f>IFERROR(D8/C8, "--" )</f>
        <v>0.85000627588803812</v>
      </c>
      <c r="F8" s="17">
        <f>IFERROR(SUM(F3:F7), "--")</f>
        <v>5532</v>
      </c>
      <c r="G8" s="101">
        <f>IFERROR(F8/C8, "--" )</f>
        <v>0.69436425254173462</v>
      </c>
      <c r="H8" s="102" t="s">
        <v>29</v>
      </c>
    </row>
    <row r="9" spans="1:8" ht="15" customHeight="1" x14ac:dyDescent="0.25">
      <c r="A9" s="104"/>
      <c r="B9" s="66"/>
      <c r="C9" s="66"/>
      <c r="D9" s="66"/>
      <c r="E9" s="66"/>
      <c r="F9" s="66"/>
      <c r="G9" s="66"/>
      <c r="H9" s="66"/>
    </row>
    <row r="10" spans="1:8" s="24" customFormat="1" ht="30" x14ac:dyDescent="0.25">
      <c r="A10" s="49" t="s">
        <v>7</v>
      </c>
      <c r="B10" s="2" t="s">
        <v>1</v>
      </c>
      <c r="C10" s="64" t="s">
        <v>46</v>
      </c>
      <c r="D10" s="64" t="s">
        <v>47</v>
      </c>
      <c r="E10" s="64" t="s">
        <v>44</v>
      </c>
      <c r="F10" s="64" t="s">
        <v>48</v>
      </c>
      <c r="G10" s="64" t="s">
        <v>0</v>
      </c>
      <c r="H10" s="64" t="s">
        <v>45</v>
      </c>
    </row>
    <row r="11" spans="1:8" x14ac:dyDescent="0.25">
      <c r="A11" s="149" t="s">
        <v>8</v>
      </c>
      <c r="B11" s="7" t="s">
        <v>91</v>
      </c>
      <c r="C11" s="4">
        <v>918</v>
      </c>
      <c r="D11" s="4">
        <v>770</v>
      </c>
      <c r="E11" s="5">
        <v>0.83877995642701531</v>
      </c>
      <c r="F11" s="4">
        <v>650</v>
      </c>
      <c r="G11" s="5">
        <v>0.7080610021786492</v>
      </c>
      <c r="H11" s="6">
        <v>2.7301223241590211</v>
      </c>
    </row>
    <row r="12" spans="1:8" x14ac:dyDescent="0.25">
      <c r="A12" s="150"/>
      <c r="B12" s="7" t="s">
        <v>92</v>
      </c>
      <c r="C12" s="4">
        <v>850</v>
      </c>
      <c r="D12" s="4">
        <v>731</v>
      </c>
      <c r="E12" s="5">
        <v>0.86</v>
      </c>
      <c r="F12" s="4">
        <v>621</v>
      </c>
      <c r="G12" s="5">
        <v>0.73058823529411765</v>
      </c>
      <c r="H12" s="6">
        <v>2.7743024963289278</v>
      </c>
    </row>
    <row r="13" spans="1:8" x14ac:dyDescent="0.25">
      <c r="A13" s="150"/>
      <c r="B13" s="7" t="s">
        <v>93</v>
      </c>
      <c r="C13" s="4">
        <v>945</v>
      </c>
      <c r="D13" s="4">
        <v>814</v>
      </c>
      <c r="E13" s="5">
        <v>0.86137566137566135</v>
      </c>
      <c r="F13" s="4">
        <v>683</v>
      </c>
      <c r="G13" s="5">
        <v>0.7227513227513227</v>
      </c>
      <c r="H13" s="6">
        <v>2.7386430678466076</v>
      </c>
    </row>
    <row r="14" spans="1:8" x14ac:dyDescent="0.25">
      <c r="A14" s="150"/>
      <c r="B14" s="7" t="s">
        <v>94</v>
      </c>
      <c r="C14" s="4">
        <v>758</v>
      </c>
      <c r="D14" s="4">
        <v>683</v>
      </c>
      <c r="E14" s="5">
        <v>0.90105540897097625</v>
      </c>
      <c r="F14" s="4">
        <v>571</v>
      </c>
      <c r="G14" s="5">
        <v>0.75329815303430081</v>
      </c>
      <c r="H14" s="6">
        <v>2.7627986348122868</v>
      </c>
    </row>
    <row r="15" spans="1:8" x14ac:dyDescent="0.25">
      <c r="A15" s="150"/>
      <c r="B15" s="7" t="s">
        <v>95</v>
      </c>
      <c r="C15" s="4">
        <v>820</v>
      </c>
      <c r="D15" s="4">
        <v>695</v>
      </c>
      <c r="E15" s="5">
        <v>0.84756097560975607</v>
      </c>
      <c r="F15" s="4">
        <v>560</v>
      </c>
      <c r="G15" s="5">
        <v>0.68292682926829273</v>
      </c>
      <c r="H15" s="6">
        <v>2.6839639639639645</v>
      </c>
    </row>
    <row r="16" spans="1:8" x14ac:dyDescent="0.25">
      <c r="A16" s="151"/>
      <c r="B16" s="53" t="s">
        <v>27</v>
      </c>
      <c r="C16" s="17">
        <f>IFERROR(SUM(C11:C15), "--")</f>
        <v>4291</v>
      </c>
      <c r="D16" s="17">
        <f>IFERROR(SUM(D11:D15), "--")</f>
        <v>3693</v>
      </c>
      <c r="E16" s="101">
        <f>IFERROR(D16/C16, "--" )</f>
        <v>0.86063854579352128</v>
      </c>
      <c r="F16" s="17">
        <f>IFERROR(SUM(F11:F15), "--")</f>
        <v>3085</v>
      </c>
      <c r="G16" s="101">
        <f>IFERROR(F16/C16, "--" )</f>
        <v>0.71894663248659985</v>
      </c>
      <c r="H16" s="102" t="s">
        <v>29</v>
      </c>
    </row>
    <row r="17" spans="1:8" x14ac:dyDescent="0.25">
      <c r="A17" s="146" t="s">
        <v>9</v>
      </c>
      <c r="B17" s="86" t="s">
        <v>91</v>
      </c>
      <c r="C17" s="87">
        <v>779</v>
      </c>
      <c r="D17" s="87">
        <v>658</v>
      </c>
      <c r="E17" s="89">
        <v>0.84467265725288831</v>
      </c>
      <c r="F17" s="87">
        <v>521</v>
      </c>
      <c r="G17" s="89">
        <v>0.66880616174582797</v>
      </c>
      <c r="H17" s="88">
        <v>2.5155709342560555</v>
      </c>
    </row>
    <row r="18" spans="1:8" x14ac:dyDescent="0.25">
      <c r="A18" s="147"/>
      <c r="B18" s="86" t="s">
        <v>92</v>
      </c>
      <c r="C18" s="87">
        <v>727</v>
      </c>
      <c r="D18" s="87">
        <v>604</v>
      </c>
      <c r="E18" s="89">
        <v>0.83081155433287479</v>
      </c>
      <c r="F18" s="87">
        <v>469</v>
      </c>
      <c r="G18" s="89">
        <v>0.64511691884456668</v>
      </c>
      <c r="H18" s="88">
        <v>2.3813528336380259</v>
      </c>
    </row>
    <row r="19" spans="1:8" x14ac:dyDescent="0.25">
      <c r="A19" s="147"/>
      <c r="B19" s="86" t="s">
        <v>93</v>
      </c>
      <c r="C19" s="87">
        <v>801</v>
      </c>
      <c r="D19" s="87">
        <v>649</v>
      </c>
      <c r="E19" s="89">
        <v>0.81023720349563044</v>
      </c>
      <c r="F19" s="87">
        <v>536</v>
      </c>
      <c r="G19" s="89">
        <v>0.66916354556803992</v>
      </c>
      <c r="H19" s="88">
        <v>2.5944223107569724</v>
      </c>
    </row>
    <row r="20" spans="1:8" x14ac:dyDescent="0.25">
      <c r="A20" s="147"/>
      <c r="B20" s="86" t="s">
        <v>94</v>
      </c>
      <c r="C20" s="87">
        <v>655</v>
      </c>
      <c r="D20" s="87">
        <v>561</v>
      </c>
      <c r="E20" s="89">
        <v>0.85648854961832066</v>
      </c>
      <c r="F20" s="87">
        <v>442</v>
      </c>
      <c r="G20" s="89">
        <v>0.67480916030534355</v>
      </c>
      <c r="H20" s="88">
        <v>2.502212389380531</v>
      </c>
    </row>
    <row r="21" spans="1:8" x14ac:dyDescent="0.25">
      <c r="A21" s="147"/>
      <c r="B21" s="86" t="s">
        <v>95</v>
      </c>
      <c r="C21" s="87">
        <v>631</v>
      </c>
      <c r="D21" s="87">
        <v>537</v>
      </c>
      <c r="E21" s="89">
        <v>0.85103011093502379</v>
      </c>
      <c r="F21" s="87">
        <v>429</v>
      </c>
      <c r="G21" s="89">
        <v>0.67987321711568938</v>
      </c>
      <c r="H21" s="88">
        <v>2.5450471698113208</v>
      </c>
    </row>
    <row r="22" spans="1:8" x14ac:dyDescent="0.25">
      <c r="A22" s="148"/>
      <c r="B22" s="94" t="s">
        <v>27</v>
      </c>
      <c r="C22" s="106">
        <f>IFERROR(SUM(C17:C21), "--")</f>
        <v>3593</v>
      </c>
      <c r="D22" s="106">
        <f>IFERROR(SUM(D17:D21), "--")</f>
        <v>3009</v>
      </c>
      <c r="E22" s="108">
        <f>IFERROR(D22/C22, "--" )</f>
        <v>0.83746173114389089</v>
      </c>
      <c r="F22" s="106">
        <f>IFERROR(SUM(F17:F21), "--")</f>
        <v>2397</v>
      </c>
      <c r="G22" s="108">
        <f>IFERROR(F22/C22, "--" )</f>
        <v>0.66713053158920121</v>
      </c>
      <c r="H22" s="107" t="s">
        <v>29</v>
      </c>
    </row>
    <row r="23" spans="1:8" s="24" customFormat="1" ht="30" x14ac:dyDescent="0.25">
      <c r="A23" s="49" t="s">
        <v>19</v>
      </c>
      <c r="B23" s="2" t="s">
        <v>1</v>
      </c>
      <c r="C23" s="64" t="s">
        <v>46</v>
      </c>
      <c r="D23" s="64" t="s">
        <v>47</v>
      </c>
      <c r="E23" s="64" t="s">
        <v>44</v>
      </c>
      <c r="F23" s="64" t="s">
        <v>48</v>
      </c>
      <c r="G23" s="64" t="s">
        <v>0</v>
      </c>
      <c r="H23" s="64" t="s">
        <v>45</v>
      </c>
    </row>
    <row r="24" spans="1:8" ht="15" customHeight="1" x14ac:dyDescent="0.25">
      <c r="A24" s="143" t="s">
        <v>56</v>
      </c>
      <c r="B24" s="7" t="s">
        <v>91</v>
      </c>
      <c r="C24" s="4">
        <v>110</v>
      </c>
      <c r="D24" s="4">
        <v>93</v>
      </c>
      <c r="E24" s="5">
        <v>0.84545454545454546</v>
      </c>
      <c r="F24" s="4">
        <v>66</v>
      </c>
      <c r="G24" s="5">
        <v>0.6</v>
      </c>
      <c r="H24" s="6">
        <v>2.2534246575342465</v>
      </c>
    </row>
    <row r="25" spans="1:8" x14ac:dyDescent="0.25">
      <c r="A25" s="144"/>
      <c r="B25" s="7" t="s">
        <v>92</v>
      </c>
      <c r="C25" s="4">
        <v>106</v>
      </c>
      <c r="D25" s="4">
        <v>79</v>
      </c>
      <c r="E25" s="5">
        <v>0.74528301886792447</v>
      </c>
      <c r="F25" s="4">
        <v>55</v>
      </c>
      <c r="G25" s="5">
        <v>0.51886792452830188</v>
      </c>
      <c r="H25" s="6">
        <v>2.101428571428571</v>
      </c>
    </row>
    <row r="26" spans="1:8" x14ac:dyDescent="0.25">
      <c r="A26" s="144"/>
      <c r="B26" s="7" t="s">
        <v>93</v>
      </c>
      <c r="C26" s="4">
        <v>129</v>
      </c>
      <c r="D26" s="4">
        <v>108</v>
      </c>
      <c r="E26" s="5">
        <v>0.83720930232558144</v>
      </c>
      <c r="F26" s="4">
        <v>88</v>
      </c>
      <c r="G26" s="5">
        <v>0.68217054263565891</v>
      </c>
      <c r="H26" s="6">
        <v>2.3183908045977013</v>
      </c>
    </row>
    <row r="27" spans="1:8" x14ac:dyDescent="0.25">
      <c r="A27" s="144"/>
      <c r="B27" s="7" t="s">
        <v>94</v>
      </c>
      <c r="C27" s="4">
        <v>92</v>
      </c>
      <c r="D27" s="4">
        <v>77</v>
      </c>
      <c r="E27" s="5">
        <v>0.83695652173913049</v>
      </c>
      <c r="F27" s="4">
        <v>53</v>
      </c>
      <c r="G27" s="5">
        <v>0.57608695652173914</v>
      </c>
      <c r="H27" s="6">
        <v>2.171875</v>
      </c>
    </row>
    <row r="28" spans="1:8" x14ac:dyDescent="0.25">
      <c r="A28" s="144"/>
      <c r="B28" s="7" t="s">
        <v>95</v>
      </c>
      <c r="C28" s="4">
        <v>96</v>
      </c>
      <c r="D28" s="4">
        <v>72</v>
      </c>
      <c r="E28" s="5">
        <v>0.75</v>
      </c>
      <c r="F28" s="4">
        <v>52</v>
      </c>
      <c r="G28" s="5">
        <v>0.54166666666666663</v>
      </c>
      <c r="H28" s="6">
        <v>2.217543859649123</v>
      </c>
    </row>
    <row r="29" spans="1:8" x14ac:dyDescent="0.25">
      <c r="A29" s="145"/>
      <c r="B29" s="53" t="s">
        <v>27</v>
      </c>
      <c r="C29" s="17">
        <f>IFERROR(SUM(C24:C28), "--")</f>
        <v>533</v>
      </c>
      <c r="D29" s="17">
        <f>IFERROR(SUM(D24:D28), "--")</f>
        <v>429</v>
      </c>
      <c r="E29" s="101">
        <f>IFERROR(D29/C29, "--" )</f>
        <v>0.80487804878048785</v>
      </c>
      <c r="F29" s="17">
        <f>IFERROR(SUM(F24:F28), "--")</f>
        <v>314</v>
      </c>
      <c r="G29" s="101">
        <f>IFERROR(F29/C29, "--" )</f>
        <v>0.58911819887429639</v>
      </c>
      <c r="H29" s="102" t="s">
        <v>29</v>
      </c>
    </row>
    <row r="30" spans="1:8" ht="15" customHeight="1" x14ac:dyDescent="0.25">
      <c r="A30" s="140" t="s">
        <v>55</v>
      </c>
      <c r="B30" s="86" t="s">
        <v>91</v>
      </c>
      <c r="C30" s="87">
        <v>7</v>
      </c>
      <c r="D30" s="87">
        <v>6</v>
      </c>
      <c r="E30" s="89">
        <v>0.8571428571428571</v>
      </c>
      <c r="F30" s="87">
        <v>4</v>
      </c>
      <c r="G30" s="89">
        <v>0.5714285714285714</v>
      </c>
      <c r="H30" s="88">
        <v>2.2600000000000002</v>
      </c>
    </row>
    <row r="31" spans="1:8" x14ac:dyDescent="0.25">
      <c r="A31" s="141"/>
      <c r="B31" s="86" t="s">
        <v>92</v>
      </c>
      <c r="C31" s="87">
        <v>5</v>
      </c>
      <c r="D31" s="87">
        <v>4</v>
      </c>
      <c r="E31" s="89">
        <v>0.8</v>
      </c>
      <c r="F31" s="87">
        <v>2</v>
      </c>
      <c r="G31" s="89">
        <v>0.4</v>
      </c>
      <c r="H31" s="88">
        <v>2</v>
      </c>
    </row>
    <row r="32" spans="1:8" x14ac:dyDescent="0.25">
      <c r="A32" s="141"/>
      <c r="B32" s="86" t="s">
        <v>93</v>
      </c>
      <c r="C32" s="87">
        <v>4</v>
      </c>
      <c r="D32" s="87">
        <v>4</v>
      </c>
      <c r="E32" s="89">
        <v>1</v>
      </c>
      <c r="F32" s="87">
        <v>4</v>
      </c>
      <c r="G32" s="89">
        <v>1</v>
      </c>
      <c r="H32" s="88">
        <v>3.6666666666666665</v>
      </c>
    </row>
    <row r="33" spans="1:8" x14ac:dyDescent="0.25">
      <c r="A33" s="141"/>
      <c r="B33" s="86" t="s">
        <v>94</v>
      </c>
      <c r="C33" s="87">
        <v>6</v>
      </c>
      <c r="D33" s="87">
        <v>5</v>
      </c>
      <c r="E33" s="89">
        <v>0.83333333333333337</v>
      </c>
      <c r="F33" s="87">
        <v>4</v>
      </c>
      <c r="G33" s="89">
        <v>0.66666666666666663</v>
      </c>
      <c r="H33" s="88">
        <v>3.1000000000000005</v>
      </c>
    </row>
    <row r="34" spans="1:8" x14ac:dyDescent="0.25">
      <c r="A34" s="141"/>
      <c r="B34" s="86" t="s">
        <v>95</v>
      </c>
      <c r="C34" s="87">
        <v>13</v>
      </c>
      <c r="D34" s="87">
        <v>13</v>
      </c>
      <c r="E34" s="89">
        <v>1</v>
      </c>
      <c r="F34" s="87">
        <v>10</v>
      </c>
      <c r="G34" s="89">
        <v>0.76923076923076927</v>
      </c>
      <c r="H34" s="88">
        <v>2.6083333333333329</v>
      </c>
    </row>
    <row r="35" spans="1:8" x14ac:dyDescent="0.25">
      <c r="A35" s="142"/>
      <c r="B35" s="94" t="s">
        <v>27</v>
      </c>
      <c r="C35" s="106">
        <f>IFERROR(SUM(C30:C34), "--")</f>
        <v>35</v>
      </c>
      <c r="D35" s="106">
        <f>IFERROR(SUM(D30:D34), "--")</f>
        <v>32</v>
      </c>
      <c r="E35" s="108">
        <f>IFERROR(D35/C35, "--" )</f>
        <v>0.91428571428571426</v>
      </c>
      <c r="F35" s="106">
        <f>IFERROR(SUM(F30:F34), "--")</f>
        <v>24</v>
      </c>
      <c r="G35" s="108">
        <f>IFERROR(F35/C35, "--" )</f>
        <v>0.68571428571428572</v>
      </c>
      <c r="H35" s="107" t="s">
        <v>29</v>
      </c>
    </row>
    <row r="36" spans="1:8" x14ac:dyDescent="0.25">
      <c r="A36" s="132" t="s">
        <v>13</v>
      </c>
      <c r="B36" s="7" t="s">
        <v>91</v>
      </c>
      <c r="C36" s="4">
        <v>52</v>
      </c>
      <c r="D36" s="4">
        <v>47</v>
      </c>
      <c r="E36" s="5">
        <v>0.90384615384615385</v>
      </c>
      <c r="F36" s="4">
        <v>44</v>
      </c>
      <c r="G36" s="5">
        <v>0.84615384615384615</v>
      </c>
      <c r="H36" s="6">
        <v>3.2358974358974359</v>
      </c>
    </row>
    <row r="37" spans="1:8" x14ac:dyDescent="0.25">
      <c r="A37" s="133"/>
      <c r="B37" s="7" t="s">
        <v>92</v>
      </c>
      <c r="C37" s="4">
        <v>50</v>
      </c>
      <c r="D37" s="4">
        <v>42</v>
      </c>
      <c r="E37" s="5">
        <v>0.84</v>
      </c>
      <c r="F37" s="4">
        <v>39</v>
      </c>
      <c r="G37" s="5">
        <v>0.78</v>
      </c>
      <c r="H37" s="6">
        <v>3.0944444444444446</v>
      </c>
    </row>
    <row r="38" spans="1:8" x14ac:dyDescent="0.25">
      <c r="A38" s="133"/>
      <c r="B38" s="7" t="s">
        <v>93</v>
      </c>
      <c r="C38" s="25">
        <v>44</v>
      </c>
      <c r="D38" s="25">
        <v>37</v>
      </c>
      <c r="E38" s="5">
        <v>0.84090909090909094</v>
      </c>
      <c r="F38" s="25">
        <v>30</v>
      </c>
      <c r="G38" s="5">
        <v>0.68181818181818177</v>
      </c>
      <c r="H38" s="22">
        <v>2.8586206896551727</v>
      </c>
    </row>
    <row r="39" spans="1:8" x14ac:dyDescent="0.25">
      <c r="A39" s="133"/>
      <c r="B39" s="7" t="s">
        <v>94</v>
      </c>
      <c r="C39" s="4">
        <v>38</v>
      </c>
      <c r="D39" s="4">
        <v>34</v>
      </c>
      <c r="E39" s="5">
        <v>0.89473684210526316</v>
      </c>
      <c r="F39" s="4">
        <v>30</v>
      </c>
      <c r="G39" s="5">
        <v>0.78947368421052633</v>
      </c>
      <c r="H39" s="6">
        <v>2.7535714285714286</v>
      </c>
    </row>
    <row r="40" spans="1:8" x14ac:dyDescent="0.25">
      <c r="A40" s="133"/>
      <c r="B40" s="7" t="s">
        <v>95</v>
      </c>
      <c r="C40" s="4">
        <v>31</v>
      </c>
      <c r="D40" s="4">
        <v>30</v>
      </c>
      <c r="E40" s="5">
        <v>0.967741935483871</v>
      </c>
      <c r="F40" s="4">
        <v>25</v>
      </c>
      <c r="G40" s="5">
        <v>0.80645161290322576</v>
      </c>
      <c r="H40" s="6">
        <v>2.8999999999999995</v>
      </c>
    </row>
    <row r="41" spans="1:8" x14ac:dyDescent="0.25">
      <c r="A41" s="134"/>
      <c r="B41" s="53" t="s">
        <v>27</v>
      </c>
      <c r="C41" s="17">
        <f>IFERROR(SUM(C36:C40), "--")</f>
        <v>215</v>
      </c>
      <c r="D41" s="17">
        <f>IFERROR(SUM(D36:D40), "--")</f>
        <v>190</v>
      </c>
      <c r="E41" s="101">
        <f>IFERROR(D41/C41, "--" )</f>
        <v>0.88372093023255816</v>
      </c>
      <c r="F41" s="17">
        <f>IFERROR(SUM(F36:F40), "--")</f>
        <v>168</v>
      </c>
      <c r="G41" s="101">
        <f>IFERROR(F41/C41, "--" )</f>
        <v>0.78139534883720929</v>
      </c>
      <c r="H41" s="102" t="s">
        <v>29</v>
      </c>
    </row>
    <row r="42" spans="1:8" x14ac:dyDescent="0.25">
      <c r="A42" s="129" t="s">
        <v>14</v>
      </c>
      <c r="B42" s="86" t="s">
        <v>91</v>
      </c>
      <c r="C42" s="87">
        <v>41</v>
      </c>
      <c r="D42" s="87">
        <v>35</v>
      </c>
      <c r="E42" s="89">
        <v>0.85365853658536583</v>
      </c>
      <c r="F42" s="87">
        <v>30</v>
      </c>
      <c r="G42" s="89">
        <v>0.73170731707317072</v>
      </c>
      <c r="H42" s="88">
        <v>2.893333333333334</v>
      </c>
    </row>
    <row r="43" spans="1:8" x14ac:dyDescent="0.25">
      <c r="A43" s="130"/>
      <c r="B43" s="86" t="s">
        <v>92</v>
      </c>
      <c r="C43" s="87">
        <v>31</v>
      </c>
      <c r="D43" s="87">
        <v>27</v>
      </c>
      <c r="E43" s="89">
        <v>0.87096774193548387</v>
      </c>
      <c r="F43" s="87">
        <v>23</v>
      </c>
      <c r="G43" s="89">
        <v>0.74193548387096775</v>
      </c>
      <c r="H43" s="88">
        <v>2.6</v>
      </c>
    </row>
    <row r="44" spans="1:8" x14ac:dyDescent="0.25">
      <c r="A44" s="130"/>
      <c r="B44" s="86" t="s">
        <v>93</v>
      </c>
      <c r="C44" s="87">
        <v>51</v>
      </c>
      <c r="D44" s="87">
        <v>45</v>
      </c>
      <c r="E44" s="89">
        <v>0.88235294117647056</v>
      </c>
      <c r="F44" s="87">
        <v>40</v>
      </c>
      <c r="G44" s="89">
        <v>0.78431372549019607</v>
      </c>
      <c r="H44" s="88">
        <v>2.8270270270270266</v>
      </c>
    </row>
    <row r="45" spans="1:8" x14ac:dyDescent="0.25">
      <c r="A45" s="130"/>
      <c r="B45" s="86" t="s">
        <v>94</v>
      </c>
      <c r="C45" s="87">
        <v>31</v>
      </c>
      <c r="D45" s="87">
        <v>24</v>
      </c>
      <c r="E45" s="89">
        <v>0.77419354838709675</v>
      </c>
      <c r="F45" s="87">
        <v>20</v>
      </c>
      <c r="G45" s="89">
        <v>0.64516129032258063</v>
      </c>
      <c r="H45" s="88">
        <v>2.3526315789473684</v>
      </c>
    </row>
    <row r="46" spans="1:8" x14ac:dyDescent="0.25">
      <c r="A46" s="130"/>
      <c r="B46" s="86" t="s">
        <v>95</v>
      </c>
      <c r="C46" s="87">
        <v>31</v>
      </c>
      <c r="D46" s="87">
        <v>26</v>
      </c>
      <c r="E46" s="89">
        <v>0.83870967741935487</v>
      </c>
      <c r="F46" s="87">
        <v>22</v>
      </c>
      <c r="G46" s="89">
        <v>0.70967741935483875</v>
      </c>
      <c r="H46" s="88">
        <v>2.8391304347826085</v>
      </c>
    </row>
    <row r="47" spans="1:8" x14ac:dyDescent="0.25">
      <c r="A47" s="131"/>
      <c r="B47" s="94" t="s">
        <v>27</v>
      </c>
      <c r="C47" s="106">
        <f>IFERROR(SUM(C42:C46), "--")</f>
        <v>185</v>
      </c>
      <c r="D47" s="106">
        <f>IFERROR(SUM(D42:D46), "--")</f>
        <v>157</v>
      </c>
      <c r="E47" s="108">
        <f>IFERROR(D47/C47, "--" )</f>
        <v>0.84864864864864864</v>
      </c>
      <c r="F47" s="106">
        <f>IFERROR(SUM(F42:F46), "--")</f>
        <v>135</v>
      </c>
      <c r="G47" s="108">
        <f>IFERROR(F47/C47, "--" )</f>
        <v>0.72972972972972971</v>
      </c>
      <c r="H47" s="107" t="s">
        <v>29</v>
      </c>
    </row>
    <row r="48" spans="1:8" x14ac:dyDescent="0.25">
      <c r="A48" s="132" t="s">
        <v>87</v>
      </c>
      <c r="B48" s="7" t="s">
        <v>91</v>
      </c>
      <c r="C48" s="4">
        <v>740</v>
      </c>
      <c r="D48" s="4">
        <v>602</v>
      </c>
      <c r="E48" s="5">
        <v>0.81351351351351353</v>
      </c>
      <c r="F48" s="4">
        <v>471</v>
      </c>
      <c r="G48" s="5">
        <v>0.63648648648648654</v>
      </c>
      <c r="H48" s="6">
        <v>2.4148727984344425</v>
      </c>
    </row>
    <row r="49" spans="1:8" x14ac:dyDescent="0.25">
      <c r="A49" s="133"/>
      <c r="B49" s="7" t="s">
        <v>92</v>
      </c>
      <c r="C49" s="4">
        <v>675</v>
      </c>
      <c r="D49" s="4">
        <v>559</v>
      </c>
      <c r="E49" s="5">
        <v>0.82814814814814819</v>
      </c>
      <c r="F49" s="4">
        <v>431</v>
      </c>
      <c r="G49" s="5">
        <v>0.63851851851851849</v>
      </c>
      <c r="H49" s="6">
        <v>2.3863117870722435</v>
      </c>
    </row>
    <row r="50" spans="1:8" x14ac:dyDescent="0.25">
      <c r="A50" s="133"/>
      <c r="B50" s="7" t="s">
        <v>93</v>
      </c>
      <c r="C50" s="4">
        <v>700</v>
      </c>
      <c r="D50" s="4">
        <v>566</v>
      </c>
      <c r="E50" s="5">
        <v>0.80857142857142861</v>
      </c>
      <c r="F50" s="4">
        <v>453</v>
      </c>
      <c r="G50" s="5">
        <v>0.64714285714285713</v>
      </c>
      <c r="H50" s="6">
        <v>2.5313304721030043</v>
      </c>
    </row>
    <row r="51" spans="1:8" x14ac:dyDescent="0.25">
      <c r="A51" s="133"/>
      <c r="B51" s="7" t="s">
        <v>94</v>
      </c>
      <c r="C51" s="4">
        <v>640</v>
      </c>
      <c r="D51" s="4">
        <v>556</v>
      </c>
      <c r="E51" s="5">
        <v>0.86875000000000002</v>
      </c>
      <c r="F51" s="4">
        <v>426</v>
      </c>
      <c r="G51" s="5">
        <v>0.66562500000000002</v>
      </c>
      <c r="H51" s="6">
        <v>2.4019693654266958</v>
      </c>
    </row>
    <row r="52" spans="1:8" x14ac:dyDescent="0.25">
      <c r="A52" s="133"/>
      <c r="B52" s="7" t="s">
        <v>95</v>
      </c>
      <c r="C52" s="4">
        <v>584</v>
      </c>
      <c r="D52" s="4">
        <v>481</v>
      </c>
      <c r="E52" s="5">
        <v>0.82363013698630139</v>
      </c>
      <c r="F52" s="4">
        <v>360</v>
      </c>
      <c r="G52" s="5">
        <v>0.61643835616438358</v>
      </c>
      <c r="H52" s="6">
        <v>2.4493765586034915</v>
      </c>
    </row>
    <row r="53" spans="1:8" x14ac:dyDescent="0.25">
      <c r="A53" s="134"/>
      <c r="B53" s="53" t="s">
        <v>27</v>
      </c>
      <c r="C53" s="17">
        <f>IFERROR(SUM(C48:C52), "--")</f>
        <v>3339</v>
      </c>
      <c r="D53" s="17">
        <f>IFERROR(SUM(D48:D52), "--")</f>
        <v>2764</v>
      </c>
      <c r="E53" s="101">
        <f>IFERROR(D53/C53, "--" )</f>
        <v>0.8277927523210542</v>
      </c>
      <c r="F53" s="17">
        <f>IFERROR(SUM(F48:F52), "--")</f>
        <v>2141</v>
      </c>
      <c r="G53" s="101">
        <f>IFERROR(F53/C53, "--" )</f>
        <v>0.64120994309673551</v>
      </c>
      <c r="H53" s="102" t="s">
        <v>29</v>
      </c>
    </row>
    <row r="54" spans="1:8" x14ac:dyDescent="0.25">
      <c r="A54" s="129" t="s">
        <v>15</v>
      </c>
      <c r="B54" s="86" t="s">
        <v>91</v>
      </c>
      <c r="C54" s="87">
        <v>7</v>
      </c>
      <c r="D54" s="87">
        <v>5</v>
      </c>
      <c r="E54" s="89">
        <v>0.7142857142857143</v>
      </c>
      <c r="F54" s="87">
        <v>3</v>
      </c>
      <c r="G54" s="89">
        <v>0.42857142857142855</v>
      </c>
      <c r="H54" s="88">
        <v>2</v>
      </c>
    </row>
    <row r="55" spans="1:8" x14ac:dyDescent="0.25">
      <c r="A55" s="130"/>
      <c r="B55" s="86" t="s">
        <v>92</v>
      </c>
      <c r="C55" s="87">
        <v>6</v>
      </c>
      <c r="D55" s="87">
        <v>6</v>
      </c>
      <c r="E55" s="89">
        <v>1</v>
      </c>
      <c r="F55" s="87">
        <v>5</v>
      </c>
      <c r="G55" s="89">
        <v>0.83333333333333337</v>
      </c>
      <c r="H55" s="88">
        <v>2.6166666666666667</v>
      </c>
    </row>
    <row r="56" spans="1:8" x14ac:dyDescent="0.25">
      <c r="A56" s="130"/>
      <c r="B56" s="86" t="s">
        <v>93</v>
      </c>
      <c r="C56" s="87">
        <v>13</v>
      </c>
      <c r="D56" s="87">
        <v>9</v>
      </c>
      <c r="E56" s="89">
        <v>0.69230769230769229</v>
      </c>
      <c r="F56" s="87">
        <v>8</v>
      </c>
      <c r="G56" s="89">
        <v>0.61538461538461542</v>
      </c>
      <c r="H56" s="88">
        <v>2.375</v>
      </c>
    </row>
    <row r="57" spans="1:8" x14ac:dyDescent="0.25">
      <c r="A57" s="130"/>
      <c r="B57" s="86" t="s">
        <v>94</v>
      </c>
      <c r="C57" s="87">
        <v>6</v>
      </c>
      <c r="D57" s="87">
        <v>6</v>
      </c>
      <c r="E57" s="89">
        <v>1</v>
      </c>
      <c r="F57" s="87">
        <v>5</v>
      </c>
      <c r="G57" s="89">
        <v>0.83333333333333337</v>
      </c>
      <c r="H57" s="88">
        <v>1.75</v>
      </c>
    </row>
    <row r="58" spans="1:8" x14ac:dyDescent="0.25">
      <c r="A58" s="130"/>
      <c r="B58" s="86" t="s">
        <v>95</v>
      </c>
      <c r="C58" s="87">
        <v>6</v>
      </c>
      <c r="D58" s="87">
        <v>6</v>
      </c>
      <c r="E58" s="89">
        <v>1</v>
      </c>
      <c r="F58" s="87">
        <v>3</v>
      </c>
      <c r="G58" s="89">
        <v>0.5</v>
      </c>
      <c r="H58" s="88">
        <v>1.25</v>
      </c>
    </row>
    <row r="59" spans="1:8" x14ac:dyDescent="0.25">
      <c r="A59" s="131"/>
      <c r="B59" s="94" t="s">
        <v>27</v>
      </c>
      <c r="C59" s="106">
        <f>IFERROR(SUM(C54:C58), "--")</f>
        <v>38</v>
      </c>
      <c r="D59" s="106">
        <f>IFERROR(SUM(D54:D58), "--")</f>
        <v>32</v>
      </c>
      <c r="E59" s="108">
        <f>IFERROR(D59/C59, "--" )</f>
        <v>0.84210526315789469</v>
      </c>
      <c r="F59" s="106">
        <f>IFERROR(SUM(F54:F58), "--")</f>
        <v>24</v>
      </c>
      <c r="G59" s="108">
        <f>IFERROR(F59/C59, "--" )</f>
        <v>0.63157894736842102</v>
      </c>
      <c r="H59" s="107" t="s">
        <v>29</v>
      </c>
    </row>
    <row r="60" spans="1:8" x14ac:dyDescent="0.25">
      <c r="A60" s="143" t="s">
        <v>53</v>
      </c>
      <c r="B60" s="7" t="s">
        <v>91</v>
      </c>
      <c r="C60" s="4">
        <v>611</v>
      </c>
      <c r="D60" s="4">
        <v>532</v>
      </c>
      <c r="E60" s="5">
        <v>0.87070376432078556</v>
      </c>
      <c r="F60" s="4">
        <v>458</v>
      </c>
      <c r="G60" s="5">
        <v>0.74959083469721766</v>
      </c>
      <c r="H60" s="6">
        <v>2.7991596638655456</v>
      </c>
    </row>
    <row r="61" spans="1:8" x14ac:dyDescent="0.25">
      <c r="A61" s="144"/>
      <c r="B61" s="7" t="s">
        <v>92</v>
      </c>
      <c r="C61" s="4">
        <v>604</v>
      </c>
      <c r="D61" s="4">
        <v>535</v>
      </c>
      <c r="E61" s="5">
        <v>0.88576158940397354</v>
      </c>
      <c r="F61" s="4">
        <v>464</v>
      </c>
      <c r="G61" s="5">
        <v>0.76821192052980136</v>
      </c>
      <c r="H61" s="6">
        <v>2.8285132382892058</v>
      </c>
    </row>
    <row r="62" spans="1:8" x14ac:dyDescent="0.25">
      <c r="A62" s="144"/>
      <c r="B62" s="7" t="s">
        <v>93</v>
      </c>
      <c r="C62" s="4">
        <v>695</v>
      </c>
      <c r="D62" s="4">
        <v>604</v>
      </c>
      <c r="E62" s="5">
        <v>0.86906474820143886</v>
      </c>
      <c r="F62" s="4">
        <v>522</v>
      </c>
      <c r="G62" s="5">
        <v>0.75107913669064752</v>
      </c>
      <c r="H62" s="6">
        <v>2.8793248945147685</v>
      </c>
    </row>
    <row r="63" spans="1:8" x14ac:dyDescent="0.25">
      <c r="A63" s="144"/>
      <c r="B63" s="7" t="s">
        <v>94</v>
      </c>
      <c r="C63" s="4">
        <v>518</v>
      </c>
      <c r="D63" s="4">
        <v>472</v>
      </c>
      <c r="E63" s="5">
        <v>0.91119691119691115</v>
      </c>
      <c r="F63" s="4">
        <v>414</v>
      </c>
      <c r="G63" s="5">
        <v>0.79922779922779918</v>
      </c>
      <c r="H63" s="6">
        <v>2.9793450881612089</v>
      </c>
    </row>
    <row r="64" spans="1:8" x14ac:dyDescent="0.25">
      <c r="A64" s="144"/>
      <c r="B64" s="7" t="s">
        <v>95</v>
      </c>
      <c r="C64" s="4">
        <v>598</v>
      </c>
      <c r="D64" s="4">
        <v>527</v>
      </c>
      <c r="E64" s="5">
        <v>0.88127090301003341</v>
      </c>
      <c r="F64" s="4">
        <v>455</v>
      </c>
      <c r="G64" s="5">
        <v>0.76086956521739135</v>
      </c>
      <c r="H64" s="6">
        <v>2.853827160493827</v>
      </c>
    </row>
    <row r="65" spans="1:8" x14ac:dyDescent="0.25">
      <c r="A65" s="145"/>
      <c r="B65" s="53" t="s">
        <v>27</v>
      </c>
      <c r="C65" s="17">
        <f>IFERROR(SUM(C60:C64), "--")</f>
        <v>3026</v>
      </c>
      <c r="D65" s="17">
        <f>IFERROR(SUM(D60:D64), "--")</f>
        <v>2670</v>
      </c>
      <c r="E65" s="101">
        <f>IFERROR(D65/C65, "--" )</f>
        <v>0.88235294117647056</v>
      </c>
      <c r="F65" s="17">
        <f>IFERROR(SUM(F60:F64), "--")</f>
        <v>2313</v>
      </c>
      <c r="G65" s="101">
        <f>IFERROR(F65/C65, "--" )</f>
        <v>0.76437541308658297</v>
      </c>
      <c r="H65" s="102" t="s">
        <v>29</v>
      </c>
    </row>
    <row r="66" spans="1:8" ht="15" customHeight="1" x14ac:dyDescent="0.25">
      <c r="A66" s="140" t="s">
        <v>57</v>
      </c>
      <c r="B66" s="86" t="s">
        <v>91</v>
      </c>
      <c r="C66" s="87">
        <v>123</v>
      </c>
      <c r="D66" s="87">
        <v>105</v>
      </c>
      <c r="E66" s="89">
        <v>0.85365853658536583</v>
      </c>
      <c r="F66" s="87">
        <v>91</v>
      </c>
      <c r="G66" s="89">
        <v>0.73983739837398377</v>
      </c>
      <c r="H66" s="88">
        <v>2.9393617021276599</v>
      </c>
    </row>
    <row r="67" spans="1:8" x14ac:dyDescent="0.25">
      <c r="A67" s="141"/>
      <c r="B67" s="86" t="s">
        <v>92</v>
      </c>
      <c r="C67" s="87">
        <v>100</v>
      </c>
      <c r="D67" s="87">
        <v>83</v>
      </c>
      <c r="E67" s="89">
        <v>0.83</v>
      </c>
      <c r="F67" s="87">
        <v>69</v>
      </c>
      <c r="G67" s="89">
        <v>0.69</v>
      </c>
      <c r="H67" s="88">
        <v>2.7871428571428569</v>
      </c>
    </row>
    <row r="68" spans="1:8" x14ac:dyDescent="0.25">
      <c r="A68" s="141"/>
      <c r="B68" s="86" t="s">
        <v>93</v>
      </c>
      <c r="C68" s="87">
        <v>123</v>
      </c>
      <c r="D68" s="87">
        <v>99</v>
      </c>
      <c r="E68" s="89">
        <v>0.80487804878048785</v>
      </c>
      <c r="F68" s="87">
        <v>83</v>
      </c>
      <c r="G68" s="89">
        <v>0.67479674796747968</v>
      </c>
      <c r="H68" s="88">
        <v>2.6511904761904761</v>
      </c>
    </row>
    <row r="69" spans="1:8" x14ac:dyDescent="0.25">
      <c r="A69" s="141"/>
      <c r="B69" s="86" t="s">
        <v>94</v>
      </c>
      <c r="C69" s="87">
        <v>102</v>
      </c>
      <c r="D69" s="87">
        <v>87</v>
      </c>
      <c r="E69" s="89">
        <v>0.8529411764705882</v>
      </c>
      <c r="F69" s="87">
        <v>69</v>
      </c>
      <c r="G69" s="89">
        <v>0.67647058823529416</v>
      </c>
      <c r="H69" s="88">
        <v>2.7153846153846151</v>
      </c>
    </row>
    <row r="70" spans="1:8" x14ac:dyDescent="0.25">
      <c r="A70" s="141"/>
      <c r="B70" s="86" t="s">
        <v>95</v>
      </c>
      <c r="C70" s="87">
        <v>102</v>
      </c>
      <c r="D70" s="87">
        <v>85</v>
      </c>
      <c r="E70" s="89">
        <v>0.83333333333333337</v>
      </c>
      <c r="F70" s="87">
        <v>66</v>
      </c>
      <c r="G70" s="89">
        <v>0.6470588235294118</v>
      </c>
      <c r="H70" s="88">
        <v>2.5901639344262297</v>
      </c>
    </row>
    <row r="71" spans="1:8" x14ac:dyDescent="0.25">
      <c r="A71" s="142"/>
      <c r="B71" s="94" t="s">
        <v>27</v>
      </c>
      <c r="C71" s="106">
        <f>IFERROR(SUM(C66:C70), "--")</f>
        <v>550</v>
      </c>
      <c r="D71" s="106">
        <f>IFERROR(SUM(D66:D70), "--")</f>
        <v>459</v>
      </c>
      <c r="E71" s="108">
        <f>IFERROR(D71/C71, "--" )</f>
        <v>0.83454545454545459</v>
      </c>
      <c r="F71" s="106">
        <f>IFERROR(SUM(F66:F70), "--")</f>
        <v>378</v>
      </c>
      <c r="G71" s="108">
        <f>IFERROR(F71/C71, "--" )</f>
        <v>0.68727272727272726</v>
      </c>
      <c r="H71" s="107" t="s">
        <v>29</v>
      </c>
    </row>
    <row r="72" spans="1:8" ht="15" customHeight="1" x14ac:dyDescent="0.25">
      <c r="A72" s="152" t="s">
        <v>54</v>
      </c>
      <c r="B72" s="7" t="s">
        <v>91</v>
      </c>
      <c r="C72" s="4">
        <v>17</v>
      </c>
      <c r="D72" s="4">
        <v>13</v>
      </c>
      <c r="E72" s="5">
        <v>0.76470588235294112</v>
      </c>
      <c r="F72" s="4">
        <v>12</v>
      </c>
      <c r="G72" s="5">
        <v>0.70588235294117652</v>
      </c>
      <c r="H72" s="6">
        <v>2.7777777777777777</v>
      </c>
    </row>
    <row r="73" spans="1:8" x14ac:dyDescent="0.25">
      <c r="A73" s="152"/>
      <c r="B73" s="7" t="s">
        <v>92</v>
      </c>
      <c r="C73" s="4">
        <v>9</v>
      </c>
      <c r="D73" s="4">
        <v>8</v>
      </c>
      <c r="E73" s="5">
        <v>0.88888888888888884</v>
      </c>
      <c r="F73" s="4">
        <v>7</v>
      </c>
      <c r="G73" s="5">
        <v>0.77777777777777779</v>
      </c>
      <c r="H73" s="6">
        <v>2.5375000000000001</v>
      </c>
    </row>
    <row r="74" spans="1:8" x14ac:dyDescent="0.25">
      <c r="A74" s="152"/>
      <c r="B74" s="7" t="s">
        <v>93</v>
      </c>
      <c r="C74" s="4">
        <v>8</v>
      </c>
      <c r="D74" s="4">
        <v>8</v>
      </c>
      <c r="E74" s="5">
        <v>1</v>
      </c>
      <c r="F74" s="4">
        <v>8</v>
      </c>
      <c r="G74" s="5">
        <v>1</v>
      </c>
      <c r="H74" s="6">
        <v>3.4333333333333336</v>
      </c>
    </row>
    <row r="75" spans="1:8" x14ac:dyDescent="0.25">
      <c r="A75" s="152"/>
      <c r="B75" s="7" t="s">
        <v>94</v>
      </c>
      <c r="C75" s="4">
        <v>4</v>
      </c>
      <c r="D75" s="4">
        <v>4</v>
      </c>
      <c r="E75" s="5">
        <v>1</v>
      </c>
      <c r="F75" s="4">
        <v>3</v>
      </c>
      <c r="G75" s="5">
        <v>0.75</v>
      </c>
      <c r="H75" s="6">
        <v>2.5750000000000002</v>
      </c>
    </row>
    <row r="76" spans="1:8" x14ac:dyDescent="0.25">
      <c r="A76" s="152"/>
      <c r="B76" s="7" t="s">
        <v>95</v>
      </c>
      <c r="C76" s="4">
        <v>8</v>
      </c>
      <c r="D76" s="4">
        <v>6</v>
      </c>
      <c r="E76" s="5">
        <v>0.75</v>
      </c>
      <c r="F76" s="4">
        <v>5</v>
      </c>
      <c r="G76" s="5">
        <v>0.625</v>
      </c>
      <c r="H76" s="6">
        <v>2</v>
      </c>
    </row>
    <row r="77" spans="1:8" x14ac:dyDescent="0.25">
      <c r="A77" s="152"/>
      <c r="B77" s="53" t="s">
        <v>27</v>
      </c>
      <c r="C77" s="17">
        <f>IFERROR(SUM(C72:C76), "--")</f>
        <v>46</v>
      </c>
      <c r="D77" s="17">
        <f>IFERROR(SUM(D72:D76), "--")</f>
        <v>39</v>
      </c>
      <c r="E77" s="101">
        <f>IFERROR(D77/C77, "--" )</f>
        <v>0.84782608695652173</v>
      </c>
      <c r="F77" s="17">
        <f>IFERROR(SUM(F72:F76), "--")</f>
        <v>35</v>
      </c>
      <c r="G77" s="101">
        <f>IFERROR(F77/C77, "--" )</f>
        <v>0.76086956521739135</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07"/>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D62" sqref="D62"/>
    </sheetView>
  </sheetViews>
  <sheetFormatPr defaultRowHeight="15" x14ac:dyDescent="0.25"/>
  <cols>
    <col min="1" max="1" width="22.7109375" style="85"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4"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60" t="s">
        <v>98</v>
      </c>
      <c r="B4" s="7" t="s">
        <v>91</v>
      </c>
      <c r="C4" s="4">
        <v>1708</v>
      </c>
      <c r="D4" s="4">
        <v>1438</v>
      </c>
      <c r="E4" s="15">
        <v>0.84192037470726</v>
      </c>
      <c r="F4" s="4">
        <v>1179</v>
      </c>
      <c r="G4" s="15">
        <v>0.69028103044496492</v>
      </c>
      <c r="H4" s="14" t="s">
        <v>29</v>
      </c>
      <c r="I4" s="19"/>
      <c r="J4" s="19"/>
      <c r="K4" s="13"/>
      <c r="L4" s="13"/>
    </row>
    <row r="5" spans="1:12" x14ac:dyDescent="0.25">
      <c r="A5" s="161"/>
      <c r="B5" s="7" t="s">
        <v>92</v>
      </c>
      <c r="C5" s="4">
        <v>1586</v>
      </c>
      <c r="D5" s="4">
        <v>1343</v>
      </c>
      <c r="E5" s="5">
        <v>0.84678436317780581</v>
      </c>
      <c r="F5" s="4">
        <v>1095</v>
      </c>
      <c r="G5" s="5">
        <v>0.69041614123581341</v>
      </c>
      <c r="H5" s="6" t="s">
        <v>29</v>
      </c>
      <c r="I5" s="19"/>
      <c r="J5" s="19"/>
      <c r="K5" s="13"/>
      <c r="L5" s="13"/>
    </row>
    <row r="6" spans="1:12" x14ac:dyDescent="0.25">
      <c r="A6" s="161"/>
      <c r="B6" s="7" t="s">
        <v>93</v>
      </c>
      <c r="C6" s="4">
        <v>1767</v>
      </c>
      <c r="D6" s="4">
        <v>1480</v>
      </c>
      <c r="E6" s="5">
        <v>0.83757781550650823</v>
      </c>
      <c r="F6" s="4">
        <v>1236</v>
      </c>
      <c r="G6" s="5">
        <v>0.69949066213921907</v>
      </c>
      <c r="H6" s="6" t="s">
        <v>29</v>
      </c>
      <c r="I6" s="19"/>
      <c r="J6" s="19"/>
      <c r="K6" s="13"/>
      <c r="L6" s="13"/>
    </row>
    <row r="7" spans="1:12" x14ac:dyDescent="0.25">
      <c r="A7" s="161"/>
      <c r="B7" s="7" t="s">
        <v>94</v>
      </c>
      <c r="C7" s="4">
        <v>1437</v>
      </c>
      <c r="D7" s="4">
        <v>1265</v>
      </c>
      <c r="E7" s="5">
        <v>0.88030619345859429</v>
      </c>
      <c r="F7" s="4">
        <v>1024</v>
      </c>
      <c r="G7" s="5">
        <v>0.71259568545581076</v>
      </c>
      <c r="H7" s="6" t="s">
        <v>29</v>
      </c>
      <c r="I7" s="19"/>
      <c r="J7" s="19"/>
      <c r="K7" s="13"/>
      <c r="L7" s="13"/>
    </row>
    <row r="8" spans="1:12" x14ac:dyDescent="0.25">
      <c r="A8" s="161"/>
      <c r="B8" s="7" t="s">
        <v>95</v>
      </c>
      <c r="C8" s="4">
        <v>1469</v>
      </c>
      <c r="D8" s="4">
        <v>1246</v>
      </c>
      <c r="E8" s="5">
        <v>0.84819605173587476</v>
      </c>
      <c r="F8" s="4">
        <v>998</v>
      </c>
      <c r="G8" s="5">
        <v>0.67937372362151127</v>
      </c>
      <c r="H8" s="6" t="s">
        <v>29</v>
      </c>
      <c r="I8" s="19"/>
      <c r="J8" s="19"/>
      <c r="K8" s="13"/>
      <c r="L8" s="13"/>
    </row>
    <row r="9" spans="1:12" x14ac:dyDescent="0.25">
      <c r="A9" s="162"/>
      <c r="B9" s="53" t="s">
        <v>27</v>
      </c>
      <c r="C9" s="17">
        <f>IFERROR(SUM(C4:C8), "--")</f>
        <v>7967</v>
      </c>
      <c r="D9" s="17">
        <f>IFERROR(SUM(D4:D8), "--")</f>
        <v>6772</v>
      </c>
      <c r="E9" s="101">
        <f>IFERROR(D9/C9, "--" )</f>
        <v>0.85000627588803812</v>
      </c>
      <c r="F9" s="17">
        <f>IFERROR(SUM(F4:F8), "--")</f>
        <v>5532</v>
      </c>
      <c r="G9" s="101">
        <f>IFERROR(F9/C9, "--" )</f>
        <v>0.69436425254173462</v>
      </c>
      <c r="H9" s="102" t="s">
        <v>29</v>
      </c>
      <c r="I9" s="19"/>
      <c r="J9" s="19"/>
      <c r="K9" s="13"/>
      <c r="L9" s="13"/>
    </row>
    <row r="10" spans="1:12" x14ac:dyDescent="0.25">
      <c r="A10" s="109"/>
    </row>
    <row r="11" spans="1:12" s="24"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53" t="s">
        <v>104</v>
      </c>
      <c r="B12" s="7" t="s">
        <v>91</v>
      </c>
      <c r="C12" s="4">
        <v>252</v>
      </c>
      <c r="D12" s="4">
        <v>214</v>
      </c>
      <c r="E12" s="5">
        <v>0.84920634920634919</v>
      </c>
      <c r="F12" s="4">
        <v>180</v>
      </c>
      <c r="G12" s="5">
        <v>0.7142857142857143</v>
      </c>
      <c r="H12" s="6" t="s">
        <v>29</v>
      </c>
    </row>
    <row r="13" spans="1:12" x14ac:dyDescent="0.25">
      <c r="A13" s="154"/>
      <c r="B13" s="7" t="s">
        <v>92</v>
      </c>
      <c r="C13" s="4">
        <v>190</v>
      </c>
      <c r="D13" s="4">
        <v>166</v>
      </c>
      <c r="E13" s="5">
        <v>0.87368421052631584</v>
      </c>
      <c r="F13" s="4">
        <v>117</v>
      </c>
      <c r="G13" s="5">
        <v>0.61578947368421055</v>
      </c>
      <c r="H13" s="6" t="s">
        <v>29</v>
      </c>
      <c r="I13" s="57"/>
    </row>
    <row r="14" spans="1:12" x14ac:dyDescent="0.25">
      <c r="A14" s="154"/>
      <c r="B14" s="7" t="s">
        <v>93</v>
      </c>
      <c r="C14" s="4">
        <v>276</v>
      </c>
      <c r="D14" s="4">
        <v>240</v>
      </c>
      <c r="E14" s="5">
        <v>0.86956521739130432</v>
      </c>
      <c r="F14" s="4">
        <v>191</v>
      </c>
      <c r="G14" s="5">
        <v>0.69202898550724634</v>
      </c>
      <c r="H14" s="6" t="s">
        <v>29</v>
      </c>
      <c r="I14" s="57"/>
    </row>
    <row r="15" spans="1:12" x14ac:dyDescent="0.25">
      <c r="A15" s="154"/>
      <c r="B15" s="7" t="s">
        <v>94</v>
      </c>
      <c r="C15" s="20" t="s">
        <v>29</v>
      </c>
      <c r="D15" s="20" t="s">
        <v>29</v>
      </c>
      <c r="E15" s="113" t="s">
        <v>29</v>
      </c>
      <c r="F15" s="20" t="s">
        <v>29</v>
      </c>
      <c r="G15" s="113" t="s">
        <v>29</v>
      </c>
      <c r="H15" s="112" t="s">
        <v>29</v>
      </c>
      <c r="I15" s="57"/>
    </row>
    <row r="16" spans="1:12" x14ac:dyDescent="0.25">
      <c r="A16" s="154"/>
      <c r="B16" s="7" t="s">
        <v>95</v>
      </c>
      <c r="C16" s="20" t="s">
        <v>29</v>
      </c>
      <c r="D16" s="20" t="s">
        <v>29</v>
      </c>
      <c r="E16" s="113" t="s">
        <v>29</v>
      </c>
      <c r="F16" s="20" t="s">
        <v>29</v>
      </c>
      <c r="G16" s="113" t="s">
        <v>29</v>
      </c>
      <c r="H16" s="112" t="s">
        <v>29</v>
      </c>
      <c r="I16" s="57"/>
    </row>
    <row r="17" spans="1:9" x14ac:dyDescent="0.25">
      <c r="A17" s="155"/>
      <c r="B17" s="53" t="s">
        <v>27</v>
      </c>
      <c r="C17" s="17">
        <f>IFERROR(SUM(C12:C16), "--")</f>
        <v>718</v>
      </c>
      <c r="D17" s="17">
        <f>IFERROR(SUM(D12:D16), "--")</f>
        <v>620</v>
      </c>
      <c r="E17" s="101">
        <f>IFERROR(D17/C17, "--" )</f>
        <v>0.86350974930362112</v>
      </c>
      <c r="F17" s="17">
        <f>IFERROR(SUM(F12:F16), "--")</f>
        <v>488</v>
      </c>
      <c r="G17" s="101">
        <f>IFERROR(F17/C17, "--" )</f>
        <v>0.67966573816155984</v>
      </c>
      <c r="H17" s="102" t="s">
        <v>29</v>
      </c>
      <c r="I17" s="57"/>
    </row>
    <row r="18" spans="1:9" ht="15" customHeight="1" x14ac:dyDescent="0.25">
      <c r="A18" s="156" t="s">
        <v>105</v>
      </c>
      <c r="B18" s="86" t="s">
        <v>91</v>
      </c>
      <c r="C18" s="87">
        <v>106</v>
      </c>
      <c r="D18" s="87">
        <v>95</v>
      </c>
      <c r="E18" s="89">
        <v>0.89622641509433965</v>
      </c>
      <c r="F18" s="87">
        <v>76</v>
      </c>
      <c r="G18" s="89">
        <v>0.71698113207547165</v>
      </c>
      <c r="H18" s="88" t="s">
        <v>29</v>
      </c>
    </row>
    <row r="19" spans="1:9" x14ac:dyDescent="0.25">
      <c r="A19" s="157"/>
      <c r="B19" s="86" t="s">
        <v>92</v>
      </c>
      <c r="C19" s="87">
        <v>57</v>
      </c>
      <c r="D19" s="87">
        <v>52</v>
      </c>
      <c r="E19" s="89">
        <v>0.91228070175438591</v>
      </c>
      <c r="F19" s="87">
        <v>35</v>
      </c>
      <c r="G19" s="89">
        <v>0.61403508771929827</v>
      </c>
      <c r="H19" s="88" t="s">
        <v>29</v>
      </c>
      <c r="I19" s="57"/>
    </row>
    <row r="20" spans="1:9" x14ac:dyDescent="0.25">
      <c r="A20" s="157"/>
      <c r="B20" s="86" t="s">
        <v>93</v>
      </c>
      <c r="C20" s="87">
        <v>36</v>
      </c>
      <c r="D20" s="87">
        <v>32</v>
      </c>
      <c r="E20" s="89">
        <v>0.88888888888888884</v>
      </c>
      <c r="F20" s="87">
        <v>23</v>
      </c>
      <c r="G20" s="89">
        <v>0.63888888888888884</v>
      </c>
      <c r="H20" s="88" t="s">
        <v>29</v>
      </c>
      <c r="I20" s="57"/>
    </row>
    <row r="21" spans="1:9" x14ac:dyDescent="0.25">
      <c r="A21" s="157"/>
      <c r="B21" s="86" t="s">
        <v>94</v>
      </c>
      <c r="C21" s="87">
        <v>21</v>
      </c>
      <c r="D21" s="87">
        <v>21</v>
      </c>
      <c r="E21" s="89">
        <v>1</v>
      </c>
      <c r="F21" s="87">
        <v>16</v>
      </c>
      <c r="G21" s="89">
        <v>0.76190476190476186</v>
      </c>
      <c r="H21" s="88" t="s">
        <v>29</v>
      </c>
      <c r="I21" s="57"/>
    </row>
    <row r="22" spans="1:9" x14ac:dyDescent="0.25">
      <c r="A22" s="157"/>
      <c r="B22" s="86" t="s">
        <v>95</v>
      </c>
      <c r="C22" s="114" t="s">
        <v>29</v>
      </c>
      <c r="D22" s="114" t="s">
        <v>29</v>
      </c>
      <c r="E22" s="115" t="s">
        <v>29</v>
      </c>
      <c r="F22" s="114" t="s">
        <v>29</v>
      </c>
      <c r="G22" s="115" t="s">
        <v>29</v>
      </c>
      <c r="H22" s="116" t="s">
        <v>29</v>
      </c>
      <c r="I22" s="57"/>
    </row>
    <row r="23" spans="1:9" x14ac:dyDescent="0.25">
      <c r="A23" s="158"/>
      <c r="B23" s="94" t="s">
        <v>27</v>
      </c>
      <c r="C23" s="106">
        <f>IFERROR(SUM(C18:C22), "--")</f>
        <v>220</v>
      </c>
      <c r="D23" s="106">
        <f>IFERROR(SUM(D18:D22), "--")</f>
        <v>200</v>
      </c>
      <c r="E23" s="108">
        <f>IFERROR(D23/C23, "--" )</f>
        <v>0.90909090909090906</v>
      </c>
      <c r="F23" s="106">
        <f>IFERROR(SUM(F18:F22), "--")</f>
        <v>150</v>
      </c>
      <c r="G23" s="108">
        <f>IFERROR(F23/C23, "--" )</f>
        <v>0.68181818181818177</v>
      </c>
      <c r="H23" s="107" t="s">
        <v>29</v>
      </c>
      <c r="I23" s="57"/>
    </row>
    <row r="24" spans="1:9" ht="15" customHeight="1" x14ac:dyDescent="0.25">
      <c r="A24" s="153" t="s">
        <v>106</v>
      </c>
      <c r="B24" s="7" t="s">
        <v>91</v>
      </c>
      <c r="C24" s="4">
        <v>102</v>
      </c>
      <c r="D24" s="4">
        <v>91</v>
      </c>
      <c r="E24" s="5">
        <v>0.89215686274509809</v>
      </c>
      <c r="F24" s="4">
        <v>71</v>
      </c>
      <c r="G24" s="5">
        <v>0.69607843137254899</v>
      </c>
      <c r="H24" s="6" t="s">
        <v>29</v>
      </c>
    </row>
    <row r="25" spans="1:9" x14ac:dyDescent="0.25">
      <c r="A25" s="154"/>
      <c r="B25" s="7" t="s">
        <v>92</v>
      </c>
      <c r="C25" s="4">
        <v>59</v>
      </c>
      <c r="D25" s="4">
        <v>51</v>
      </c>
      <c r="E25" s="5">
        <v>0.86440677966101698</v>
      </c>
      <c r="F25" s="4">
        <v>43</v>
      </c>
      <c r="G25" s="5">
        <v>0.72881355932203384</v>
      </c>
      <c r="H25" s="6" t="s">
        <v>29</v>
      </c>
      <c r="I25" s="57"/>
    </row>
    <row r="26" spans="1:9" x14ac:dyDescent="0.25">
      <c r="A26" s="154"/>
      <c r="B26" s="7" t="s">
        <v>93</v>
      </c>
      <c r="C26" s="4">
        <v>32</v>
      </c>
      <c r="D26" s="4">
        <v>30</v>
      </c>
      <c r="E26" s="5">
        <v>0.9375</v>
      </c>
      <c r="F26" s="4">
        <v>17</v>
      </c>
      <c r="G26" s="5">
        <v>0.53125</v>
      </c>
      <c r="H26" s="6" t="s">
        <v>29</v>
      </c>
      <c r="I26" s="57"/>
    </row>
    <row r="27" spans="1:9" x14ac:dyDescent="0.25">
      <c r="A27" s="154"/>
      <c r="B27" s="7" t="s">
        <v>94</v>
      </c>
      <c r="C27" s="4">
        <v>22</v>
      </c>
      <c r="D27" s="4">
        <v>22</v>
      </c>
      <c r="E27" s="5">
        <v>1</v>
      </c>
      <c r="F27" s="4">
        <v>17</v>
      </c>
      <c r="G27" s="5">
        <v>0.77272727272727271</v>
      </c>
      <c r="H27" s="6" t="s">
        <v>29</v>
      </c>
      <c r="I27" s="57"/>
    </row>
    <row r="28" spans="1:9" x14ac:dyDescent="0.25">
      <c r="A28" s="154"/>
      <c r="B28" s="7" t="s">
        <v>95</v>
      </c>
      <c r="C28" s="20" t="s">
        <v>29</v>
      </c>
      <c r="D28" s="20" t="s">
        <v>29</v>
      </c>
      <c r="E28" s="113" t="s">
        <v>29</v>
      </c>
      <c r="F28" s="20" t="s">
        <v>29</v>
      </c>
      <c r="G28" s="113" t="s">
        <v>29</v>
      </c>
      <c r="H28" s="112" t="s">
        <v>29</v>
      </c>
      <c r="I28" s="57"/>
    </row>
    <row r="29" spans="1:9" x14ac:dyDescent="0.25">
      <c r="A29" s="155"/>
      <c r="B29" s="53" t="s">
        <v>27</v>
      </c>
      <c r="C29" s="17">
        <f>IFERROR(SUM(C24:C28), "--")</f>
        <v>215</v>
      </c>
      <c r="D29" s="17">
        <f>IFERROR(SUM(D24:D28), "--")</f>
        <v>194</v>
      </c>
      <c r="E29" s="101">
        <f>IFERROR(D29/C29, "--" )</f>
        <v>0.9023255813953488</v>
      </c>
      <c r="F29" s="17">
        <f>IFERROR(SUM(F24:F28), "--")</f>
        <v>148</v>
      </c>
      <c r="G29" s="101">
        <f>IFERROR(F29/C29, "--" )</f>
        <v>0.68837209302325586</v>
      </c>
      <c r="H29" s="102" t="s">
        <v>29</v>
      </c>
      <c r="I29" s="57"/>
    </row>
    <row r="30" spans="1:9" ht="15" customHeight="1" x14ac:dyDescent="0.25">
      <c r="A30" s="156" t="s">
        <v>107</v>
      </c>
      <c r="B30" s="86" t="s">
        <v>91</v>
      </c>
      <c r="C30" s="87">
        <v>146</v>
      </c>
      <c r="D30" s="87">
        <v>118</v>
      </c>
      <c r="E30" s="89">
        <v>0.80821917808219179</v>
      </c>
      <c r="F30" s="87">
        <v>92</v>
      </c>
      <c r="G30" s="89">
        <v>0.63013698630136983</v>
      </c>
      <c r="H30" s="88">
        <v>2.405084745762712</v>
      </c>
    </row>
    <row r="31" spans="1:9" x14ac:dyDescent="0.25">
      <c r="A31" s="157"/>
      <c r="B31" s="86" t="s">
        <v>92</v>
      </c>
      <c r="C31" s="87">
        <v>90</v>
      </c>
      <c r="D31" s="87">
        <v>68</v>
      </c>
      <c r="E31" s="89">
        <v>0.75555555555555554</v>
      </c>
      <c r="F31" s="87">
        <v>52</v>
      </c>
      <c r="G31" s="89">
        <v>0.57777777777777772</v>
      </c>
      <c r="H31" s="88">
        <v>2.2647058823529411</v>
      </c>
      <c r="I31" s="57"/>
    </row>
    <row r="32" spans="1:9" x14ac:dyDescent="0.25">
      <c r="A32" s="157"/>
      <c r="B32" s="86" t="s">
        <v>93</v>
      </c>
      <c r="C32" s="87">
        <v>29</v>
      </c>
      <c r="D32" s="87">
        <v>23</v>
      </c>
      <c r="E32" s="89">
        <v>0.7931034482758621</v>
      </c>
      <c r="F32" s="87">
        <v>17</v>
      </c>
      <c r="G32" s="89">
        <v>0.58620689655172409</v>
      </c>
      <c r="H32" s="88">
        <v>1.8956521739130436</v>
      </c>
      <c r="I32" s="57"/>
    </row>
    <row r="33" spans="1:9" x14ac:dyDescent="0.25">
      <c r="A33" s="157"/>
      <c r="B33" s="86" t="s">
        <v>94</v>
      </c>
      <c r="C33" s="87">
        <v>24</v>
      </c>
      <c r="D33" s="87">
        <v>18</v>
      </c>
      <c r="E33" s="89">
        <v>0.75</v>
      </c>
      <c r="F33" s="87">
        <v>14</v>
      </c>
      <c r="G33" s="89">
        <v>0.58333333333333337</v>
      </c>
      <c r="H33" s="88">
        <v>2.3888888888888888</v>
      </c>
      <c r="I33" s="57"/>
    </row>
    <row r="34" spans="1:9" x14ac:dyDescent="0.25">
      <c r="A34" s="157"/>
      <c r="B34" s="86" t="s">
        <v>95</v>
      </c>
      <c r="C34" s="114" t="s">
        <v>29</v>
      </c>
      <c r="D34" s="114" t="s">
        <v>29</v>
      </c>
      <c r="E34" s="115" t="s">
        <v>29</v>
      </c>
      <c r="F34" s="114" t="s">
        <v>29</v>
      </c>
      <c r="G34" s="115" t="s">
        <v>29</v>
      </c>
      <c r="H34" s="116" t="s">
        <v>29</v>
      </c>
      <c r="I34" s="57"/>
    </row>
    <row r="35" spans="1:9" x14ac:dyDescent="0.25">
      <c r="A35" s="158"/>
      <c r="B35" s="94" t="s">
        <v>27</v>
      </c>
      <c r="C35" s="106">
        <f>IFERROR(SUM(C30:C34), "--")</f>
        <v>289</v>
      </c>
      <c r="D35" s="106">
        <f>IFERROR(SUM(D30:D34), "--")</f>
        <v>227</v>
      </c>
      <c r="E35" s="108">
        <f>IFERROR(D35/C35, "--" )</f>
        <v>0.7854671280276817</v>
      </c>
      <c r="F35" s="106">
        <f>IFERROR(SUM(F30:F34), "--")</f>
        <v>175</v>
      </c>
      <c r="G35" s="108">
        <f>IFERROR(F35/C35, "--" )</f>
        <v>0.60553633217993075</v>
      </c>
      <c r="H35" s="107" t="s">
        <v>29</v>
      </c>
      <c r="I35" s="57"/>
    </row>
    <row r="36" spans="1:9" ht="15" customHeight="1" x14ac:dyDescent="0.25">
      <c r="A36" s="153" t="s">
        <v>108</v>
      </c>
      <c r="B36" s="7" t="s">
        <v>91</v>
      </c>
      <c r="C36" s="4">
        <v>39</v>
      </c>
      <c r="D36" s="4">
        <v>37</v>
      </c>
      <c r="E36" s="5">
        <v>0.94871794871794868</v>
      </c>
      <c r="F36" s="4">
        <v>28</v>
      </c>
      <c r="G36" s="5">
        <v>0.71794871794871795</v>
      </c>
      <c r="H36" s="6">
        <v>2.4864864864864864</v>
      </c>
    </row>
    <row r="37" spans="1:9" x14ac:dyDescent="0.25">
      <c r="A37" s="154"/>
      <c r="B37" s="7" t="s">
        <v>92</v>
      </c>
      <c r="C37" s="4">
        <v>30</v>
      </c>
      <c r="D37" s="4">
        <v>25</v>
      </c>
      <c r="E37" s="5">
        <v>0.83333333333333337</v>
      </c>
      <c r="F37" s="4">
        <v>18</v>
      </c>
      <c r="G37" s="5">
        <v>0.6</v>
      </c>
      <c r="H37" s="6">
        <v>2.4</v>
      </c>
      <c r="I37" s="57"/>
    </row>
    <row r="38" spans="1:9" x14ac:dyDescent="0.25">
      <c r="A38" s="154"/>
      <c r="B38" s="7" t="s">
        <v>93</v>
      </c>
      <c r="C38" s="4">
        <v>32</v>
      </c>
      <c r="D38" s="4">
        <v>24</v>
      </c>
      <c r="E38" s="5">
        <v>0.75</v>
      </c>
      <c r="F38" s="4">
        <v>18</v>
      </c>
      <c r="G38" s="5">
        <v>0.5625</v>
      </c>
      <c r="H38" s="6">
        <v>2.25</v>
      </c>
      <c r="I38" s="57"/>
    </row>
    <row r="39" spans="1:9" x14ac:dyDescent="0.25">
      <c r="A39" s="154"/>
      <c r="B39" s="7" t="s">
        <v>94</v>
      </c>
      <c r="C39" s="4">
        <v>24</v>
      </c>
      <c r="D39" s="4">
        <v>18</v>
      </c>
      <c r="E39" s="5">
        <v>0.75</v>
      </c>
      <c r="F39" s="4">
        <v>14</v>
      </c>
      <c r="G39" s="5">
        <v>0.58333333333333337</v>
      </c>
      <c r="H39" s="6">
        <v>2.1111111111111112</v>
      </c>
      <c r="I39" s="57"/>
    </row>
    <row r="40" spans="1:9" x14ac:dyDescent="0.25">
      <c r="A40" s="154"/>
      <c r="B40" s="7" t="s">
        <v>95</v>
      </c>
      <c r="C40" s="20" t="s">
        <v>29</v>
      </c>
      <c r="D40" s="20" t="s">
        <v>29</v>
      </c>
      <c r="E40" s="113" t="s">
        <v>29</v>
      </c>
      <c r="F40" s="20" t="s">
        <v>29</v>
      </c>
      <c r="G40" s="113" t="s">
        <v>29</v>
      </c>
      <c r="H40" s="112" t="s">
        <v>29</v>
      </c>
      <c r="I40" s="57"/>
    </row>
    <row r="41" spans="1:9" x14ac:dyDescent="0.25">
      <c r="A41" s="155"/>
      <c r="B41" s="53" t="s">
        <v>27</v>
      </c>
      <c r="C41" s="17">
        <f>IFERROR(SUM(C36:C40), "--")</f>
        <v>125</v>
      </c>
      <c r="D41" s="17">
        <f>IFERROR(SUM(D36:D40), "--")</f>
        <v>104</v>
      </c>
      <c r="E41" s="101">
        <f>IFERROR(D41/C41, "--" )</f>
        <v>0.83199999999999996</v>
      </c>
      <c r="F41" s="17">
        <f>IFERROR(SUM(F36:F40), "--")</f>
        <v>78</v>
      </c>
      <c r="G41" s="101">
        <f>IFERROR(F41/C41, "--" )</f>
        <v>0.624</v>
      </c>
      <c r="H41" s="102" t="s">
        <v>29</v>
      </c>
      <c r="I41" s="57"/>
    </row>
    <row r="42" spans="1:9" ht="15" customHeight="1" x14ac:dyDescent="0.25">
      <c r="A42" s="156" t="s">
        <v>109</v>
      </c>
      <c r="B42" s="86" t="s">
        <v>91</v>
      </c>
      <c r="C42" s="87">
        <v>80</v>
      </c>
      <c r="D42" s="87">
        <v>70</v>
      </c>
      <c r="E42" s="89">
        <v>0.875</v>
      </c>
      <c r="F42" s="87">
        <v>52</v>
      </c>
      <c r="G42" s="89">
        <v>0.65</v>
      </c>
      <c r="H42" s="88">
        <v>2.3878787878787877</v>
      </c>
    </row>
    <row r="43" spans="1:9" x14ac:dyDescent="0.25">
      <c r="A43" s="157"/>
      <c r="B43" s="86" t="s">
        <v>92</v>
      </c>
      <c r="C43" s="87">
        <v>134</v>
      </c>
      <c r="D43" s="87">
        <v>109</v>
      </c>
      <c r="E43" s="89">
        <v>0.81343283582089554</v>
      </c>
      <c r="F43" s="87">
        <v>93</v>
      </c>
      <c r="G43" s="89">
        <v>0.69402985074626866</v>
      </c>
      <c r="H43" s="88">
        <v>2.4981481481481485</v>
      </c>
      <c r="I43" s="57"/>
    </row>
    <row r="44" spans="1:9" x14ac:dyDescent="0.25">
      <c r="A44" s="157"/>
      <c r="B44" s="86" t="s">
        <v>93</v>
      </c>
      <c r="C44" s="87">
        <v>163</v>
      </c>
      <c r="D44" s="87">
        <v>129</v>
      </c>
      <c r="E44" s="89">
        <v>0.79141104294478526</v>
      </c>
      <c r="F44" s="87">
        <v>98</v>
      </c>
      <c r="G44" s="89">
        <v>0.60122699386503065</v>
      </c>
      <c r="H44" s="88">
        <v>2.3671875</v>
      </c>
      <c r="I44" s="57"/>
    </row>
    <row r="45" spans="1:9" x14ac:dyDescent="0.25">
      <c r="A45" s="157"/>
      <c r="B45" s="86" t="s">
        <v>94</v>
      </c>
      <c r="C45" s="87">
        <v>154</v>
      </c>
      <c r="D45" s="87">
        <v>131</v>
      </c>
      <c r="E45" s="89">
        <v>0.85064935064935066</v>
      </c>
      <c r="F45" s="87">
        <v>104</v>
      </c>
      <c r="G45" s="89">
        <v>0.67532467532467533</v>
      </c>
      <c r="H45" s="88">
        <v>2.3167938931297711</v>
      </c>
      <c r="I45" s="57"/>
    </row>
    <row r="46" spans="1:9" x14ac:dyDescent="0.25">
      <c r="A46" s="157"/>
      <c r="B46" s="86" t="s">
        <v>95</v>
      </c>
      <c r="C46" s="87">
        <v>37</v>
      </c>
      <c r="D46" s="87">
        <v>30</v>
      </c>
      <c r="E46" s="89">
        <v>0.81081081081081086</v>
      </c>
      <c r="F46" s="87">
        <v>15</v>
      </c>
      <c r="G46" s="89">
        <v>0.40540540540540543</v>
      </c>
      <c r="H46" s="88">
        <v>1.6666666666666667</v>
      </c>
      <c r="I46" s="57"/>
    </row>
    <row r="47" spans="1:9" x14ac:dyDescent="0.25">
      <c r="A47" s="158"/>
      <c r="B47" s="94" t="s">
        <v>27</v>
      </c>
      <c r="C47" s="106">
        <f>IFERROR(SUM(C42:C46), "--")</f>
        <v>568</v>
      </c>
      <c r="D47" s="106">
        <f>IFERROR(SUM(D42:D46), "--")</f>
        <v>469</v>
      </c>
      <c r="E47" s="108">
        <f>IFERROR(D47/C47, "--" )</f>
        <v>0.82570422535211263</v>
      </c>
      <c r="F47" s="106">
        <f>IFERROR(SUM(F42:F46), "--")</f>
        <v>362</v>
      </c>
      <c r="G47" s="108">
        <f>IFERROR(F47/C47, "--" )</f>
        <v>0.63732394366197187</v>
      </c>
      <c r="H47" s="107" t="s">
        <v>29</v>
      </c>
      <c r="I47" s="57"/>
    </row>
    <row r="48" spans="1:9" ht="15" customHeight="1" x14ac:dyDescent="0.25">
      <c r="A48" s="159" t="s">
        <v>110</v>
      </c>
      <c r="B48" s="7" t="s">
        <v>91</v>
      </c>
      <c r="C48" s="4">
        <v>330</v>
      </c>
      <c r="D48" s="4">
        <v>280</v>
      </c>
      <c r="E48" s="5">
        <v>0.84848484848484851</v>
      </c>
      <c r="F48" s="4">
        <v>213</v>
      </c>
      <c r="G48" s="5">
        <v>0.6454545454545455</v>
      </c>
      <c r="H48" s="6">
        <v>2.323550724637681</v>
      </c>
    </row>
    <row r="49" spans="1:8" x14ac:dyDescent="0.25">
      <c r="A49" s="159"/>
      <c r="B49" s="7" t="s">
        <v>92</v>
      </c>
      <c r="C49" s="4">
        <v>271</v>
      </c>
      <c r="D49" s="4">
        <v>233</v>
      </c>
      <c r="E49" s="5">
        <v>0.85977859778597787</v>
      </c>
      <c r="F49" s="4">
        <v>180</v>
      </c>
      <c r="G49" s="5">
        <v>0.66420664206642066</v>
      </c>
      <c r="H49" s="6">
        <v>2.3303030303030301</v>
      </c>
    </row>
    <row r="50" spans="1:8" x14ac:dyDescent="0.25">
      <c r="A50" s="159"/>
      <c r="B50" s="7" t="s">
        <v>93</v>
      </c>
      <c r="C50" s="20" t="s">
        <v>29</v>
      </c>
      <c r="D50" s="20" t="s">
        <v>29</v>
      </c>
      <c r="E50" s="113" t="s">
        <v>29</v>
      </c>
      <c r="F50" s="20" t="s">
        <v>29</v>
      </c>
      <c r="G50" s="113" t="s">
        <v>29</v>
      </c>
      <c r="H50" s="112" t="s">
        <v>29</v>
      </c>
    </row>
    <row r="51" spans="1:8" x14ac:dyDescent="0.25">
      <c r="A51" s="159"/>
      <c r="B51" s="7" t="s">
        <v>94</v>
      </c>
      <c r="C51" s="20" t="s">
        <v>29</v>
      </c>
      <c r="D51" s="20" t="s">
        <v>29</v>
      </c>
      <c r="E51" s="113" t="s">
        <v>29</v>
      </c>
      <c r="F51" s="20" t="s">
        <v>29</v>
      </c>
      <c r="G51" s="113" t="s">
        <v>29</v>
      </c>
      <c r="H51" s="112" t="s">
        <v>29</v>
      </c>
    </row>
    <row r="52" spans="1:8" x14ac:dyDescent="0.25">
      <c r="A52" s="159"/>
      <c r="B52" s="7" t="s">
        <v>95</v>
      </c>
      <c r="C52" s="20" t="s">
        <v>29</v>
      </c>
      <c r="D52" s="20" t="s">
        <v>29</v>
      </c>
      <c r="E52" s="113" t="s">
        <v>29</v>
      </c>
      <c r="F52" s="20" t="s">
        <v>29</v>
      </c>
      <c r="G52" s="113" t="s">
        <v>29</v>
      </c>
      <c r="H52" s="112" t="s">
        <v>29</v>
      </c>
    </row>
    <row r="53" spans="1:8" x14ac:dyDescent="0.25">
      <c r="A53" s="159"/>
      <c r="B53" s="53" t="s">
        <v>27</v>
      </c>
      <c r="C53" s="17">
        <f>IFERROR(SUM(C48:C52), "--")</f>
        <v>601</v>
      </c>
      <c r="D53" s="17">
        <f>IFERROR(SUM(D48:D52), "--")</f>
        <v>513</v>
      </c>
      <c r="E53" s="101">
        <f>IFERROR(D53/C53, "--" )</f>
        <v>0.85357737104825293</v>
      </c>
      <c r="F53" s="17">
        <f>IFERROR(SUM(F48:F52), "--")</f>
        <v>393</v>
      </c>
      <c r="G53" s="101">
        <f>IFERROR(F53/C53, "--" )</f>
        <v>0.65391014975041595</v>
      </c>
      <c r="H53" s="102" t="s">
        <v>29</v>
      </c>
    </row>
    <row r="54" spans="1:8" x14ac:dyDescent="0.25">
      <c r="A54" s="156" t="s">
        <v>111</v>
      </c>
      <c r="B54" s="86" t="s">
        <v>91</v>
      </c>
      <c r="C54" s="87">
        <v>21</v>
      </c>
      <c r="D54" s="87">
        <v>19</v>
      </c>
      <c r="E54" s="89">
        <v>0.90476190476190477</v>
      </c>
      <c r="F54" s="87">
        <v>16</v>
      </c>
      <c r="G54" s="89">
        <v>0.76190476190476186</v>
      </c>
      <c r="H54" s="88">
        <v>3</v>
      </c>
    </row>
    <row r="55" spans="1:8" x14ac:dyDescent="0.25">
      <c r="A55" s="157"/>
      <c r="B55" s="86" t="s">
        <v>92</v>
      </c>
      <c r="C55" s="87">
        <v>20</v>
      </c>
      <c r="D55" s="87">
        <v>18</v>
      </c>
      <c r="E55" s="89">
        <v>0.9</v>
      </c>
      <c r="F55" s="87">
        <v>13</v>
      </c>
      <c r="G55" s="89">
        <v>0.65</v>
      </c>
      <c r="H55" s="88">
        <v>2.4444444444444446</v>
      </c>
    </row>
    <row r="56" spans="1:8" x14ac:dyDescent="0.25">
      <c r="A56" s="157"/>
      <c r="B56" s="86" t="s">
        <v>93</v>
      </c>
      <c r="C56" s="114" t="s">
        <v>29</v>
      </c>
      <c r="D56" s="114" t="s">
        <v>29</v>
      </c>
      <c r="E56" s="115" t="s">
        <v>29</v>
      </c>
      <c r="F56" s="114" t="s">
        <v>29</v>
      </c>
      <c r="G56" s="115" t="s">
        <v>29</v>
      </c>
      <c r="H56" s="116" t="s">
        <v>29</v>
      </c>
    </row>
    <row r="57" spans="1:8" x14ac:dyDescent="0.25">
      <c r="A57" s="157"/>
      <c r="B57" s="86" t="s">
        <v>94</v>
      </c>
      <c r="C57" s="114" t="s">
        <v>29</v>
      </c>
      <c r="D57" s="114" t="s">
        <v>29</v>
      </c>
      <c r="E57" s="115" t="s">
        <v>29</v>
      </c>
      <c r="F57" s="114" t="s">
        <v>29</v>
      </c>
      <c r="G57" s="115" t="s">
        <v>29</v>
      </c>
      <c r="H57" s="116" t="s">
        <v>29</v>
      </c>
    </row>
    <row r="58" spans="1:8" x14ac:dyDescent="0.25">
      <c r="A58" s="157"/>
      <c r="B58" s="86" t="s">
        <v>95</v>
      </c>
      <c r="C58" s="114" t="s">
        <v>29</v>
      </c>
      <c r="D58" s="114" t="s">
        <v>29</v>
      </c>
      <c r="E58" s="115" t="s">
        <v>29</v>
      </c>
      <c r="F58" s="114" t="s">
        <v>29</v>
      </c>
      <c r="G58" s="115" t="s">
        <v>29</v>
      </c>
      <c r="H58" s="116" t="s">
        <v>29</v>
      </c>
    </row>
    <row r="59" spans="1:8" x14ac:dyDescent="0.25">
      <c r="A59" s="158"/>
      <c r="B59" s="94" t="s">
        <v>27</v>
      </c>
      <c r="C59" s="106">
        <f>IFERROR(SUM(C54:C58), "--")</f>
        <v>41</v>
      </c>
      <c r="D59" s="106">
        <f>IFERROR(SUM(D54:D58), "--")</f>
        <v>37</v>
      </c>
      <c r="E59" s="108">
        <f>IFERROR(D59/C59, "--" )</f>
        <v>0.90243902439024393</v>
      </c>
      <c r="F59" s="106">
        <f>IFERROR(SUM(F54:F58), "--")</f>
        <v>29</v>
      </c>
      <c r="G59" s="108">
        <f>IFERROR(F59/C59, "--" )</f>
        <v>0.70731707317073167</v>
      </c>
      <c r="H59" s="107" t="s">
        <v>29</v>
      </c>
    </row>
    <row r="60" spans="1:8" x14ac:dyDescent="0.25">
      <c r="A60" s="153" t="s">
        <v>112</v>
      </c>
      <c r="B60" s="7" t="s">
        <v>91</v>
      </c>
      <c r="C60" s="4">
        <v>554</v>
      </c>
      <c r="D60" s="4">
        <v>461</v>
      </c>
      <c r="E60" s="5">
        <v>0.83212996389891691</v>
      </c>
      <c r="F60" s="4">
        <v>384</v>
      </c>
      <c r="G60" s="5">
        <v>0.69314079422382668</v>
      </c>
      <c r="H60" s="6">
        <v>2.6147505422993493</v>
      </c>
    </row>
    <row r="61" spans="1:8" x14ac:dyDescent="0.25">
      <c r="A61" s="154"/>
      <c r="B61" s="7" t="s">
        <v>92</v>
      </c>
      <c r="C61" s="4">
        <v>501</v>
      </c>
      <c r="D61" s="4">
        <v>433</v>
      </c>
      <c r="E61" s="5">
        <v>0.86427145708582831</v>
      </c>
      <c r="F61" s="4">
        <v>351</v>
      </c>
      <c r="G61" s="5">
        <v>0.70059880239520955</v>
      </c>
      <c r="H61" s="6">
        <v>2.5671296296296298</v>
      </c>
    </row>
    <row r="62" spans="1:8" x14ac:dyDescent="0.25">
      <c r="A62" s="154"/>
      <c r="B62" s="7" t="s">
        <v>93</v>
      </c>
      <c r="C62" s="4">
        <v>766</v>
      </c>
      <c r="D62" s="4">
        <v>621</v>
      </c>
      <c r="E62" s="5">
        <v>0.81070496083550914</v>
      </c>
      <c r="F62" s="4">
        <v>517</v>
      </c>
      <c r="G62" s="5">
        <v>0.67493472584856395</v>
      </c>
      <c r="H62" s="6">
        <v>2.5727569331158238</v>
      </c>
    </row>
    <row r="63" spans="1:8" x14ac:dyDescent="0.25">
      <c r="A63" s="154"/>
      <c r="B63" s="7" t="s">
        <v>94</v>
      </c>
      <c r="C63" s="4">
        <v>597</v>
      </c>
      <c r="D63" s="4">
        <v>532</v>
      </c>
      <c r="E63" s="5">
        <v>0.89112227805695143</v>
      </c>
      <c r="F63" s="4">
        <v>426</v>
      </c>
      <c r="G63" s="5">
        <v>0.71356783919597988</v>
      </c>
      <c r="H63" s="6">
        <v>2.5820754716981127</v>
      </c>
    </row>
    <row r="64" spans="1:8" x14ac:dyDescent="0.25">
      <c r="A64" s="154"/>
      <c r="B64" s="7" t="s">
        <v>95</v>
      </c>
      <c r="C64" s="4">
        <v>698</v>
      </c>
      <c r="D64" s="4">
        <v>575</v>
      </c>
      <c r="E64" s="5">
        <v>0.82378223495702008</v>
      </c>
      <c r="F64" s="4">
        <v>446</v>
      </c>
      <c r="G64" s="5">
        <v>0.63896848137535822</v>
      </c>
      <c r="H64" s="6">
        <v>2.4438162544169613</v>
      </c>
    </row>
    <row r="65" spans="1:8" x14ac:dyDescent="0.25">
      <c r="A65" s="155"/>
      <c r="B65" s="53" t="s">
        <v>27</v>
      </c>
      <c r="C65" s="17">
        <f>IFERROR(SUM(C60:C64), "--")</f>
        <v>3116</v>
      </c>
      <c r="D65" s="17">
        <f>IFERROR(SUM(D60:D64), "--")</f>
        <v>2622</v>
      </c>
      <c r="E65" s="101">
        <f>IFERROR(D65/C65, "--" )</f>
        <v>0.84146341463414631</v>
      </c>
      <c r="F65" s="17">
        <f>IFERROR(SUM(F60:F64), "--")</f>
        <v>2124</v>
      </c>
      <c r="G65" s="101">
        <f>IFERROR(F65/C65, "--" )</f>
        <v>0.68164313222079587</v>
      </c>
      <c r="H65" s="102" t="s">
        <v>29</v>
      </c>
    </row>
    <row r="66" spans="1:8" x14ac:dyDescent="0.25">
      <c r="A66" s="156" t="s">
        <v>113</v>
      </c>
      <c r="B66" s="86" t="s">
        <v>91</v>
      </c>
      <c r="C66" s="87">
        <v>91</v>
      </c>
      <c r="D66" s="87">
        <v>77</v>
      </c>
      <c r="E66" s="89">
        <v>0.84615384615384615</v>
      </c>
      <c r="F66" s="87">
        <v>73</v>
      </c>
      <c r="G66" s="89">
        <v>0.80219780219780223</v>
      </c>
      <c r="H66" s="88">
        <v>3.2883116883116879</v>
      </c>
    </row>
    <row r="67" spans="1:8" x14ac:dyDescent="0.25">
      <c r="A67" s="157"/>
      <c r="B67" s="86" t="s">
        <v>92</v>
      </c>
      <c r="C67" s="87">
        <v>91</v>
      </c>
      <c r="D67" s="87">
        <v>79</v>
      </c>
      <c r="E67" s="89">
        <v>0.86813186813186816</v>
      </c>
      <c r="F67" s="87">
        <v>69</v>
      </c>
      <c r="G67" s="89">
        <v>0.75824175824175821</v>
      </c>
      <c r="H67" s="88">
        <v>2.9240506329113924</v>
      </c>
    </row>
    <row r="68" spans="1:8" x14ac:dyDescent="0.25">
      <c r="A68" s="157"/>
      <c r="B68" s="86" t="s">
        <v>93</v>
      </c>
      <c r="C68" s="87">
        <v>96</v>
      </c>
      <c r="D68" s="87">
        <v>90</v>
      </c>
      <c r="E68" s="89">
        <v>0.9375</v>
      </c>
      <c r="F68" s="87">
        <v>79</v>
      </c>
      <c r="G68" s="89">
        <v>0.82291666666666663</v>
      </c>
      <c r="H68" s="88">
        <v>2.9666666666666668</v>
      </c>
    </row>
    <row r="69" spans="1:8" x14ac:dyDescent="0.25">
      <c r="A69" s="157"/>
      <c r="B69" s="86" t="s">
        <v>94</v>
      </c>
      <c r="C69" s="87">
        <v>76</v>
      </c>
      <c r="D69" s="87">
        <v>68</v>
      </c>
      <c r="E69" s="89">
        <v>0.89473684210526316</v>
      </c>
      <c r="F69" s="87">
        <v>57</v>
      </c>
      <c r="G69" s="89">
        <v>0.75</v>
      </c>
      <c r="H69" s="88">
        <v>2.7794117647058822</v>
      </c>
    </row>
    <row r="70" spans="1:8" x14ac:dyDescent="0.25">
      <c r="A70" s="157"/>
      <c r="B70" s="86" t="s">
        <v>95</v>
      </c>
      <c r="C70" s="87">
        <v>72</v>
      </c>
      <c r="D70" s="87">
        <v>62</v>
      </c>
      <c r="E70" s="89">
        <v>0.86111111111111116</v>
      </c>
      <c r="F70" s="87">
        <v>53</v>
      </c>
      <c r="G70" s="89">
        <v>0.73611111111111116</v>
      </c>
      <c r="H70" s="88">
        <v>3.0661290322580643</v>
      </c>
    </row>
    <row r="71" spans="1:8" x14ac:dyDescent="0.25">
      <c r="A71" s="158"/>
      <c r="B71" s="94" t="s">
        <v>27</v>
      </c>
      <c r="C71" s="106">
        <f>IFERROR(SUM(C66:C70), "--")</f>
        <v>426</v>
      </c>
      <c r="D71" s="106">
        <f>IFERROR(SUM(D66:D70), "--")</f>
        <v>376</v>
      </c>
      <c r="E71" s="108">
        <f>IFERROR(D71/C71, "--" )</f>
        <v>0.88262910798122063</v>
      </c>
      <c r="F71" s="106">
        <f>IFERROR(SUM(F66:F70), "--")</f>
        <v>331</v>
      </c>
      <c r="G71" s="108">
        <f>IFERROR(F71/C71, "--" )</f>
        <v>0.77699530516431925</v>
      </c>
      <c r="H71" s="107" t="s">
        <v>29</v>
      </c>
    </row>
    <row r="72" spans="1:8" x14ac:dyDescent="0.25">
      <c r="A72" s="159" t="s">
        <v>114</v>
      </c>
      <c r="B72" s="7" t="s">
        <v>91</v>
      </c>
      <c r="C72" s="4">
        <v>204</v>
      </c>
      <c r="D72" s="4">
        <v>161</v>
      </c>
      <c r="E72" s="5">
        <v>0.78921568627450978</v>
      </c>
      <c r="F72" s="4">
        <v>147</v>
      </c>
      <c r="G72" s="5">
        <v>0.72058823529411764</v>
      </c>
      <c r="H72" s="6">
        <v>3.0830188679245287</v>
      </c>
    </row>
    <row r="73" spans="1:8" x14ac:dyDescent="0.25">
      <c r="A73" s="159"/>
      <c r="B73" s="7" t="s">
        <v>92</v>
      </c>
      <c r="C73" s="4">
        <v>297</v>
      </c>
      <c r="D73" s="4">
        <v>246</v>
      </c>
      <c r="E73" s="5">
        <v>0.82828282828282829</v>
      </c>
      <c r="F73" s="4">
        <v>215</v>
      </c>
      <c r="G73" s="5">
        <v>0.72390572390572394</v>
      </c>
      <c r="H73" s="6">
        <v>2.8743902439024391</v>
      </c>
    </row>
    <row r="74" spans="1:8" x14ac:dyDescent="0.25">
      <c r="A74" s="159"/>
      <c r="B74" s="7" t="s">
        <v>93</v>
      </c>
      <c r="C74" s="4">
        <v>332</v>
      </c>
      <c r="D74" s="4">
        <v>294</v>
      </c>
      <c r="E74" s="5">
        <v>0.88554216867469882</v>
      </c>
      <c r="F74" s="4">
        <v>267</v>
      </c>
      <c r="G74" s="5">
        <v>0.80421686746987953</v>
      </c>
      <c r="H74" s="6">
        <v>3.0709897610921497</v>
      </c>
    </row>
    <row r="75" spans="1:8" x14ac:dyDescent="0.25">
      <c r="A75" s="159"/>
      <c r="B75" s="7" t="s">
        <v>94</v>
      </c>
      <c r="C75" s="4">
        <v>301</v>
      </c>
      <c r="D75" s="4">
        <v>267</v>
      </c>
      <c r="E75" s="5">
        <v>0.8870431893687708</v>
      </c>
      <c r="F75" s="4">
        <v>237</v>
      </c>
      <c r="G75" s="5">
        <v>0.78737541528239208</v>
      </c>
      <c r="H75" s="6">
        <v>2.881647940074906</v>
      </c>
    </row>
    <row r="76" spans="1:8" x14ac:dyDescent="0.25">
      <c r="A76" s="159"/>
      <c r="B76" s="7" t="s">
        <v>95</v>
      </c>
      <c r="C76" s="4">
        <v>346</v>
      </c>
      <c r="D76" s="4">
        <v>300</v>
      </c>
      <c r="E76" s="5">
        <v>0.86705202312138729</v>
      </c>
      <c r="F76" s="4">
        <v>256</v>
      </c>
      <c r="G76" s="5">
        <v>0.73988439306358378</v>
      </c>
      <c r="H76" s="6">
        <v>2.8810169491525421</v>
      </c>
    </row>
    <row r="77" spans="1:8" x14ac:dyDescent="0.25">
      <c r="A77" s="159"/>
      <c r="B77" s="53" t="s">
        <v>27</v>
      </c>
      <c r="C77" s="17">
        <f>IFERROR(SUM(C72:C76), "--")</f>
        <v>1480</v>
      </c>
      <c r="D77" s="17">
        <f>IFERROR(SUM(D72:D76), "--")</f>
        <v>1268</v>
      </c>
      <c r="E77" s="101">
        <f>IFERROR(D77/C77, "--" )</f>
        <v>0.85675675675675678</v>
      </c>
      <c r="F77" s="17">
        <f>IFERROR(SUM(F72:F76), "--")</f>
        <v>1122</v>
      </c>
      <c r="G77" s="101">
        <f>IFERROR(F77/C77, "--" )</f>
        <v>0.75810810810810814</v>
      </c>
      <c r="H77" s="102" t="s">
        <v>29</v>
      </c>
    </row>
    <row r="78" spans="1:8" x14ac:dyDescent="0.25">
      <c r="A78" s="156" t="s">
        <v>115</v>
      </c>
      <c r="B78" s="86" t="s">
        <v>91</v>
      </c>
      <c r="C78" s="87">
        <v>14</v>
      </c>
      <c r="D78" s="87">
        <v>12</v>
      </c>
      <c r="E78" s="89">
        <v>0.8571428571428571</v>
      </c>
      <c r="F78" s="87">
        <v>10</v>
      </c>
      <c r="G78" s="89">
        <v>0.7142857142857143</v>
      </c>
      <c r="H78" s="88">
        <v>2.25</v>
      </c>
    </row>
    <row r="79" spans="1:8" x14ac:dyDescent="0.25">
      <c r="A79" s="157"/>
      <c r="B79" s="86" t="s">
        <v>92</v>
      </c>
      <c r="C79" s="87">
        <v>20</v>
      </c>
      <c r="D79" s="87">
        <v>17</v>
      </c>
      <c r="E79" s="89">
        <v>0.85</v>
      </c>
      <c r="F79" s="87">
        <v>14</v>
      </c>
      <c r="G79" s="89">
        <v>0.7</v>
      </c>
      <c r="H79" s="88">
        <v>3.0764705882352943</v>
      </c>
    </row>
    <row r="80" spans="1:8" x14ac:dyDescent="0.25">
      <c r="A80" s="157"/>
      <c r="B80" s="86" t="s">
        <v>93</v>
      </c>
      <c r="C80" s="87">
        <v>16</v>
      </c>
      <c r="D80" s="87">
        <v>10</v>
      </c>
      <c r="E80" s="89">
        <v>0.625</v>
      </c>
      <c r="F80" s="87">
        <v>8</v>
      </c>
      <c r="G80" s="89">
        <v>0.5</v>
      </c>
      <c r="H80" s="88">
        <v>2.2999999999999998</v>
      </c>
    </row>
    <row r="81" spans="1:8" x14ac:dyDescent="0.25">
      <c r="A81" s="157"/>
      <c r="B81" s="86" t="s">
        <v>94</v>
      </c>
      <c r="C81" s="87">
        <v>12</v>
      </c>
      <c r="D81" s="87">
        <v>11</v>
      </c>
      <c r="E81" s="89">
        <v>0.91666666666666663</v>
      </c>
      <c r="F81" s="87">
        <v>11</v>
      </c>
      <c r="G81" s="89">
        <v>0.91666666666666663</v>
      </c>
      <c r="H81" s="88">
        <v>3.1818181818181817</v>
      </c>
    </row>
    <row r="82" spans="1:8" x14ac:dyDescent="0.25">
      <c r="A82" s="157"/>
      <c r="B82" s="86" t="s">
        <v>95</v>
      </c>
      <c r="C82" s="87">
        <v>21</v>
      </c>
      <c r="D82" s="87">
        <v>21</v>
      </c>
      <c r="E82" s="89">
        <v>1</v>
      </c>
      <c r="F82" s="87">
        <v>20</v>
      </c>
      <c r="G82" s="89">
        <v>0.95238095238095233</v>
      </c>
      <c r="H82" s="88">
        <v>3.4333333333333327</v>
      </c>
    </row>
    <row r="83" spans="1:8" x14ac:dyDescent="0.25">
      <c r="A83" s="158"/>
      <c r="B83" s="94" t="s">
        <v>27</v>
      </c>
      <c r="C83" s="106">
        <f>IFERROR(SUM(C78:C82), "--")</f>
        <v>83</v>
      </c>
      <c r="D83" s="106">
        <f>IFERROR(SUM(D78:D82), "--")</f>
        <v>71</v>
      </c>
      <c r="E83" s="108">
        <f>IFERROR(D83/C83, "--" )</f>
        <v>0.85542168674698793</v>
      </c>
      <c r="F83" s="106">
        <f>IFERROR(SUM(F78:F82), "--")</f>
        <v>63</v>
      </c>
      <c r="G83" s="108">
        <f>IFERROR(F83/C83, "--" )</f>
        <v>0.75903614457831325</v>
      </c>
      <c r="H83" s="107" t="s">
        <v>29</v>
      </c>
    </row>
    <row r="84" spans="1:8" x14ac:dyDescent="0.25">
      <c r="A84" s="153" t="s">
        <v>116</v>
      </c>
      <c r="B84" s="7" t="s">
        <v>91</v>
      </c>
      <c r="C84" s="20" t="s">
        <v>29</v>
      </c>
      <c r="D84" s="20" t="s">
        <v>29</v>
      </c>
      <c r="E84" s="113" t="s">
        <v>29</v>
      </c>
      <c r="F84" s="20" t="s">
        <v>29</v>
      </c>
      <c r="G84" s="113" t="s">
        <v>29</v>
      </c>
      <c r="H84" s="112" t="s">
        <v>29</v>
      </c>
    </row>
    <row r="85" spans="1:8" x14ac:dyDescent="0.25">
      <c r="A85" s="154"/>
      <c r="B85" s="7" t="s">
        <v>92</v>
      </c>
      <c r="C85" s="20" t="s">
        <v>29</v>
      </c>
      <c r="D85" s="20" t="s">
        <v>29</v>
      </c>
      <c r="E85" s="113" t="s">
        <v>29</v>
      </c>
      <c r="F85" s="20" t="s">
        <v>29</v>
      </c>
      <c r="G85" s="113" t="s">
        <v>29</v>
      </c>
      <c r="H85" s="112" t="s">
        <v>29</v>
      </c>
    </row>
    <row r="86" spans="1:8" x14ac:dyDescent="0.25">
      <c r="A86" s="154"/>
      <c r="B86" s="7" t="s">
        <v>93</v>
      </c>
      <c r="C86" s="20" t="s">
        <v>29</v>
      </c>
      <c r="D86" s="20" t="s">
        <v>29</v>
      </c>
      <c r="E86" s="113" t="s">
        <v>29</v>
      </c>
      <c r="F86" s="20" t="s">
        <v>29</v>
      </c>
      <c r="G86" s="113" t="s">
        <v>29</v>
      </c>
      <c r="H86" s="112" t="s">
        <v>29</v>
      </c>
    </row>
    <row r="87" spans="1:8" x14ac:dyDescent="0.25">
      <c r="A87" s="154"/>
      <c r="B87" s="7" t="s">
        <v>94</v>
      </c>
      <c r="C87" s="20" t="s">
        <v>29</v>
      </c>
      <c r="D87" s="20" t="s">
        <v>29</v>
      </c>
      <c r="E87" s="113" t="s">
        <v>29</v>
      </c>
      <c r="F87" s="20" t="s">
        <v>29</v>
      </c>
      <c r="G87" s="113" t="s">
        <v>29</v>
      </c>
      <c r="H87" s="112" t="s">
        <v>29</v>
      </c>
    </row>
    <row r="88" spans="1:8" x14ac:dyDescent="0.25">
      <c r="A88" s="154"/>
      <c r="B88" s="7" t="s">
        <v>95</v>
      </c>
      <c r="C88" s="4">
        <v>11</v>
      </c>
      <c r="D88" s="4">
        <v>10</v>
      </c>
      <c r="E88" s="5">
        <v>0.90909090909090906</v>
      </c>
      <c r="F88" s="4">
        <v>9</v>
      </c>
      <c r="G88" s="5">
        <v>0.81818181818181823</v>
      </c>
      <c r="H88" s="6">
        <v>3.3</v>
      </c>
    </row>
    <row r="89" spans="1:8" x14ac:dyDescent="0.25">
      <c r="A89" s="155"/>
      <c r="B89" s="53" t="s">
        <v>27</v>
      </c>
      <c r="C89" s="17">
        <f>IFERROR(SUM(C84:C88), "--")</f>
        <v>11</v>
      </c>
      <c r="D89" s="17">
        <f>IFERROR(SUM(D84:D88), "--")</f>
        <v>10</v>
      </c>
      <c r="E89" s="101">
        <f>IFERROR(D89/C89, "--" )</f>
        <v>0.90909090909090906</v>
      </c>
      <c r="F89" s="17">
        <f>IFERROR(SUM(F84:F88), "--")</f>
        <v>9</v>
      </c>
      <c r="G89" s="101">
        <f>IFERROR(F89/C89, "--" )</f>
        <v>0.81818181818181823</v>
      </c>
      <c r="H89" s="102" t="s">
        <v>29</v>
      </c>
    </row>
    <row r="90" spans="1:8" x14ac:dyDescent="0.25">
      <c r="A90" s="156" t="s">
        <v>117</v>
      </c>
      <c r="B90" s="86" t="s">
        <v>91</v>
      </c>
      <c r="C90" s="87">
        <v>21</v>
      </c>
      <c r="D90" s="87">
        <v>17</v>
      </c>
      <c r="E90" s="89">
        <v>0.80952380952380953</v>
      </c>
      <c r="F90" s="87">
        <v>17</v>
      </c>
      <c r="G90" s="89">
        <v>0.80952380952380953</v>
      </c>
      <c r="H90" s="88">
        <v>3.4705882352941178</v>
      </c>
    </row>
    <row r="91" spans="1:8" x14ac:dyDescent="0.25">
      <c r="A91" s="157"/>
      <c r="B91" s="86" t="s">
        <v>92</v>
      </c>
      <c r="C91" s="114" t="s">
        <v>29</v>
      </c>
      <c r="D91" s="114" t="s">
        <v>29</v>
      </c>
      <c r="E91" s="115" t="s">
        <v>29</v>
      </c>
      <c r="F91" s="114" t="s">
        <v>29</v>
      </c>
      <c r="G91" s="115" t="s">
        <v>29</v>
      </c>
      <c r="H91" s="116" t="s">
        <v>29</v>
      </c>
    </row>
    <row r="92" spans="1:8" x14ac:dyDescent="0.25">
      <c r="A92" s="157"/>
      <c r="B92" s="86" t="s">
        <v>93</v>
      </c>
      <c r="C92" s="87">
        <v>13</v>
      </c>
      <c r="D92" s="87">
        <v>13</v>
      </c>
      <c r="E92" s="89">
        <v>1</v>
      </c>
      <c r="F92" s="87">
        <v>12</v>
      </c>
      <c r="G92" s="89">
        <v>0.92307692307692313</v>
      </c>
      <c r="H92" s="88">
        <v>3.0307692307692307</v>
      </c>
    </row>
    <row r="93" spans="1:8" x14ac:dyDescent="0.25">
      <c r="A93" s="157"/>
      <c r="B93" s="86" t="s">
        <v>94</v>
      </c>
      <c r="C93" s="114" t="s">
        <v>29</v>
      </c>
      <c r="D93" s="114" t="s">
        <v>29</v>
      </c>
      <c r="E93" s="115" t="s">
        <v>29</v>
      </c>
      <c r="F93" s="114" t="s">
        <v>29</v>
      </c>
      <c r="G93" s="115" t="s">
        <v>29</v>
      </c>
      <c r="H93" s="116" t="s">
        <v>29</v>
      </c>
    </row>
    <row r="94" spans="1:8" x14ac:dyDescent="0.25">
      <c r="A94" s="157"/>
      <c r="B94" s="86" t="s">
        <v>95</v>
      </c>
      <c r="C94" s="114" t="s">
        <v>29</v>
      </c>
      <c r="D94" s="114" t="s">
        <v>29</v>
      </c>
      <c r="E94" s="115" t="s">
        <v>29</v>
      </c>
      <c r="F94" s="114" t="s">
        <v>29</v>
      </c>
      <c r="G94" s="115" t="s">
        <v>29</v>
      </c>
      <c r="H94" s="116" t="s">
        <v>29</v>
      </c>
    </row>
    <row r="95" spans="1:8" x14ac:dyDescent="0.25">
      <c r="A95" s="158"/>
      <c r="B95" s="94" t="s">
        <v>27</v>
      </c>
      <c r="C95" s="106">
        <f>IFERROR(SUM(C90:C94), "--")</f>
        <v>34</v>
      </c>
      <c r="D95" s="106">
        <f>IFERROR(SUM(D90:D94), "--")</f>
        <v>30</v>
      </c>
      <c r="E95" s="108">
        <f>IFERROR(D95/C95, "--" )</f>
        <v>0.88235294117647056</v>
      </c>
      <c r="F95" s="106">
        <f>IFERROR(SUM(F90:F94), "--")</f>
        <v>29</v>
      </c>
      <c r="G95" s="108">
        <f>IFERROR(F95/C95, "--" )</f>
        <v>0.8529411764705882</v>
      </c>
      <c r="H95" s="107" t="s">
        <v>29</v>
      </c>
    </row>
    <row r="96" spans="1:8" x14ac:dyDescent="0.25">
      <c r="A96" s="159" t="s">
        <v>118</v>
      </c>
      <c r="B96" s="7" t="s">
        <v>91</v>
      </c>
      <c r="C96" s="20" t="s">
        <v>29</v>
      </c>
      <c r="D96" s="20" t="s">
        <v>29</v>
      </c>
      <c r="E96" s="113" t="s">
        <v>29</v>
      </c>
      <c r="F96" s="20" t="s">
        <v>29</v>
      </c>
      <c r="G96" s="113" t="s">
        <v>29</v>
      </c>
      <c r="H96" s="112" t="s">
        <v>29</v>
      </c>
    </row>
    <row r="97" spans="1:8" x14ac:dyDescent="0.25">
      <c r="A97" s="159"/>
      <c r="B97" s="7" t="s">
        <v>92</v>
      </c>
      <c r="C97" s="4">
        <v>16</v>
      </c>
      <c r="D97" s="4">
        <v>12</v>
      </c>
      <c r="E97" s="5">
        <v>0.75</v>
      </c>
      <c r="F97" s="4">
        <v>12</v>
      </c>
      <c r="G97" s="5">
        <v>0.75</v>
      </c>
      <c r="H97" s="6">
        <v>3.4249999999999994</v>
      </c>
    </row>
    <row r="98" spans="1:8" x14ac:dyDescent="0.25">
      <c r="A98" s="159"/>
      <c r="B98" s="7" t="s">
        <v>93</v>
      </c>
      <c r="C98" s="20" t="s">
        <v>29</v>
      </c>
      <c r="D98" s="20" t="s">
        <v>29</v>
      </c>
      <c r="E98" s="113" t="s">
        <v>29</v>
      </c>
      <c r="F98" s="20" t="s">
        <v>29</v>
      </c>
      <c r="G98" s="113" t="s">
        <v>29</v>
      </c>
      <c r="H98" s="112" t="s">
        <v>29</v>
      </c>
    </row>
    <row r="99" spans="1:8" x14ac:dyDescent="0.25">
      <c r="A99" s="159"/>
      <c r="B99" s="7" t="s">
        <v>94</v>
      </c>
      <c r="C99" s="4">
        <v>16</v>
      </c>
      <c r="D99" s="4">
        <v>11</v>
      </c>
      <c r="E99" s="5">
        <v>0.6875</v>
      </c>
      <c r="F99" s="4">
        <v>11</v>
      </c>
      <c r="G99" s="5">
        <v>0.6875</v>
      </c>
      <c r="H99" s="6">
        <v>3.0272727272727269</v>
      </c>
    </row>
    <row r="100" spans="1:8" x14ac:dyDescent="0.25">
      <c r="A100" s="159"/>
      <c r="B100" s="7" t="s">
        <v>95</v>
      </c>
      <c r="C100" s="20" t="s">
        <v>29</v>
      </c>
      <c r="D100" s="20" t="s">
        <v>29</v>
      </c>
      <c r="E100" s="113" t="s">
        <v>29</v>
      </c>
      <c r="F100" s="20" t="s">
        <v>29</v>
      </c>
      <c r="G100" s="113" t="s">
        <v>29</v>
      </c>
      <c r="H100" s="112" t="s">
        <v>29</v>
      </c>
    </row>
    <row r="101" spans="1:8" x14ac:dyDescent="0.25">
      <c r="A101" s="159"/>
      <c r="B101" s="53" t="s">
        <v>27</v>
      </c>
      <c r="C101" s="17">
        <f>IFERROR(SUM(C96:C100), "--")</f>
        <v>32</v>
      </c>
      <c r="D101" s="17">
        <f>IFERROR(SUM(D96:D100), "--")</f>
        <v>23</v>
      </c>
      <c r="E101" s="101">
        <f>IFERROR(D101/C101, "--" )</f>
        <v>0.71875</v>
      </c>
      <c r="F101" s="17">
        <f>IFERROR(SUM(F96:F100), "--")</f>
        <v>23</v>
      </c>
      <c r="G101" s="101">
        <f>IFERROR(F101/C101, "--" )</f>
        <v>0.71875</v>
      </c>
      <c r="H101" s="102" t="s">
        <v>29</v>
      </c>
    </row>
    <row r="102" spans="1:8" x14ac:dyDescent="0.25">
      <c r="A102" s="156" t="s">
        <v>119</v>
      </c>
      <c r="B102" s="86" t="s">
        <v>91</v>
      </c>
      <c r="C102" s="114" t="s">
        <v>29</v>
      </c>
      <c r="D102" s="114" t="s">
        <v>29</v>
      </c>
      <c r="E102" s="115" t="s">
        <v>29</v>
      </c>
      <c r="F102" s="114" t="s">
        <v>29</v>
      </c>
      <c r="G102" s="115" t="s">
        <v>29</v>
      </c>
      <c r="H102" s="116" t="s">
        <v>29</v>
      </c>
    </row>
    <row r="103" spans="1:8" x14ac:dyDescent="0.25">
      <c r="A103" s="157"/>
      <c r="B103" s="86" t="s">
        <v>92</v>
      </c>
      <c r="C103" s="114" t="s">
        <v>29</v>
      </c>
      <c r="D103" s="114" t="s">
        <v>29</v>
      </c>
      <c r="E103" s="115" t="s">
        <v>29</v>
      </c>
      <c r="F103" s="114" t="s">
        <v>29</v>
      </c>
      <c r="G103" s="115" t="s">
        <v>29</v>
      </c>
      <c r="H103" s="116" t="s">
        <v>29</v>
      </c>
    </row>
    <row r="104" spans="1:8" x14ac:dyDescent="0.25">
      <c r="A104" s="157"/>
      <c r="B104" s="86" t="s">
        <v>93</v>
      </c>
      <c r="C104" s="114" t="s">
        <v>29</v>
      </c>
      <c r="D104" s="114" t="s">
        <v>29</v>
      </c>
      <c r="E104" s="115" t="s">
        <v>29</v>
      </c>
      <c r="F104" s="114" t="s">
        <v>29</v>
      </c>
      <c r="G104" s="115" t="s">
        <v>29</v>
      </c>
      <c r="H104" s="116" t="s">
        <v>29</v>
      </c>
    </row>
    <row r="105" spans="1:8" x14ac:dyDescent="0.25">
      <c r="A105" s="157"/>
      <c r="B105" s="86" t="s">
        <v>94</v>
      </c>
      <c r="C105" s="114" t="s">
        <v>29</v>
      </c>
      <c r="D105" s="114" t="s">
        <v>29</v>
      </c>
      <c r="E105" s="115" t="s">
        <v>29</v>
      </c>
      <c r="F105" s="114" t="s">
        <v>29</v>
      </c>
      <c r="G105" s="115" t="s">
        <v>29</v>
      </c>
      <c r="H105" s="116" t="s">
        <v>29</v>
      </c>
    </row>
    <row r="106" spans="1:8" x14ac:dyDescent="0.25">
      <c r="A106" s="157"/>
      <c r="B106" s="86" t="s">
        <v>95</v>
      </c>
      <c r="C106" s="87">
        <v>8</v>
      </c>
      <c r="D106" s="87">
        <v>8</v>
      </c>
      <c r="E106" s="89">
        <v>1</v>
      </c>
      <c r="F106" s="87">
        <v>8</v>
      </c>
      <c r="G106" s="89">
        <v>1</v>
      </c>
      <c r="H106" s="88">
        <v>3.1999999999999993</v>
      </c>
    </row>
    <row r="107" spans="1:8" x14ac:dyDescent="0.25">
      <c r="A107" s="158"/>
      <c r="B107" s="94" t="s">
        <v>27</v>
      </c>
      <c r="C107" s="106">
        <f>IFERROR(SUM(C102:C106), "--")</f>
        <v>8</v>
      </c>
      <c r="D107" s="106">
        <f>IFERROR(SUM(D102:D106), "--")</f>
        <v>8</v>
      </c>
      <c r="E107" s="108">
        <f>IFERROR(D107/C107, "--" )</f>
        <v>1</v>
      </c>
      <c r="F107" s="106">
        <f>IFERROR(SUM(F102:F106), "--")</f>
        <v>8</v>
      </c>
      <c r="G107" s="108">
        <f>IFERROR(F107/C107, "--" )</f>
        <v>1</v>
      </c>
      <c r="H107" s="107" t="s">
        <v>29</v>
      </c>
    </row>
  </sheetData>
  <mergeCells count="18">
    <mergeCell ref="A42:A47"/>
    <mergeCell ref="A1:H2"/>
    <mergeCell ref="A4:A9"/>
    <mergeCell ref="A48:A53"/>
    <mergeCell ref="A12:A17"/>
    <mergeCell ref="A18:A23"/>
    <mergeCell ref="A24:A29"/>
    <mergeCell ref="A30:A35"/>
    <mergeCell ref="A36:A41"/>
    <mergeCell ref="A84:A89"/>
    <mergeCell ref="A90:A95"/>
    <mergeCell ref="A96:A101"/>
    <mergeCell ref="A102:A107"/>
    <mergeCell ref="A54:A59"/>
    <mergeCell ref="A60:A65"/>
    <mergeCell ref="A66:A71"/>
    <mergeCell ref="A72:A77"/>
    <mergeCell ref="A78:A8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3" manualBreakCount="3">
    <brk id="29" max="7" man="1"/>
    <brk id="59" max="7" man="1"/>
    <brk id="8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3" t="s">
        <v>101</v>
      </c>
      <c r="B1" s="164"/>
      <c r="C1" s="164"/>
      <c r="D1" s="164"/>
      <c r="E1" s="164"/>
      <c r="F1" s="164"/>
      <c r="G1" s="164"/>
      <c r="H1" s="164"/>
    </row>
    <row r="2" spans="1:8" ht="30" x14ac:dyDescent="0.25">
      <c r="A2" s="26" t="s">
        <v>43</v>
      </c>
      <c r="B2" s="2" t="s">
        <v>1</v>
      </c>
      <c r="C2" s="64" t="s">
        <v>46</v>
      </c>
      <c r="D2" s="64" t="s">
        <v>47</v>
      </c>
      <c r="E2" s="64" t="s">
        <v>44</v>
      </c>
      <c r="F2" s="64" t="s">
        <v>48</v>
      </c>
      <c r="G2" s="64" t="s">
        <v>0</v>
      </c>
      <c r="H2" s="64" t="s">
        <v>45</v>
      </c>
    </row>
    <row r="3" spans="1:8" x14ac:dyDescent="0.25">
      <c r="A3" s="169" t="s">
        <v>42</v>
      </c>
      <c r="B3" s="7" t="s">
        <v>91</v>
      </c>
      <c r="C3" s="27">
        <v>1509</v>
      </c>
      <c r="D3" s="27">
        <v>1292</v>
      </c>
      <c r="E3" s="28">
        <v>0.8561961563949636</v>
      </c>
      <c r="F3" s="27">
        <v>1050</v>
      </c>
      <c r="G3" s="28">
        <v>0.69582504970178927</v>
      </c>
      <c r="H3" s="29">
        <v>2.6056517775752046</v>
      </c>
    </row>
    <row r="4" spans="1:8" x14ac:dyDescent="0.25">
      <c r="A4" s="170"/>
      <c r="B4" s="7" t="s">
        <v>92</v>
      </c>
      <c r="C4" s="27">
        <v>1225</v>
      </c>
      <c r="D4" s="27">
        <v>1056</v>
      </c>
      <c r="E4" s="28">
        <v>0.86204081632653062</v>
      </c>
      <c r="F4" s="27">
        <v>857</v>
      </c>
      <c r="G4" s="28">
        <v>0.69959183673469383</v>
      </c>
      <c r="H4" s="29">
        <v>2.5676501580611166</v>
      </c>
    </row>
    <row r="5" spans="1:8" x14ac:dyDescent="0.25">
      <c r="A5" s="170"/>
      <c r="B5" s="7" t="s">
        <v>93</v>
      </c>
      <c r="C5" s="27">
        <v>1342</v>
      </c>
      <c r="D5" s="27">
        <v>1132</v>
      </c>
      <c r="E5" s="28">
        <v>0.84351713859910582</v>
      </c>
      <c r="F5" s="27">
        <v>954</v>
      </c>
      <c r="G5" s="28">
        <v>0.71087928464977646</v>
      </c>
      <c r="H5" s="29">
        <v>2.6763968072976057</v>
      </c>
    </row>
    <row r="6" spans="1:8" x14ac:dyDescent="0.25">
      <c r="A6" s="170"/>
      <c r="B6" s="7" t="s">
        <v>94</v>
      </c>
      <c r="C6" s="27">
        <v>988</v>
      </c>
      <c r="D6" s="27">
        <v>885</v>
      </c>
      <c r="E6" s="28">
        <v>0.89574898785425106</v>
      </c>
      <c r="F6" s="27">
        <v>699</v>
      </c>
      <c r="G6" s="28">
        <v>0.70748987854251011</v>
      </c>
      <c r="H6" s="29">
        <v>2.5636103151862462</v>
      </c>
    </row>
    <row r="7" spans="1:8" x14ac:dyDescent="0.25">
      <c r="A7" s="170"/>
      <c r="B7" s="7" t="s">
        <v>95</v>
      </c>
      <c r="C7" s="27">
        <v>935</v>
      </c>
      <c r="D7" s="27">
        <v>798</v>
      </c>
      <c r="E7" s="28">
        <v>0.85347593582887704</v>
      </c>
      <c r="F7" s="27">
        <v>651</v>
      </c>
      <c r="G7" s="28">
        <v>0.69625668449197864</v>
      </c>
      <c r="H7" s="29">
        <v>2.6156494522691704</v>
      </c>
    </row>
    <row r="8" spans="1:8" s="71" customFormat="1" x14ac:dyDescent="0.25">
      <c r="A8" s="171"/>
      <c r="B8" s="53" t="s">
        <v>27</v>
      </c>
      <c r="C8" s="92">
        <f>IFERROR(SUM(C3:C7), "--")</f>
        <v>5999</v>
      </c>
      <c r="D8" s="92">
        <f>IFERROR(SUM(D3:D7), "--")</f>
        <v>5163</v>
      </c>
      <c r="E8" s="97">
        <f>IFERROR(D8/C8, "--")</f>
        <v>0.8606434405734289</v>
      </c>
      <c r="F8" s="92">
        <f>IFERROR(SUM(F3:F7), "--")</f>
        <v>4211</v>
      </c>
      <c r="G8" s="97">
        <f>IFERROR(F8/C8, "--")</f>
        <v>0.70195032505417565</v>
      </c>
      <c r="H8" s="93" t="s">
        <v>29</v>
      </c>
    </row>
    <row r="9" spans="1:8" x14ac:dyDescent="0.25">
      <c r="A9" s="166" t="s">
        <v>50</v>
      </c>
      <c r="B9" s="86" t="s">
        <v>91</v>
      </c>
      <c r="C9" s="38">
        <v>199</v>
      </c>
      <c r="D9" s="38">
        <v>146</v>
      </c>
      <c r="E9" s="91">
        <v>0.73366834170854267</v>
      </c>
      <c r="F9" s="38">
        <v>129</v>
      </c>
      <c r="G9" s="91">
        <v>0.64824120603015079</v>
      </c>
      <c r="H9" s="90">
        <v>2.8144827586206898</v>
      </c>
    </row>
    <row r="10" spans="1:8" x14ac:dyDescent="0.25">
      <c r="A10" s="167"/>
      <c r="B10" s="86" t="s">
        <v>92</v>
      </c>
      <c r="C10" s="38">
        <v>302</v>
      </c>
      <c r="D10" s="38">
        <v>241</v>
      </c>
      <c r="E10" s="91">
        <v>0.79801324503311255</v>
      </c>
      <c r="F10" s="38">
        <v>205</v>
      </c>
      <c r="G10" s="91">
        <v>0.67880794701986757</v>
      </c>
      <c r="H10" s="90">
        <v>2.8062240663900417</v>
      </c>
    </row>
    <row r="11" spans="1:8" x14ac:dyDescent="0.25">
      <c r="A11" s="167"/>
      <c r="B11" s="86" t="s">
        <v>93</v>
      </c>
      <c r="C11" s="38">
        <v>353</v>
      </c>
      <c r="D11" s="38">
        <v>297</v>
      </c>
      <c r="E11" s="91">
        <v>0.84135977337110479</v>
      </c>
      <c r="F11" s="38">
        <v>248</v>
      </c>
      <c r="G11" s="91">
        <v>0.7025495750708215</v>
      </c>
      <c r="H11" s="90">
        <v>2.8475655430711608</v>
      </c>
    </row>
    <row r="12" spans="1:8" x14ac:dyDescent="0.25">
      <c r="A12" s="167"/>
      <c r="B12" s="86" t="s">
        <v>94</v>
      </c>
      <c r="C12" s="38">
        <v>353</v>
      </c>
      <c r="D12" s="38">
        <v>297</v>
      </c>
      <c r="E12" s="91">
        <v>0.84135977337110479</v>
      </c>
      <c r="F12" s="38">
        <v>261</v>
      </c>
      <c r="G12" s="91">
        <v>0.73937677053824358</v>
      </c>
      <c r="H12" s="90">
        <v>2.9725274725274726</v>
      </c>
    </row>
    <row r="13" spans="1:8" x14ac:dyDescent="0.25">
      <c r="A13" s="167"/>
      <c r="B13" s="86" t="s">
        <v>95</v>
      </c>
      <c r="C13" s="38">
        <v>526</v>
      </c>
      <c r="D13" s="38">
        <v>440</v>
      </c>
      <c r="E13" s="91">
        <v>0.83650190114068446</v>
      </c>
      <c r="F13" s="38">
        <v>339</v>
      </c>
      <c r="G13" s="91">
        <v>0.64448669201520914</v>
      </c>
      <c r="H13" s="90">
        <v>2.6286956521739131</v>
      </c>
    </row>
    <row r="14" spans="1:8" s="71" customFormat="1" x14ac:dyDescent="0.25">
      <c r="A14" s="168"/>
      <c r="B14" s="94" t="s">
        <v>27</v>
      </c>
      <c r="C14" s="98">
        <f>IFERROR(SUM(C9:C13), "--")</f>
        <v>1733</v>
      </c>
      <c r="D14" s="98">
        <f>IFERROR(SUM(D9:D13), "--")</f>
        <v>1421</v>
      </c>
      <c r="E14" s="99">
        <f>IFERROR(D14/C14, "--")</f>
        <v>0.81996537795729951</v>
      </c>
      <c r="F14" s="98">
        <f>IFERROR(SUM(F9:F13), "--")</f>
        <v>1182</v>
      </c>
      <c r="G14" s="99">
        <f>IFERROR(F14/C14, "--")</f>
        <v>0.68205424120023084</v>
      </c>
      <c r="H14" s="95" t="s">
        <v>29</v>
      </c>
    </row>
    <row r="15" spans="1:8" ht="15" customHeight="1" x14ac:dyDescent="0.25">
      <c r="A15" s="165" t="s">
        <v>49</v>
      </c>
      <c r="B15" s="7" t="s">
        <v>91</v>
      </c>
      <c r="C15" s="30" t="s">
        <v>29</v>
      </c>
      <c r="D15" s="30" t="s">
        <v>29</v>
      </c>
      <c r="E15" s="31" t="s">
        <v>29</v>
      </c>
      <c r="F15" s="30" t="s">
        <v>29</v>
      </c>
      <c r="G15" s="31" t="s">
        <v>29</v>
      </c>
      <c r="H15" s="32" t="s">
        <v>29</v>
      </c>
    </row>
    <row r="16" spans="1:8" x14ac:dyDescent="0.25">
      <c r="A16" s="165"/>
      <c r="B16" s="7" t="s">
        <v>92</v>
      </c>
      <c r="C16" s="30">
        <v>59</v>
      </c>
      <c r="D16" s="30">
        <v>46</v>
      </c>
      <c r="E16" s="31">
        <v>0.77966101694915257</v>
      </c>
      <c r="F16" s="30">
        <v>33</v>
      </c>
      <c r="G16" s="31">
        <v>0.55932203389830504</v>
      </c>
      <c r="H16" s="32">
        <v>2.034782608695652</v>
      </c>
    </row>
    <row r="17" spans="1:8" x14ac:dyDescent="0.25">
      <c r="A17" s="165"/>
      <c r="B17" s="7" t="s">
        <v>93</v>
      </c>
      <c r="C17" s="30">
        <v>72</v>
      </c>
      <c r="D17" s="30">
        <v>51</v>
      </c>
      <c r="E17" s="31">
        <v>0.70833333333333337</v>
      </c>
      <c r="F17" s="30">
        <v>34</v>
      </c>
      <c r="G17" s="31">
        <v>0.47222222222222221</v>
      </c>
      <c r="H17" s="32">
        <v>1.988</v>
      </c>
    </row>
    <row r="18" spans="1:8" x14ac:dyDescent="0.25">
      <c r="A18" s="165"/>
      <c r="B18" s="7" t="s">
        <v>94</v>
      </c>
      <c r="C18" s="30">
        <v>96</v>
      </c>
      <c r="D18" s="30">
        <v>83</v>
      </c>
      <c r="E18" s="31">
        <v>0.86458333333333337</v>
      </c>
      <c r="F18" s="30">
        <v>64</v>
      </c>
      <c r="G18" s="31">
        <v>0.66666666666666663</v>
      </c>
      <c r="H18" s="32">
        <v>2.1542168674698794</v>
      </c>
    </row>
    <row r="19" spans="1:8" x14ac:dyDescent="0.25">
      <c r="A19" s="165"/>
      <c r="B19" s="7" t="s">
        <v>95</v>
      </c>
      <c r="C19" s="30">
        <v>8</v>
      </c>
      <c r="D19" s="30">
        <v>8</v>
      </c>
      <c r="E19" s="31">
        <v>1</v>
      </c>
      <c r="F19" s="30">
        <v>8</v>
      </c>
      <c r="G19" s="31">
        <v>1</v>
      </c>
      <c r="H19" s="32">
        <v>3.1999999999999993</v>
      </c>
    </row>
    <row r="20" spans="1:8" s="71" customFormat="1" x14ac:dyDescent="0.25">
      <c r="A20" s="165"/>
      <c r="B20" s="53" t="s">
        <v>27</v>
      </c>
      <c r="C20" s="92">
        <f>IFERROR(SUM(C15:C19), "--")</f>
        <v>235</v>
      </c>
      <c r="D20" s="92">
        <f>IFERROR(SUM(D15:D19), "--")</f>
        <v>188</v>
      </c>
      <c r="E20" s="68">
        <f>IFERROR(D20/C20, "--")</f>
        <v>0.8</v>
      </c>
      <c r="F20" s="92">
        <f>IFERROR(SUM(F15:F19), "--")</f>
        <v>139</v>
      </c>
      <c r="G20" s="68">
        <f>IFERROR(F20/C20, "--")</f>
        <v>0.59148936170212763</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0"/>
      <c r="B1" s="180"/>
      <c r="C1" s="180" t="s">
        <v>102</v>
      </c>
      <c r="D1" s="180"/>
      <c r="E1" s="180"/>
      <c r="F1" s="180"/>
      <c r="G1" s="180"/>
      <c r="H1" s="180"/>
      <c r="I1" s="163" t="s">
        <v>102</v>
      </c>
      <c r="J1" s="163"/>
      <c r="K1" s="163"/>
      <c r="L1" s="163"/>
      <c r="M1" s="163"/>
      <c r="N1" s="163"/>
      <c r="O1" s="163" t="s">
        <v>102</v>
      </c>
      <c r="P1" s="163"/>
      <c r="Q1" s="163"/>
      <c r="R1" s="163"/>
      <c r="S1" s="163"/>
      <c r="T1" s="163"/>
    </row>
    <row r="2" spans="1:20" ht="21" x14ac:dyDescent="0.25">
      <c r="A2" s="172" t="s">
        <v>35</v>
      </c>
      <c r="B2" s="178" t="s">
        <v>1</v>
      </c>
      <c r="C2" s="175" t="s">
        <v>42</v>
      </c>
      <c r="D2" s="176"/>
      <c r="E2" s="176"/>
      <c r="F2" s="176"/>
      <c r="G2" s="176"/>
      <c r="H2" s="177"/>
      <c r="I2" s="174" t="s">
        <v>50</v>
      </c>
      <c r="J2" s="174"/>
      <c r="K2" s="174"/>
      <c r="L2" s="174"/>
      <c r="M2" s="174"/>
      <c r="N2" s="174"/>
      <c r="O2" s="174" t="s">
        <v>49</v>
      </c>
      <c r="P2" s="174"/>
      <c r="Q2" s="174"/>
      <c r="R2" s="174"/>
      <c r="S2" s="174"/>
      <c r="T2" s="174"/>
    </row>
    <row r="3" spans="1:20" x14ac:dyDescent="0.25">
      <c r="A3" s="173"/>
      <c r="B3" s="179"/>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81" t="s">
        <v>36</v>
      </c>
      <c r="B4" s="7" t="s">
        <v>91</v>
      </c>
      <c r="C4" s="78">
        <v>99</v>
      </c>
      <c r="D4" s="33">
        <v>83</v>
      </c>
      <c r="E4" s="28">
        <v>0.83838383838383834</v>
      </c>
      <c r="F4" s="33">
        <v>59</v>
      </c>
      <c r="G4" s="28">
        <v>0.59595959595959591</v>
      </c>
      <c r="H4" s="34">
        <v>2.3253968253968256</v>
      </c>
      <c r="I4" s="78">
        <v>11</v>
      </c>
      <c r="J4" s="33">
        <v>10</v>
      </c>
      <c r="K4" s="28">
        <v>0.90909090909090906</v>
      </c>
      <c r="L4" s="33">
        <v>7</v>
      </c>
      <c r="M4" s="28">
        <v>0.63636363636363635</v>
      </c>
      <c r="N4" s="34">
        <v>1.8</v>
      </c>
      <c r="O4" s="117" t="s">
        <v>29</v>
      </c>
      <c r="P4" s="118" t="s">
        <v>29</v>
      </c>
      <c r="Q4" s="31" t="s">
        <v>29</v>
      </c>
      <c r="R4" s="118" t="s">
        <v>29</v>
      </c>
      <c r="S4" s="31" t="s">
        <v>29</v>
      </c>
      <c r="T4" s="119" t="s">
        <v>29</v>
      </c>
    </row>
    <row r="5" spans="1:20" x14ac:dyDescent="0.25">
      <c r="A5" s="182"/>
      <c r="B5" s="7" t="s">
        <v>92</v>
      </c>
      <c r="C5" s="78">
        <v>91</v>
      </c>
      <c r="D5" s="33">
        <v>71</v>
      </c>
      <c r="E5" s="28">
        <v>0.78021978021978022</v>
      </c>
      <c r="F5" s="33">
        <v>51</v>
      </c>
      <c r="G5" s="28">
        <v>0.56043956043956045</v>
      </c>
      <c r="H5" s="34">
        <v>2.1516129032258058</v>
      </c>
      <c r="I5" s="78">
        <v>12</v>
      </c>
      <c r="J5" s="33">
        <v>6</v>
      </c>
      <c r="K5" s="28">
        <v>0.5</v>
      </c>
      <c r="L5" s="33">
        <v>4</v>
      </c>
      <c r="M5" s="28">
        <v>0.33333333333333331</v>
      </c>
      <c r="N5" s="34">
        <v>2.2833333333333332</v>
      </c>
      <c r="O5" s="78">
        <v>3</v>
      </c>
      <c r="P5" s="33">
        <v>2</v>
      </c>
      <c r="Q5" s="28">
        <v>0.66666666666666663</v>
      </c>
      <c r="R5" s="33">
        <v>0</v>
      </c>
      <c r="S5" s="28">
        <v>0</v>
      </c>
      <c r="T5" s="34">
        <v>0</v>
      </c>
    </row>
    <row r="6" spans="1:20" x14ac:dyDescent="0.25">
      <c r="A6" s="182"/>
      <c r="B6" s="7" t="s">
        <v>93</v>
      </c>
      <c r="C6" s="78">
        <v>97</v>
      </c>
      <c r="D6" s="33">
        <v>82</v>
      </c>
      <c r="E6" s="28">
        <v>0.84536082474226804</v>
      </c>
      <c r="F6" s="33">
        <v>67</v>
      </c>
      <c r="G6" s="28">
        <v>0.69072164948453607</v>
      </c>
      <c r="H6" s="34">
        <v>2.2078125000000002</v>
      </c>
      <c r="I6" s="78">
        <v>26</v>
      </c>
      <c r="J6" s="33">
        <v>22</v>
      </c>
      <c r="K6" s="28">
        <v>0.84615384615384615</v>
      </c>
      <c r="L6" s="33">
        <v>19</v>
      </c>
      <c r="M6" s="28">
        <v>0.73076923076923073</v>
      </c>
      <c r="N6" s="34">
        <v>2.7421052631578946</v>
      </c>
      <c r="O6" s="78">
        <v>6</v>
      </c>
      <c r="P6" s="33">
        <v>4</v>
      </c>
      <c r="Q6" s="28">
        <v>0.66666666666666663</v>
      </c>
      <c r="R6" s="33">
        <v>2</v>
      </c>
      <c r="S6" s="28">
        <v>0.33333333333333331</v>
      </c>
      <c r="T6" s="34">
        <v>2.0750000000000002</v>
      </c>
    </row>
    <row r="7" spans="1:20" x14ac:dyDescent="0.25">
      <c r="A7" s="182"/>
      <c r="B7" s="7" t="s">
        <v>94</v>
      </c>
      <c r="C7" s="78">
        <v>64</v>
      </c>
      <c r="D7" s="33">
        <v>54</v>
      </c>
      <c r="E7" s="28">
        <v>0.84375</v>
      </c>
      <c r="F7" s="33">
        <v>32</v>
      </c>
      <c r="G7" s="28">
        <v>0.5</v>
      </c>
      <c r="H7" s="34">
        <v>1.8069767441860463</v>
      </c>
      <c r="I7" s="78">
        <v>20</v>
      </c>
      <c r="J7" s="33">
        <v>17</v>
      </c>
      <c r="K7" s="28">
        <v>0.85</v>
      </c>
      <c r="L7" s="33">
        <v>15</v>
      </c>
      <c r="M7" s="28">
        <v>0.75</v>
      </c>
      <c r="N7" s="34">
        <v>3.0666666666666669</v>
      </c>
      <c r="O7" s="78">
        <v>8</v>
      </c>
      <c r="P7" s="33">
        <v>6</v>
      </c>
      <c r="Q7" s="28">
        <v>0.75</v>
      </c>
      <c r="R7" s="33">
        <v>6</v>
      </c>
      <c r="S7" s="28">
        <v>0.75</v>
      </c>
      <c r="T7" s="34">
        <v>2.5499999999999998</v>
      </c>
    </row>
    <row r="8" spans="1:20" x14ac:dyDescent="0.25">
      <c r="A8" s="182"/>
      <c r="B8" s="7" t="s">
        <v>95</v>
      </c>
      <c r="C8" s="78">
        <v>75</v>
      </c>
      <c r="D8" s="33">
        <v>60</v>
      </c>
      <c r="E8" s="28">
        <v>0.8</v>
      </c>
      <c r="F8" s="33">
        <v>44</v>
      </c>
      <c r="G8" s="28">
        <v>0.58666666666666667</v>
      </c>
      <c r="H8" s="34">
        <v>2.1702127659574466</v>
      </c>
      <c r="I8" s="78">
        <v>21</v>
      </c>
      <c r="J8" s="33">
        <v>12</v>
      </c>
      <c r="K8" s="28">
        <v>0.5714285714285714</v>
      </c>
      <c r="L8" s="33">
        <v>8</v>
      </c>
      <c r="M8" s="28">
        <v>0.38095238095238093</v>
      </c>
      <c r="N8" s="34">
        <v>2.44</v>
      </c>
      <c r="O8" s="117" t="s">
        <v>29</v>
      </c>
      <c r="P8" s="118" t="s">
        <v>29</v>
      </c>
      <c r="Q8" s="31" t="s">
        <v>29</v>
      </c>
      <c r="R8" s="118" t="s">
        <v>29</v>
      </c>
      <c r="S8" s="31" t="s">
        <v>29</v>
      </c>
      <c r="T8" s="119" t="s">
        <v>29</v>
      </c>
    </row>
    <row r="9" spans="1:20" s="71" customFormat="1" x14ac:dyDescent="0.25">
      <c r="A9" s="183"/>
      <c r="B9" s="53" t="s">
        <v>27</v>
      </c>
      <c r="C9" s="79">
        <f>IFERROR(SUM(C4:C8), "--")</f>
        <v>426</v>
      </c>
      <c r="D9" s="67">
        <f>IFERROR(SUM(D4:D8), "--")</f>
        <v>350</v>
      </c>
      <c r="E9" s="68">
        <f>IFERROR(D9/C9, "--")</f>
        <v>0.82159624413145538</v>
      </c>
      <c r="F9" s="67">
        <f>IFERROR(SUM(F4:F8), "--")</f>
        <v>253</v>
      </c>
      <c r="G9" s="68">
        <f>IFERROR(F9/C9, "--")</f>
        <v>0.5938967136150235</v>
      </c>
      <c r="H9" s="69" t="s">
        <v>29</v>
      </c>
      <c r="I9" s="79">
        <f>IFERROR(SUM(I4:I8), "--")</f>
        <v>90</v>
      </c>
      <c r="J9" s="67">
        <f>IFERROR(SUM(J4:J8), "--")</f>
        <v>67</v>
      </c>
      <c r="K9" s="68">
        <f>IFERROR(J9/I9, "--")</f>
        <v>0.74444444444444446</v>
      </c>
      <c r="L9" s="67">
        <f>IFERROR(SUM(L4:L8), "--")</f>
        <v>53</v>
      </c>
      <c r="M9" s="68">
        <f>IFERROR(L9/I9, "--")</f>
        <v>0.58888888888888891</v>
      </c>
      <c r="N9" s="69" t="s">
        <v>29</v>
      </c>
      <c r="O9" s="79">
        <f>IFERROR(SUM(O4:O8), "--")</f>
        <v>17</v>
      </c>
      <c r="P9" s="67">
        <f>IFERROR(SUM(P4:P8), "--")</f>
        <v>12</v>
      </c>
      <c r="Q9" s="68">
        <f>IFERROR(P9/O9, "--")</f>
        <v>0.70588235294117652</v>
      </c>
      <c r="R9" s="67">
        <f>IFERROR(SUM(R4:R8), "--")</f>
        <v>8</v>
      </c>
      <c r="S9" s="68">
        <f>IFERROR(R9/O9, "--")</f>
        <v>0.47058823529411764</v>
      </c>
      <c r="T9" s="69" t="s">
        <v>29</v>
      </c>
    </row>
    <row r="10" spans="1:20" ht="15" customHeight="1" x14ac:dyDescent="0.25">
      <c r="A10" s="156" t="s">
        <v>37</v>
      </c>
      <c r="B10" s="35" t="s">
        <v>91</v>
      </c>
      <c r="C10" s="80">
        <v>6</v>
      </c>
      <c r="D10" s="36">
        <v>6</v>
      </c>
      <c r="E10" s="58">
        <v>1</v>
      </c>
      <c r="F10" s="36">
        <v>4</v>
      </c>
      <c r="G10" s="58">
        <v>0.66666666666666663</v>
      </c>
      <c r="H10" s="37">
        <v>2.2599999999999998</v>
      </c>
      <c r="I10" s="80">
        <v>1</v>
      </c>
      <c r="J10" s="36">
        <v>0</v>
      </c>
      <c r="K10" s="58">
        <v>0</v>
      </c>
      <c r="L10" s="36">
        <v>0</v>
      </c>
      <c r="M10" s="58">
        <v>0</v>
      </c>
      <c r="N10" s="37" t="s">
        <v>29</v>
      </c>
      <c r="O10" s="83" t="s">
        <v>29</v>
      </c>
      <c r="P10" s="38" t="s">
        <v>29</v>
      </c>
      <c r="Q10" s="91" t="s">
        <v>29</v>
      </c>
      <c r="R10" s="38" t="s">
        <v>29</v>
      </c>
      <c r="S10" s="91" t="s">
        <v>29</v>
      </c>
      <c r="T10" s="90" t="s">
        <v>29</v>
      </c>
    </row>
    <row r="11" spans="1:20" x14ac:dyDescent="0.25">
      <c r="A11" s="157"/>
      <c r="B11" s="35" t="s">
        <v>92</v>
      </c>
      <c r="C11" s="80">
        <v>2</v>
      </c>
      <c r="D11" s="36">
        <v>2</v>
      </c>
      <c r="E11" s="58">
        <v>1</v>
      </c>
      <c r="F11" s="36">
        <v>0</v>
      </c>
      <c r="G11" s="58">
        <v>0</v>
      </c>
      <c r="H11" s="37">
        <v>0.5</v>
      </c>
      <c r="I11" s="80">
        <v>3</v>
      </c>
      <c r="J11" s="36">
        <v>2</v>
      </c>
      <c r="K11" s="58">
        <v>0.66666666666666663</v>
      </c>
      <c r="L11" s="36">
        <v>2</v>
      </c>
      <c r="M11" s="58">
        <v>0.66666666666666663</v>
      </c>
      <c r="N11" s="37">
        <v>3.5</v>
      </c>
      <c r="O11" s="83" t="s">
        <v>29</v>
      </c>
      <c r="P11" s="38" t="s">
        <v>29</v>
      </c>
      <c r="Q11" s="91" t="s">
        <v>29</v>
      </c>
      <c r="R11" s="38" t="s">
        <v>29</v>
      </c>
      <c r="S11" s="91" t="s">
        <v>29</v>
      </c>
      <c r="T11" s="90" t="s">
        <v>29</v>
      </c>
    </row>
    <row r="12" spans="1:20" x14ac:dyDescent="0.25">
      <c r="A12" s="157"/>
      <c r="B12" s="35" t="s">
        <v>93</v>
      </c>
      <c r="C12" s="80">
        <v>4</v>
      </c>
      <c r="D12" s="36">
        <v>4</v>
      </c>
      <c r="E12" s="58">
        <v>1</v>
      </c>
      <c r="F12" s="36">
        <v>4</v>
      </c>
      <c r="G12" s="58">
        <v>1</v>
      </c>
      <c r="H12" s="37">
        <v>3.6666666666666665</v>
      </c>
      <c r="I12" s="83" t="s">
        <v>29</v>
      </c>
      <c r="J12" s="38" t="s">
        <v>29</v>
      </c>
      <c r="K12" s="91" t="s">
        <v>29</v>
      </c>
      <c r="L12" s="38" t="s">
        <v>29</v>
      </c>
      <c r="M12" s="91" t="s">
        <v>29</v>
      </c>
      <c r="N12" s="120" t="s">
        <v>29</v>
      </c>
      <c r="O12" s="83" t="s">
        <v>29</v>
      </c>
      <c r="P12" s="38" t="s">
        <v>29</v>
      </c>
      <c r="Q12" s="91" t="s">
        <v>29</v>
      </c>
      <c r="R12" s="38" t="s">
        <v>29</v>
      </c>
      <c r="S12" s="91" t="s">
        <v>29</v>
      </c>
      <c r="T12" s="90" t="s">
        <v>29</v>
      </c>
    </row>
    <row r="13" spans="1:20" x14ac:dyDescent="0.25">
      <c r="A13" s="157"/>
      <c r="B13" s="35" t="s">
        <v>94</v>
      </c>
      <c r="C13" s="80">
        <v>5</v>
      </c>
      <c r="D13" s="36">
        <v>4</v>
      </c>
      <c r="E13" s="58">
        <v>0.8</v>
      </c>
      <c r="F13" s="36">
        <v>3</v>
      </c>
      <c r="G13" s="58">
        <v>0.6</v>
      </c>
      <c r="H13" s="37">
        <v>3.65</v>
      </c>
      <c r="I13" s="80">
        <v>1</v>
      </c>
      <c r="J13" s="36">
        <v>1</v>
      </c>
      <c r="K13" s="58">
        <v>1</v>
      </c>
      <c r="L13" s="36">
        <v>1</v>
      </c>
      <c r="M13" s="58">
        <v>1</v>
      </c>
      <c r="N13" s="37">
        <v>2</v>
      </c>
      <c r="O13" s="83" t="s">
        <v>29</v>
      </c>
      <c r="P13" s="38" t="s">
        <v>29</v>
      </c>
      <c r="Q13" s="91" t="s">
        <v>29</v>
      </c>
      <c r="R13" s="38" t="s">
        <v>29</v>
      </c>
      <c r="S13" s="91" t="s">
        <v>29</v>
      </c>
      <c r="T13" s="90" t="s">
        <v>29</v>
      </c>
    </row>
    <row r="14" spans="1:20" x14ac:dyDescent="0.25">
      <c r="A14" s="157"/>
      <c r="B14" s="35" t="s">
        <v>95</v>
      </c>
      <c r="C14" s="80">
        <v>11</v>
      </c>
      <c r="D14" s="36">
        <v>11</v>
      </c>
      <c r="E14" s="58">
        <v>1</v>
      </c>
      <c r="F14" s="36">
        <v>8</v>
      </c>
      <c r="G14" s="58">
        <v>0.72727272727272729</v>
      </c>
      <c r="H14" s="37">
        <v>2.4818181818181815</v>
      </c>
      <c r="I14" s="80">
        <v>2</v>
      </c>
      <c r="J14" s="36">
        <v>2</v>
      </c>
      <c r="K14" s="58">
        <v>1</v>
      </c>
      <c r="L14" s="36">
        <v>2</v>
      </c>
      <c r="M14" s="58">
        <v>1</v>
      </c>
      <c r="N14" s="37">
        <v>4</v>
      </c>
      <c r="O14" s="83" t="s">
        <v>29</v>
      </c>
      <c r="P14" s="38" t="s">
        <v>29</v>
      </c>
      <c r="Q14" s="91" t="s">
        <v>29</v>
      </c>
      <c r="R14" s="38" t="s">
        <v>29</v>
      </c>
      <c r="S14" s="91" t="s">
        <v>29</v>
      </c>
      <c r="T14" s="90" t="s">
        <v>29</v>
      </c>
    </row>
    <row r="15" spans="1:20" s="71" customFormat="1" x14ac:dyDescent="0.25">
      <c r="A15" s="158"/>
      <c r="B15" s="72" t="s">
        <v>27</v>
      </c>
      <c r="C15" s="81">
        <f>IFERROR(SUM(C10:C14), "--")</f>
        <v>28</v>
      </c>
      <c r="D15" s="73">
        <f>IFERROR(SUM(D10:D14), "--")</f>
        <v>27</v>
      </c>
      <c r="E15" s="74">
        <f>IFERROR(D15/C15, "--")</f>
        <v>0.9642857142857143</v>
      </c>
      <c r="F15" s="73">
        <f>IFERROR(SUM(F10:F14), "--")</f>
        <v>19</v>
      </c>
      <c r="G15" s="74">
        <f>IFERROR(F15/C15, "--")</f>
        <v>0.6785714285714286</v>
      </c>
      <c r="H15" s="75" t="s">
        <v>29</v>
      </c>
      <c r="I15" s="81">
        <f>IFERROR(SUM(I10:I14), "--")</f>
        <v>7</v>
      </c>
      <c r="J15" s="73">
        <f>IFERROR(SUM(J10:J14), "--")</f>
        <v>5</v>
      </c>
      <c r="K15" s="74">
        <f>IFERROR(J15/I15, "--")</f>
        <v>0.7142857142857143</v>
      </c>
      <c r="L15" s="73">
        <f>IFERROR(SUM(L10:L14), "--")</f>
        <v>5</v>
      </c>
      <c r="M15" s="74">
        <f>IFERROR(L15/I15, "--")</f>
        <v>0.7142857142857143</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84" t="s">
        <v>13</v>
      </c>
      <c r="B16" s="7" t="s">
        <v>91</v>
      </c>
      <c r="C16" s="78">
        <v>43</v>
      </c>
      <c r="D16" s="33">
        <v>42</v>
      </c>
      <c r="E16" s="28">
        <v>0.97674418604651159</v>
      </c>
      <c r="F16" s="33">
        <v>39</v>
      </c>
      <c r="G16" s="28">
        <v>0.90697674418604646</v>
      </c>
      <c r="H16" s="34">
        <v>3.2323529411764702</v>
      </c>
      <c r="I16" s="78">
        <v>9</v>
      </c>
      <c r="J16" s="33">
        <v>5</v>
      </c>
      <c r="K16" s="28">
        <v>0.55555555555555558</v>
      </c>
      <c r="L16" s="33">
        <v>5</v>
      </c>
      <c r="M16" s="28">
        <v>0.55555555555555558</v>
      </c>
      <c r="N16" s="34">
        <v>3.2600000000000002</v>
      </c>
      <c r="O16" s="117" t="s">
        <v>29</v>
      </c>
      <c r="P16" s="118" t="s">
        <v>29</v>
      </c>
      <c r="Q16" s="31" t="s">
        <v>29</v>
      </c>
      <c r="R16" s="118" t="s">
        <v>29</v>
      </c>
      <c r="S16" s="31" t="s">
        <v>29</v>
      </c>
      <c r="T16" s="119" t="s">
        <v>29</v>
      </c>
    </row>
    <row r="17" spans="1:20" x14ac:dyDescent="0.25">
      <c r="A17" s="185"/>
      <c r="B17" s="7" t="s">
        <v>92</v>
      </c>
      <c r="C17" s="78">
        <v>32</v>
      </c>
      <c r="D17" s="33">
        <v>28</v>
      </c>
      <c r="E17" s="28">
        <v>0.875</v>
      </c>
      <c r="F17" s="33">
        <v>26</v>
      </c>
      <c r="G17" s="28">
        <v>0.8125</v>
      </c>
      <c r="H17" s="34">
        <v>3.0318181818181822</v>
      </c>
      <c r="I17" s="78">
        <v>16</v>
      </c>
      <c r="J17" s="33">
        <v>12</v>
      </c>
      <c r="K17" s="28">
        <v>0.75</v>
      </c>
      <c r="L17" s="33">
        <v>11</v>
      </c>
      <c r="M17" s="28">
        <v>0.6875</v>
      </c>
      <c r="N17" s="34">
        <v>3.2833333333333337</v>
      </c>
      <c r="O17" s="78">
        <v>2</v>
      </c>
      <c r="P17" s="33">
        <v>2</v>
      </c>
      <c r="Q17" s="28">
        <v>1</v>
      </c>
      <c r="R17" s="33">
        <v>2</v>
      </c>
      <c r="S17" s="28">
        <v>1</v>
      </c>
      <c r="T17" s="34">
        <v>2.65</v>
      </c>
    </row>
    <row r="18" spans="1:20" x14ac:dyDescent="0.25">
      <c r="A18" s="185"/>
      <c r="B18" s="7" t="s">
        <v>93</v>
      </c>
      <c r="C18" s="78">
        <v>30</v>
      </c>
      <c r="D18" s="33">
        <v>27</v>
      </c>
      <c r="E18" s="28">
        <v>0.9</v>
      </c>
      <c r="F18" s="33">
        <v>22</v>
      </c>
      <c r="G18" s="28">
        <v>0.73333333333333328</v>
      </c>
      <c r="H18" s="34">
        <v>2.9631578947368422</v>
      </c>
      <c r="I18" s="78">
        <v>11</v>
      </c>
      <c r="J18" s="33">
        <v>8</v>
      </c>
      <c r="K18" s="28">
        <v>0.72727272727272729</v>
      </c>
      <c r="L18" s="33">
        <v>7</v>
      </c>
      <c r="M18" s="28">
        <v>0.63636363636363635</v>
      </c>
      <c r="N18" s="34">
        <v>2.9125000000000001</v>
      </c>
      <c r="O18" s="78">
        <v>3</v>
      </c>
      <c r="P18" s="33">
        <v>2</v>
      </c>
      <c r="Q18" s="28">
        <v>0.66666666666666663</v>
      </c>
      <c r="R18" s="33">
        <v>1</v>
      </c>
      <c r="S18" s="28">
        <v>0.33333333333333331</v>
      </c>
      <c r="T18" s="34">
        <v>1.65</v>
      </c>
    </row>
    <row r="19" spans="1:20" x14ac:dyDescent="0.25">
      <c r="A19" s="185"/>
      <c r="B19" s="7" t="s">
        <v>94</v>
      </c>
      <c r="C19" s="78">
        <v>22</v>
      </c>
      <c r="D19" s="33">
        <v>21</v>
      </c>
      <c r="E19" s="28">
        <v>0.95454545454545459</v>
      </c>
      <c r="F19" s="33">
        <v>20</v>
      </c>
      <c r="G19" s="28">
        <v>0.90909090909090906</v>
      </c>
      <c r="H19" s="34">
        <v>2.8562500000000002</v>
      </c>
      <c r="I19" s="78">
        <v>10</v>
      </c>
      <c r="J19" s="33">
        <v>9</v>
      </c>
      <c r="K19" s="28">
        <v>0.9</v>
      </c>
      <c r="L19" s="33">
        <v>7</v>
      </c>
      <c r="M19" s="28">
        <v>0.7</v>
      </c>
      <c r="N19" s="34">
        <v>2.8374999999999999</v>
      </c>
      <c r="O19" s="78">
        <v>6</v>
      </c>
      <c r="P19" s="33">
        <v>4</v>
      </c>
      <c r="Q19" s="28">
        <v>0.66666666666666663</v>
      </c>
      <c r="R19" s="33">
        <v>3</v>
      </c>
      <c r="S19" s="28">
        <v>0.5</v>
      </c>
      <c r="T19" s="34">
        <v>2.1749999999999998</v>
      </c>
    </row>
    <row r="20" spans="1:20" x14ac:dyDescent="0.25">
      <c r="A20" s="185"/>
      <c r="B20" s="7" t="s">
        <v>95</v>
      </c>
      <c r="C20" s="78">
        <v>17</v>
      </c>
      <c r="D20" s="33">
        <v>16</v>
      </c>
      <c r="E20" s="28">
        <v>0.94117647058823528</v>
      </c>
      <c r="F20" s="33">
        <v>14</v>
      </c>
      <c r="G20" s="28">
        <v>0.82352941176470584</v>
      </c>
      <c r="H20" s="34">
        <v>3.0714285714285716</v>
      </c>
      <c r="I20" s="78">
        <v>14</v>
      </c>
      <c r="J20" s="33">
        <v>14</v>
      </c>
      <c r="K20" s="28">
        <v>1</v>
      </c>
      <c r="L20" s="33">
        <v>11</v>
      </c>
      <c r="M20" s="28">
        <v>0.7857142857142857</v>
      </c>
      <c r="N20" s="34">
        <v>2.6333333333333333</v>
      </c>
      <c r="O20" s="117" t="s">
        <v>29</v>
      </c>
      <c r="P20" s="118" t="s">
        <v>29</v>
      </c>
      <c r="Q20" s="31" t="s">
        <v>29</v>
      </c>
      <c r="R20" s="118" t="s">
        <v>29</v>
      </c>
      <c r="S20" s="31" t="s">
        <v>29</v>
      </c>
      <c r="T20" s="119" t="s">
        <v>29</v>
      </c>
    </row>
    <row r="21" spans="1:20" s="71" customFormat="1" x14ac:dyDescent="0.25">
      <c r="A21" s="186"/>
      <c r="B21" s="53" t="s">
        <v>27</v>
      </c>
      <c r="C21" s="79">
        <f>IFERROR(SUM(C16:C20), "--")</f>
        <v>144</v>
      </c>
      <c r="D21" s="67">
        <f>IFERROR(SUM(D16:D20), "--")</f>
        <v>134</v>
      </c>
      <c r="E21" s="68">
        <f>IFERROR(D21/C21, "--")</f>
        <v>0.93055555555555558</v>
      </c>
      <c r="F21" s="67">
        <f>IFERROR(SUM(F16:F20), "--")</f>
        <v>121</v>
      </c>
      <c r="G21" s="68">
        <f>IFERROR(F21/C21, "--")</f>
        <v>0.84027777777777779</v>
      </c>
      <c r="H21" s="70" t="s">
        <v>29</v>
      </c>
      <c r="I21" s="79">
        <f>IFERROR(SUM(I16:I20), "--")</f>
        <v>60</v>
      </c>
      <c r="J21" s="67">
        <f>IFERROR(SUM(J16:J20), "--")</f>
        <v>48</v>
      </c>
      <c r="K21" s="68">
        <f>IFERROR(J21/I21, "--")</f>
        <v>0.8</v>
      </c>
      <c r="L21" s="67">
        <f>IFERROR(SUM(L16:L20), "--")</f>
        <v>41</v>
      </c>
      <c r="M21" s="68">
        <f>IFERROR(L21/I21, "--")</f>
        <v>0.68333333333333335</v>
      </c>
      <c r="N21" s="70" t="s">
        <v>29</v>
      </c>
      <c r="O21" s="79">
        <f>IFERROR(SUM(O16:O20), "--")</f>
        <v>11</v>
      </c>
      <c r="P21" s="67">
        <f>IFERROR(SUM(P16:P20), "--")</f>
        <v>8</v>
      </c>
      <c r="Q21" s="68">
        <f>IFERROR(P21/O21, "--")</f>
        <v>0.72727272727272729</v>
      </c>
      <c r="R21" s="67">
        <f>IFERROR(SUM(R16:R20), "--")</f>
        <v>6</v>
      </c>
      <c r="S21" s="68">
        <f>IFERROR(R21/O21, "--")</f>
        <v>0.54545454545454541</v>
      </c>
      <c r="T21" s="70" t="s">
        <v>29</v>
      </c>
    </row>
    <row r="22" spans="1:20" x14ac:dyDescent="0.25">
      <c r="A22" s="146" t="s">
        <v>14</v>
      </c>
      <c r="B22" s="35" t="s">
        <v>91</v>
      </c>
      <c r="C22" s="80">
        <v>38</v>
      </c>
      <c r="D22" s="36">
        <v>33</v>
      </c>
      <c r="E22" s="58">
        <v>0.86842105263157898</v>
      </c>
      <c r="F22" s="36">
        <v>28</v>
      </c>
      <c r="G22" s="58">
        <v>0.73684210526315785</v>
      </c>
      <c r="H22" s="37">
        <v>2.8857142857142861</v>
      </c>
      <c r="I22" s="80">
        <v>3</v>
      </c>
      <c r="J22" s="36">
        <v>2</v>
      </c>
      <c r="K22" s="58">
        <v>0.66666666666666663</v>
      </c>
      <c r="L22" s="36">
        <v>2</v>
      </c>
      <c r="M22" s="58">
        <v>0.66666666666666663</v>
      </c>
      <c r="N22" s="37">
        <v>3</v>
      </c>
      <c r="O22" s="83" t="s">
        <v>29</v>
      </c>
      <c r="P22" s="38" t="s">
        <v>29</v>
      </c>
      <c r="Q22" s="91" t="s">
        <v>29</v>
      </c>
      <c r="R22" s="38" t="s">
        <v>29</v>
      </c>
      <c r="S22" s="91" t="s">
        <v>29</v>
      </c>
      <c r="T22" s="90" t="s">
        <v>29</v>
      </c>
    </row>
    <row r="23" spans="1:20" x14ac:dyDescent="0.25">
      <c r="A23" s="147"/>
      <c r="B23" s="35" t="s">
        <v>92</v>
      </c>
      <c r="C23" s="80">
        <v>23</v>
      </c>
      <c r="D23" s="36">
        <v>19</v>
      </c>
      <c r="E23" s="58">
        <v>0.82608695652173914</v>
      </c>
      <c r="F23" s="36">
        <v>15</v>
      </c>
      <c r="G23" s="58">
        <v>0.65217391304347827</v>
      </c>
      <c r="H23" s="37">
        <v>2.3705882352941172</v>
      </c>
      <c r="I23" s="80">
        <v>7</v>
      </c>
      <c r="J23" s="36">
        <v>7</v>
      </c>
      <c r="K23" s="58">
        <v>1</v>
      </c>
      <c r="L23" s="36">
        <v>7</v>
      </c>
      <c r="M23" s="58">
        <v>1</v>
      </c>
      <c r="N23" s="37">
        <v>3.2428571428571429</v>
      </c>
      <c r="O23" s="80">
        <v>1</v>
      </c>
      <c r="P23" s="36">
        <v>1</v>
      </c>
      <c r="Q23" s="58">
        <v>1</v>
      </c>
      <c r="R23" s="36">
        <v>1</v>
      </c>
      <c r="S23" s="58">
        <v>1</v>
      </c>
      <c r="T23" s="37">
        <v>2</v>
      </c>
    </row>
    <row r="24" spans="1:20" x14ac:dyDescent="0.25">
      <c r="A24" s="147"/>
      <c r="B24" s="35" t="s">
        <v>93</v>
      </c>
      <c r="C24" s="80">
        <v>31</v>
      </c>
      <c r="D24" s="36">
        <v>28</v>
      </c>
      <c r="E24" s="58">
        <v>0.90322580645161288</v>
      </c>
      <c r="F24" s="36">
        <v>25</v>
      </c>
      <c r="G24" s="58">
        <v>0.80645161290322576</v>
      </c>
      <c r="H24" s="37">
        <v>2.8458333333333337</v>
      </c>
      <c r="I24" s="80">
        <v>20</v>
      </c>
      <c r="J24" s="36">
        <v>17</v>
      </c>
      <c r="K24" s="58">
        <v>0.85</v>
      </c>
      <c r="L24" s="36">
        <v>15</v>
      </c>
      <c r="M24" s="58">
        <v>0.75</v>
      </c>
      <c r="N24" s="37">
        <v>2.7923076923076922</v>
      </c>
      <c r="O24" s="83" t="s">
        <v>29</v>
      </c>
      <c r="P24" s="38" t="s">
        <v>29</v>
      </c>
      <c r="Q24" s="91" t="s">
        <v>29</v>
      </c>
      <c r="R24" s="38" t="s">
        <v>29</v>
      </c>
      <c r="S24" s="91" t="s">
        <v>29</v>
      </c>
      <c r="T24" s="90" t="s">
        <v>29</v>
      </c>
    </row>
    <row r="25" spans="1:20" x14ac:dyDescent="0.25">
      <c r="A25" s="147"/>
      <c r="B25" s="35" t="s">
        <v>94</v>
      </c>
      <c r="C25" s="80">
        <v>22</v>
      </c>
      <c r="D25" s="36">
        <v>16</v>
      </c>
      <c r="E25" s="58">
        <v>0.72727272727272729</v>
      </c>
      <c r="F25" s="36">
        <v>15</v>
      </c>
      <c r="G25" s="58">
        <v>0.68181818181818177</v>
      </c>
      <c r="H25" s="37">
        <v>2.5916666666666663</v>
      </c>
      <c r="I25" s="80">
        <v>8</v>
      </c>
      <c r="J25" s="36">
        <v>8</v>
      </c>
      <c r="K25" s="58">
        <v>1</v>
      </c>
      <c r="L25" s="36">
        <v>5</v>
      </c>
      <c r="M25" s="58">
        <v>0.625</v>
      </c>
      <c r="N25" s="37">
        <v>1.9428571428571431</v>
      </c>
      <c r="O25" s="80">
        <v>1</v>
      </c>
      <c r="P25" s="36">
        <v>0</v>
      </c>
      <c r="Q25" s="58">
        <v>0</v>
      </c>
      <c r="R25" s="36">
        <v>0</v>
      </c>
      <c r="S25" s="58">
        <v>0</v>
      </c>
      <c r="T25" s="37" t="s">
        <v>29</v>
      </c>
    </row>
    <row r="26" spans="1:20" x14ac:dyDescent="0.25">
      <c r="A26" s="147"/>
      <c r="B26" s="35" t="s">
        <v>95</v>
      </c>
      <c r="C26" s="80">
        <v>24</v>
      </c>
      <c r="D26" s="36">
        <v>21</v>
      </c>
      <c r="E26" s="58">
        <v>0.875</v>
      </c>
      <c r="F26" s="36">
        <v>18</v>
      </c>
      <c r="G26" s="58">
        <v>0.75</v>
      </c>
      <c r="H26" s="37">
        <v>2.9277777777777776</v>
      </c>
      <c r="I26" s="80">
        <v>7</v>
      </c>
      <c r="J26" s="36">
        <v>5</v>
      </c>
      <c r="K26" s="58">
        <v>0.7142857142857143</v>
      </c>
      <c r="L26" s="36">
        <v>4</v>
      </c>
      <c r="M26" s="58">
        <v>0.5714285714285714</v>
      </c>
      <c r="N26" s="37">
        <v>2.5199999999999996</v>
      </c>
      <c r="O26" s="83" t="s">
        <v>29</v>
      </c>
      <c r="P26" s="38" t="s">
        <v>29</v>
      </c>
      <c r="Q26" s="91" t="s">
        <v>29</v>
      </c>
      <c r="R26" s="38" t="s">
        <v>29</v>
      </c>
      <c r="S26" s="91" t="s">
        <v>29</v>
      </c>
      <c r="T26" s="90" t="s">
        <v>29</v>
      </c>
    </row>
    <row r="27" spans="1:20" s="71" customFormat="1" x14ac:dyDescent="0.25">
      <c r="A27" s="148"/>
      <c r="B27" s="72" t="s">
        <v>27</v>
      </c>
      <c r="C27" s="81">
        <f>IFERROR(SUM(C22:C26), "--")</f>
        <v>138</v>
      </c>
      <c r="D27" s="73">
        <f>IFERROR(SUM(D22:D26), "--")</f>
        <v>117</v>
      </c>
      <c r="E27" s="74">
        <f>IFERROR(D27/C27, "--")</f>
        <v>0.84782608695652173</v>
      </c>
      <c r="F27" s="73">
        <f>IFERROR(SUM(F22:F26), "--")</f>
        <v>101</v>
      </c>
      <c r="G27" s="74">
        <f>IFERROR(F27/C27, "--")</f>
        <v>0.73188405797101452</v>
      </c>
      <c r="H27" s="75" t="s">
        <v>29</v>
      </c>
      <c r="I27" s="81">
        <f>IFERROR(SUM(I22:I26), "--")</f>
        <v>45</v>
      </c>
      <c r="J27" s="73">
        <f>IFERROR(SUM(J22:J26), "--")</f>
        <v>39</v>
      </c>
      <c r="K27" s="74">
        <f>IFERROR(J27/I27, "--")</f>
        <v>0.8666666666666667</v>
      </c>
      <c r="L27" s="73">
        <f>IFERROR(SUM(L22:L26), "--")</f>
        <v>33</v>
      </c>
      <c r="M27" s="74">
        <f>IFERROR(L27/I27, "--")</f>
        <v>0.73333333333333328</v>
      </c>
      <c r="N27" s="75" t="s">
        <v>29</v>
      </c>
      <c r="O27" s="81">
        <f>IFERROR(SUM(O22:O26), "--")</f>
        <v>2</v>
      </c>
      <c r="P27" s="73">
        <f>IFERROR(SUM(P22:P26), "--")</f>
        <v>1</v>
      </c>
      <c r="Q27" s="74">
        <f>IFERROR(P27/O27, "--")</f>
        <v>0.5</v>
      </c>
      <c r="R27" s="73">
        <f>IFERROR(SUM(R22:R26), "--")</f>
        <v>1</v>
      </c>
      <c r="S27" s="74">
        <f>IFERROR(R27/O27, "--")</f>
        <v>0.5</v>
      </c>
      <c r="T27" s="75" t="s">
        <v>29</v>
      </c>
    </row>
    <row r="28" spans="1:20" x14ac:dyDescent="0.25">
      <c r="A28" s="184" t="s">
        <v>87</v>
      </c>
      <c r="B28" s="7" t="s">
        <v>91</v>
      </c>
      <c r="C28" s="78">
        <v>671</v>
      </c>
      <c r="D28" s="33">
        <v>554</v>
      </c>
      <c r="E28" s="28">
        <v>0.82563338301043221</v>
      </c>
      <c r="F28" s="33">
        <v>432</v>
      </c>
      <c r="G28" s="28">
        <v>0.64381520119225033</v>
      </c>
      <c r="H28" s="34">
        <v>2.3922246220302372</v>
      </c>
      <c r="I28" s="78">
        <v>69</v>
      </c>
      <c r="J28" s="33">
        <v>48</v>
      </c>
      <c r="K28" s="28">
        <v>0.69565217391304346</v>
      </c>
      <c r="L28" s="33">
        <v>39</v>
      </c>
      <c r="M28" s="28">
        <v>0.56521739130434778</v>
      </c>
      <c r="N28" s="34">
        <v>2.6333333333333337</v>
      </c>
      <c r="O28" s="117" t="s">
        <v>29</v>
      </c>
      <c r="P28" s="118" t="s">
        <v>29</v>
      </c>
      <c r="Q28" s="31" t="s">
        <v>29</v>
      </c>
      <c r="R28" s="118" t="s">
        <v>29</v>
      </c>
      <c r="S28" s="31" t="s">
        <v>29</v>
      </c>
      <c r="T28" s="119" t="s">
        <v>29</v>
      </c>
    </row>
    <row r="29" spans="1:20" x14ac:dyDescent="0.25">
      <c r="A29" s="185"/>
      <c r="B29" s="7" t="s">
        <v>92</v>
      </c>
      <c r="C29" s="78">
        <v>539</v>
      </c>
      <c r="D29" s="33">
        <v>458</v>
      </c>
      <c r="E29" s="28">
        <v>0.84972170686456405</v>
      </c>
      <c r="F29" s="33">
        <v>353</v>
      </c>
      <c r="G29" s="28">
        <v>0.65491651205936918</v>
      </c>
      <c r="H29" s="34">
        <v>2.38</v>
      </c>
      <c r="I29" s="78">
        <v>101</v>
      </c>
      <c r="J29" s="33">
        <v>75</v>
      </c>
      <c r="K29" s="28">
        <v>0.74257425742574257</v>
      </c>
      <c r="L29" s="33">
        <v>61</v>
      </c>
      <c r="M29" s="28">
        <v>0.60396039603960394</v>
      </c>
      <c r="N29" s="34">
        <v>2.5693333333333332</v>
      </c>
      <c r="O29" s="78">
        <v>35</v>
      </c>
      <c r="P29" s="33">
        <v>26</v>
      </c>
      <c r="Q29" s="28">
        <v>0.74285714285714288</v>
      </c>
      <c r="R29" s="33">
        <v>17</v>
      </c>
      <c r="S29" s="28">
        <v>0.48571428571428571</v>
      </c>
      <c r="T29" s="34">
        <v>1.9615384615384615</v>
      </c>
    </row>
    <row r="30" spans="1:20" x14ac:dyDescent="0.25">
      <c r="A30" s="185"/>
      <c r="B30" s="7" t="s">
        <v>93</v>
      </c>
      <c r="C30" s="78">
        <v>559</v>
      </c>
      <c r="D30" s="33">
        <v>450</v>
      </c>
      <c r="E30" s="28">
        <v>0.80500894454382832</v>
      </c>
      <c r="F30" s="33">
        <v>367</v>
      </c>
      <c r="G30" s="28">
        <v>0.65652951699463324</v>
      </c>
      <c r="H30" s="34">
        <v>2.5619444444444439</v>
      </c>
      <c r="I30" s="78">
        <v>108</v>
      </c>
      <c r="J30" s="33">
        <v>92</v>
      </c>
      <c r="K30" s="28">
        <v>0.85185185185185186</v>
      </c>
      <c r="L30" s="33">
        <v>73</v>
      </c>
      <c r="M30" s="28">
        <v>0.67592592592592593</v>
      </c>
      <c r="N30" s="34">
        <v>2.6658536585365851</v>
      </c>
      <c r="O30" s="78">
        <v>33</v>
      </c>
      <c r="P30" s="33">
        <v>24</v>
      </c>
      <c r="Q30" s="28">
        <v>0.72727272727272729</v>
      </c>
      <c r="R30" s="33">
        <v>13</v>
      </c>
      <c r="S30" s="28">
        <v>0.39393939393939392</v>
      </c>
      <c r="T30" s="34">
        <v>1.6124999999999998</v>
      </c>
    </row>
    <row r="31" spans="1:20" x14ac:dyDescent="0.25">
      <c r="A31" s="185"/>
      <c r="B31" s="7" t="s">
        <v>94</v>
      </c>
      <c r="C31" s="78">
        <v>491</v>
      </c>
      <c r="D31" s="33">
        <v>432</v>
      </c>
      <c r="E31" s="28">
        <v>0.87983706720977595</v>
      </c>
      <c r="F31" s="33">
        <v>331</v>
      </c>
      <c r="G31" s="28">
        <v>0.67413441955193487</v>
      </c>
      <c r="H31" s="34">
        <v>2.4206997084548108</v>
      </c>
      <c r="I31" s="78">
        <v>105</v>
      </c>
      <c r="J31" s="33">
        <v>83</v>
      </c>
      <c r="K31" s="28">
        <v>0.79047619047619044</v>
      </c>
      <c r="L31" s="33">
        <v>65</v>
      </c>
      <c r="M31" s="28">
        <v>0.61904761904761907</v>
      </c>
      <c r="N31" s="34">
        <v>2.5671232876712331</v>
      </c>
      <c r="O31" s="78">
        <v>44</v>
      </c>
      <c r="P31" s="33">
        <v>41</v>
      </c>
      <c r="Q31" s="28">
        <v>0.93181818181818177</v>
      </c>
      <c r="R31" s="33">
        <v>30</v>
      </c>
      <c r="S31" s="28">
        <v>0.68181818181818177</v>
      </c>
      <c r="T31" s="34">
        <v>1.9512195121951219</v>
      </c>
    </row>
    <row r="32" spans="1:20" x14ac:dyDescent="0.25">
      <c r="A32" s="185"/>
      <c r="B32" s="7" t="s">
        <v>95</v>
      </c>
      <c r="C32" s="78">
        <v>426</v>
      </c>
      <c r="D32" s="33">
        <v>353</v>
      </c>
      <c r="E32" s="28">
        <v>0.82863849765258213</v>
      </c>
      <c r="F32" s="33">
        <v>275</v>
      </c>
      <c r="G32" s="28">
        <v>0.64553990610328638</v>
      </c>
      <c r="H32" s="34">
        <v>2.5121212121212122</v>
      </c>
      <c r="I32" s="78">
        <v>155</v>
      </c>
      <c r="J32" s="33">
        <v>125</v>
      </c>
      <c r="K32" s="28">
        <v>0.80645161290322576</v>
      </c>
      <c r="L32" s="33">
        <v>82</v>
      </c>
      <c r="M32" s="28">
        <v>0.52903225806451615</v>
      </c>
      <c r="N32" s="34">
        <v>2.2490196078431373</v>
      </c>
      <c r="O32" s="78">
        <v>3</v>
      </c>
      <c r="P32" s="33">
        <v>3</v>
      </c>
      <c r="Q32" s="28">
        <v>1</v>
      </c>
      <c r="R32" s="33">
        <v>3</v>
      </c>
      <c r="S32" s="28">
        <v>1</v>
      </c>
      <c r="T32" s="34">
        <v>3.35</v>
      </c>
    </row>
    <row r="33" spans="1:20" s="71" customFormat="1" x14ac:dyDescent="0.25">
      <c r="A33" s="186"/>
      <c r="B33" s="53" t="s">
        <v>27</v>
      </c>
      <c r="C33" s="79">
        <f>IFERROR(SUM(C28:C32), "--")</f>
        <v>2686</v>
      </c>
      <c r="D33" s="67">
        <f>IFERROR(SUM(D28:D32), "--")</f>
        <v>2247</v>
      </c>
      <c r="E33" s="68">
        <f>IFERROR(D33/C33, "--")</f>
        <v>0.83655994043186899</v>
      </c>
      <c r="F33" s="67">
        <f>IFERROR(SUM(F28:F32), "--")</f>
        <v>1758</v>
      </c>
      <c r="G33" s="68">
        <f>IFERROR(F33/C33, "--")</f>
        <v>0.65450483991064778</v>
      </c>
      <c r="H33" s="70" t="s">
        <v>29</v>
      </c>
      <c r="I33" s="79">
        <f>IFERROR(SUM(I28:I32), "--")</f>
        <v>538</v>
      </c>
      <c r="J33" s="67">
        <f>IFERROR(SUM(J28:J32), "--")</f>
        <v>423</v>
      </c>
      <c r="K33" s="68">
        <f>IFERROR(J33/I33, "--")</f>
        <v>0.78624535315985133</v>
      </c>
      <c r="L33" s="67">
        <f>IFERROR(SUM(L28:L32), "--")</f>
        <v>320</v>
      </c>
      <c r="M33" s="68">
        <f>IFERROR(L33/I33, "--")</f>
        <v>0.59479553903345728</v>
      </c>
      <c r="N33" s="70" t="s">
        <v>29</v>
      </c>
      <c r="O33" s="79">
        <f>IFERROR(SUM(O28:O32), "--")</f>
        <v>115</v>
      </c>
      <c r="P33" s="67">
        <f>IFERROR(SUM(P28:P32), "--")</f>
        <v>94</v>
      </c>
      <c r="Q33" s="68">
        <f>IFERROR(P33/O33, "--")</f>
        <v>0.81739130434782614</v>
      </c>
      <c r="R33" s="67">
        <f>IFERROR(SUM(R28:R32), "--")</f>
        <v>63</v>
      </c>
      <c r="S33" s="68">
        <f>IFERROR(R33/O33, "--")</f>
        <v>0.54782608695652169</v>
      </c>
      <c r="T33" s="70" t="s">
        <v>29</v>
      </c>
    </row>
    <row r="34" spans="1:20" x14ac:dyDescent="0.25">
      <c r="A34" s="146" t="s">
        <v>15</v>
      </c>
      <c r="B34" s="35" t="s">
        <v>91</v>
      </c>
      <c r="C34" s="80">
        <v>7</v>
      </c>
      <c r="D34" s="36">
        <v>5</v>
      </c>
      <c r="E34" s="58">
        <v>0.7142857142857143</v>
      </c>
      <c r="F34" s="36">
        <v>3</v>
      </c>
      <c r="G34" s="58">
        <v>0.42857142857142855</v>
      </c>
      <c r="H34" s="37">
        <v>2</v>
      </c>
      <c r="I34" s="83" t="s">
        <v>29</v>
      </c>
      <c r="J34" s="38" t="s">
        <v>29</v>
      </c>
      <c r="K34" s="91" t="s">
        <v>29</v>
      </c>
      <c r="L34" s="38" t="s">
        <v>29</v>
      </c>
      <c r="M34" s="91" t="s">
        <v>29</v>
      </c>
      <c r="N34" s="90" t="s">
        <v>29</v>
      </c>
      <c r="O34" s="83" t="s">
        <v>29</v>
      </c>
      <c r="P34" s="38" t="s">
        <v>29</v>
      </c>
      <c r="Q34" s="91" t="s">
        <v>29</v>
      </c>
      <c r="R34" s="38" t="s">
        <v>29</v>
      </c>
      <c r="S34" s="91" t="s">
        <v>29</v>
      </c>
      <c r="T34" s="90" t="s">
        <v>29</v>
      </c>
    </row>
    <row r="35" spans="1:20" x14ac:dyDescent="0.25">
      <c r="A35" s="147"/>
      <c r="B35" s="35" t="s">
        <v>92</v>
      </c>
      <c r="C35" s="80">
        <v>5</v>
      </c>
      <c r="D35" s="36">
        <v>5</v>
      </c>
      <c r="E35" s="58">
        <v>1</v>
      </c>
      <c r="F35" s="36">
        <v>5</v>
      </c>
      <c r="G35" s="58">
        <v>1</v>
      </c>
      <c r="H35" s="37">
        <v>3.1399999999999997</v>
      </c>
      <c r="I35" s="80">
        <v>1</v>
      </c>
      <c r="J35" s="36">
        <v>1</v>
      </c>
      <c r="K35" s="58">
        <v>1</v>
      </c>
      <c r="L35" s="36">
        <v>0</v>
      </c>
      <c r="M35" s="58">
        <v>0</v>
      </c>
      <c r="N35" s="37">
        <v>0</v>
      </c>
      <c r="O35" s="83" t="s">
        <v>29</v>
      </c>
      <c r="P35" s="38" t="s">
        <v>29</v>
      </c>
      <c r="Q35" s="91" t="s">
        <v>29</v>
      </c>
      <c r="R35" s="38" t="s">
        <v>29</v>
      </c>
      <c r="S35" s="91" t="s">
        <v>29</v>
      </c>
      <c r="T35" s="90" t="s">
        <v>29</v>
      </c>
    </row>
    <row r="36" spans="1:20" x14ac:dyDescent="0.25">
      <c r="A36" s="147"/>
      <c r="B36" s="35" t="s">
        <v>93</v>
      </c>
      <c r="C36" s="80">
        <v>8</v>
      </c>
      <c r="D36" s="36">
        <v>6</v>
      </c>
      <c r="E36" s="58">
        <v>0.75</v>
      </c>
      <c r="F36" s="36">
        <v>5</v>
      </c>
      <c r="G36" s="58">
        <v>0.625</v>
      </c>
      <c r="H36" s="37">
        <v>2.3833333333333333</v>
      </c>
      <c r="I36" s="80">
        <v>5</v>
      </c>
      <c r="J36" s="36">
        <v>3</v>
      </c>
      <c r="K36" s="58">
        <v>0.6</v>
      </c>
      <c r="L36" s="36">
        <v>3</v>
      </c>
      <c r="M36" s="58">
        <v>0.6</v>
      </c>
      <c r="N36" s="37">
        <v>2.35</v>
      </c>
      <c r="O36" s="83" t="s">
        <v>29</v>
      </c>
      <c r="P36" s="38" t="s">
        <v>29</v>
      </c>
      <c r="Q36" s="91" t="s">
        <v>29</v>
      </c>
      <c r="R36" s="38" t="s">
        <v>29</v>
      </c>
      <c r="S36" s="91" t="s">
        <v>29</v>
      </c>
      <c r="T36" s="90" t="s">
        <v>29</v>
      </c>
    </row>
    <row r="37" spans="1:20" x14ac:dyDescent="0.25">
      <c r="A37" s="147"/>
      <c r="B37" s="35" t="s">
        <v>94</v>
      </c>
      <c r="C37" s="80">
        <v>4</v>
      </c>
      <c r="D37" s="36">
        <v>4</v>
      </c>
      <c r="E37" s="58">
        <v>1</v>
      </c>
      <c r="F37" s="36">
        <v>3</v>
      </c>
      <c r="G37" s="58">
        <v>0.75</v>
      </c>
      <c r="H37" s="37">
        <v>1</v>
      </c>
      <c r="I37" s="80">
        <v>1</v>
      </c>
      <c r="J37" s="36">
        <v>1</v>
      </c>
      <c r="K37" s="58">
        <v>1</v>
      </c>
      <c r="L37" s="36">
        <v>1</v>
      </c>
      <c r="M37" s="58">
        <v>1</v>
      </c>
      <c r="N37" s="37">
        <v>2.2999999999999998</v>
      </c>
      <c r="O37" s="80">
        <v>1</v>
      </c>
      <c r="P37" s="36">
        <v>1</v>
      </c>
      <c r="Q37" s="58">
        <v>1</v>
      </c>
      <c r="R37" s="36">
        <v>1</v>
      </c>
      <c r="S37" s="58">
        <v>1</v>
      </c>
      <c r="T37" s="37">
        <v>2.7</v>
      </c>
    </row>
    <row r="38" spans="1:20" x14ac:dyDescent="0.25">
      <c r="A38" s="147"/>
      <c r="B38" s="35" t="s">
        <v>95</v>
      </c>
      <c r="C38" s="80">
        <v>5</v>
      </c>
      <c r="D38" s="36">
        <v>5</v>
      </c>
      <c r="E38" s="58">
        <v>1</v>
      </c>
      <c r="F38" s="36">
        <v>3</v>
      </c>
      <c r="G38" s="58">
        <v>0.6</v>
      </c>
      <c r="H38" s="37">
        <v>1.6666666666666667</v>
      </c>
      <c r="I38" s="80">
        <v>1</v>
      </c>
      <c r="J38" s="36">
        <v>1</v>
      </c>
      <c r="K38" s="58">
        <v>1</v>
      </c>
      <c r="L38" s="36">
        <v>0</v>
      </c>
      <c r="M38" s="58">
        <v>0</v>
      </c>
      <c r="N38" s="37">
        <v>0</v>
      </c>
      <c r="O38" s="83" t="s">
        <v>29</v>
      </c>
      <c r="P38" s="38" t="s">
        <v>29</v>
      </c>
      <c r="Q38" s="91" t="s">
        <v>29</v>
      </c>
      <c r="R38" s="38" t="s">
        <v>29</v>
      </c>
      <c r="S38" s="91" t="s">
        <v>29</v>
      </c>
      <c r="T38" s="90" t="s">
        <v>29</v>
      </c>
    </row>
    <row r="39" spans="1:20" s="71" customFormat="1" x14ac:dyDescent="0.25">
      <c r="A39" s="148"/>
      <c r="B39" s="72" t="s">
        <v>27</v>
      </c>
      <c r="C39" s="81">
        <f>IFERROR(SUM(C34:C38), "--")</f>
        <v>29</v>
      </c>
      <c r="D39" s="73">
        <f>IFERROR(SUM(D34:D38), "--")</f>
        <v>25</v>
      </c>
      <c r="E39" s="74">
        <f>IFERROR(D39/C39, "--")</f>
        <v>0.86206896551724133</v>
      </c>
      <c r="F39" s="73">
        <f>IFERROR(SUM(F34:F38), "--")</f>
        <v>19</v>
      </c>
      <c r="G39" s="74">
        <f>IFERROR(F39/C39, "--")</f>
        <v>0.65517241379310343</v>
      </c>
      <c r="H39" s="75" t="s">
        <v>29</v>
      </c>
      <c r="I39" s="81">
        <f>IFERROR(SUM(I34:I38), "--")</f>
        <v>8</v>
      </c>
      <c r="J39" s="73">
        <f>IFERROR(SUM(J34:J38), "--")</f>
        <v>6</v>
      </c>
      <c r="K39" s="74">
        <f>IFERROR(J39/I39, "--")</f>
        <v>0.75</v>
      </c>
      <c r="L39" s="73">
        <f>IFERROR(SUM(L34:L38), "--")</f>
        <v>4</v>
      </c>
      <c r="M39" s="74">
        <f>IFERROR(L39/I39, "--")</f>
        <v>0.5</v>
      </c>
      <c r="N39" s="75" t="s">
        <v>29</v>
      </c>
      <c r="O39" s="81">
        <f>IFERROR(SUM(O34:O38), "--")</f>
        <v>1</v>
      </c>
      <c r="P39" s="73">
        <f>IFERROR(SUM(P34:P38), "--")</f>
        <v>1</v>
      </c>
      <c r="Q39" s="74">
        <f>IFERROR(P39/O39, "--")</f>
        <v>1</v>
      </c>
      <c r="R39" s="73">
        <f>IFERROR(SUM(R34:R38), "--")</f>
        <v>1</v>
      </c>
      <c r="S39" s="74">
        <f>IFERROR(R39/O39, "--")</f>
        <v>1</v>
      </c>
      <c r="T39" s="75" t="s">
        <v>29</v>
      </c>
    </row>
    <row r="40" spans="1:20" ht="15" customHeight="1" x14ac:dyDescent="0.25">
      <c r="A40" s="181" t="s">
        <v>51</v>
      </c>
      <c r="B40" s="7" t="s">
        <v>91</v>
      </c>
      <c r="C40" s="78">
        <v>526</v>
      </c>
      <c r="D40" s="33">
        <v>466</v>
      </c>
      <c r="E40" s="28">
        <v>0.88593155893536124</v>
      </c>
      <c r="F40" s="33">
        <v>395</v>
      </c>
      <c r="G40" s="28">
        <v>0.75095057034220536</v>
      </c>
      <c r="H40" s="34">
        <v>2.767153284671533</v>
      </c>
      <c r="I40" s="78">
        <v>85</v>
      </c>
      <c r="J40" s="33">
        <v>66</v>
      </c>
      <c r="K40" s="28">
        <v>0.77647058823529413</v>
      </c>
      <c r="L40" s="33">
        <v>63</v>
      </c>
      <c r="M40" s="28">
        <v>0.74117647058823533</v>
      </c>
      <c r="N40" s="34">
        <v>3.0015384615384613</v>
      </c>
      <c r="O40" s="117" t="s">
        <v>29</v>
      </c>
      <c r="P40" s="118" t="s">
        <v>29</v>
      </c>
      <c r="Q40" s="31" t="s">
        <v>29</v>
      </c>
      <c r="R40" s="118" t="s">
        <v>29</v>
      </c>
      <c r="S40" s="31" t="s">
        <v>29</v>
      </c>
      <c r="T40" s="119" t="s">
        <v>29</v>
      </c>
    </row>
    <row r="41" spans="1:20" x14ac:dyDescent="0.25">
      <c r="A41" s="182"/>
      <c r="B41" s="7" t="s">
        <v>92</v>
      </c>
      <c r="C41" s="78">
        <v>455</v>
      </c>
      <c r="D41" s="33">
        <v>408</v>
      </c>
      <c r="E41" s="28">
        <v>0.89670329670329674</v>
      </c>
      <c r="F41" s="33">
        <v>354</v>
      </c>
      <c r="G41" s="28">
        <v>0.77802197802197803</v>
      </c>
      <c r="H41" s="34">
        <v>2.8206043956043949</v>
      </c>
      <c r="I41" s="78">
        <v>133</v>
      </c>
      <c r="J41" s="33">
        <v>114</v>
      </c>
      <c r="K41" s="28">
        <v>0.8571428571428571</v>
      </c>
      <c r="L41" s="33">
        <v>99</v>
      </c>
      <c r="M41" s="28">
        <v>0.74436090225563911</v>
      </c>
      <c r="N41" s="34">
        <v>2.901754385964912</v>
      </c>
      <c r="O41" s="78">
        <v>16</v>
      </c>
      <c r="P41" s="33">
        <v>13</v>
      </c>
      <c r="Q41" s="28">
        <v>0.8125</v>
      </c>
      <c r="R41" s="33">
        <v>11</v>
      </c>
      <c r="S41" s="28">
        <v>0.6875</v>
      </c>
      <c r="T41" s="34">
        <v>2.407692307692308</v>
      </c>
    </row>
    <row r="42" spans="1:20" x14ac:dyDescent="0.25">
      <c r="A42" s="182"/>
      <c r="B42" s="7" t="s">
        <v>93</v>
      </c>
      <c r="C42" s="78">
        <v>509</v>
      </c>
      <c r="D42" s="33">
        <v>449</v>
      </c>
      <c r="E42" s="28">
        <v>0.88212180746561886</v>
      </c>
      <c r="F42" s="33">
        <v>391</v>
      </c>
      <c r="G42" s="28">
        <v>0.76817288801571704</v>
      </c>
      <c r="H42" s="34">
        <v>2.8478787878787877</v>
      </c>
      <c r="I42" s="78">
        <v>161</v>
      </c>
      <c r="J42" s="33">
        <v>138</v>
      </c>
      <c r="K42" s="28">
        <v>0.8571428571428571</v>
      </c>
      <c r="L42" s="33">
        <v>117</v>
      </c>
      <c r="M42" s="28">
        <v>0.72670807453416153</v>
      </c>
      <c r="N42" s="34">
        <v>3.0249999999999999</v>
      </c>
      <c r="O42" s="78">
        <v>25</v>
      </c>
      <c r="P42" s="33">
        <v>17</v>
      </c>
      <c r="Q42" s="28">
        <v>0.68</v>
      </c>
      <c r="R42" s="33">
        <v>14</v>
      </c>
      <c r="S42" s="28">
        <v>0.56000000000000005</v>
      </c>
      <c r="T42" s="34">
        <v>2.3624999999999998</v>
      </c>
    </row>
    <row r="43" spans="1:20" x14ac:dyDescent="0.25">
      <c r="A43" s="182"/>
      <c r="B43" s="7" t="s">
        <v>94</v>
      </c>
      <c r="C43" s="78">
        <v>314</v>
      </c>
      <c r="D43" s="33">
        <v>293</v>
      </c>
      <c r="E43" s="28">
        <v>0.93312101910828027</v>
      </c>
      <c r="F43" s="33">
        <v>246</v>
      </c>
      <c r="G43" s="28">
        <v>0.78343949044585992</v>
      </c>
      <c r="H43" s="34">
        <v>2.8473684210526313</v>
      </c>
      <c r="I43" s="78">
        <v>175</v>
      </c>
      <c r="J43" s="33">
        <v>155</v>
      </c>
      <c r="K43" s="28">
        <v>0.88571428571428568</v>
      </c>
      <c r="L43" s="33">
        <v>149</v>
      </c>
      <c r="M43" s="28">
        <v>0.85142857142857142</v>
      </c>
      <c r="N43" s="34">
        <v>3.2744827586206897</v>
      </c>
      <c r="O43" s="78">
        <v>29</v>
      </c>
      <c r="P43" s="33">
        <v>24</v>
      </c>
      <c r="Q43" s="28">
        <v>0.82758620689655171</v>
      </c>
      <c r="R43" s="33">
        <v>19</v>
      </c>
      <c r="S43" s="28">
        <v>0.65517241379310343</v>
      </c>
      <c r="T43" s="34">
        <v>2.4500000000000002</v>
      </c>
    </row>
    <row r="44" spans="1:20" x14ac:dyDescent="0.25">
      <c r="A44" s="182"/>
      <c r="B44" s="7" t="s">
        <v>95</v>
      </c>
      <c r="C44" s="78">
        <v>309</v>
      </c>
      <c r="D44" s="33">
        <v>275</v>
      </c>
      <c r="E44" s="28">
        <v>0.88996763754045305</v>
      </c>
      <c r="F44" s="33">
        <v>245</v>
      </c>
      <c r="G44" s="28">
        <v>0.79288025889967639</v>
      </c>
      <c r="H44" s="34">
        <v>2.8545893719806763</v>
      </c>
      <c r="I44" s="78">
        <v>285</v>
      </c>
      <c r="J44" s="33">
        <v>248</v>
      </c>
      <c r="K44" s="28">
        <v>0.87017543859649127</v>
      </c>
      <c r="L44" s="33">
        <v>206</v>
      </c>
      <c r="M44" s="28">
        <v>0.72280701754385968</v>
      </c>
      <c r="N44" s="34">
        <v>2.8515463917525774</v>
      </c>
      <c r="O44" s="78">
        <v>4</v>
      </c>
      <c r="P44" s="33">
        <v>4</v>
      </c>
      <c r="Q44" s="28">
        <v>1</v>
      </c>
      <c r="R44" s="33">
        <v>4</v>
      </c>
      <c r="S44" s="28">
        <v>1</v>
      </c>
      <c r="T44" s="34">
        <v>2.9249999999999994</v>
      </c>
    </row>
    <row r="45" spans="1:20" s="71" customFormat="1" x14ac:dyDescent="0.25">
      <c r="A45" s="183"/>
      <c r="B45" s="53" t="s">
        <v>27</v>
      </c>
      <c r="C45" s="79">
        <f>IFERROR(SUM(C40:C44), "--")</f>
        <v>2113</v>
      </c>
      <c r="D45" s="67">
        <f>IFERROR(SUM(D40:D44), "--")</f>
        <v>1891</v>
      </c>
      <c r="E45" s="68">
        <f>IFERROR(D45/C45, "--")</f>
        <v>0.89493610979649785</v>
      </c>
      <c r="F45" s="67">
        <f>IFERROR(SUM(F40:F44), "--")</f>
        <v>1631</v>
      </c>
      <c r="G45" s="68">
        <f>IFERROR(F45/C45, "--")</f>
        <v>0.77188831045906292</v>
      </c>
      <c r="H45" s="70" t="s">
        <v>29</v>
      </c>
      <c r="I45" s="79">
        <f>IFERROR(SUM(I40:I44), "--")</f>
        <v>839</v>
      </c>
      <c r="J45" s="67">
        <f>IFERROR(SUM(J40:J44), "--")</f>
        <v>721</v>
      </c>
      <c r="K45" s="68">
        <f>IFERROR(J45/I45, "--")</f>
        <v>0.85935637663885578</v>
      </c>
      <c r="L45" s="67">
        <f>IFERROR(SUM(L40:L44), "--")</f>
        <v>634</v>
      </c>
      <c r="M45" s="68">
        <f>IFERROR(L45/I45, "--")</f>
        <v>0.75566150178784264</v>
      </c>
      <c r="N45" s="70" t="s">
        <v>29</v>
      </c>
      <c r="O45" s="79">
        <f>IFERROR(SUM(O40:O44), "--")</f>
        <v>74</v>
      </c>
      <c r="P45" s="67">
        <f>IFERROR(SUM(P40:P44), "--")</f>
        <v>58</v>
      </c>
      <c r="Q45" s="68">
        <f>IFERROR(P45/O45, "--")</f>
        <v>0.78378378378378377</v>
      </c>
      <c r="R45" s="67">
        <f>IFERROR(SUM(R40:R44), "--")</f>
        <v>48</v>
      </c>
      <c r="S45" s="68">
        <f>IFERROR(R45/O45, "--")</f>
        <v>0.64864864864864868</v>
      </c>
      <c r="T45" s="70" t="s">
        <v>29</v>
      </c>
    </row>
    <row r="46" spans="1:20" ht="15" customHeight="1" x14ac:dyDescent="0.25">
      <c r="A46" s="156" t="s">
        <v>38</v>
      </c>
      <c r="B46" s="35" t="s">
        <v>91</v>
      </c>
      <c r="C46" s="83">
        <v>105</v>
      </c>
      <c r="D46" s="36">
        <v>91</v>
      </c>
      <c r="E46" s="58">
        <v>0.8666666666666667</v>
      </c>
      <c r="F46" s="36">
        <v>79</v>
      </c>
      <c r="G46" s="58">
        <v>0.75238095238095237</v>
      </c>
      <c r="H46" s="37">
        <v>2.9249999999999994</v>
      </c>
      <c r="I46" s="83">
        <v>18</v>
      </c>
      <c r="J46" s="36">
        <v>14</v>
      </c>
      <c r="K46" s="58">
        <v>0.77777777777777779</v>
      </c>
      <c r="L46" s="36">
        <v>12</v>
      </c>
      <c r="M46" s="58">
        <v>0.66666666666666663</v>
      </c>
      <c r="N46" s="37">
        <v>3.0214285714285709</v>
      </c>
      <c r="O46" s="83" t="s">
        <v>29</v>
      </c>
      <c r="P46" s="38" t="s">
        <v>29</v>
      </c>
      <c r="Q46" s="91" t="s">
        <v>29</v>
      </c>
      <c r="R46" s="38" t="s">
        <v>29</v>
      </c>
      <c r="S46" s="91" t="s">
        <v>29</v>
      </c>
      <c r="T46" s="90" t="s">
        <v>29</v>
      </c>
    </row>
    <row r="47" spans="1:20" x14ac:dyDescent="0.25">
      <c r="A47" s="157"/>
      <c r="B47" s="35" t="s">
        <v>92</v>
      </c>
      <c r="C47" s="80">
        <v>69</v>
      </c>
      <c r="D47" s="36">
        <v>57</v>
      </c>
      <c r="E47" s="58">
        <v>0.82608695652173914</v>
      </c>
      <c r="F47" s="36">
        <v>46</v>
      </c>
      <c r="G47" s="58">
        <v>0.66666666666666663</v>
      </c>
      <c r="H47" s="37">
        <v>2.752272727272727</v>
      </c>
      <c r="I47" s="80">
        <v>29</v>
      </c>
      <c r="J47" s="36">
        <v>24</v>
      </c>
      <c r="K47" s="58">
        <v>0.82758620689655171</v>
      </c>
      <c r="L47" s="36">
        <v>21</v>
      </c>
      <c r="M47" s="58">
        <v>0.72413793103448276</v>
      </c>
      <c r="N47" s="37">
        <v>2.9166666666666665</v>
      </c>
      <c r="O47" s="80">
        <v>2</v>
      </c>
      <c r="P47" s="36">
        <v>2</v>
      </c>
      <c r="Q47" s="58">
        <v>1</v>
      </c>
      <c r="R47" s="36">
        <v>2</v>
      </c>
      <c r="S47" s="58">
        <v>1</v>
      </c>
      <c r="T47" s="37">
        <v>2</v>
      </c>
    </row>
    <row r="48" spans="1:20" x14ac:dyDescent="0.25">
      <c r="A48" s="157"/>
      <c r="B48" s="35" t="s">
        <v>93</v>
      </c>
      <c r="C48" s="80">
        <v>96</v>
      </c>
      <c r="D48" s="36">
        <v>78</v>
      </c>
      <c r="E48" s="58">
        <v>0.8125</v>
      </c>
      <c r="F48" s="36">
        <v>65</v>
      </c>
      <c r="G48" s="58">
        <v>0.67708333333333337</v>
      </c>
      <c r="H48" s="37">
        <v>2.6661538461538465</v>
      </c>
      <c r="I48" s="80">
        <v>22</v>
      </c>
      <c r="J48" s="36">
        <v>17</v>
      </c>
      <c r="K48" s="58">
        <v>0.77272727272727271</v>
      </c>
      <c r="L48" s="36">
        <v>14</v>
      </c>
      <c r="M48" s="58">
        <v>0.63636363636363635</v>
      </c>
      <c r="N48" s="37">
        <v>2.5399999999999996</v>
      </c>
      <c r="O48" s="80">
        <v>5</v>
      </c>
      <c r="P48" s="36">
        <v>4</v>
      </c>
      <c r="Q48" s="58">
        <v>0.8</v>
      </c>
      <c r="R48" s="36">
        <v>4</v>
      </c>
      <c r="S48" s="58">
        <v>0.8</v>
      </c>
      <c r="T48" s="37">
        <v>2.8250000000000002</v>
      </c>
    </row>
    <row r="49" spans="1:20" x14ac:dyDescent="0.25">
      <c r="A49" s="157"/>
      <c r="B49" s="35" t="s">
        <v>94</v>
      </c>
      <c r="C49" s="80">
        <v>64</v>
      </c>
      <c r="D49" s="36">
        <v>59</v>
      </c>
      <c r="E49" s="58">
        <v>0.921875</v>
      </c>
      <c r="F49" s="36">
        <v>47</v>
      </c>
      <c r="G49" s="58">
        <v>0.734375</v>
      </c>
      <c r="H49" s="37">
        <v>2.7960000000000003</v>
      </c>
      <c r="I49" s="80">
        <v>31</v>
      </c>
      <c r="J49" s="36">
        <v>21</v>
      </c>
      <c r="K49" s="58">
        <v>0.67741935483870963</v>
      </c>
      <c r="L49" s="36">
        <v>17</v>
      </c>
      <c r="M49" s="58">
        <v>0.54838709677419351</v>
      </c>
      <c r="N49" s="37">
        <v>2.7952380952380951</v>
      </c>
      <c r="O49" s="80">
        <v>7</v>
      </c>
      <c r="P49" s="36">
        <v>7</v>
      </c>
      <c r="Q49" s="58">
        <v>1</v>
      </c>
      <c r="R49" s="36">
        <v>5</v>
      </c>
      <c r="S49" s="58">
        <v>0.7142857142857143</v>
      </c>
      <c r="T49" s="37">
        <v>1.9</v>
      </c>
    </row>
    <row r="50" spans="1:20" x14ac:dyDescent="0.25">
      <c r="A50" s="157"/>
      <c r="B50" s="35" t="s">
        <v>95</v>
      </c>
      <c r="C50" s="80">
        <v>61</v>
      </c>
      <c r="D50" s="36">
        <v>52</v>
      </c>
      <c r="E50" s="58">
        <v>0.85245901639344257</v>
      </c>
      <c r="F50" s="36">
        <v>39</v>
      </c>
      <c r="G50" s="58">
        <v>0.63934426229508201</v>
      </c>
      <c r="H50" s="37">
        <v>2.4842105263157896</v>
      </c>
      <c r="I50" s="80">
        <v>40</v>
      </c>
      <c r="J50" s="36">
        <v>32</v>
      </c>
      <c r="K50" s="58">
        <v>0.8</v>
      </c>
      <c r="L50" s="36">
        <v>26</v>
      </c>
      <c r="M50" s="58">
        <v>0.65</v>
      </c>
      <c r="N50" s="37">
        <v>2.7090909090909085</v>
      </c>
      <c r="O50" s="80">
        <v>1</v>
      </c>
      <c r="P50" s="36">
        <v>1</v>
      </c>
      <c r="Q50" s="58">
        <v>1</v>
      </c>
      <c r="R50" s="36">
        <v>1</v>
      </c>
      <c r="S50" s="58">
        <v>1</v>
      </c>
      <c r="T50" s="37">
        <v>4</v>
      </c>
    </row>
    <row r="51" spans="1:20" s="71" customFormat="1" x14ac:dyDescent="0.25">
      <c r="A51" s="158"/>
      <c r="B51" s="72" t="s">
        <v>27</v>
      </c>
      <c r="C51" s="81">
        <f>IFERROR(SUM(C46:C50), "--")</f>
        <v>395</v>
      </c>
      <c r="D51" s="73">
        <f>IFERROR(SUM(D46:D50), "--")</f>
        <v>337</v>
      </c>
      <c r="E51" s="74">
        <f>IFERROR(D51/C51, "--")</f>
        <v>0.85316455696202531</v>
      </c>
      <c r="F51" s="73">
        <f>IFERROR(SUM(F46:F50), "--")</f>
        <v>276</v>
      </c>
      <c r="G51" s="74">
        <f>IFERROR(F51/C51, "--")</f>
        <v>0.69873417721518982</v>
      </c>
      <c r="H51" s="75" t="s">
        <v>29</v>
      </c>
      <c r="I51" s="81">
        <f>IFERROR(SUM(I46:I50), "--")</f>
        <v>140</v>
      </c>
      <c r="J51" s="73">
        <f>IFERROR(SUM(J46:J50), "--")</f>
        <v>108</v>
      </c>
      <c r="K51" s="74">
        <f>IFERROR(J51/I51, "--")</f>
        <v>0.77142857142857146</v>
      </c>
      <c r="L51" s="73">
        <f>IFERROR(SUM(L46:L50), "--")</f>
        <v>90</v>
      </c>
      <c r="M51" s="74">
        <f>IFERROR(L51/I51, "--")</f>
        <v>0.6428571428571429</v>
      </c>
      <c r="N51" s="75" t="s">
        <v>29</v>
      </c>
      <c r="O51" s="81">
        <f>IFERROR(SUM(O46:O50), "--")</f>
        <v>15</v>
      </c>
      <c r="P51" s="73">
        <f>IFERROR(SUM(P46:P50), "--")</f>
        <v>14</v>
      </c>
      <c r="Q51" s="74">
        <f>IFERROR(P51/O51, "--")</f>
        <v>0.93333333333333335</v>
      </c>
      <c r="R51" s="73">
        <f>IFERROR(SUM(R46:R50), "--")</f>
        <v>12</v>
      </c>
      <c r="S51" s="74">
        <f>IFERROR(R51/O51, "--")</f>
        <v>0.8</v>
      </c>
      <c r="T51" s="75" t="s">
        <v>29</v>
      </c>
    </row>
    <row r="52" spans="1:20" ht="15" customHeight="1" x14ac:dyDescent="0.25">
      <c r="A52" s="181" t="s">
        <v>39</v>
      </c>
      <c r="B52" s="76" t="s">
        <v>91</v>
      </c>
      <c r="C52" s="78">
        <v>14</v>
      </c>
      <c r="D52" s="33">
        <v>12</v>
      </c>
      <c r="E52" s="28">
        <v>0.8571428571428571</v>
      </c>
      <c r="F52" s="33">
        <v>11</v>
      </c>
      <c r="G52" s="28">
        <v>0.7857142857142857</v>
      </c>
      <c r="H52" s="34">
        <v>2.625</v>
      </c>
      <c r="I52" s="78">
        <v>3</v>
      </c>
      <c r="J52" s="33">
        <v>1</v>
      </c>
      <c r="K52" s="28">
        <v>0.33333333333333331</v>
      </c>
      <c r="L52" s="33">
        <v>1</v>
      </c>
      <c r="M52" s="28">
        <v>0.33333333333333331</v>
      </c>
      <c r="N52" s="34">
        <v>4</v>
      </c>
      <c r="O52" s="117" t="s">
        <v>29</v>
      </c>
      <c r="P52" s="118" t="s">
        <v>29</v>
      </c>
      <c r="Q52" s="31" t="s">
        <v>29</v>
      </c>
      <c r="R52" s="118" t="s">
        <v>29</v>
      </c>
      <c r="S52" s="31" t="s">
        <v>29</v>
      </c>
      <c r="T52" s="119" t="s">
        <v>29</v>
      </c>
    </row>
    <row r="53" spans="1:20" x14ac:dyDescent="0.25">
      <c r="A53" s="182"/>
      <c r="B53" s="76" t="s">
        <v>92</v>
      </c>
      <c r="C53" s="78">
        <v>9</v>
      </c>
      <c r="D53" s="33">
        <v>8</v>
      </c>
      <c r="E53" s="28">
        <v>0.88888888888888884</v>
      </c>
      <c r="F53" s="33">
        <v>7</v>
      </c>
      <c r="G53" s="28">
        <v>0.77777777777777779</v>
      </c>
      <c r="H53" s="34">
        <v>2.5375000000000001</v>
      </c>
      <c r="I53" s="117" t="s">
        <v>29</v>
      </c>
      <c r="J53" s="118" t="s">
        <v>29</v>
      </c>
      <c r="K53" s="31" t="s">
        <v>29</v>
      </c>
      <c r="L53" s="118" t="s">
        <v>29</v>
      </c>
      <c r="M53" s="31" t="s">
        <v>29</v>
      </c>
      <c r="N53" s="119" t="s">
        <v>29</v>
      </c>
      <c r="O53" s="117" t="s">
        <v>29</v>
      </c>
      <c r="P53" s="118" t="s">
        <v>29</v>
      </c>
      <c r="Q53" s="31" t="s">
        <v>29</v>
      </c>
      <c r="R53" s="118" t="s">
        <v>29</v>
      </c>
      <c r="S53" s="31" t="s">
        <v>29</v>
      </c>
      <c r="T53" s="119" t="s">
        <v>29</v>
      </c>
    </row>
    <row r="54" spans="1:20" x14ac:dyDescent="0.25">
      <c r="A54" s="182"/>
      <c r="B54" s="76" t="s">
        <v>93</v>
      </c>
      <c r="C54" s="78">
        <v>8</v>
      </c>
      <c r="D54" s="33">
        <v>8</v>
      </c>
      <c r="E54" s="28">
        <v>1</v>
      </c>
      <c r="F54" s="33">
        <v>8</v>
      </c>
      <c r="G54" s="28">
        <v>1</v>
      </c>
      <c r="H54" s="34">
        <v>3.4333333333333336</v>
      </c>
      <c r="I54" s="117" t="s">
        <v>29</v>
      </c>
      <c r="J54" s="118" t="s">
        <v>29</v>
      </c>
      <c r="K54" s="31" t="s">
        <v>29</v>
      </c>
      <c r="L54" s="118" t="s">
        <v>29</v>
      </c>
      <c r="M54" s="31" t="s">
        <v>29</v>
      </c>
      <c r="N54" s="119" t="s">
        <v>29</v>
      </c>
      <c r="O54" s="117" t="s">
        <v>29</v>
      </c>
      <c r="P54" s="118" t="s">
        <v>29</v>
      </c>
      <c r="Q54" s="31" t="s">
        <v>29</v>
      </c>
      <c r="R54" s="118" t="s">
        <v>29</v>
      </c>
      <c r="S54" s="31" t="s">
        <v>29</v>
      </c>
      <c r="T54" s="119" t="s">
        <v>29</v>
      </c>
    </row>
    <row r="55" spans="1:20" x14ac:dyDescent="0.25">
      <c r="A55" s="182"/>
      <c r="B55" s="76" t="s">
        <v>94</v>
      </c>
      <c r="C55" s="78">
        <v>2</v>
      </c>
      <c r="D55" s="33">
        <v>2</v>
      </c>
      <c r="E55" s="28">
        <v>1</v>
      </c>
      <c r="F55" s="33">
        <v>2</v>
      </c>
      <c r="G55" s="28">
        <v>1</v>
      </c>
      <c r="H55" s="34">
        <v>3.15</v>
      </c>
      <c r="I55" s="78">
        <v>2</v>
      </c>
      <c r="J55" s="33">
        <v>2</v>
      </c>
      <c r="K55" s="28">
        <v>1</v>
      </c>
      <c r="L55" s="33">
        <v>1</v>
      </c>
      <c r="M55" s="28">
        <v>0.5</v>
      </c>
      <c r="N55" s="34">
        <v>2</v>
      </c>
      <c r="O55" s="117" t="s">
        <v>29</v>
      </c>
      <c r="P55" s="118" t="s">
        <v>29</v>
      </c>
      <c r="Q55" s="31" t="s">
        <v>29</v>
      </c>
      <c r="R55" s="118" t="s">
        <v>29</v>
      </c>
      <c r="S55" s="31" t="s">
        <v>29</v>
      </c>
      <c r="T55" s="119" t="s">
        <v>29</v>
      </c>
    </row>
    <row r="56" spans="1:20" x14ac:dyDescent="0.25">
      <c r="A56" s="182"/>
      <c r="B56" s="76" t="s">
        <v>95</v>
      </c>
      <c r="C56" s="78">
        <v>7</v>
      </c>
      <c r="D56" s="33">
        <v>5</v>
      </c>
      <c r="E56" s="28">
        <v>0.7142857142857143</v>
      </c>
      <c r="F56" s="33">
        <v>5</v>
      </c>
      <c r="G56" s="28">
        <v>0.7142857142857143</v>
      </c>
      <c r="H56" s="34">
        <v>2.5</v>
      </c>
      <c r="I56" s="78">
        <v>1</v>
      </c>
      <c r="J56" s="33">
        <v>1</v>
      </c>
      <c r="K56" s="28">
        <v>1</v>
      </c>
      <c r="L56" s="33">
        <v>0</v>
      </c>
      <c r="M56" s="28">
        <v>0</v>
      </c>
      <c r="N56" s="34">
        <v>0</v>
      </c>
      <c r="O56" s="117" t="s">
        <v>29</v>
      </c>
      <c r="P56" s="118" t="s">
        <v>29</v>
      </c>
      <c r="Q56" s="31" t="s">
        <v>29</v>
      </c>
      <c r="R56" s="118" t="s">
        <v>29</v>
      </c>
      <c r="S56" s="31" t="s">
        <v>29</v>
      </c>
      <c r="T56" s="119" t="s">
        <v>29</v>
      </c>
    </row>
    <row r="57" spans="1:20" s="71" customFormat="1" x14ac:dyDescent="0.25">
      <c r="A57" s="183"/>
      <c r="B57" s="77" t="s">
        <v>27</v>
      </c>
      <c r="C57" s="82">
        <f>IFERROR(SUM(C52:C56), "--")</f>
        <v>40</v>
      </c>
      <c r="D57" s="77">
        <f>IFERROR(SUM(D52:D56), "--")</f>
        <v>35</v>
      </c>
      <c r="E57" s="68">
        <f>IFERROR(D57/C57, "--")</f>
        <v>0.875</v>
      </c>
      <c r="F57" s="77">
        <f>IFERROR(SUM(F52:F56), "--")</f>
        <v>33</v>
      </c>
      <c r="G57" s="68">
        <f>IFERROR(F57/C57, "--")</f>
        <v>0.82499999999999996</v>
      </c>
      <c r="H57" s="70" t="s">
        <v>29</v>
      </c>
      <c r="I57" s="79">
        <f>IFERROR(SUM(I52:I56), "--")</f>
        <v>6</v>
      </c>
      <c r="J57" s="67">
        <f>IFERROR(SUM(J52:J56), "--")</f>
        <v>4</v>
      </c>
      <c r="K57" s="68">
        <f>IFERROR(J57/I57, "--")</f>
        <v>0.66666666666666663</v>
      </c>
      <c r="L57" s="67">
        <f>IFERROR(SUM(L52:L56), "--")</f>
        <v>2</v>
      </c>
      <c r="M57" s="68">
        <f>IFERROR(L57/I57, "--")</f>
        <v>0.33333333333333331</v>
      </c>
      <c r="N57" s="70" t="s">
        <v>29</v>
      </c>
      <c r="O57" s="79">
        <f>IFERROR(SUM(O52:O56), "--")</f>
        <v>0</v>
      </c>
      <c r="P57" s="67">
        <f>IFERROR(SUM(P52:P56), "--")</f>
        <v>0</v>
      </c>
      <c r="Q57" s="68" t="str">
        <f>IFERROR(P57/O57, "--")</f>
        <v>--</v>
      </c>
      <c r="R57" s="67">
        <f>IFERROR(SUM(R52:R56), "--")</f>
        <v>0</v>
      </c>
      <c r="S57" s="68" t="str">
        <f>IFERROR(R57/O57, "--")</f>
        <v>--</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40"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1" t="s">
        <v>91</v>
      </c>
      <c r="B3" s="43">
        <v>62</v>
      </c>
      <c r="C3" s="44">
        <v>6927.9000479999995</v>
      </c>
      <c r="D3" s="45">
        <v>348.82807824576417</v>
      </c>
      <c r="E3" s="44">
        <v>230.93000159999997</v>
      </c>
      <c r="F3" s="44">
        <v>19.860499999999998</v>
      </c>
      <c r="G3" s="46">
        <v>12.599999999999998</v>
      </c>
      <c r="H3" s="45">
        <v>11.62760260819214</v>
      </c>
      <c r="I3" s="43">
        <v>1691</v>
      </c>
      <c r="J3" s="43">
        <v>2204</v>
      </c>
      <c r="K3" s="47">
        <v>0.76724137931034486</v>
      </c>
    </row>
    <row r="4" spans="1:11" x14ac:dyDescent="0.25">
      <c r="A4" s="21" t="s">
        <v>92</v>
      </c>
      <c r="B4" s="43">
        <v>55</v>
      </c>
      <c r="C4" s="44">
        <v>6449.9781429720006</v>
      </c>
      <c r="D4" s="45">
        <v>371.03384432471609</v>
      </c>
      <c r="E4" s="44">
        <v>214.99927143240001</v>
      </c>
      <c r="F4" s="44">
        <v>17.383800000000001</v>
      </c>
      <c r="G4" s="46">
        <v>10.600200000000001</v>
      </c>
      <c r="H4" s="45">
        <v>12.36779481082387</v>
      </c>
      <c r="I4" s="43">
        <v>1568</v>
      </c>
      <c r="J4" s="43">
        <v>1926</v>
      </c>
      <c r="K4" s="47">
        <v>0.81412253374870203</v>
      </c>
    </row>
    <row r="5" spans="1:11" x14ac:dyDescent="0.25">
      <c r="A5" s="21" t="s">
        <v>93</v>
      </c>
      <c r="B5" s="43">
        <v>62</v>
      </c>
      <c r="C5" s="44">
        <v>6235.3452219899991</v>
      </c>
      <c r="D5" s="45">
        <v>363.57486090401801</v>
      </c>
      <c r="E5" s="44">
        <v>207.84484073299996</v>
      </c>
      <c r="F5" s="44">
        <v>17.150099999999998</v>
      </c>
      <c r="G5" s="46">
        <v>11.783499999999998</v>
      </c>
      <c r="H5" s="45">
        <v>12.119162030133934</v>
      </c>
      <c r="I5" s="43">
        <v>1744</v>
      </c>
      <c r="J5" s="43">
        <v>2191</v>
      </c>
      <c r="K5" s="47">
        <v>0.79598356914650847</v>
      </c>
    </row>
    <row r="6" spans="1:11" x14ac:dyDescent="0.25">
      <c r="A6" s="21" t="s">
        <v>94</v>
      </c>
      <c r="B6" s="43">
        <v>51</v>
      </c>
      <c r="C6" s="44">
        <v>5202.6547769999988</v>
      </c>
      <c r="D6" s="48">
        <v>377.91589683802198</v>
      </c>
      <c r="E6" s="46">
        <v>173.42182589999996</v>
      </c>
      <c r="F6" s="46">
        <v>13.766700000000004</v>
      </c>
      <c r="G6" s="46">
        <v>9.2667000000000037</v>
      </c>
      <c r="H6" s="48">
        <v>12.597196561267399</v>
      </c>
      <c r="I6" s="43">
        <v>1431</v>
      </c>
      <c r="J6" s="43">
        <v>1795</v>
      </c>
      <c r="K6" s="47">
        <v>0.79721448467966571</v>
      </c>
    </row>
    <row r="7" spans="1:11" x14ac:dyDescent="0.25">
      <c r="A7" s="21" t="s">
        <v>95</v>
      </c>
      <c r="B7" s="43">
        <v>51</v>
      </c>
      <c r="C7" s="44">
        <v>4909.9986639599992</v>
      </c>
      <c r="D7" s="45">
        <v>381.59919358664484</v>
      </c>
      <c r="E7" s="44">
        <v>163.66662213199999</v>
      </c>
      <c r="F7" s="44">
        <v>12.866899999999998</v>
      </c>
      <c r="G7" s="46">
        <v>7.7334999999999976</v>
      </c>
      <c r="H7" s="45">
        <v>12.719973119554828</v>
      </c>
      <c r="I7" s="43">
        <v>1468</v>
      </c>
      <c r="J7" s="43">
        <v>1795</v>
      </c>
      <c r="K7" s="47">
        <v>0.81782729805013932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2019-11-22T18:25:53Z</dcterms:modified>
</cp:coreProperties>
</file>