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Fall Terms 2019-20\Arts, Humanities, and Social Sciences Fall Terms 2019-20\"/>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Course'!$A$1:$H$65</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5" i="1" l="1"/>
  <c r="G65" i="1" s="1"/>
  <c r="D65" i="1"/>
  <c r="C65" i="1"/>
  <c r="F59" i="1"/>
  <c r="D59" i="1"/>
  <c r="E59" i="1" s="1"/>
  <c r="C59" i="1"/>
  <c r="E65" i="1" l="1"/>
  <c r="G59" i="1"/>
  <c r="J35" i="2"/>
  <c r="H35" i="2"/>
  <c r="F35" i="2"/>
  <c r="D35" i="2"/>
  <c r="B35" i="2"/>
  <c r="J31" i="2"/>
  <c r="H31" i="2"/>
  <c r="F31" i="2"/>
  <c r="D31" i="2"/>
  <c r="B31" i="2"/>
  <c r="J24" i="2"/>
  <c r="H24" i="2"/>
  <c r="F24" i="2"/>
  <c r="D24" i="2"/>
  <c r="B24" i="2"/>
  <c r="J18" i="2"/>
  <c r="H18" i="2"/>
  <c r="F18" i="2"/>
  <c r="D18" i="2"/>
  <c r="B18" i="2"/>
  <c r="J7" i="2"/>
  <c r="H7" i="2"/>
  <c r="F7" i="2"/>
  <c r="G5" i="2" s="1"/>
  <c r="D7" i="2"/>
  <c r="B7" i="2"/>
  <c r="D8" i="3"/>
  <c r="C8" i="3"/>
  <c r="L4" i="2"/>
  <c r="F53" i="1" l="1"/>
  <c r="D53" i="1"/>
  <c r="C53" i="1"/>
  <c r="F47" i="1"/>
  <c r="D47" i="1"/>
  <c r="C47" i="1"/>
  <c r="F41" i="1"/>
  <c r="D41" i="1"/>
  <c r="C41" i="1"/>
  <c r="F35" i="1"/>
  <c r="D35" i="1"/>
  <c r="C35" i="1"/>
  <c r="F29" i="1"/>
  <c r="D29" i="1"/>
  <c r="C29" i="1"/>
  <c r="F23" i="1"/>
  <c r="D23" i="1"/>
  <c r="C23" i="1"/>
  <c r="F17" i="1"/>
  <c r="D17" i="1"/>
  <c r="C17" i="1"/>
  <c r="G17" i="1" s="1"/>
  <c r="F77" i="3"/>
  <c r="D77" i="3"/>
  <c r="C77" i="3"/>
  <c r="F71" i="3"/>
  <c r="D71" i="3"/>
  <c r="C71" i="3"/>
  <c r="F65" i="3"/>
  <c r="D65" i="3"/>
  <c r="C65" i="3"/>
  <c r="F59" i="3"/>
  <c r="D59" i="3"/>
  <c r="E59" i="3" s="1"/>
  <c r="C59" i="3"/>
  <c r="F53" i="3"/>
  <c r="D53" i="3"/>
  <c r="C53" i="3"/>
  <c r="F47" i="3"/>
  <c r="D47" i="3"/>
  <c r="C47" i="3"/>
  <c r="F41" i="3"/>
  <c r="G41" i="3" s="1"/>
  <c r="D41" i="3"/>
  <c r="E41" i="3" s="1"/>
  <c r="C41" i="3"/>
  <c r="F35" i="3"/>
  <c r="D35" i="3"/>
  <c r="C35" i="3"/>
  <c r="F29" i="3"/>
  <c r="G29" i="3" s="1"/>
  <c r="D29" i="3"/>
  <c r="E29" i="3" s="1"/>
  <c r="C29" i="3"/>
  <c r="F22" i="3"/>
  <c r="G22" i="3" s="1"/>
  <c r="D22" i="3"/>
  <c r="C22" i="3"/>
  <c r="F16" i="3"/>
  <c r="D16" i="3"/>
  <c r="C16" i="3"/>
  <c r="F9" i="1"/>
  <c r="D9" i="1"/>
  <c r="C9" i="1"/>
  <c r="F8" i="3"/>
  <c r="F20" i="7"/>
  <c r="D20" i="7"/>
  <c r="C20" i="7"/>
  <c r="C14" i="7"/>
  <c r="D14" i="7"/>
  <c r="F14" i="7"/>
  <c r="F8" i="7"/>
  <c r="D8" i="7"/>
  <c r="E8" i="7" s="1"/>
  <c r="C8" i="7"/>
  <c r="R57" i="9"/>
  <c r="L57" i="9"/>
  <c r="M57" i="9" s="1"/>
  <c r="L51" i="9"/>
  <c r="M51" i="9" s="1"/>
  <c r="L45" i="9"/>
  <c r="L39" i="9"/>
  <c r="L33" i="9"/>
  <c r="L27" i="9"/>
  <c r="L21" i="9"/>
  <c r="L9" i="9"/>
  <c r="I9" i="9"/>
  <c r="I15" i="9"/>
  <c r="C21" i="9"/>
  <c r="C15" i="9"/>
  <c r="C9" i="9"/>
  <c r="C33" i="9"/>
  <c r="C39" i="9"/>
  <c r="C45" i="9"/>
  <c r="C51" i="9"/>
  <c r="P57" i="9"/>
  <c r="O57" i="9"/>
  <c r="J57" i="9"/>
  <c r="K57" i="9" s="1"/>
  <c r="I57" i="9"/>
  <c r="F57" i="9"/>
  <c r="D57" i="9"/>
  <c r="C57" i="9"/>
  <c r="R45" i="9"/>
  <c r="P45" i="9"/>
  <c r="O45" i="9"/>
  <c r="J45" i="9"/>
  <c r="I45" i="9"/>
  <c r="F45" i="9"/>
  <c r="D45" i="9"/>
  <c r="E45" i="9" s="1"/>
  <c r="R51" i="9"/>
  <c r="P51" i="9"/>
  <c r="O51" i="9"/>
  <c r="J51" i="9"/>
  <c r="K51" i="9" s="1"/>
  <c r="I51" i="9"/>
  <c r="F51" i="9"/>
  <c r="G51" i="9" s="1"/>
  <c r="D51" i="9"/>
  <c r="E51" i="9" s="1"/>
  <c r="R39" i="9"/>
  <c r="P39" i="9"/>
  <c r="O39" i="9"/>
  <c r="J39" i="9"/>
  <c r="I39" i="9"/>
  <c r="F39" i="9"/>
  <c r="G39" i="9" s="1"/>
  <c r="D39" i="9"/>
  <c r="R33" i="9"/>
  <c r="P33" i="9"/>
  <c r="O33" i="9"/>
  <c r="J33" i="9"/>
  <c r="I33" i="9"/>
  <c r="F33" i="9"/>
  <c r="D33" i="9"/>
  <c r="R27" i="9"/>
  <c r="P27" i="9"/>
  <c r="O27" i="9"/>
  <c r="J27" i="9"/>
  <c r="I27" i="9"/>
  <c r="F27" i="9"/>
  <c r="D27" i="9"/>
  <c r="C27" i="9"/>
  <c r="R21" i="9"/>
  <c r="P21" i="9"/>
  <c r="O21" i="9"/>
  <c r="J21" i="9"/>
  <c r="I21" i="9"/>
  <c r="F21" i="9"/>
  <c r="D21" i="9"/>
  <c r="R15" i="9"/>
  <c r="P15" i="9"/>
  <c r="O15" i="9"/>
  <c r="L15" i="9"/>
  <c r="J15" i="9"/>
  <c r="F15" i="9"/>
  <c r="D15" i="9"/>
  <c r="O9" i="9"/>
  <c r="F9" i="9"/>
  <c r="D9" i="9"/>
  <c r="R9" i="9"/>
  <c r="P9" i="9"/>
  <c r="J9" i="9"/>
  <c r="C6" i="2"/>
  <c r="Q45" i="9" l="1"/>
  <c r="S45" i="9"/>
  <c r="G53" i="1"/>
  <c r="E41" i="1"/>
  <c r="G23" i="1"/>
  <c r="E16" i="3"/>
  <c r="E29" i="1"/>
  <c r="G20" i="7"/>
  <c r="E35" i="3"/>
  <c r="G29" i="1"/>
  <c r="E47" i="1"/>
  <c r="K39" i="9"/>
  <c r="E17" i="1"/>
  <c r="S15" i="9"/>
  <c r="E20" i="7"/>
  <c r="G8" i="7"/>
  <c r="E53" i="3"/>
  <c r="Q15" i="9"/>
  <c r="K15" i="9"/>
  <c r="G14" i="7"/>
  <c r="Q33" i="9"/>
  <c r="S51" i="9"/>
  <c r="M45" i="9"/>
  <c r="E14" i="7"/>
  <c r="Q57" i="9"/>
  <c r="E57" i="9"/>
  <c r="G57" i="9"/>
  <c r="S57" i="9"/>
  <c r="Q51" i="9"/>
  <c r="K45" i="9"/>
  <c r="G45" i="9"/>
  <c r="S39" i="9"/>
  <c r="M39" i="9"/>
  <c r="Q39" i="9"/>
  <c r="E39" i="9"/>
  <c r="K33" i="9"/>
  <c r="S33" i="9"/>
  <c r="M33" i="9"/>
  <c r="E33" i="9"/>
  <c r="E27" i="9"/>
  <c r="K27" i="9"/>
  <c r="M27" i="9"/>
  <c r="G27" i="9"/>
  <c r="Q27" i="9"/>
  <c r="S27" i="9"/>
  <c r="M21" i="9"/>
  <c r="K21" i="9"/>
  <c r="Q21" i="9"/>
  <c r="S21" i="9"/>
  <c r="M15" i="9"/>
  <c r="E53" i="1"/>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K35" i="2" s="1"/>
  <c r="L35" i="2"/>
  <c r="K9" i="2"/>
  <c r="K14" i="2"/>
  <c r="K16" i="2"/>
  <c r="L18" i="2"/>
  <c r="K15" i="2"/>
  <c r="K13" i="2"/>
  <c r="K12" i="2"/>
  <c r="K11" i="2"/>
  <c r="K17" i="2"/>
  <c r="I34" i="2"/>
  <c r="I33" i="2"/>
  <c r="I35" i="2" s="1"/>
  <c r="C21" i="2"/>
  <c r="C20" i="2"/>
  <c r="C23" i="2"/>
  <c r="C22" i="2"/>
  <c r="K27" i="2"/>
  <c r="L31" i="2"/>
  <c r="K26" i="2"/>
  <c r="K30" i="2"/>
  <c r="K29" i="2"/>
  <c r="K28" i="2"/>
  <c r="K21" i="2"/>
  <c r="K20" i="2"/>
  <c r="K24" i="2" s="1"/>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4" i="2" s="1"/>
  <c r="G23" i="2"/>
  <c r="G22" i="2"/>
  <c r="E6" i="2"/>
  <c r="E5" i="2"/>
  <c r="E4" i="2"/>
  <c r="C34" i="2"/>
  <c r="C33" i="2"/>
  <c r="E26" i="2"/>
  <c r="E31" i="2" s="1"/>
  <c r="E30" i="2"/>
  <c r="E29" i="2"/>
  <c r="E28" i="2"/>
  <c r="E27" i="2"/>
  <c r="E23" i="2"/>
  <c r="E21" i="2"/>
  <c r="E20" i="2"/>
  <c r="E22" i="2"/>
  <c r="G17" i="2"/>
  <c r="G9" i="2"/>
  <c r="G16" i="2"/>
  <c r="G15" i="2"/>
  <c r="G14" i="2"/>
  <c r="G13" i="2"/>
  <c r="G12" i="2"/>
  <c r="G11" i="2"/>
  <c r="G10" i="2"/>
  <c r="G31" i="2" l="1"/>
  <c r="C31"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<sst xmlns="http://schemas.openxmlformats.org/spreadsheetml/2006/main" count="825" uniqueCount="113">
  <si>
    <t>Fall 2014</t>
  </si>
  <si>
    <t>Fall 2015</t>
  </si>
  <si>
    <t>Fall 2016</t>
  </si>
  <si>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</si>
  <si>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</si>
  <si>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</si>
  <si>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</si>
  <si>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</si>
  <si>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</si>
  <si>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</si>
  <si>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</si>
  <si>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</si>
  <si>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</si>
  <si>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</si>
  <si>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</si>
  <si>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</si>
  <si>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</si>
  <si>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</si>
  <si>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</si>
  <si>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</si>
  <si>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</si>
  <si>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</si>
  <si>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</si>
  <si>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</si>
  <si>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</si>
  <si>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</si>
  <si>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</si>
  <si>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</si>
  <si>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</si>
  <si>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</si>
  <si>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</si>
  <si>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</si>
  <si>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</si>
  <si>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</si>
  <si>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</si>
  <si>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</si>
  <si>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</si>
  <si>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</si>
  <si>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</si>
  <si>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</si>
  <si>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</si>
  <si>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</si>
  <si>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</si>
  <si>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</si>
  <si>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</si>
  <si>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</si>
  <si>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</si>
  <si>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Fall 2018</t>
  </si>
  <si>
    <t>Fall 2017</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</si>
  <si>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</si>
  <si>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</si>
  <si>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</si>
  <si>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</si>
  <si>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</si>
  <si>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</si>
  <si>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</si>
  <si>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</si>
  <si>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</si>
  <si>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</si>
  <si>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</si>
  <si>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</si>
  <si>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</si>
  <si>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</si>
  <si>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</si>
  <si>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</si>
  <si>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</si>
  <si>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</si>
  <si>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</si>
  <si>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</si>
  <si>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</si>
  <si>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</si>
  <si>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</si>
  <si>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</si>
  <si>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</si>
  <si>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</si>
  <si>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</si>
  <si>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</si>
  <si>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</si>
  <si>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</si>
  <si>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</si>
  <si>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</si>
  <si>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</si>
  <si>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</si>
  <si>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</si>
  <si>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</si>
  <si>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</si>
  <si>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</si>
  <si>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</si>
  <si>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</si>
  <si>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</si>
  <si>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</si>
  <si>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</si>
  <si>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</si>
  <si>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</si>
  <si>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</si>
  <si>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</si>
  <si>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</si>
  <si>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</si>
  <si>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Psychology</t>
  </si>
  <si>
    <t>Psychology
Success and Retention Rates by Demographics</t>
  </si>
  <si>
    <t>Psychology
Success and Retention Rates by Course</t>
  </si>
  <si>
    <t>Psychology
Success and Retention Rates by Distance Education (DE) Status</t>
  </si>
  <si>
    <t>Psychology
Success and Retention Rates by Distance Education Status and Race/Ethnicity</t>
  </si>
  <si>
    <t>Psychology
Productivity</t>
  </si>
  <si>
    <t>PSY-120 : Introductory Psychology</t>
  </si>
  <si>
    <t>PSY-134 : Human Sexuality</t>
  </si>
  <si>
    <t>PSY-138 : Social Psychology</t>
  </si>
  <si>
    <t>PSY-140 : Physiological Psychology</t>
  </si>
  <si>
    <t>PSY-150 : Developmental Psychology</t>
  </si>
  <si>
    <t>PSY-170 : Abnormal Psychology</t>
  </si>
  <si>
    <t>PSY-205 : Research Methods in Psychology</t>
  </si>
  <si>
    <t>PSY-215 : Statistics Behavioral Sciences</t>
  </si>
  <si>
    <t>PSY-220 :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</si>
</sst>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91">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1" fontId="0" fillId="0" borderId="1" xfId="0" applyNumberFormat="1" applyBorder="1" applyAlignment="1">
      <alignment horizontal="center"/>
    </xf>
    <xf numFmtId="0" fontId="0" fillId="0" borderId="0" xfId="0" applyFill="1"/>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2" fontId="0" fillId="0" borderId="6"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180975</xdr:rowOff>
    </xdr:from>
    <xdr:to>
      <xdr:col>9</xdr:col>
      <xdr:colOff>113774</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0075" y="180975"/>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4" customWidth="1"/>
    <col min="2" max="2" width="90.7109375" style="60" customWidth="1"/>
  </cols>
  <sheetData>
    <row r="1" spans="1:2" x14ac:dyDescent="0.25">
      <c r="A1" s="62" t="s">
        <v>4</v>
      </c>
      <c r="B1" s="23" t="s">
        <v>64</v>
      </c>
    </row>
    <row r="2" spans="1:2" ht="30" customHeight="1" x14ac:dyDescent="0.25">
      <c r="A2" s="63" t="s">
        <v>63</v>
      </c>
      <c r="B2" s="61" t="s">
        <v>71</v>
      </c>
    </row>
    <row r="3" spans="1:2" ht="45" x14ac:dyDescent="0.25">
      <c r="A3" s="61" t="s">
        <v>51</v>
      </c>
      <c r="B3" s="61" t="s">
        <v>80</v>
      </c>
    </row>
    <row r="4" spans="1:2" x14ac:dyDescent="0.25">
      <c r="A4" s="125" t="s">
        <v>85</v>
      </c>
      <c r="B4" s="126"/>
    </row>
    <row r="5" spans="1:2" ht="30" customHeight="1" x14ac:dyDescent="0.25">
      <c r="A5" s="61" t="s">
        <v>52</v>
      </c>
      <c r="B5" s="61" t="s">
        <v>72</v>
      </c>
    </row>
    <row r="6" spans="1:2" ht="45" x14ac:dyDescent="0.25">
      <c r="A6" s="61" t="s">
        <v>49</v>
      </c>
      <c r="B6" s="61" t="s">
        <v>70</v>
      </c>
    </row>
    <row r="7" spans="1:2" ht="30" customHeight="1" x14ac:dyDescent="0.25">
      <c r="A7" s="61" t="s">
        <v>53</v>
      </c>
      <c r="B7" s="61" t="s">
        <v>69</v>
      </c>
    </row>
    <row r="8" spans="1:2" ht="45" customHeight="1" x14ac:dyDescent="0.25">
      <c r="A8" s="61" t="s">
        <v>3</v>
      </c>
      <c r="B8" s="61" t="s">
        <v>68</v>
      </c>
    </row>
    <row r="9" spans="1:2" ht="60" customHeight="1" x14ac:dyDescent="0.25">
      <c r="A9" s="61" t="s">
        <v>50</v>
      </c>
      <c r="B9" s="61" t="s">
        <v>86</v>
      </c>
    </row>
    <row r="10" spans="1:2" x14ac:dyDescent="0.25">
      <c r="A10" s="125" t="s">
        <v>84</v>
      </c>
      <c r="B10" s="126"/>
    </row>
    <row r="11" spans="1:2" ht="30" customHeight="1" x14ac:dyDescent="0.25">
      <c r="A11" s="61" t="s">
        <v>45</v>
      </c>
      <c r="B11" s="61" t="s">
        <v>66</v>
      </c>
    </row>
    <row r="12" spans="1:2" ht="30" customHeight="1" x14ac:dyDescent="0.25">
      <c r="A12" s="61" t="s">
        <v>55</v>
      </c>
      <c r="B12" s="61" t="s">
        <v>65</v>
      </c>
    </row>
    <row r="13" spans="1:2" ht="30" customHeight="1" x14ac:dyDescent="0.25">
      <c r="A13" s="61" t="s">
        <v>54</v>
      </c>
      <c r="B13" s="61" t="s">
        <v>67</v>
      </c>
    </row>
    <row r="14" spans="1:2" x14ac:dyDescent="0.25">
      <c r="A14" s="125" t="s">
        <v>83</v>
      </c>
      <c r="B14" s="126"/>
    </row>
    <row r="15" spans="1:2" ht="30" customHeight="1" x14ac:dyDescent="0.25">
      <c r="A15" s="61" t="s">
        <v>33</v>
      </c>
      <c r="B15" s="61" t="s">
        <v>87</v>
      </c>
    </row>
    <row r="16" spans="1:2" ht="30" customHeight="1" x14ac:dyDescent="0.25">
      <c r="A16" s="61" t="s">
        <v>73</v>
      </c>
      <c r="B16" s="61" t="s">
        <v>74</v>
      </c>
    </row>
    <row r="17" spans="1:2" ht="60" x14ac:dyDescent="0.25">
      <c r="A17" s="61" t="s">
        <v>88</v>
      </c>
      <c r="B17" s="61" t="s">
        <v>75</v>
      </c>
    </row>
    <row r="18" spans="1:2" ht="75" x14ac:dyDescent="0.25">
      <c r="A18" s="61" t="s">
        <v>89</v>
      </c>
      <c r="B18" s="61" t="s">
        <v>76</v>
      </c>
    </row>
    <row r="19" spans="1:2" ht="30" customHeight="1" x14ac:dyDescent="0.25">
      <c r="A19" s="61" t="s">
        <v>93</v>
      </c>
      <c r="B19" s="61" t="s">
        <v>79</v>
      </c>
    </row>
    <row r="20" spans="1:2" ht="60" x14ac:dyDescent="0.25">
      <c r="A20" s="61" t="s">
        <v>35</v>
      </c>
      <c r="B20" s="61" t="s">
        <v>78</v>
      </c>
    </row>
    <row r="21" spans="1:2" ht="30" customHeight="1" x14ac:dyDescent="0.25">
      <c r="A21" s="61" t="s">
        <v>90</v>
      </c>
      <c r="B21" s="61" t="s">
        <v>77</v>
      </c>
    </row>
    <row r="22" spans="1:2" ht="45" customHeight="1" x14ac:dyDescent="0.25">
      <c r="A22" s="61" t="s">
        <v>51</v>
      </c>
      <c r="B22" s="61" t="s">
        <v>80</v>
      </c>
    </row>
    <row r="23" spans="1:2" ht="30" customHeight="1" x14ac:dyDescent="0.25">
      <c r="A23" s="61" t="s">
        <v>36</v>
      </c>
      <c r="B23" s="61" t="s">
        <v>81</v>
      </c>
    </row>
    <row r="24" spans="1:2" ht="30" customHeight="1" x14ac:dyDescent="0.25">
      <c r="A24" s="61" t="s">
        <v>37</v>
      </c>
      <c r="B24" s="61" t="s">
        <v>82</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60"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8" t="s">
        <v>98</v>
      </c>
      <c r="B1" s="128"/>
      <c r="C1" s="128"/>
      <c r="D1" s="128"/>
      <c r="E1" s="128"/>
      <c r="F1" s="128"/>
      <c r="G1" s="128"/>
      <c r="H1" s="128"/>
      <c r="I1" s="128"/>
      <c r="J1" s="128"/>
      <c r="K1" s="128"/>
      <c r="L1" s="128"/>
      <c r="M1" s="128"/>
    </row>
    <row r="2" spans="1:13" x14ac:dyDescent="0.25">
      <c r="A2" s="129" t="s">
        <v>63</v>
      </c>
      <c r="B2" s="129"/>
      <c r="C2" s="129"/>
      <c r="D2" s="129"/>
      <c r="E2" s="129"/>
      <c r="F2" s="129"/>
      <c r="G2" s="129"/>
      <c r="H2" s="129"/>
      <c r="I2" s="129"/>
      <c r="J2" s="129"/>
      <c r="K2" s="129"/>
      <c r="L2" s="129"/>
      <c r="M2" s="129"/>
    </row>
    <row r="3" spans="1:13" s="24" customFormat="1" ht="30" x14ac:dyDescent="0.25">
      <c r="A3" s="51" t="s">
        <v>10</v>
      </c>
      <c r="B3" s="127" t="s">
        <v>0</v>
      </c>
      <c r="C3" s="127"/>
      <c r="D3" s="127" t="s">
        <v>1</v>
      </c>
      <c r="E3" s="127"/>
      <c r="F3" s="127" t="s">
        <v>2</v>
      </c>
      <c r="G3" s="127"/>
      <c r="H3" s="127" t="s">
        <v>48</v>
      </c>
      <c r="I3" s="127"/>
      <c r="J3" s="127" t="s">
        <v>47</v>
      </c>
      <c r="K3" s="127"/>
      <c r="L3" s="50" t="s">
        <v>31</v>
      </c>
      <c r="M3" s="50" t="s">
        <v>96</v>
      </c>
    </row>
    <row r="4" spans="1:13" x14ac:dyDescent="0.25">
      <c r="A4" s="16" t="s">
        <v>11</v>
      </c>
      <c r="B4" s="4">
        <v>416</v>
      </c>
      <c r="C4" s="9">
        <f>IFERROR(B4/B$7, "--")</f>
        <v>0.69102990033222589</v>
      </c>
      <c r="D4" s="112">
        <v>460</v>
      </c>
      <c r="E4" s="9">
        <f t="shared" ref="E4:E6" si="0">IFERROR(D4/D$7, "--")</f>
        <v>0.65433854907539113</v>
      </c>
      <c r="F4" s="112">
        <v>402</v>
      </c>
      <c r="G4" s="9">
        <f t="shared" ref="G4:G6" si="1">IFERROR(F4/F$7, "--")</f>
        <v>0.66227347611202636</v>
      </c>
      <c r="H4" s="112">
        <v>375</v>
      </c>
      <c r="I4" s="9">
        <f t="shared" ref="I4:I6" si="2">IFERROR(H4/H$7, "--")</f>
        <v>0.68058076225045372</v>
      </c>
      <c r="J4" s="112">
        <v>385</v>
      </c>
      <c r="K4" s="9">
        <f t="shared" ref="K4:K6" si="3">IFERROR(J4/J$7, "--")</f>
        <v>0.6742556917688266</v>
      </c>
      <c r="L4" s="9">
        <f>IFERROR((J4-B4)/B4, "--")</f>
        <v>-7.4519230769230768E-2</v>
      </c>
      <c r="M4" s="111"/>
    </row>
    <row r="5" spans="1:13" x14ac:dyDescent="0.25">
      <c r="A5" s="16" t="s">
        <v>12</v>
      </c>
      <c r="B5" s="4">
        <v>181</v>
      </c>
      <c r="C5" s="9">
        <f t="shared" ref="C5" si="4">IFERROR(B5/B$7, "--")</f>
        <v>0.30066445182724255</v>
      </c>
      <c r="D5" s="112">
        <v>240</v>
      </c>
      <c r="E5" s="9">
        <f t="shared" si="0"/>
        <v>0.3413940256045519</v>
      </c>
      <c r="F5" s="112">
        <v>199</v>
      </c>
      <c r="G5" s="9">
        <f>IFERROR(F5/F$7, "--")</f>
        <v>0.32784184514003295</v>
      </c>
      <c r="H5" s="112">
        <v>170</v>
      </c>
      <c r="I5" s="9">
        <f t="shared" si="2"/>
        <v>0.30852994555353902</v>
      </c>
      <c r="J5" s="112">
        <v>182</v>
      </c>
      <c r="K5" s="9">
        <f t="shared" si="3"/>
        <v>0.31873905429071803</v>
      </c>
      <c r="L5" s="9">
        <f>IFERROR((J5-B5)/B5, "--")</f>
        <v>5.5248618784530384E-3</v>
      </c>
      <c r="M5" s="111"/>
    </row>
    <row r="6" spans="1:13" x14ac:dyDescent="0.25">
      <c r="A6" s="16" t="s">
        <v>13</v>
      </c>
      <c r="B6" s="4">
        <v>5</v>
      </c>
      <c r="C6" s="9">
        <f>IFERROR(B6/B$7, "--")</f>
        <v>8.3056478405315621E-3</v>
      </c>
      <c r="D6" s="112">
        <v>3</v>
      </c>
      <c r="E6" s="9">
        <f t="shared" si="0"/>
        <v>4.2674253200568994E-3</v>
      </c>
      <c r="F6" s="112">
        <v>6</v>
      </c>
      <c r="G6" s="9">
        <f t="shared" si="1"/>
        <v>9.8846787479406912E-3</v>
      </c>
      <c r="H6" s="112">
        <v>6</v>
      </c>
      <c r="I6" s="9">
        <f t="shared" si="2"/>
        <v>1.0889292196007259E-2</v>
      </c>
      <c r="J6" s="112">
        <v>4</v>
      </c>
      <c r="K6" s="9">
        <f t="shared" si="3"/>
        <v>7.0052539404553416E-3</v>
      </c>
      <c r="L6" s="9">
        <f>IFERROR((J6-B6)/B6, "--")</f>
        <v>-0.2</v>
      </c>
      <c r="M6" s="111"/>
    </row>
    <row r="7" spans="1:13" x14ac:dyDescent="0.25">
      <c r="A7" s="101" t="s">
        <v>30</v>
      </c>
      <c r="B7" s="17">
        <f t="shared" ref="B7:K7" si="5">IFERROR(SUM(B4:B6), "--")</f>
        <v>602</v>
      </c>
      <c r="C7" s="18">
        <f t="shared" si="5"/>
        <v>1</v>
      </c>
      <c r="D7" s="17">
        <f t="shared" si="5"/>
        <v>703</v>
      </c>
      <c r="E7" s="18">
        <f t="shared" si="5"/>
        <v>0.99999999999999989</v>
      </c>
      <c r="F7" s="17">
        <f t="shared" si="5"/>
        <v>607</v>
      </c>
      <c r="G7" s="18">
        <f t="shared" si="5"/>
        <v>1</v>
      </c>
      <c r="H7" s="17">
        <f t="shared" si="5"/>
        <v>551</v>
      </c>
      <c r="I7" s="18">
        <f t="shared" si="5"/>
        <v>0.99999999999999989</v>
      </c>
      <c r="J7" s="17">
        <f t="shared" si="5"/>
        <v>571</v>
      </c>
      <c r="K7" s="18">
        <f t="shared" si="5"/>
        <v>1</v>
      </c>
      <c r="L7" s="18">
        <f>IFERROR((J7-B7)/B7, "--")</f>
        <v>-5.1495016611295678E-2</v>
      </c>
      <c r="M7" s="111"/>
    </row>
    <row r="8" spans="1:13" s="24" customFormat="1" ht="30" x14ac:dyDescent="0.25">
      <c r="A8" s="51" t="s">
        <v>22</v>
      </c>
      <c r="B8" s="127" t="s">
        <v>0</v>
      </c>
      <c r="C8" s="127"/>
      <c r="D8" s="127" t="s">
        <v>1</v>
      </c>
      <c r="E8" s="127"/>
      <c r="F8" s="127" t="s">
        <v>2</v>
      </c>
      <c r="G8" s="127"/>
      <c r="H8" s="127" t="s">
        <v>48</v>
      </c>
      <c r="I8" s="127"/>
      <c r="J8" s="127" t="s">
        <v>47</v>
      </c>
      <c r="K8" s="127"/>
      <c r="L8" s="50" t="s">
        <v>31</v>
      </c>
      <c r="M8" s="50" t="s">
        <v>96</v>
      </c>
    </row>
    <row r="9" spans="1:13" x14ac:dyDescent="0.25">
      <c r="A9" s="16" t="s">
        <v>14</v>
      </c>
      <c r="B9" s="112">
        <v>38</v>
      </c>
      <c r="C9" s="9">
        <f t="shared" ref="C9:C17" si="6">IFERROR(B9/B$18, "--")</f>
        <v>6.3122923588039864E-2</v>
      </c>
      <c r="D9" s="112">
        <v>45</v>
      </c>
      <c r="E9" s="9">
        <f>IFERROR(D9/D$18, "--")</f>
        <v>6.4011379800853488E-2</v>
      </c>
      <c r="F9" s="112">
        <v>49</v>
      </c>
      <c r="G9" s="9">
        <f t="shared" ref="G9:G17" si="7">IFERROR(F9/F$18, "--")</f>
        <v>8.0724876441515644E-2</v>
      </c>
      <c r="H9" s="112">
        <v>47</v>
      </c>
      <c r="I9" s="9">
        <f t="shared" ref="I9:I17" si="8">IFERROR(H9/H$18, "--")</f>
        <v>8.5299455535390201E-2</v>
      </c>
      <c r="J9" s="112">
        <v>44</v>
      </c>
      <c r="K9" s="9">
        <f t="shared" ref="K9:K17" si="9">IFERROR(J9/J$18, "--")</f>
        <v>7.7057793345008757E-2</v>
      </c>
      <c r="L9" s="9">
        <f t="shared" ref="L9:L17" si="10">IFERROR((J9-B9)/B9, "--")</f>
        <v>0.15789473684210525</v>
      </c>
      <c r="M9" s="111"/>
    </row>
    <row r="10" spans="1:13" x14ac:dyDescent="0.25">
      <c r="A10" s="16" t="s">
        <v>15</v>
      </c>
      <c r="B10" s="112">
        <v>4</v>
      </c>
      <c r="C10" s="9">
        <f t="shared" si="6"/>
        <v>6.6445182724252493E-3</v>
      </c>
      <c r="D10" s="112">
        <v>2</v>
      </c>
      <c r="E10" s="9">
        <f t="shared" ref="E10:E17" si="11">IFERROR(D10/D$18, "--")</f>
        <v>2.8449502133712661E-3</v>
      </c>
      <c r="F10" s="112">
        <v>1</v>
      </c>
      <c r="G10" s="9">
        <f t="shared" si="7"/>
        <v>1.6474464579901153E-3</v>
      </c>
      <c r="H10" s="112">
        <v>2</v>
      </c>
      <c r="I10" s="9">
        <f t="shared" si="8"/>
        <v>3.629764065335753E-3</v>
      </c>
      <c r="J10" s="112">
        <v>1</v>
      </c>
      <c r="K10" s="9">
        <f>IFERROR(J10/J$18, "--")</f>
        <v>1.7513134851138354E-3</v>
      </c>
      <c r="L10" s="9">
        <f>IFERROR((J10-B10)/B10, "--")</f>
        <v>-0.75</v>
      </c>
      <c r="M10" s="111"/>
    </row>
    <row r="11" spans="1:13" x14ac:dyDescent="0.25">
      <c r="A11" s="16" t="s">
        <v>16</v>
      </c>
      <c r="B11" s="112">
        <v>11</v>
      </c>
      <c r="C11" s="9">
        <f t="shared" si="6"/>
        <v>1.8272425249169437E-2</v>
      </c>
      <c r="D11" s="112">
        <v>22</v>
      </c>
      <c r="E11" s="9">
        <f t="shared" si="11"/>
        <v>3.1294452347083924E-2</v>
      </c>
      <c r="F11" s="112">
        <v>13</v>
      </c>
      <c r="G11" s="9">
        <f t="shared" si="7"/>
        <v>2.1416803953871501E-2</v>
      </c>
      <c r="H11" s="112">
        <v>13</v>
      </c>
      <c r="I11" s="9">
        <f t="shared" si="8"/>
        <v>2.3593466424682397E-2</v>
      </c>
      <c r="J11" s="112">
        <v>15</v>
      </c>
      <c r="K11" s="9">
        <f t="shared" si="9"/>
        <v>2.6269702276707531E-2</v>
      </c>
      <c r="L11" s="9">
        <f t="shared" si="10"/>
        <v>0.36363636363636365</v>
      </c>
      <c r="M11" s="111"/>
    </row>
    <row r="12" spans="1:13" x14ac:dyDescent="0.25">
      <c r="A12" s="16" t="s">
        <v>17</v>
      </c>
      <c r="B12" s="112">
        <v>14</v>
      </c>
      <c r="C12" s="9">
        <f t="shared" si="6"/>
        <v>2.3255813953488372E-2</v>
      </c>
      <c r="D12" s="112">
        <v>28</v>
      </c>
      <c r="E12" s="9">
        <f t="shared" si="11"/>
        <v>3.9829302987197723E-2</v>
      </c>
      <c r="F12" s="112">
        <v>15</v>
      </c>
      <c r="G12" s="9">
        <f t="shared" si="7"/>
        <v>2.4711696869851731E-2</v>
      </c>
      <c r="H12" s="112">
        <v>18</v>
      </c>
      <c r="I12" s="9">
        <f t="shared" si="8"/>
        <v>3.2667876588021776E-2</v>
      </c>
      <c r="J12" s="112">
        <v>16</v>
      </c>
      <c r="K12" s="9">
        <f t="shared" si="9"/>
        <v>2.8021015761821366E-2</v>
      </c>
      <c r="L12" s="9">
        <f t="shared" si="10"/>
        <v>0.14285714285714285</v>
      </c>
      <c r="M12" s="111"/>
    </row>
    <row r="13" spans="1:13" x14ac:dyDescent="0.25">
      <c r="A13" s="16" t="s">
        <v>92</v>
      </c>
      <c r="B13" s="112">
        <v>275</v>
      </c>
      <c r="C13" s="9">
        <f t="shared" si="6"/>
        <v>0.45681063122923588</v>
      </c>
      <c r="D13" s="112">
        <v>274</v>
      </c>
      <c r="E13" s="9">
        <f t="shared" si="11"/>
        <v>0.38975817923186346</v>
      </c>
      <c r="F13" s="112">
        <v>256</v>
      </c>
      <c r="G13" s="9">
        <f t="shared" si="7"/>
        <v>0.42174629324546953</v>
      </c>
      <c r="H13" s="112">
        <v>248</v>
      </c>
      <c r="I13" s="9">
        <f t="shared" si="8"/>
        <v>0.45009074410163341</v>
      </c>
      <c r="J13" s="112">
        <v>262</v>
      </c>
      <c r="K13" s="9">
        <f t="shared" si="9"/>
        <v>0.45884413309982486</v>
      </c>
      <c r="L13" s="9">
        <f t="shared" si="10"/>
        <v>-4.7272727272727272E-2</v>
      </c>
      <c r="M13" s="111"/>
    </row>
    <row r="14" spans="1:13" x14ac:dyDescent="0.25">
      <c r="A14" s="16" t="s">
        <v>18</v>
      </c>
      <c r="B14" s="112">
        <v>1</v>
      </c>
      <c r="C14" s="9">
        <f t="shared" si="6"/>
        <v>1.6611295681063123E-3</v>
      </c>
      <c r="D14" s="112">
        <v>5</v>
      </c>
      <c r="E14" s="9">
        <f t="shared" si="11"/>
        <v>7.1123755334281651E-3</v>
      </c>
      <c r="F14" s="112">
        <v>2</v>
      </c>
      <c r="G14" s="9">
        <f t="shared" si="7"/>
        <v>3.2948929159802307E-3</v>
      </c>
      <c r="H14" s="112">
        <v>5</v>
      </c>
      <c r="I14" s="9">
        <f t="shared" si="8"/>
        <v>9.0744101633393835E-3</v>
      </c>
      <c r="J14" s="112">
        <v>2</v>
      </c>
      <c r="K14" s="9">
        <f t="shared" si="9"/>
        <v>3.5026269702276708E-3</v>
      </c>
      <c r="L14" s="9">
        <f t="shared" si="10"/>
        <v>1</v>
      </c>
      <c r="M14" s="111"/>
    </row>
    <row r="15" spans="1:13" x14ac:dyDescent="0.25">
      <c r="A15" s="16" t="s">
        <v>19</v>
      </c>
      <c r="B15" s="112">
        <v>202</v>
      </c>
      <c r="C15" s="9">
        <f t="shared" si="6"/>
        <v>0.33554817275747506</v>
      </c>
      <c r="D15" s="112">
        <v>269</v>
      </c>
      <c r="E15" s="9">
        <f t="shared" si="11"/>
        <v>0.38264580369843526</v>
      </c>
      <c r="F15" s="112">
        <v>210</v>
      </c>
      <c r="G15" s="9">
        <f t="shared" si="7"/>
        <v>0.34596375617792424</v>
      </c>
      <c r="H15" s="112">
        <v>178</v>
      </c>
      <c r="I15" s="9">
        <f t="shared" si="8"/>
        <v>0.32304900181488205</v>
      </c>
      <c r="J15" s="112">
        <v>189</v>
      </c>
      <c r="K15" s="9">
        <f t="shared" si="9"/>
        <v>0.3309982486865149</v>
      </c>
      <c r="L15" s="9">
        <f t="shared" si="10"/>
        <v>-6.4356435643564358E-2</v>
      </c>
      <c r="M15" s="111"/>
    </row>
    <row r="16" spans="1:13" x14ac:dyDescent="0.25">
      <c r="A16" s="16" t="s">
        <v>20</v>
      </c>
      <c r="B16" s="112">
        <v>53</v>
      </c>
      <c r="C16" s="9">
        <f t="shared" si="6"/>
        <v>8.8039867109634545E-2</v>
      </c>
      <c r="D16" s="112">
        <v>55</v>
      </c>
      <c r="E16" s="9">
        <f t="shared" si="11"/>
        <v>7.8236130867709822E-2</v>
      </c>
      <c r="F16" s="112">
        <v>55</v>
      </c>
      <c r="G16" s="9">
        <f t="shared" si="7"/>
        <v>9.0609555189456348E-2</v>
      </c>
      <c r="H16" s="112">
        <v>38</v>
      </c>
      <c r="I16" s="9">
        <f t="shared" si="8"/>
        <v>6.8965517241379309E-2</v>
      </c>
      <c r="J16" s="112">
        <v>40</v>
      </c>
      <c r="K16" s="9">
        <f t="shared" si="9"/>
        <v>7.0052539404553416E-2</v>
      </c>
      <c r="L16" s="9">
        <f t="shared" si="10"/>
        <v>-0.24528301886792453</v>
      </c>
      <c r="M16" s="111"/>
    </row>
    <row r="17" spans="1:13" x14ac:dyDescent="0.25">
      <c r="A17" s="16" t="s">
        <v>21</v>
      </c>
      <c r="B17" s="112">
        <v>4</v>
      </c>
      <c r="C17" s="9">
        <f t="shared" si="6"/>
        <v>6.6445182724252493E-3</v>
      </c>
      <c r="D17" s="112">
        <v>3</v>
      </c>
      <c r="E17" s="9">
        <f t="shared" si="11"/>
        <v>4.2674253200568994E-3</v>
      </c>
      <c r="F17" s="112">
        <v>6</v>
      </c>
      <c r="G17" s="9">
        <f t="shared" si="7"/>
        <v>9.8846787479406912E-3</v>
      </c>
      <c r="H17" s="112">
        <v>2</v>
      </c>
      <c r="I17" s="9">
        <f t="shared" si="8"/>
        <v>3.629764065335753E-3</v>
      </c>
      <c r="J17" s="112">
        <v>2</v>
      </c>
      <c r="K17" s="9">
        <f t="shared" si="9"/>
        <v>3.5026269702276708E-3</v>
      </c>
      <c r="L17" s="9">
        <f t="shared" si="10"/>
        <v>-0.5</v>
      </c>
      <c r="M17" s="111"/>
    </row>
    <row r="18" spans="1:13" x14ac:dyDescent="0.25">
      <c r="A18" s="101" t="s">
        <v>30</v>
      </c>
      <c r="B18" s="17">
        <f t="shared" ref="B18:K18" si="12">IFERROR(SUM(B9:B17), "--")</f>
        <v>602</v>
      </c>
      <c r="C18" s="18">
        <f t="shared" si="12"/>
        <v>0.99999999999999989</v>
      </c>
      <c r="D18" s="17">
        <f t="shared" si="12"/>
        <v>703</v>
      </c>
      <c r="E18" s="18">
        <f t="shared" si="12"/>
        <v>1</v>
      </c>
      <c r="F18" s="17">
        <f t="shared" si="12"/>
        <v>607</v>
      </c>
      <c r="G18" s="18">
        <f t="shared" si="12"/>
        <v>1.0000000000000002</v>
      </c>
      <c r="H18" s="17">
        <f t="shared" si="12"/>
        <v>551</v>
      </c>
      <c r="I18" s="18">
        <f t="shared" si="12"/>
        <v>1</v>
      </c>
      <c r="J18" s="17">
        <f t="shared" si="12"/>
        <v>571</v>
      </c>
      <c r="K18" s="18">
        <f t="shared" si="12"/>
        <v>1</v>
      </c>
      <c r="L18" s="18">
        <f>IFERROR((J18-B18)/B18, "--")</f>
        <v>-5.1495016611295678E-2</v>
      </c>
      <c r="M18" s="111"/>
    </row>
    <row r="19" spans="1:13" s="24" customFormat="1" ht="30" x14ac:dyDescent="0.25">
      <c r="A19" s="51" t="s">
        <v>5</v>
      </c>
      <c r="B19" s="127" t="s">
        <v>0</v>
      </c>
      <c r="C19" s="127"/>
      <c r="D19" s="127" t="s">
        <v>1</v>
      </c>
      <c r="E19" s="127"/>
      <c r="F19" s="127" t="s">
        <v>2</v>
      </c>
      <c r="G19" s="127"/>
      <c r="H19" s="127" t="s">
        <v>48</v>
      </c>
      <c r="I19" s="127"/>
      <c r="J19" s="127" t="s">
        <v>47</v>
      </c>
      <c r="K19" s="127"/>
      <c r="L19" s="50" t="s">
        <v>31</v>
      </c>
      <c r="M19" s="50" t="s">
        <v>96</v>
      </c>
    </row>
    <row r="20" spans="1:13" x14ac:dyDescent="0.25">
      <c r="A20" s="16" t="s">
        <v>6</v>
      </c>
      <c r="B20" s="112">
        <v>221</v>
      </c>
      <c r="C20" s="9">
        <f>IFERROR(B20/B$24, "--")</f>
        <v>0.36710963455149503</v>
      </c>
      <c r="D20" s="112">
        <v>228</v>
      </c>
      <c r="E20" s="9">
        <f t="shared" ref="E20:E23" si="13">IFERROR(D20/D$24, "--")</f>
        <v>0.32432432432432434</v>
      </c>
      <c r="F20" s="112">
        <v>225</v>
      </c>
      <c r="G20" s="9">
        <f t="shared" ref="G20:G23" si="14">IFERROR(F20/F$24, "--")</f>
        <v>0.37067545304777594</v>
      </c>
      <c r="H20" s="112">
        <v>213</v>
      </c>
      <c r="I20" s="9">
        <f t="shared" ref="I20:I23" si="15">IFERROR(H20/H$24, "--")</f>
        <v>0.38656987295825773</v>
      </c>
      <c r="J20" s="112">
        <v>211</v>
      </c>
      <c r="K20" s="9">
        <f t="shared" ref="K20:K23" si="16">IFERROR(J20/J$24, "--")</f>
        <v>0.36952714535901926</v>
      </c>
      <c r="L20" s="9">
        <f t="shared" ref="L20:L24" si="17">IFERROR((J20-B20)/B20, "--")</f>
        <v>-4.5248868778280542E-2</v>
      </c>
      <c r="M20" s="111"/>
    </row>
    <row r="21" spans="1:13" x14ac:dyDescent="0.25">
      <c r="A21" s="16" t="s">
        <v>7</v>
      </c>
      <c r="B21" s="112">
        <v>252</v>
      </c>
      <c r="C21" s="9">
        <f t="shared" ref="C21:C23" si="18">IFERROR(B21/B$24, "--")</f>
        <v>0.41860465116279072</v>
      </c>
      <c r="D21" s="112">
        <v>297</v>
      </c>
      <c r="E21" s="9">
        <f t="shared" si="13"/>
        <v>0.42247510668563298</v>
      </c>
      <c r="F21" s="112">
        <v>232</v>
      </c>
      <c r="G21" s="9">
        <f t="shared" si="14"/>
        <v>0.38220757825370677</v>
      </c>
      <c r="H21" s="112">
        <v>205</v>
      </c>
      <c r="I21" s="9">
        <f t="shared" si="15"/>
        <v>0.3720508166969147</v>
      </c>
      <c r="J21" s="112">
        <v>225</v>
      </c>
      <c r="K21" s="9">
        <f t="shared" si="16"/>
        <v>0.39404553415061294</v>
      </c>
      <c r="L21" s="9">
        <f t="shared" si="17"/>
        <v>-0.10714285714285714</v>
      </c>
      <c r="M21" s="111"/>
    </row>
    <row r="22" spans="1:13" x14ac:dyDescent="0.25">
      <c r="A22" s="16" t="s">
        <v>8</v>
      </c>
      <c r="B22" s="112">
        <v>106</v>
      </c>
      <c r="C22" s="9">
        <f t="shared" si="18"/>
        <v>0.17607973421926909</v>
      </c>
      <c r="D22" s="112">
        <v>151</v>
      </c>
      <c r="E22" s="9">
        <f t="shared" si="13"/>
        <v>0.21479374110953059</v>
      </c>
      <c r="F22" s="112">
        <v>131</v>
      </c>
      <c r="G22" s="9">
        <f t="shared" si="14"/>
        <v>0.21581548599670511</v>
      </c>
      <c r="H22" s="112">
        <v>110</v>
      </c>
      <c r="I22" s="9">
        <f t="shared" si="15"/>
        <v>0.19963702359346641</v>
      </c>
      <c r="J22" s="112">
        <v>114</v>
      </c>
      <c r="K22" s="9">
        <f t="shared" si="16"/>
        <v>0.19964973730297722</v>
      </c>
      <c r="L22" s="9">
        <f t="shared" si="17"/>
        <v>7.5471698113207544E-2</v>
      </c>
      <c r="M22" s="111"/>
    </row>
    <row r="23" spans="1:13" x14ac:dyDescent="0.25">
      <c r="A23" s="16" t="s">
        <v>9</v>
      </c>
      <c r="B23" s="112">
        <v>23</v>
      </c>
      <c r="C23" s="9">
        <f t="shared" si="18"/>
        <v>3.8205980066445183E-2</v>
      </c>
      <c r="D23" s="112">
        <v>27</v>
      </c>
      <c r="E23" s="9">
        <f t="shared" si="13"/>
        <v>3.8406827880512091E-2</v>
      </c>
      <c r="F23" s="112">
        <v>19</v>
      </c>
      <c r="G23" s="9">
        <f t="shared" si="14"/>
        <v>3.130148270181219E-2</v>
      </c>
      <c r="H23" s="112">
        <v>23</v>
      </c>
      <c r="I23" s="9">
        <f t="shared" si="15"/>
        <v>4.1742286751361164E-2</v>
      </c>
      <c r="J23" s="112">
        <v>21</v>
      </c>
      <c r="K23" s="9">
        <f t="shared" si="16"/>
        <v>3.6777583187390543E-2</v>
      </c>
      <c r="L23" s="9">
        <f t="shared" si="17"/>
        <v>-8.6956521739130432E-2</v>
      </c>
      <c r="M23" s="111"/>
    </row>
    <row r="24" spans="1:13" x14ac:dyDescent="0.25">
      <c r="A24" s="101" t="s">
        <v>30</v>
      </c>
      <c r="B24" s="17">
        <f t="shared" ref="B24:K24" si="19">IFERROR(SUM(B20:B23), "--")</f>
        <v>602</v>
      </c>
      <c r="C24" s="18">
        <f t="shared" si="19"/>
        <v>1</v>
      </c>
      <c r="D24" s="17">
        <f t="shared" si="19"/>
        <v>703</v>
      </c>
      <c r="E24" s="18">
        <f t="shared" si="19"/>
        <v>1</v>
      </c>
      <c r="F24" s="17">
        <f t="shared" si="19"/>
        <v>607</v>
      </c>
      <c r="G24" s="18">
        <f t="shared" si="19"/>
        <v>1</v>
      </c>
      <c r="H24" s="17">
        <f t="shared" si="19"/>
        <v>551</v>
      </c>
      <c r="I24" s="18">
        <f t="shared" si="19"/>
        <v>0.99999999999999989</v>
      </c>
      <c r="J24" s="17">
        <f t="shared" si="19"/>
        <v>571</v>
      </c>
      <c r="K24" s="18">
        <f t="shared" si="19"/>
        <v>1</v>
      </c>
      <c r="L24" s="18">
        <f t="shared" si="17"/>
        <v>-5.1495016611295678E-2</v>
      </c>
      <c r="M24" s="111"/>
    </row>
    <row r="25" spans="1:13" s="24" customFormat="1" ht="30" x14ac:dyDescent="0.25">
      <c r="A25" s="51" t="s">
        <v>57</v>
      </c>
      <c r="B25" s="127" t="s">
        <v>0</v>
      </c>
      <c r="C25" s="127"/>
      <c r="D25" s="127" t="s">
        <v>1</v>
      </c>
      <c r="E25" s="127"/>
      <c r="F25" s="127" t="s">
        <v>2</v>
      </c>
      <c r="G25" s="127"/>
      <c r="H25" s="127" t="s">
        <v>48</v>
      </c>
      <c r="I25" s="127"/>
      <c r="J25" s="127" t="s">
        <v>47</v>
      </c>
      <c r="K25" s="127"/>
      <c r="L25" s="50" t="s">
        <v>31</v>
      </c>
      <c r="M25" s="50" t="s">
        <v>96</v>
      </c>
    </row>
    <row r="26" spans="1:13" x14ac:dyDescent="0.25">
      <c r="A26" s="16" t="s">
        <v>23</v>
      </c>
      <c r="B26" s="7">
        <v>370</v>
      </c>
      <c r="C26" s="9">
        <f>IFERROR(B26/B$31, "--")</f>
        <v>0.61461794019933558</v>
      </c>
      <c r="D26" s="7">
        <v>415</v>
      </c>
      <c r="E26" s="9">
        <f t="shared" ref="E26:E30" si="20">IFERROR(D26/D$31, "--")</f>
        <v>0.59032716927453766</v>
      </c>
      <c r="F26" s="7">
        <v>355</v>
      </c>
      <c r="G26" s="9">
        <f t="shared" ref="G26:G30" si="21">IFERROR(F26/F$31, "--")</f>
        <v>0.58484349258649093</v>
      </c>
      <c r="H26" s="7">
        <v>320</v>
      </c>
      <c r="I26" s="9">
        <f t="shared" ref="I26:I30" si="22">IFERROR(H26/H$31, "--")</f>
        <v>0.58076225045372054</v>
      </c>
      <c r="J26" s="7">
        <v>355</v>
      </c>
      <c r="K26" s="9">
        <f t="shared" ref="K26:K30" si="23">IFERROR(J26/J$31, "--")</f>
        <v>0.62171628721541161</v>
      </c>
      <c r="L26" s="9">
        <f t="shared" ref="L26:L31" si="24">IFERROR((J26-B26)/B26, "--")</f>
        <v>-4.0540540540540543E-2</v>
      </c>
      <c r="M26" s="111"/>
    </row>
    <row r="27" spans="1:13" x14ac:dyDescent="0.25">
      <c r="A27" s="16" t="s">
        <v>24</v>
      </c>
      <c r="B27" s="7">
        <v>104</v>
      </c>
      <c r="C27" s="9">
        <f t="shared" ref="C27:C30" si="25">IFERROR(B27/B$31, "--")</f>
        <v>0.17275747508305647</v>
      </c>
      <c r="D27" s="7">
        <v>124</v>
      </c>
      <c r="E27" s="9">
        <f t="shared" si="20"/>
        <v>0.1763869132290185</v>
      </c>
      <c r="F27" s="7">
        <v>108</v>
      </c>
      <c r="G27" s="9">
        <f t="shared" si="21"/>
        <v>0.17792421746293247</v>
      </c>
      <c r="H27" s="7">
        <v>96</v>
      </c>
      <c r="I27" s="9">
        <f t="shared" si="22"/>
        <v>0.17422867513611615</v>
      </c>
      <c r="J27" s="7">
        <v>88</v>
      </c>
      <c r="K27" s="9">
        <f t="shared" si="23"/>
        <v>0.15411558669001751</v>
      </c>
      <c r="L27" s="9">
        <f t="shared" si="24"/>
        <v>-0.15384615384615385</v>
      </c>
      <c r="M27" s="111"/>
    </row>
    <row r="28" spans="1:13" x14ac:dyDescent="0.25">
      <c r="A28" s="16" t="s">
        <v>25</v>
      </c>
      <c r="B28" s="7">
        <v>50</v>
      </c>
      <c r="C28" s="9">
        <f t="shared" si="25"/>
        <v>8.3056478405315617E-2</v>
      </c>
      <c r="D28" s="7">
        <v>74</v>
      </c>
      <c r="E28" s="9">
        <f t="shared" si="20"/>
        <v>0.10526315789473684</v>
      </c>
      <c r="F28" s="7">
        <v>46</v>
      </c>
      <c r="G28" s="9">
        <f t="shared" si="21"/>
        <v>7.57825370675453E-2</v>
      </c>
      <c r="H28" s="7">
        <v>62</v>
      </c>
      <c r="I28" s="9">
        <f t="shared" si="22"/>
        <v>0.11252268602540835</v>
      </c>
      <c r="J28" s="7">
        <v>49</v>
      </c>
      <c r="K28" s="9">
        <f t="shared" si="23"/>
        <v>8.5814360770577927E-2</v>
      </c>
      <c r="L28" s="9">
        <f t="shared" si="24"/>
        <v>-0.02</v>
      </c>
      <c r="M28" s="111"/>
    </row>
    <row r="29" spans="1:13" x14ac:dyDescent="0.25">
      <c r="A29" s="16" t="s">
        <v>26</v>
      </c>
      <c r="B29" s="7">
        <v>6</v>
      </c>
      <c r="C29" s="9">
        <f t="shared" si="25"/>
        <v>9.9667774086378731E-3</v>
      </c>
      <c r="D29" s="7">
        <v>4</v>
      </c>
      <c r="E29" s="9">
        <f t="shared" si="20"/>
        <v>5.6899004267425323E-3</v>
      </c>
      <c r="F29" s="7">
        <v>3</v>
      </c>
      <c r="G29" s="9">
        <f t="shared" si="21"/>
        <v>4.9423393739703456E-3</v>
      </c>
      <c r="H29" s="7">
        <v>3</v>
      </c>
      <c r="I29" s="9">
        <f t="shared" si="22"/>
        <v>5.4446460980036296E-3</v>
      </c>
      <c r="J29" s="7">
        <v>2</v>
      </c>
      <c r="K29" s="9">
        <f t="shared" si="23"/>
        <v>3.5026269702276708E-3</v>
      </c>
      <c r="L29" s="9">
        <f t="shared" si="24"/>
        <v>-0.66666666666666663</v>
      </c>
      <c r="M29" s="111"/>
    </row>
    <row r="30" spans="1:13" x14ac:dyDescent="0.25">
      <c r="A30" s="16" t="s">
        <v>27</v>
      </c>
      <c r="B30" s="7">
        <v>72</v>
      </c>
      <c r="C30" s="9">
        <f t="shared" si="25"/>
        <v>0.11960132890365449</v>
      </c>
      <c r="D30" s="7">
        <v>86</v>
      </c>
      <c r="E30" s="9">
        <f t="shared" si="20"/>
        <v>0.12233285917496443</v>
      </c>
      <c r="F30" s="7">
        <v>95</v>
      </c>
      <c r="G30" s="9">
        <f t="shared" si="21"/>
        <v>0.15650741350906094</v>
      </c>
      <c r="H30" s="7">
        <v>70</v>
      </c>
      <c r="I30" s="9">
        <f t="shared" si="22"/>
        <v>0.12704174228675136</v>
      </c>
      <c r="J30" s="7">
        <v>77</v>
      </c>
      <c r="K30" s="9">
        <f t="shared" si="23"/>
        <v>0.13485113835376533</v>
      </c>
      <c r="L30" s="9">
        <f t="shared" si="24"/>
        <v>6.9444444444444448E-2</v>
      </c>
      <c r="M30" s="111"/>
    </row>
    <row r="31" spans="1:13" x14ac:dyDescent="0.25">
      <c r="A31" s="101" t="s">
        <v>30</v>
      </c>
      <c r="B31" s="17">
        <f t="shared" ref="B31:K31" si="26">IFERROR(SUM(B26:B30), "--")</f>
        <v>602</v>
      </c>
      <c r="C31" s="18">
        <f t="shared" si="26"/>
        <v>1</v>
      </c>
      <c r="D31" s="17">
        <f t="shared" si="26"/>
        <v>703</v>
      </c>
      <c r="E31" s="18">
        <f t="shared" si="26"/>
        <v>0.99999999999999989</v>
      </c>
      <c r="F31" s="17">
        <f t="shared" si="26"/>
        <v>607</v>
      </c>
      <c r="G31" s="18">
        <f t="shared" si="26"/>
        <v>1</v>
      </c>
      <c r="H31" s="17">
        <f t="shared" si="26"/>
        <v>551</v>
      </c>
      <c r="I31" s="18">
        <f t="shared" si="26"/>
        <v>1</v>
      </c>
      <c r="J31" s="17">
        <f t="shared" si="26"/>
        <v>571</v>
      </c>
      <c r="K31" s="18">
        <f t="shared" si="26"/>
        <v>1</v>
      </c>
      <c r="L31" s="18">
        <f t="shared" si="24"/>
        <v>-5.1495016611295678E-2</v>
      </c>
      <c r="M31" s="111"/>
    </row>
    <row r="32" spans="1:13" s="24" customFormat="1" ht="30" x14ac:dyDescent="0.25">
      <c r="A32" s="51" t="s">
        <v>28</v>
      </c>
      <c r="B32" s="127" t="s">
        <v>0</v>
      </c>
      <c r="C32" s="127"/>
      <c r="D32" s="127" t="s">
        <v>1</v>
      </c>
      <c r="E32" s="127"/>
      <c r="F32" s="127" t="s">
        <v>2</v>
      </c>
      <c r="G32" s="127"/>
      <c r="H32" s="127" t="s">
        <v>48</v>
      </c>
      <c r="I32" s="127"/>
      <c r="J32" s="127" t="s">
        <v>47</v>
      </c>
      <c r="K32" s="127"/>
      <c r="L32" s="50" t="s">
        <v>31</v>
      </c>
      <c r="M32" s="50" t="s">
        <v>96</v>
      </c>
    </row>
    <row r="33" spans="1:14" x14ac:dyDescent="0.25">
      <c r="A33" s="16" t="s">
        <v>95</v>
      </c>
      <c r="B33" s="112">
        <v>259</v>
      </c>
      <c r="C33" s="9">
        <f>IFERROR(B33/B$35, "--")</f>
        <v>0.43023255813953487</v>
      </c>
      <c r="D33" s="112">
        <v>322</v>
      </c>
      <c r="E33" s="9">
        <f>IFERROR(D33/D$35, "--")</f>
        <v>0.45803698435277385</v>
      </c>
      <c r="F33" s="112">
        <v>277</v>
      </c>
      <c r="G33" s="9">
        <f>IFERROR(F33/F$35, "--")</f>
        <v>0.45634266886326197</v>
      </c>
      <c r="H33" s="112">
        <v>256</v>
      </c>
      <c r="I33" s="9">
        <f>IFERROR(H33/H$35, "--")</f>
        <v>0.46460980036297639</v>
      </c>
      <c r="J33" s="112">
        <v>272</v>
      </c>
      <c r="K33" s="9">
        <f>IFERROR(J33/J$35, "--")</f>
        <v>0.47635726795096323</v>
      </c>
      <c r="L33" s="9">
        <f t="shared" ref="L33:L35" si="27">IFERROR((J33-B33)/B33, "--")</f>
        <v>5.019305019305019E-2</v>
      </c>
      <c r="M33" s="111"/>
    </row>
    <row r="34" spans="1:14" x14ac:dyDescent="0.25">
      <c r="A34" s="16" t="s">
        <v>29</v>
      </c>
      <c r="B34" s="112">
        <v>343</v>
      </c>
      <c r="C34" s="9">
        <f>IFERROR(B34/B$35, "--")</f>
        <v>0.56976744186046513</v>
      </c>
      <c r="D34" s="112">
        <v>381</v>
      </c>
      <c r="E34" s="9">
        <f>IFERROR(D34/D$35, "--")</f>
        <v>0.54196301564722615</v>
      </c>
      <c r="F34" s="112">
        <v>330</v>
      </c>
      <c r="G34" s="9">
        <f>IFERROR(F34/F$35, "--")</f>
        <v>0.54365733113673809</v>
      </c>
      <c r="H34" s="112">
        <v>295</v>
      </c>
      <c r="I34" s="9">
        <f>IFERROR(H34/H$35, "--")</f>
        <v>0.53539019963702361</v>
      </c>
      <c r="J34" s="112">
        <v>299</v>
      </c>
      <c r="K34" s="9">
        <f>IFERROR(J34/J$35, "--")</f>
        <v>0.52364273204903677</v>
      </c>
      <c r="L34" s="9">
        <f t="shared" si="27"/>
        <v>-0.1282798833819242</v>
      </c>
      <c r="M34" s="111"/>
    </row>
    <row r="35" spans="1:14" x14ac:dyDescent="0.25">
      <c r="A35" s="101" t="s">
        <v>30</v>
      </c>
      <c r="B35" s="17">
        <f t="shared" ref="B35:K35" si="28">IFERROR(SUM(B33:B34), "--")</f>
        <v>602</v>
      </c>
      <c r="C35" s="18">
        <f t="shared" si="28"/>
        <v>1</v>
      </c>
      <c r="D35" s="17">
        <f t="shared" si="28"/>
        <v>703</v>
      </c>
      <c r="E35" s="18">
        <f t="shared" si="28"/>
        <v>1</v>
      </c>
      <c r="F35" s="17">
        <f t="shared" si="28"/>
        <v>607</v>
      </c>
      <c r="G35" s="18">
        <f t="shared" si="28"/>
        <v>1</v>
      </c>
      <c r="H35" s="17">
        <f t="shared" si="28"/>
        <v>551</v>
      </c>
      <c r="I35" s="18">
        <f t="shared" si="28"/>
        <v>1</v>
      </c>
      <c r="J35" s="17">
        <f t="shared" si="28"/>
        <v>571</v>
      </c>
      <c r="K35" s="18">
        <f t="shared" si="28"/>
        <v>1</v>
      </c>
      <c r="L35" s="18">
        <f t="shared" si="27"/>
        <v>-5.1495016611295678E-2</v>
      </c>
      <c r="M35" s="111"/>
    </row>
    <row r="36" spans="1:14" x14ac:dyDescent="0.25">
      <c r="A36" s="130" t="s">
        <v>97</v>
      </c>
      <c r="B36" s="131"/>
      <c r="C36" s="131"/>
      <c r="D36" s="131"/>
      <c r="E36" s="131"/>
      <c r="F36" s="131"/>
      <c r="G36" s="131"/>
      <c r="H36" s="131"/>
      <c r="I36" s="131"/>
      <c r="J36" s="131"/>
      <c r="K36" s="131"/>
      <c r="L36" s="131"/>
      <c r="M36" s="132"/>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6" customWidth="1"/>
    <col min="2" max="2" width="12.7109375" customWidth="1"/>
    <col min="3" max="8" width="12.7109375" style="1" customWidth="1"/>
  </cols>
  <sheetData>
    <row r="1" spans="1:8" ht="30" customHeight="1" x14ac:dyDescent="0.25">
      <c r="A1" s="139" t="s">
        <v>99</v>
      </c>
      <c r="B1" s="140"/>
      <c r="C1" s="140"/>
      <c r="D1" s="140"/>
      <c r="E1" s="140"/>
      <c r="F1" s="140"/>
      <c r="G1" s="140"/>
      <c r="H1" s="140"/>
    </row>
    <row r="2" spans="1:8" ht="30" x14ac:dyDescent="0.25">
      <c r="A2" s="104" t="s">
        <v>44</v>
      </c>
      <c r="B2" s="66" t="s">
        <v>4</v>
      </c>
      <c r="C2" s="65" t="s">
        <v>51</v>
      </c>
      <c r="D2" s="65" t="s">
        <v>52</v>
      </c>
      <c r="E2" s="65" t="s">
        <v>49</v>
      </c>
      <c r="F2" s="65" t="s">
        <v>53</v>
      </c>
      <c r="G2" s="65" t="s">
        <v>3</v>
      </c>
      <c r="H2" s="65" t="s">
        <v>50</v>
      </c>
    </row>
    <row r="3" spans="1:8" ht="15" customHeight="1" x14ac:dyDescent="0.25">
      <c r="A3" s="141" t="s">
        <v>98</v>
      </c>
      <c r="B3" s="7" t="s">
        <v>0</v>
      </c>
      <c r="C3" s="7">
        <v>640</v>
      </c>
      <c r="D3" s="7">
        <v>538</v>
      </c>
      <c r="E3" s="15">
        <v>0.84062499999999996</v>
      </c>
      <c r="F3" s="7">
        <v>428</v>
      </c>
      <c r="G3" s="15">
        <v>0.66874999999999996</v>
      </c>
      <c r="H3" s="14" t="s">
        <v>32</v>
      </c>
    </row>
    <row r="4" spans="1:8" ht="15" customHeight="1" x14ac:dyDescent="0.25">
      <c r="A4" s="142"/>
      <c r="B4" s="7" t="s">
        <v>1</v>
      </c>
      <c r="C4" s="4">
        <v>741</v>
      </c>
      <c r="D4" s="4">
        <v>620</v>
      </c>
      <c r="E4" s="5">
        <v>0.83670715249662619</v>
      </c>
      <c r="F4" s="4">
        <v>443</v>
      </c>
      <c r="G4" s="5">
        <v>0.59784075573549256</v>
      </c>
      <c r="H4" s="6" t="s">
        <v>32</v>
      </c>
    </row>
    <row r="5" spans="1:8" ht="15" customHeight="1" x14ac:dyDescent="0.25">
      <c r="A5" s="142"/>
      <c r="B5" s="7" t="s">
        <v>2</v>
      </c>
      <c r="C5" s="4">
        <v>619</v>
      </c>
      <c r="D5" s="4">
        <v>538</v>
      </c>
      <c r="E5" s="5">
        <v>0.86914378029079165</v>
      </c>
      <c r="F5" s="4">
        <v>387</v>
      </c>
      <c r="G5" s="5">
        <v>0.62520193861066231</v>
      </c>
      <c r="H5" s="6" t="s">
        <v>32</v>
      </c>
    </row>
    <row r="6" spans="1:8" ht="15" customHeight="1" x14ac:dyDescent="0.25">
      <c r="A6" s="142"/>
      <c r="B6" s="7" t="s">
        <v>48</v>
      </c>
      <c r="C6" s="4">
        <v>595</v>
      </c>
      <c r="D6" s="4">
        <v>525</v>
      </c>
      <c r="E6" s="5">
        <v>0.88235294117647056</v>
      </c>
      <c r="F6" s="4">
        <v>434</v>
      </c>
      <c r="G6" s="5">
        <v>0.72941176470588232</v>
      </c>
      <c r="H6" s="6" t="s">
        <v>32</v>
      </c>
    </row>
    <row r="7" spans="1:8" ht="15" customHeight="1" x14ac:dyDescent="0.25">
      <c r="A7" s="142"/>
      <c r="B7" s="7" t="s">
        <v>47</v>
      </c>
      <c r="C7" s="4">
        <v>610</v>
      </c>
      <c r="D7" s="4">
        <v>542</v>
      </c>
      <c r="E7" s="5">
        <v>0.88852459016393448</v>
      </c>
      <c r="F7" s="4">
        <v>464</v>
      </c>
      <c r="G7" s="5">
        <v>0.76065573770491801</v>
      </c>
      <c r="H7" s="6" t="s">
        <v>32</v>
      </c>
    </row>
    <row r="8" spans="1:8" ht="15" customHeight="1" x14ac:dyDescent="0.25">
      <c r="A8" s="143"/>
      <c r="B8" s="54" t="s">
        <v>30</v>
      </c>
      <c r="C8" s="17">
        <f>IFERROR(SUM(C3:C7), "--")</f>
        <v>3205</v>
      </c>
      <c r="D8" s="17">
        <f>IFERROR(SUM(D3:D7), "--")</f>
        <v>2763</v>
      </c>
      <c r="E8" s="102">
        <f>IFERROR(D8/C8, "--" )</f>
        <v>0.86209048361934482</v>
      </c>
      <c r="F8" s="17">
        <f>IFERROR(SUM(F3:F7), "--")</f>
        <v>2156</v>
      </c>
      <c r="G8" s="102">
        <f>IFERROR(F8/C8, "--" )</f>
        <v>0.67269890795631826</v>
      </c>
      <c r="H8" s="103" t="s">
        <v>32</v>
      </c>
    </row>
    <row r="9" spans="1:8" ht="15" customHeight="1" x14ac:dyDescent="0.25">
      <c r="A9" s="105"/>
      <c r="B9" s="67"/>
      <c r="C9" s="67"/>
      <c r="D9" s="67"/>
      <c r="E9" s="67"/>
      <c r="F9" s="67"/>
      <c r="G9" s="67"/>
      <c r="H9" s="67"/>
    </row>
    <row r="10" spans="1:8" s="24" customFormat="1" ht="30" x14ac:dyDescent="0.25">
      <c r="A10" s="49" t="s">
        <v>10</v>
      </c>
      <c r="B10" s="2" t="s">
        <v>4</v>
      </c>
      <c r="C10" s="65" t="s">
        <v>51</v>
      </c>
      <c r="D10" s="65" t="s">
        <v>52</v>
      </c>
      <c r="E10" s="65" t="s">
        <v>49</v>
      </c>
      <c r="F10" s="65" t="s">
        <v>53</v>
      </c>
      <c r="G10" s="65" t="s">
        <v>3</v>
      </c>
      <c r="H10" s="65" t="s">
        <v>50</v>
      </c>
    </row>
    <row r="11" spans="1:8" x14ac:dyDescent="0.25">
      <c r="A11" s="153" t="s">
        <v>11</v>
      </c>
      <c r="B11" s="7" t="s">
        <v>0</v>
      </c>
      <c r="C11" s="4">
        <v>450</v>
      </c>
      <c r="D11" s="4">
        <v>378</v>
      </c>
      <c r="E11" s="5">
        <v>0.84</v>
      </c>
      <c r="F11" s="4">
        <v>304</v>
      </c>
      <c r="G11" s="5">
        <v>0.67555555555555558</v>
      </c>
      <c r="H11" s="6">
        <v>2.6302387267904512</v>
      </c>
    </row>
    <row r="12" spans="1:8" x14ac:dyDescent="0.25">
      <c r="A12" s="154"/>
      <c r="B12" s="7" t="s">
        <v>1</v>
      </c>
      <c r="C12" s="4">
        <v>488</v>
      </c>
      <c r="D12" s="4">
        <v>406</v>
      </c>
      <c r="E12" s="5">
        <v>0.83196721311475408</v>
      </c>
      <c r="F12" s="4">
        <v>294</v>
      </c>
      <c r="G12" s="5">
        <v>0.60245901639344257</v>
      </c>
      <c r="H12" s="6">
        <v>2.3588669950738916</v>
      </c>
    </row>
    <row r="13" spans="1:8" x14ac:dyDescent="0.25">
      <c r="A13" s="154"/>
      <c r="B13" s="7" t="s">
        <v>2</v>
      </c>
      <c r="C13" s="4">
        <v>413</v>
      </c>
      <c r="D13" s="4">
        <v>356</v>
      </c>
      <c r="E13" s="5">
        <v>0.86198547215496368</v>
      </c>
      <c r="F13" s="4">
        <v>266</v>
      </c>
      <c r="G13" s="5">
        <v>0.64406779661016944</v>
      </c>
      <c r="H13" s="6">
        <v>2.5053672316384183</v>
      </c>
    </row>
    <row r="14" spans="1:8" x14ac:dyDescent="0.25">
      <c r="A14" s="154"/>
      <c r="B14" s="7" t="s">
        <v>48</v>
      </c>
      <c r="C14" s="4">
        <v>408</v>
      </c>
      <c r="D14" s="4">
        <v>361</v>
      </c>
      <c r="E14" s="5">
        <v>0.88480392156862742</v>
      </c>
      <c r="F14" s="4">
        <v>300</v>
      </c>
      <c r="G14" s="5">
        <v>0.73529411764705888</v>
      </c>
      <c r="H14" s="6">
        <v>2.8725000000000001</v>
      </c>
    </row>
    <row r="15" spans="1:8" x14ac:dyDescent="0.25">
      <c r="A15" s="154"/>
      <c r="B15" s="7" t="s">
        <v>47</v>
      </c>
      <c r="C15" s="4">
        <v>415</v>
      </c>
      <c r="D15" s="4">
        <v>370</v>
      </c>
      <c r="E15" s="5">
        <v>0.89156626506024095</v>
      </c>
      <c r="F15" s="4">
        <v>322</v>
      </c>
      <c r="G15" s="5">
        <v>0.77590361445783129</v>
      </c>
      <c r="H15" s="6">
        <v>2.9640326975476836</v>
      </c>
    </row>
    <row r="16" spans="1:8" x14ac:dyDescent="0.25">
      <c r="A16" s="155"/>
      <c r="B16" s="54" t="s">
        <v>30</v>
      </c>
      <c r="C16" s="17">
        <f>IFERROR(SUM(C11:C15), "--")</f>
        <v>2174</v>
      </c>
      <c r="D16" s="17">
        <f>IFERROR(SUM(D11:D15), "--")</f>
        <v>1871</v>
      </c>
      <c r="E16" s="102">
        <f>IFERROR(D16/C16, "--" )</f>
        <v>0.86062557497700087</v>
      </c>
      <c r="F16" s="17">
        <f>IFERROR(SUM(F11:F15), "--")</f>
        <v>1486</v>
      </c>
      <c r="G16" s="102">
        <f>IFERROR(F16/C16, "--" )</f>
        <v>0.68353265869365221</v>
      </c>
      <c r="H16" s="103" t="s">
        <v>32</v>
      </c>
    </row>
    <row r="17" spans="1:8" x14ac:dyDescent="0.25">
      <c r="A17" s="150" t="s">
        <v>12</v>
      </c>
      <c r="B17" s="87" t="s">
        <v>0</v>
      </c>
      <c r="C17" s="88">
        <v>185</v>
      </c>
      <c r="D17" s="88">
        <v>156</v>
      </c>
      <c r="E17" s="90">
        <v>0.84324324324324329</v>
      </c>
      <c r="F17" s="88">
        <v>122</v>
      </c>
      <c r="G17" s="90">
        <v>0.6594594594594595</v>
      </c>
      <c r="H17" s="89">
        <v>2.5217948717948717</v>
      </c>
    </row>
    <row r="18" spans="1:8" x14ac:dyDescent="0.25">
      <c r="A18" s="151"/>
      <c r="B18" s="87" t="s">
        <v>1</v>
      </c>
      <c r="C18" s="88">
        <v>250</v>
      </c>
      <c r="D18" s="88">
        <v>211</v>
      </c>
      <c r="E18" s="90">
        <v>0.84399999999999997</v>
      </c>
      <c r="F18" s="88">
        <v>148</v>
      </c>
      <c r="G18" s="90">
        <v>0.59199999999999997</v>
      </c>
      <c r="H18" s="89">
        <v>2.2729857819905215</v>
      </c>
    </row>
    <row r="19" spans="1:8" x14ac:dyDescent="0.25">
      <c r="A19" s="151"/>
      <c r="B19" s="87" t="s">
        <v>2</v>
      </c>
      <c r="C19" s="88">
        <v>201</v>
      </c>
      <c r="D19" s="88">
        <v>177</v>
      </c>
      <c r="E19" s="90">
        <v>0.88059701492537312</v>
      </c>
      <c r="F19" s="88">
        <v>116</v>
      </c>
      <c r="G19" s="90">
        <v>0.57711442786069655</v>
      </c>
      <c r="H19" s="89">
        <v>2.1327683615819208</v>
      </c>
    </row>
    <row r="20" spans="1:8" x14ac:dyDescent="0.25">
      <c r="A20" s="151"/>
      <c r="B20" s="87" t="s">
        <v>48</v>
      </c>
      <c r="C20" s="88">
        <v>180</v>
      </c>
      <c r="D20" s="88">
        <v>157</v>
      </c>
      <c r="E20" s="90">
        <v>0.87222222222222223</v>
      </c>
      <c r="F20" s="88">
        <v>130</v>
      </c>
      <c r="G20" s="90">
        <v>0.72222222222222221</v>
      </c>
      <c r="H20" s="89">
        <v>2.7751592356687897</v>
      </c>
    </row>
    <row r="21" spans="1:8" x14ac:dyDescent="0.25">
      <c r="A21" s="151"/>
      <c r="B21" s="87" t="s">
        <v>47</v>
      </c>
      <c r="C21" s="88">
        <v>190</v>
      </c>
      <c r="D21" s="88">
        <v>167</v>
      </c>
      <c r="E21" s="90">
        <v>0.87894736842105259</v>
      </c>
      <c r="F21" s="88">
        <v>137</v>
      </c>
      <c r="G21" s="90">
        <v>0.72105263157894739</v>
      </c>
      <c r="H21" s="89">
        <v>2.6832335329341319</v>
      </c>
    </row>
    <row r="22" spans="1:8" x14ac:dyDescent="0.25">
      <c r="A22" s="152"/>
      <c r="B22" s="95" t="s">
        <v>30</v>
      </c>
      <c r="C22" s="107">
        <f>IFERROR(SUM(C17:C21), "--")</f>
        <v>1006</v>
      </c>
      <c r="D22" s="107">
        <f>IFERROR(SUM(D17:D21), "--")</f>
        <v>868</v>
      </c>
      <c r="E22" s="109">
        <f>IFERROR(D22/C22, "--" )</f>
        <v>0.86282306163021871</v>
      </c>
      <c r="F22" s="107">
        <f>IFERROR(SUM(F17:F21), "--")</f>
        <v>653</v>
      </c>
      <c r="G22" s="109">
        <f>IFERROR(F22/C22, "--" )</f>
        <v>0.64910536779324057</v>
      </c>
      <c r="H22" s="108" t="s">
        <v>32</v>
      </c>
    </row>
    <row r="23" spans="1:8" s="24" customFormat="1" ht="30" x14ac:dyDescent="0.25">
      <c r="A23" s="49" t="s">
        <v>22</v>
      </c>
      <c r="B23" s="2" t="s">
        <v>4</v>
      </c>
      <c r="C23" s="65" t="s">
        <v>51</v>
      </c>
      <c r="D23" s="65" t="s">
        <v>52</v>
      </c>
      <c r="E23" s="65" t="s">
        <v>49</v>
      </c>
      <c r="F23" s="65" t="s">
        <v>53</v>
      </c>
      <c r="G23" s="65" t="s">
        <v>3</v>
      </c>
      <c r="H23" s="65" t="s">
        <v>50</v>
      </c>
    </row>
    <row r="24" spans="1:8" ht="15" customHeight="1" x14ac:dyDescent="0.25">
      <c r="A24" s="147" t="s">
        <v>61</v>
      </c>
      <c r="B24" s="7" t="s">
        <v>0</v>
      </c>
      <c r="C24" s="4">
        <v>38</v>
      </c>
      <c r="D24" s="4">
        <v>32</v>
      </c>
      <c r="E24" s="5">
        <v>0.84210526315789469</v>
      </c>
      <c r="F24" s="4">
        <v>24</v>
      </c>
      <c r="G24" s="5">
        <v>0.63157894736842102</v>
      </c>
      <c r="H24" s="6">
        <v>2.3562500000000002</v>
      </c>
    </row>
    <row r="25" spans="1:8" x14ac:dyDescent="0.25">
      <c r="A25" s="148"/>
      <c r="B25" s="7" t="s">
        <v>1</v>
      </c>
      <c r="C25" s="4">
        <v>45</v>
      </c>
      <c r="D25" s="4">
        <v>35</v>
      </c>
      <c r="E25" s="5">
        <v>0.77777777777777779</v>
      </c>
      <c r="F25" s="4">
        <v>18</v>
      </c>
      <c r="G25" s="5">
        <v>0.4</v>
      </c>
      <c r="H25" s="6">
        <v>1.58</v>
      </c>
    </row>
    <row r="26" spans="1:8" x14ac:dyDescent="0.25">
      <c r="A26" s="148"/>
      <c r="B26" s="7" t="s">
        <v>2</v>
      </c>
      <c r="C26" s="4">
        <v>47</v>
      </c>
      <c r="D26" s="4">
        <v>39</v>
      </c>
      <c r="E26" s="5">
        <v>0.82978723404255317</v>
      </c>
      <c r="F26" s="4">
        <v>25</v>
      </c>
      <c r="G26" s="5">
        <v>0.53191489361702127</v>
      </c>
      <c r="H26" s="6">
        <v>1.9153846153846155</v>
      </c>
    </row>
    <row r="27" spans="1:8" x14ac:dyDescent="0.25">
      <c r="A27" s="148"/>
      <c r="B27" s="7" t="s">
        <v>48</v>
      </c>
      <c r="C27" s="4">
        <v>47</v>
      </c>
      <c r="D27" s="4">
        <v>39</v>
      </c>
      <c r="E27" s="5">
        <v>0.82978723404255317</v>
      </c>
      <c r="F27" s="4">
        <v>29</v>
      </c>
      <c r="G27" s="5">
        <v>0.61702127659574468</v>
      </c>
      <c r="H27" s="6">
        <v>2.2000000000000002</v>
      </c>
    </row>
    <row r="28" spans="1:8" x14ac:dyDescent="0.25">
      <c r="A28" s="148"/>
      <c r="B28" s="7" t="s">
        <v>47</v>
      </c>
      <c r="C28" s="4">
        <v>48</v>
      </c>
      <c r="D28" s="4">
        <v>45</v>
      </c>
      <c r="E28" s="5">
        <v>0.9375</v>
      </c>
      <c r="F28" s="4">
        <v>35</v>
      </c>
      <c r="G28" s="5">
        <v>0.72916666666666663</v>
      </c>
      <c r="H28" s="6">
        <v>2.4155555555555557</v>
      </c>
    </row>
    <row r="29" spans="1:8" x14ac:dyDescent="0.25">
      <c r="A29" s="149"/>
      <c r="B29" s="54" t="s">
        <v>30</v>
      </c>
      <c r="C29" s="17">
        <f>IFERROR(SUM(C24:C28), "--")</f>
        <v>225</v>
      </c>
      <c r="D29" s="17">
        <f>IFERROR(SUM(D24:D28), "--")</f>
        <v>190</v>
      </c>
      <c r="E29" s="102">
        <f>IFERROR(D29/C29, "--" )</f>
        <v>0.84444444444444444</v>
      </c>
      <c r="F29" s="17">
        <f>IFERROR(SUM(F24:F28), "--")</f>
        <v>131</v>
      </c>
      <c r="G29" s="102">
        <f>IFERROR(F29/C29, "--" )</f>
        <v>0.5822222222222222</v>
      </c>
      <c r="H29" s="103" t="s">
        <v>32</v>
      </c>
    </row>
    <row r="30" spans="1:8" ht="15" customHeight="1" x14ac:dyDescent="0.25">
      <c r="A30" s="144" t="s">
        <v>60</v>
      </c>
      <c r="B30" s="87" t="s">
        <v>0</v>
      </c>
      <c r="C30" s="88">
        <v>4</v>
      </c>
      <c r="D30" s="88">
        <v>3</v>
      </c>
      <c r="E30" s="90">
        <v>0.75</v>
      </c>
      <c r="F30" s="88">
        <v>2</v>
      </c>
      <c r="G30" s="90">
        <v>0.5</v>
      </c>
      <c r="H30" s="89">
        <v>2.2333333333333334</v>
      </c>
    </row>
    <row r="31" spans="1:8" x14ac:dyDescent="0.25">
      <c r="A31" s="145"/>
      <c r="B31" s="87" t="s">
        <v>1</v>
      </c>
      <c r="C31" s="88">
        <v>2</v>
      </c>
      <c r="D31" s="88">
        <v>2</v>
      </c>
      <c r="E31" s="90">
        <v>1</v>
      </c>
      <c r="F31" s="88">
        <v>1</v>
      </c>
      <c r="G31" s="90">
        <v>0.5</v>
      </c>
      <c r="H31" s="89">
        <v>2</v>
      </c>
    </row>
    <row r="32" spans="1:8" x14ac:dyDescent="0.25">
      <c r="A32" s="145"/>
      <c r="B32" s="87" t="s">
        <v>2</v>
      </c>
      <c r="C32" s="88">
        <v>1</v>
      </c>
      <c r="D32" s="88">
        <v>1</v>
      </c>
      <c r="E32" s="90">
        <v>1</v>
      </c>
      <c r="F32" s="88">
        <v>1</v>
      </c>
      <c r="G32" s="90">
        <v>1</v>
      </c>
      <c r="H32" s="89">
        <v>2</v>
      </c>
    </row>
    <row r="33" spans="1:8" x14ac:dyDescent="0.25">
      <c r="A33" s="145"/>
      <c r="B33" s="87" t="s">
        <v>48</v>
      </c>
      <c r="C33" s="88">
        <v>2</v>
      </c>
      <c r="D33" s="88">
        <v>0</v>
      </c>
      <c r="E33" s="90">
        <v>0</v>
      </c>
      <c r="F33" s="88">
        <v>0</v>
      </c>
      <c r="G33" s="90">
        <v>0</v>
      </c>
      <c r="H33" s="89" t="s">
        <v>32</v>
      </c>
    </row>
    <row r="34" spans="1:8" x14ac:dyDescent="0.25">
      <c r="A34" s="145"/>
      <c r="B34" s="87" t="s">
        <v>47</v>
      </c>
      <c r="C34" s="88">
        <v>1</v>
      </c>
      <c r="D34" s="88">
        <v>1</v>
      </c>
      <c r="E34" s="90">
        <v>1</v>
      </c>
      <c r="F34" s="88">
        <v>1</v>
      </c>
      <c r="G34" s="90">
        <v>1</v>
      </c>
      <c r="H34" s="89">
        <v>4</v>
      </c>
    </row>
    <row r="35" spans="1:8" x14ac:dyDescent="0.25">
      <c r="A35" s="146"/>
      <c r="B35" s="95" t="s">
        <v>30</v>
      </c>
      <c r="C35" s="107">
        <f>IFERROR(SUM(C30:C34), "--")</f>
        <v>10</v>
      </c>
      <c r="D35" s="107">
        <f>IFERROR(SUM(D30:D34), "--")</f>
        <v>7</v>
      </c>
      <c r="E35" s="109">
        <f>IFERROR(D35/C35, "--" )</f>
        <v>0.7</v>
      </c>
      <c r="F35" s="107">
        <f>IFERROR(SUM(F30:F34), "--")</f>
        <v>5</v>
      </c>
      <c r="G35" s="109">
        <f>IFERROR(F35/C35, "--" )</f>
        <v>0.5</v>
      </c>
      <c r="H35" s="108" t="s">
        <v>32</v>
      </c>
    </row>
    <row r="36" spans="1:8" x14ac:dyDescent="0.25">
      <c r="A36" s="136" t="s">
        <v>16</v>
      </c>
      <c r="B36" s="7" t="s">
        <v>0</v>
      </c>
      <c r="C36" s="4">
        <v>11</v>
      </c>
      <c r="D36" s="4">
        <v>7</v>
      </c>
      <c r="E36" s="5">
        <v>0.63636363636363635</v>
      </c>
      <c r="F36" s="4">
        <v>7</v>
      </c>
      <c r="G36" s="5">
        <v>0.63636363636363635</v>
      </c>
      <c r="H36" s="6">
        <v>3.4857142857142853</v>
      </c>
    </row>
    <row r="37" spans="1:8" x14ac:dyDescent="0.25">
      <c r="A37" s="137"/>
      <c r="B37" s="7" t="s">
        <v>1</v>
      </c>
      <c r="C37" s="4">
        <v>24</v>
      </c>
      <c r="D37" s="4">
        <v>20</v>
      </c>
      <c r="E37" s="5">
        <v>0.83333333333333337</v>
      </c>
      <c r="F37" s="4">
        <v>11</v>
      </c>
      <c r="G37" s="5">
        <v>0.45833333333333331</v>
      </c>
      <c r="H37" s="6">
        <v>1.75</v>
      </c>
    </row>
    <row r="38" spans="1:8" x14ac:dyDescent="0.25">
      <c r="A38" s="137"/>
      <c r="B38" s="7" t="s">
        <v>2</v>
      </c>
      <c r="C38" s="25">
        <v>14</v>
      </c>
      <c r="D38" s="25">
        <v>12</v>
      </c>
      <c r="E38" s="5">
        <v>0.8571428571428571</v>
      </c>
      <c r="F38" s="25">
        <v>9</v>
      </c>
      <c r="G38" s="5">
        <v>0.6428571428571429</v>
      </c>
      <c r="H38" s="22">
        <v>2.5833333333333335</v>
      </c>
    </row>
    <row r="39" spans="1:8" x14ac:dyDescent="0.25">
      <c r="A39" s="137"/>
      <c r="B39" s="7" t="s">
        <v>48</v>
      </c>
      <c r="C39" s="4">
        <v>14</v>
      </c>
      <c r="D39" s="4">
        <v>14</v>
      </c>
      <c r="E39" s="5">
        <v>1</v>
      </c>
      <c r="F39" s="4">
        <v>13</v>
      </c>
      <c r="G39" s="5">
        <v>0.9285714285714286</v>
      </c>
      <c r="H39" s="6">
        <v>3.3571428571428572</v>
      </c>
    </row>
    <row r="40" spans="1:8" x14ac:dyDescent="0.25">
      <c r="A40" s="137"/>
      <c r="B40" s="7" t="s">
        <v>47</v>
      </c>
      <c r="C40" s="4">
        <v>16</v>
      </c>
      <c r="D40" s="4">
        <v>14</v>
      </c>
      <c r="E40" s="5">
        <v>0.875</v>
      </c>
      <c r="F40" s="4">
        <v>11</v>
      </c>
      <c r="G40" s="5">
        <v>0.6875</v>
      </c>
      <c r="H40" s="6">
        <v>2.5999999999999996</v>
      </c>
    </row>
    <row r="41" spans="1:8" x14ac:dyDescent="0.25">
      <c r="A41" s="138"/>
      <c r="B41" s="54" t="s">
        <v>30</v>
      </c>
      <c r="C41" s="17">
        <f>IFERROR(SUM(C36:C40), "--")</f>
        <v>79</v>
      </c>
      <c r="D41" s="17">
        <f>IFERROR(SUM(D36:D40), "--")</f>
        <v>67</v>
      </c>
      <c r="E41" s="102">
        <f>IFERROR(D41/C41, "--" )</f>
        <v>0.84810126582278478</v>
      </c>
      <c r="F41" s="17">
        <f>IFERROR(SUM(F36:F40), "--")</f>
        <v>51</v>
      </c>
      <c r="G41" s="102">
        <f>IFERROR(F41/C41, "--" )</f>
        <v>0.64556962025316456</v>
      </c>
      <c r="H41" s="103" t="s">
        <v>32</v>
      </c>
    </row>
    <row r="42" spans="1:8" x14ac:dyDescent="0.25">
      <c r="A42" s="133" t="s">
        <v>17</v>
      </c>
      <c r="B42" s="87" t="s">
        <v>0</v>
      </c>
      <c r="C42" s="88">
        <v>14</v>
      </c>
      <c r="D42" s="88">
        <v>12</v>
      </c>
      <c r="E42" s="90">
        <v>0.8571428571428571</v>
      </c>
      <c r="F42" s="88">
        <v>6</v>
      </c>
      <c r="G42" s="90">
        <v>0.42857142857142855</v>
      </c>
      <c r="H42" s="89">
        <v>1.9749999999999999</v>
      </c>
    </row>
    <row r="43" spans="1:8" x14ac:dyDescent="0.25">
      <c r="A43" s="134"/>
      <c r="B43" s="87" t="s">
        <v>1</v>
      </c>
      <c r="C43" s="88">
        <v>30</v>
      </c>
      <c r="D43" s="88">
        <v>24</v>
      </c>
      <c r="E43" s="90">
        <v>0.8</v>
      </c>
      <c r="F43" s="88">
        <v>19</v>
      </c>
      <c r="G43" s="90">
        <v>0.6333333333333333</v>
      </c>
      <c r="H43" s="89">
        <v>2.5958333333333332</v>
      </c>
    </row>
    <row r="44" spans="1:8" x14ac:dyDescent="0.25">
      <c r="A44" s="134"/>
      <c r="B44" s="87" t="s">
        <v>2</v>
      </c>
      <c r="C44" s="88">
        <v>16</v>
      </c>
      <c r="D44" s="88">
        <v>14</v>
      </c>
      <c r="E44" s="90">
        <v>0.875</v>
      </c>
      <c r="F44" s="88">
        <v>11</v>
      </c>
      <c r="G44" s="90">
        <v>0.6875</v>
      </c>
      <c r="H44" s="89">
        <v>2.5</v>
      </c>
    </row>
    <row r="45" spans="1:8" x14ac:dyDescent="0.25">
      <c r="A45" s="134"/>
      <c r="B45" s="87" t="s">
        <v>48</v>
      </c>
      <c r="C45" s="88">
        <v>19</v>
      </c>
      <c r="D45" s="88">
        <v>19</v>
      </c>
      <c r="E45" s="90">
        <v>1</v>
      </c>
      <c r="F45" s="88">
        <v>19</v>
      </c>
      <c r="G45" s="90">
        <v>1</v>
      </c>
      <c r="H45" s="89">
        <v>3.5631578947368423</v>
      </c>
    </row>
    <row r="46" spans="1:8" x14ac:dyDescent="0.25">
      <c r="A46" s="134"/>
      <c r="B46" s="87" t="s">
        <v>47</v>
      </c>
      <c r="C46" s="88">
        <v>16</v>
      </c>
      <c r="D46" s="88">
        <v>16</v>
      </c>
      <c r="E46" s="90">
        <v>1</v>
      </c>
      <c r="F46" s="88">
        <v>14</v>
      </c>
      <c r="G46" s="90">
        <v>0.875</v>
      </c>
      <c r="H46" s="89">
        <v>3.0437500000000002</v>
      </c>
    </row>
    <row r="47" spans="1:8" x14ac:dyDescent="0.25">
      <c r="A47" s="135"/>
      <c r="B47" s="95" t="s">
        <v>30</v>
      </c>
      <c r="C47" s="107">
        <f>IFERROR(SUM(C42:C46), "--")</f>
        <v>95</v>
      </c>
      <c r="D47" s="107">
        <f>IFERROR(SUM(D42:D46), "--")</f>
        <v>85</v>
      </c>
      <c r="E47" s="109">
        <f>IFERROR(D47/C47, "--" )</f>
        <v>0.89473684210526316</v>
      </c>
      <c r="F47" s="107">
        <f>IFERROR(SUM(F42:F46), "--")</f>
        <v>69</v>
      </c>
      <c r="G47" s="109">
        <f>IFERROR(F47/C47, "--" )</f>
        <v>0.72631578947368425</v>
      </c>
      <c r="H47" s="108" t="s">
        <v>32</v>
      </c>
    </row>
    <row r="48" spans="1:8" x14ac:dyDescent="0.25">
      <c r="A48" s="136" t="s">
        <v>92</v>
      </c>
      <c r="B48" s="7" t="s">
        <v>0</v>
      </c>
      <c r="C48" s="4">
        <v>297</v>
      </c>
      <c r="D48" s="4">
        <v>236</v>
      </c>
      <c r="E48" s="5">
        <v>0.79461279461279466</v>
      </c>
      <c r="F48" s="4">
        <v>179</v>
      </c>
      <c r="G48" s="5">
        <v>0.60269360269360273</v>
      </c>
      <c r="H48" s="6">
        <v>2.4127118644067802</v>
      </c>
    </row>
    <row r="49" spans="1:8" x14ac:dyDescent="0.25">
      <c r="A49" s="137"/>
      <c r="B49" s="7" t="s">
        <v>1</v>
      </c>
      <c r="C49" s="4">
        <v>288</v>
      </c>
      <c r="D49" s="4">
        <v>233</v>
      </c>
      <c r="E49" s="5">
        <v>0.80902777777777779</v>
      </c>
      <c r="F49" s="4">
        <v>155</v>
      </c>
      <c r="G49" s="5">
        <v>0.53819444444444442</v>
      </c>
      <c r="H49" s="6">
        <v>2.0763948497854079</v>
      </c>
    </row>
    <row r="50" spans="1:8" x14ac:dyDescent="0.25">
      <c r="A50" s="137"/>
      <c r="B50" s="7" t="s">
        <v>2</v>
      </c>
      <c r="C50" s="4">
        <v>263</v>
      </c>
      <c r="D50" s="4">
        <v>229</v>
      </c>
      <c r="E50" s="5">
        <v>0.87072243346007605</v>
      </c>
      <c r="F50" s="4">
        <v>150</v>
      </c>
      <c r="G50" s="5">
        <v>0.57034220532319391</v>
      </c>
      <c r="H50" s="6">
        <v>2.1026315789473689</v>
      </c>
    </row>
    <row r="51" spans="1:8" x14ac:dyDescent="0.25">
      <c r="A51" s="137"/>
      <c r="B51" s="7" t="s">
        <v>48</v>
      </c>
      <c r="C51" s="4">
        <v>279</v>
      </c>
      <c r="D51" s="4">
        <v>251</v>
      </c>
      <c r="E51" s="5">
        <v>0.89964157706093195</v>
      </c>
      <c r="F51" s="4">
        <v>192</v>
      </c>
      <c r="G51" s="5">
        <v>0.68817204301075274</v>
      </c>
      <c r="H51" s="6">
        <v>2.5601593625498009</v>
      </c>
    </row>
    <row r="52" spans="1:8" x14ac:dyDescent="0.25">
      <c r="A52" s="137"/>
      <c r="B52" s="7" t="s">
        <v>47</v>
      </c>
      <c r="C52" s="4">
        <v>284</v>
      </c>
      <c r="D52" s="4">
        <v>247</v>
      </c>
      <c r="E52" s="5">
        <v>0.86971830985915488</v>
      </c>
      <c r="F52" s="4">
        <v>208</v>
      </c>
      <c r="G52" s="5">
        <v>0.73239436619718312</v>
      </c>
      <c r="H52" s="6">
        <v>2.7557377049180323</v>
      </c>
    </row>
    <row r="53" spans="1:8" x14ac:dyDescent="0.25">
      <c r="A53" s="138"/>
      <c r="B53" s="54" t="s">
        <v>30</v>
      </c>
      <c r="C53" s="17">
        <f>IFERROR(SUM(C48:C52), "--")</f>
        <v>1411</v>
      </c>
      <c r="D53" s="17">
        <f>IFERROR(SUM(D48:D52), "--")</f>
        <v>1196</v>
      </c>
      <c r="E53" s="102">
        <f>IFERROR(D53/C53, "--" )</f>
        <v>0.8476257973068746</v>
      </c>
      <c r="F53" s="17">
        <f>IFERROR(SUM(F48:F52), "--")</f>
        <v>884</v>
      </c>
      <c r="G53" s="102">
        <f>IFERROR(F53/C53, "--" )</f>
        <v>0.62650602409638556</v>
      </c>
      <c r="H53" s="103" t="s">
        <v>32</v>
      </c>
    </row>
    <row r="54" spans="1:8" x14ac:dyDescent="0.25">
      <c r="A54" s="133" t="s">
        <v>18</v>
      </c>
      <c r="B54" s="87" t="s">
        <v>0</v>
      </c>
      <c r="C54" s="88">
        <v>1</v>
      </c>
      <c r="D54" s="88">
        <v>1</v>
      </c>
      <c r="E54" s="90">
        <v>1</v>
      </c>
      <c r="F54" s="88">
        <v>1</v>
      </c>
      <c r="G54" s="90">
        <v>1</v>
      </c>
      <c r="H54" s="89">
        <v>2</v>
      </c>
    </row>
    <row r="55" spans="1:8" x14ac:dyDescent="0.25">
      <c r="A55" s="134"/>
      <c r="B55" s="87" t="s">
        <v>1</v>
      </c>
      <c r="C55" s="88">
        <v>5</v>
      </c>
      <c r="D55" s="88">
        <v>4</v>
      </c>
      <c r="E55" s="90">
        <v>0.8</v>
      </c>
      <c r="F55" s="88">
        <v>3</v>
      </c>
      <c r="G55" s="90">
        <v>0.6</v>
      </c>
      <c r="H55" s="89">
        <v>2.25</v>
      </c>
    </row>
    <row r="56" spans="1:8" x14ac:dyDescent="0.25">
      <c r="A56" s="134"/>
      <c r="B56" s="87" t="s">
        <v>2</v>
      </c>
      <c r="C56" s="88">
        <v>1</v>
      </c>
      <c r="D56" s="88">
        <v>1</v>
      </c>
      <c r="E56" s="90">
        <v>1</v>
      </c>
      <c r="F56" s="88">
        <v>1</v>
      </c>
      <c r="G56" s="90">
        <v>1</v>
      </c>
      <c r="H56" s="89">
        <v>4</v>
      </c>
    </row>
    <row r="57" spans="1:8" x14ac:dyDescent="0.25">
      <c r="A57" s="134"/>
      <c r="B57" s="87" t="s">
        <v>48</v>
      </c>
      <c r="C57" s="88">
        <v>5</v>
      </c>
      <c r="D57" s="88">
        <v>5</v>
      </c>
      <c r="E57" s="90">
        <v>1</v>
      </c>
      <c r="F57" s="88">
        <v>2</v>
      </c>
      <c r="G57" s="90">
        <v>0.4</v>
      </c>
      <c r="H57" s="89">
        <v>1.4</v>
      </c>
    </row>
    <row r="58" spans="1:8" x14ac:dyDescent="0.25">
      <c r="A58" s="134"/>
      <c r="B58" s="87" t="s">
        <v>47</v>
      </c>
      <c r="C58" s="88">
        <v>2</v>
      </c>
      <c r="D58" s="88">
        <v>2</v>
      </c>
      <c r="E58" s="90">
        <v>1</v>
      </c>
      <c r="F58" s="88">
        <v>1</v>
      </c>
      <c r="G58" s="90">
        <v>0.5</v>
      </c>
      <c r="H58" s="89">
        <v>2</v>
      </c>
    </row>
    <row r="59" spans="1:8" x14ac:dyDescent="0.25">
      <c r="A59" s="135"/>
      <c r="B59" s="95" t="s">
        <v>30</v>
      </c>
      <c r="C59" s="107">
        <f>IFERROR(SUM(C54:C58), "--")</f>
        <v>14</v>
      </c>
      <c r="D59" s="107">
        <f>IFERROR(SUM(D54:D58), "--")</f>
        <v>13</v>
      </c>
      <c r="E59" s="109">
        <f>IFERROR(D59/C59, "--" )</f>
        <v>0.9285714285714286</v>
      </c>
      <c r="F59" s="107">
        <f>IFERROR(SUM(F54:F58), "--")</f>
        <v>8</v>
      </c>
      <c r="G59" s="109">
        <f>IFERROR(F59/C59, "--" )</f>
        <v>0.5714285714285714</v>
      </c>
      <c r="H59" s="108" t="s">
        <v>32</v>
      </c>
    </row>
    <row r="60" spans="1:8" x14ac:dyDescent="0.25">
      <c r="A60" s="147" t="s">
        <v>58</v>
      </c>
      <c r="B60" s="7" t="s">
        <v>0</v>
      </c>
      <c r="C60" s="4">
        <v>211</v>
      </c>
      <c r="D60" s="4">
        <v>194</v>
      </c>
      <c r="E60" s="5">
        <v>0.91943127962085303</v>
      </c>
      <c r="F60" s="4">
        <v>165</v>
      </c>
      <c r="G60" s="5">
        <v>0.78199052132701419</v>
      </c>
      <c r="H60" s="6">
        <v>2.846632124352332</v>
      </c>
    </row>
    <row r="61" spans="1:8" x14ac:dyDescent="0.25">
      <c r="A61" s="148"/>
      <c r="B61" s="7" t="s">
        <v>1</v>
      </c>
      <c r="C61" s="4">
        <v>283</v>
      </c>
      <c r="D61" s="4">
        <v>250</v>
      </c>
      <c r="E61" s="5">
        <v>0.88339222614840984</v>
      </c>
      <c r="F61" s="4">
        <v>203</v>
      </c>
      <c r="G61" s="5">
        <v>0.71731448763250882</v>
      </c>
      <c r="H61" s="6">
        <v>2.7012000000000005</v>
      </c>
    </row>
    <row r="62" spans="1:8" x14ac:dyDescent="0.25">
      <c r="A62" s="148"/>
      <c r="B62" s="7" t="s">
        <v>2</v>
      </c>
      <c r="C62" s="4">
        <v>213</v>
      </c>
      <c r="D62" s="4">
        <v>188</v>
      </c>
      <c r="E62" s="5">
        <v>0.88262910798122063</v>
      </c>
      <c r="F62" s="4">
        <v>145</v>
      </c>
      <c r="G62" s="5">
        <v>0.68075117370892024</v>
      </c>
      <c r="H62" s="6">
        <v>2.6855614973262036</v>
      </c>
    </row>
    <row r="63" spans="1:8" x14ac:dyDescent="0.25">
      <c r="A63" s="148"/>
      <c r="B63" s="7" t="s">
        <v>48</v>
      </c>
      <c r="C63" s="4">
        <v>186</v>
      </c>
      <c r="D63" s="4">
        <v>163</v>
      </c>
      <c r="E63" s="5">
        <v>0.87634408602150538</v>
      </c>
      <c r="F63" s="4">
        <v>147</v>
      </c>
      <c r="G63" s="5">
        <v>0.79032258064516125</v>
      </c>
      <c r="H63" s="6">
        <v>3.2283950617283952</v>
      </c>
    </row>
    <row r="64" spans="1:8" x14ac:dyDescent="0.25">
      <c r="A64" s="148"/>
      <c r="B64" s="7" t="s">
        <v>47</v>
      </c>
      <c r="C64" s="4">
        <v>201</v>
      </c>
      <c r="D64" s="4">
        <v>184</v>
      </c>
      <c r="E64" s="5">
        <v>0.91542288557213936</v>
      </c>
      <c r="F64" s="4">
        <v>168</v>
      </c>
      <c r="G64" s="5">
        <v>0.83582089552238803</v>
      </c>
      <c r="H64" s="6">
        <v>3.1548913043478262</v>
      </c>
    </row>
    <row r="65" spans="1:8" x14ac:dyDescent="0.25">
      <c r="A65" s="149"/>
      <c r="B65" s="54" t="s">
        <v>30</v>
      </c>
      <c r="C65" s="17">
        <f>IFERROR(SUM(C60:C64), "--")</f>
        <v>1094</v>
      </c>
      <c r="D65" s="17">
        <f>IFERROR(SUM(D60:D64), "--")</f>
        <v>979</v>
      </c>
      <c r="E65" s="102">
        <f>IFERROR(D65/C65, "--" )</f>
        <v>0.89488117001828149</v>
      </c>
      <c r="F65" s="17">
        <f>IFERROR(SUM(F60:F64), "--")</f>
        <v>828</v>
      </c>
      <c r="G65" s="102">
        <f>IFERROR(F65/C65, "--" )</f>
        <v>0.75685557586837293</v>
      </c>
      <c r="H65" s="103" t="s">
        <v>32</v>
      </c>
    </row>
    <row r="66" spans="1:8" ht="15" customHeight="1" x14ac:dyDescent="0.25">
      <c r="A66" s="144" t="s">
        <v>62</v>
      </c>
      <c r="B66" s="87" t="s">
        <v>0</v>
      </c>
      <c r="C66" s="88">
        <v>59</v>
      </c>
      <c r="D66" s="88">
        <v>48</v>
      </c>
      <c r="E66" s="90">
        <v>0.81355932203389836</v>
      </c>
      <c r="F66" s="88">
        <v>39</v>
      </c>
      <c r="G66" s="90">
        <v>0.66101694915254239</v>
      </c>
      <c r="H66" s="89">
        <v>2.6458333333333335</v>
      </c>
    </row>
    <row r="67" spans="1:8" x14ac:dyDescent="0.25">
      <c r="A67" s="145"/>
      <c r="B67" s="87" t="s">
        <v>1</v>
      </c>
      <c r="C67" s="88">
        <v>61</v>
      </c>
      <c r="D67" s="88">
        <v>49</v>
      </c>
      <c r="E67" s="90">
        <v>0.80327868852459017</v>
      </c>
      <c r="F67" s="88">
        <v>31</v>
      </c>
      <c r="G67" s="90">
        <v>0.50819672131147542</v>
      </c>
      <c r="H67" s="89">
        <v>2.2367346938775508</v>
      </c>
    </row>
    <row r="68" spans="1:8" x14ac:dyDescent="0.25">
      <c r="A68" s="145"/>
      <c r="B68" s="87" t="s">
        <v>2</v>
      </c>
      <c r="C68" s="88">
        <v>60</v>
      </c>
      <c r="D68" s="88">
        <v>51</v>
      </c>
      <c r="E68" s="90">
        <v>0.85</v>
      </c>
      <c r="F68" s="88">
        <v>43</v>
      </c>
      <c r="G68" s="90">
        <v>0.71666666666666667</v>
      </c>
      <c r="H68" s="89">
        <v>2.8392156862745095</v>
      </c>
    </row>
    <row r="69" spans="1:8" x14ac:dyDescent="0.25">
      <c r="A69" s="145"/>
      <c r="B69" s="87" t="s">
        <v>48</v>
      </c>
      <c r="C69" s="88">
        <v>39</v>
      </c>
      <c r="D69" s="88">
        <v>31</v>
      </c>
      <c r="E69" s="90">
        <v>0.79487179487179482</v>
      </c>
      <c r="F69" s="88">
        <v>29</v>
      </c>
      <c r="G69" s="90">
        <v>0.74358974358974361</v>
      </c>
      <c r="H69" s="89">
        <v>3.3129032258064517</v>
      </c>
    </row>
    <row r="70" spans="1:8" x14ac:dyDescent="0.25">
      <c r="A70" s="145"/>
      <c r="B70" s="87" t="s">
        <v>47</v>
      </c>
      <c r="C70" s="88">
        <v>40</v>
      </c>
      <c r="D70" s="88">
        <v>31</v>
      </c>
      <c r="E70" s="90">
        <v>0.77500000000000002</v>
      </c>
      <c r="F70" s="88">
        <v>24</v>
      </c>
      <c r="G70" s="90">
        <v>0.6</v>
      </c>
      <c r="H70" s="89">
        <v>2.8999999999999995</v>
      </c>
    </row>
    <row r="71" spans="1:8" x14ac:dyDescent="0.25">
      <c r="A71" s="146"/>
      <c r="B71" s="95" t="s">
        <v>30</v>
      </c>
      <c r="C71" s="107">
        <f>IFERROR(SUM(C66:C70), "--")</f>
        <v>259</v>
      </c>
      <c r="D71" s="107">
        <f>IFERROR(SUM(D66:D70), "--")</f>
        <v>210</v>
      </c>
      <c r="E71" s="109">
        <f>IFERROR(D71/C71, "--" )</f>
        <v>0.81081081081081086</v>
      </c>
      <c r="F71" s="107">
        <f>IFERROR(SUM(F66:F70), "--")</f>
        <v>166</v>
      </c>
      <c r="G71" s="109">
        <f>IFERROR(F71/C71, "--" )</f>
        <v>0.64092664092664098</v>
      </c>
      <c r="H71" s="108" t="s">
        <v>32</v>
      </c>
    </row>
    <row r="72" spans="1:8" ht="15" customHeight="1" x14ac:dyDescent="0.25">
      <c r="A72" s="156" t="s">
        <v>59</v>
      </c>
      <c r="B72" s="7" t="s">
        <v>0</v>
      </c>
      <c r="C72" s="4">
        <v>5</v>
      </c>
      <c r="D72" s="4">
        <v>5</v>
      </c>
      <c r="E72" s="5">
        <v>1</v>
      </c>
      <c r="F72" s="4">
        <v>5</v>
      </c>
      <c r="G72" s="5">
        <v>1</v>
      </c>
      <c r="H72" s="6">
        <v>2.8</v>
      </c>
    </row>
    <row r="73" spans="1:8" x14ac:dyDescent="0.25">
      <c r="A73" s="156"/>
      <c r="B73" s="7" t="s">
        <v>1</v>
      </c>
      <c r="C73" s="4">
        <v>3</v>
      </c>
      <c r="D73" s="4">
        <v>3</v>
      </c>
      <c r="E73" s="5">
        <v>1</v>
      </c>
      <c r="F73" s="4">
        <v>2</v>
      </c>
      <c r="G73" s="5">
        <v>0.66666666666666663</v>
      </c>
      <c r="H73" s="6">
        <v>2.3333333333333335</v>
      </c>
    </row>
    <row r="74" spans="1:8" x14ac:dyDescent="0.25">
      <c r="A74" s="156"/>
      <c r="B74" s="7" t="s">
        <v>2</v>
      </c>
      <c r="C74" s="4">
        <v>4</v>
      </c>
      <c r="D74" s="4">
        <v>3</v>
      </c>
      <c r="E74" s="5">
        <v>0.75</v>
      </c>
      <c r="F74" s="4">
        <v>2</v>
      </c>
      <c r="G74" s="5">
        <v>0.5</v>
      </c>
      <c r="H74" s="6">
        <v>2.6666666666666665</v>
      </c>
    </row>
    <row r="75" spans="1:8" x14ac:dyDescent="0.25">
      <c r="A75" s="156"/>
      <c r="B75" s="7" t="s">
        <v>48</v>
      </c>
      <c r="C75" s="4">
        <v>4</v>
      </c>
      <c r="D75" s="4">
        <v>3</v>
      </c>
      <c r="E75" s="5">
        <v>0.75</v>
      </c>
      <c r="F75" s="4">
        <v>3</v>
      </c>
      <c r="G75" s="5">
        <v>0.75</v>
      </c>
      <c r="H75" s="6">
        <v>3.1</v>
      </c>
    </row>
    <row r="76" spans="1:8" x14ac:dyDescent="0.25">
      <c r="A76" s="156"/>
      <c r="B76" s="7" t="s">
        <v>47</v>
      </c>
      <c r="C76" s="4">
        <v>2</v>
      </c>
      <c r="D76" s="4">
        <v>2</v>
      </c>
      <c r="E76" s="5">
        <v>1</v>
      </c>
      <c r="F76" s="4">
        <v>2</v>
      </c>
      <c r="G76" s="5">
        <v>1</v>
      </c>
      <c r="H76" s="6">
        <v>4</v>
      </c>
    </row>
    <row r="77" spans="1:8" x14ac:dyDescent="0.25">
      <c r="A77" s="156"/>
      <c r="B77" s="54" t="s">
        <v>30</v>
      </c>
      <c r="C77" s="17">
        <f>IFERROR(SUM(C72:C76), "--")</f>
        <v>18</v>
      </c>
      <c r="D77" s="17">
        <f>IFERROR(SUM(D72:D76), "--")</f>
        <v>16</v>
      </c>
      <c r="E77" s="102">
        <f>IFERROR(D77/C77, "--" )</f>
        <v>0.88888888888888884</v>
      </c>
      <c r="F77" s="17">
        <f>IFERROR(SUM(F72:F76), "--")</f>
        <v>14</v>
      </c>
      <c r="G77" s="102">
        <f>IFERROR(F77/C77, "--" )</f>
        <v>0.77777777777777779</v>
      </c>
      <c r="H77" s="103" t="s">
        <v>32</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M65"/>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6" customWidth="1"/>
    <col min="2" max="8" width="12.7109375" style="1" customWidth="1"/>
    <col min="9" max="9" width="9.140625" style="3"/>
  </cols>
  <sheetData>
    <row r="1" spans="1:12" x14ac:dyDescent="0.25">
      <c r="A1" s="139" t="s">
        <v>100</v>
      </c>
      <c r="B1" s="139"/>
      <c r="C1" s="139"/>
      <c r="D1" s="139"/>
      <c r="E1" s="139"/>
      <c r="F1" s="139"/>
      <c r="G1" s="139"/>
      <c r="H1" s="139"/>
      <c r="I1" s="13"/>
      <c r="J1" s="12"/>
      <c r="K1" s="12"/>
      <c r="L1" s="12"/>
    </row>
    <row r="2" spans="1:12" x14ac:dyDescent="0.25">
      <c r="A2" s="139"/>
      <c r="B2" s="139"/>
      <c r="C2" s="139"/>
      <c r="D2" s="139"/>
      <c r="E2" s="139"/>
      <c r="F2" s="139"/>
      <c r="G2" s="139"/>
      <c r="H2" s="139"/>
      <c r="I2" s="13"/>
      <c r="J2" s="13"/>
      <c r="K2" s="13"/>
      <c r="L2" s="13"/>
    </row>
    <row r="3" spans="1:12" s="24" customFormat="1" ht="30" x14ac:dyDescent="0.25">
      <c r="A3" s="55" t="s">
        <v>44</v>
      </c>
      <c r="B3" s="2" t="s">
        <v>4</v>
      </c>
      <c r="C3" s="65" t="s">
        <v>51</v>
      </c>
      <c r="D3" s="65" t="s">
        <v>52</v>
      </c>
      <c r="E3" s="65" t="s">
        <v>49</v>
      </c>
      <c r="F3" s="65" t="s">
        <v>53</v>
      </c>
      <c r="G3" s="65" t="s">
        <v>3</v>
      </c>
      <c r="H3" s="65" t="s">
        <v>50</v>
      </c>
      <c r="I3" s="56"/>
      <c r="J3" s="56"/>
      <c r="K3" s="56"/>
      <c r="L3" s="56"/>
    </row>
    <row r="4" spans="1:12" x14ac:dyDescent="0.25">
      <c r="A4" s="163" t="s">
        <v>98</v>
      </c>
      <c r="B4" s="7" t="s">
        <v>0</v>
      </c>
      <c r="C4" s="7">
        <v>640</v>
      </c>
      <c r="D4" s="7">
        <v>538</v>
      </c>
      <c r="E4" s="15">
        <v>0.84062499999999996</v>
      </c>
      <c r="F4" s="7">
        <v>428</v>
      </c>
      <c r="G4" s="15">
        <v>0.66874999999999996</v>
      </c>
      <c r="H4" s="14" t="s">
        <v>32</v>
      </c>
      <c r="I4" s="19"/>
      <c r="J4" s="19"/>
      <c r="K4" s="13"/>
      <c r="L4" s="13"/>
    </row>
    <row r="5" spans="1:12" x14ac:dyDescent="0.25">
      <c r="A5" s="164"/>
      <c r="B5" s="7" t="s">
        <v>1</v>
      </c>
      <c r="C5" s="4">
        <v>741</v>
      </c>
      <c r="D5" s="4">
        <v>620</v>
      </c>
      <c r="E5" s="5">
        <v>0.83670715249662619</v>
      </c>
      <c r="F5" s="4">
        <v>443</v>
      </c>
      <c r="G5" s="5">
        <v>0.59784075573549256</v>
      </c>
      <c r="H5" s="6" t="s">
        <v>32</v>
      </c>
      <c r="I5" s="19"/>
      <c r="J5" s="19"/>
      <c r="K5" s="13"/>
      <c r="L5" s="13"/>
    </row>
    <row r="6" spans="1:12" x14ac:dyDescent="0.25">
      <c r="A6" s="164"/>
      <c r="B6" s="7" t="s">
        <v>2</v>
      </c>
      <c r="C6" s="4">
        <v>619</v>
      </c>
      <c r="D6" s="4">
        <v>538</v>
      </c>
      <c r="E6" s="5">
        <v>0.86914378029079165</v>
      </c>
      <c r="F6" s="4">
        <v>387</v>
      </c>
      <c r="G6" s="5">
        <v>0.62520193861066231</v>
      </c>
      <c r="H6" s="6" t="s">
        <v>32</v>
      </c>
      <c r="I6" s="19"/>
      <c r="J6" s="19"/>
      <c r="K6" s="13"/>
      <c r="L6" s="13"/>
    </row>
    <row r="7" spans="1:12" x14ac:dyDescent="0.25">
      <c r="A7" s="164"/>
      <c r="B7" s="7" t="s">
        <v>48</v>
      </c>
      <c r="C7" s="4">
        <v>595</v>
      </c>
      <c r="D7" s="4">
        <v>525</v>
      </c>
      <c r="E7" s="5">
        <v>0.88235294117647056</v>
      </c>
      <c r="F7" s="4">
        <v>434</v>
      </c>
      <c r="G7" s="5">
        <v>0.72941176470588232</v>
      </c>
      <c r="H7" s="6" t="s">
        <v>32</v>
      </c>
      <c r="I7" s="19"/>
      <c r="J7" s="19"/>
      <c r="K7" s="13"/>
      <c r="L7" s="13"/>
    </row>
    <row r="8" spans="1:12" x14ac:dyDescent="0.25">
      <c r="A8" s="164"/>
      <c r="B8" s="7" t="s">
        <v>47</v>
      </c>
      <c r="C8" s="4">
        <v>610</v>
      </c>
      <c r="D8" s="4">
        <v>542</v>
      </c>
      <c r="E8" s="5">
        <v>0.88852459016393448</v>
      </c>
      <c r="F8" s="4">
        <v>464</v>
      </c>
      <c r="G8" s="5">
        <v>0.76065573770491801</v>
      </c>
      <c r="H8" s="6" t="s">
        <v>32</v>
      </c>
      <c r="I8" s="19"/>
      <c r="J8" s="19"/>
      <c r="K8" s="13"/>
      <c r="L8" s="13"/>
    </row>
    <row r="9" spans="1:12" x14ac:dyDescent="0.25">
      <c r="A9" s="165"/>
      <c r="B9" s="54" t="s">
        <v>30</v>
      </c>
      <c r="C9" s="17">
        <f>IFERROR(SUM(C4:C8), "--")</f>
        <v>3205</v>
      </c>
      <c r="D9" s="17">
        <f>IFERROR(SUM(D4:D8), "--")</f>
        <v>2763</v>
      </c>
      <c r="E9" s="102">
        <f>IFERROR(D9/C9, "--" )</f>
        <v>0.86209048361934482</v>
      </c>
      <c r="F9" s="17">
        <f>IFERROR(SUM(F4:F8), "--")</f>
        <v>2156</v>
      </c>
      <c r="G9" s="102">
        <f>IFERROR(F9/C9, "--" )</f>
        <v>0.67269890795631826</v>
      </c>
      <c r="H9" s="103" t="s">
        <v>32</v>
      </c>
      <c r="I9" s="19"/>
      <c r="J9" s="19"/>
      <c r="K9" s="13"/>
      <c r="L9" s="13"/>
    </row>
    <row r="10" spans="1:12" x14ac:dyDescent="0.25">
      <c r="A10" s="110"/>
    </row>
    <row r="11" spans="1:12" s="24" customFormat="1" ht="30" x14ac:dyDescent="0.25">
      <c r="A11" s="85" t="s">
        <v>43</v>
      </c>
      <c r="B11" s="2" t="s">
        <v>4</v>
      </c>
      <c r="C11" s="65" t="s">
        <v>51</v>
      </c>
      <c r="D11" s="65" t="s">
        <v>52</v>
      </c>
      <c r="E11" s="65" t="s">
        <v>49</v>
      </c>
      <c r="F11" s="65" t="s">
        <v>53</v>
      </c>
      <c r="G11" s="65" t="s">
        <v>3</v>
      </c>
      <c r="H11" s="65" t="s">
        <v>50</v>
      </c>
      <c r="I11" s="57"/>
    </row>
    <row r="12" spans="1:12" ht="15" customHeight="1" x14ac:dyDescent="0.25">
      <c r="A12" s="160" t="s">
        <v>104</v>
      </c>
      <c r="B12" s="7" t="s">
        <v>0</v>
      </c>
      <c r="C12" s="4">
        <v>414</v>
      </c>
      <c r="D12" s="4">
        <v>346</v>
      </c>
      <c r="E12" s="5">
        <v>0.83574879227053145</v>
      </c>
      <c r="F12" s="4">
        <v>266</v>
      </c>
      <c r="G12" s="5">
        <v>0.64251207729468596</v>
      </c>
      <c r="H12" s="6">
        <v>2.4124277456647398</v>
      </c>
    </row>
    <row r="13" spans="1:12" x14ac:dyDescent="0.25">
      <c r="A13" s="161"/>
      <c r="B13" s="7" t="s">
        <v>1</v>
      </c>
      <c r="C13" s="4">
        <v>496</v>
      </c>
      <c r="D13" s="4">
        <v>423</v>
      </c>
      <c r="E13" s="5">
        <v>0.85282258064516125</v>
      </c>
      <c r="F13" s="4">
        <v>297</v>
      </c>
      <c r="G13" s="5">
        <v>0.59879032258064513</v>
      </c>
      <c r="H13" s="6">
        <v>2.191725768321513</v>
      </c>
      <c r="I13" s="58"/>
    </row>
    <row r="14" spans="1:12" x14ac:dyDescent="0.25">
      <c r="A14" s="161"/>
      <c r="B14" s="7" t="s">
        <v>2</v>
      </c>
      <c r="C14" s="4">
        <v>371</v>
      </c>
      <c r="D14" s="4">
        <v>324</v>
      </c>
      <c r="E14" s="5">
        <v>0.87331536388140163</v>
      </c>
      <c r="F14" s="4">
        <v>220</v>
      </c>
      <c r="G14" s="5">
        <v>0.59299191374663074</v>
      </c>
      <c r="H14" s="6">
        <v>2.2192546583850938</v>
      </c>
      <c r="I14" s="58"/>
    </row>
    <row r="15" spans="1:12" x14ac:dyDescent="0.25">
      <c r="A15" s="161"/>
      <c r="B15" s="7" t="s">
        <v>48</v>
      </c>
      <c r="C15" s="4">
        <v>341</v>
      </c>
      <c r="D15" s="4">
        <v>303</v>
      </c>
      <c r="E15" s="5">
        <v>0.88856304985337242</v>
      </c>
      <c r="F15" s="4">
        <v>244</v>
      </c>
      <c r="G15" s="5">
        <v>0.71554252199413493</v>
      </c>
      <c r="H15" s="6">
        <v>2.6838283828382843</v>
      </c>
      <c r="I15" s="58"/>
    </row>
    <row r="16" spans="1:12" x14ac:dyDescent="0.25">
      <c r="A16" s="161"/>
      <c r="B16" s="7" t="s">
        <v>47</v>
      </c>
      <c r="C16" s="4">
        <v>349</v>
      </c>
      <c r="D16" s="4">
        <v>312</v>
      </c>
      <c r="E16" s="5">
        <v>0.89398280802292263</v>
      </c>
      <c r="F16" s="4">
        <v>267</v>
      </c>
      <c r="G16" s="5">
        <v>0.76504297994269344</v>
      </c>
      <c r="H16" s="6">
        <v>2.8396774193548384</v>
      </c>
      <c r="I16" s="58"/>
    </row>
    <row r="17" spans="1:9" x14ac:dyDescent="0.25">
      <c r="A17" s="162"/>
      <c r="B17" s="54" t="s">
        <v>30</v>
      </c>
      <c r="C17" s="17">
        <f>IFERROR(SUM(C12:C16), "--")</f>
        <v>1971</v>
      </c>
      <c r="D17" s="17">
        <f>IFERROR(SUM(D12:D16), "--")</f>
        <v>1708</v>
      </c>
      <c r="E17" s="102">
        <f>IFERROR(D17/C17, "--" )</f>
        <v>0.86656519533231857</v>
      </c>
      <c r="F17" s="17">
        <f>IFERROR(SUM(F12:F16), "--")</f>
        <v>1294</v>
      </c>
      <c r="G17" s="102">
        <f>IFERROR(F17/C17, "--" )</f>
        <v>0.65651953323186196</v>
      </c>
      <c r="H17" s="103" t="s">
        <v>32</v>
      </c>
      <c r="I17" s="58"/>
    </row>
    <row r="18" spans="1:9" ht="15" customHeight="1" x14ac:dyDescent="0.25">
      <c r="A18" s="157" t="s">
        <v>105</v>
      </c>
      <c r="B18" s="87" t="s">
        <v>0</v>
      </c>
      <c r="C18" s="88">
        <v>31</v>
      </c>
      <c r="D18" s="88">
        <v>27</v>
      </c>
      <c r="E18" s="90">
        <v>0.87096774193548387</v>
      </c>
      <c r="F18" s="88">
        <v>16</v>
      </c>
      <c r="G18" s="90">
        <v>0.5161290322580645</v>
      </c>
      <c r="H18" s="89">
        <v>2.1148148148148151</v>
      </c>
    </row>
    <row r="19" spans="1:9" x14ac:dyDescent="0.25">
      <c r="A19" s="158"/>
      <c r="B19" s="87" t="s">
        <v>1</v>
      </c>
      <c r="C19" s="88">
        <v>79</v>
      </c>
      <c r="D19" s="88">
        <v>63</v>
      </c>
      <c r="E19" s="90">
        <v>0.79746835443037978</v>
      </c>
      <c r="F19" s="88">
        <v>37</v>
      </c>
      <c r="G19" s="90">
        <v>0.46835443037974683</v>
      </c>
      <c r="H19" s="89">
        <v>2.1904761904761907</v>
      </c>
      <c r="I19" s="58"/>
    </row>
    <row r="20" spans="1:9" x14ac:dyDescent="0.25">
      <c r="A20" s="158"/>
      <c r="B20" s="87" t="s">
        <v>2</v>
      </c>
      <c r="C20" s="88">
        <v>33</v>
      </c>
      <c r="D20" s="88">
        <v>30</v>
      </c>
      <c r="E20" s="90">
        <v>0.90909090909090906</v>
      </c>
      <c r="F20" s="88">
        <v>15</v>
      </c>
      <c r="G20" s="90">
        <v>0.45454545454545453</v>
      </c>
      <c r="H20" s="89">
        <v>1.5233333333333334</v>
      </c>
      <c r="I20" s="58"/>
    </row>
    <row r="21" spans="1:9" x14ac:dyDescent="0.25">
      <c r="A21" s="158"/>
      <c r="B21" s="87" t="s">
        <v>48</v>
      </c>
      <c r="C21" s="88">
        <v>31</v>
      </c>
      <c r="D21" s="88">
        <v>30</v>
      </c>
      <c r="E21" s="90">
        <v>0.967741935483871</v>
      </c>
      <c r="F21" s="88">
        <v>22</v>
      </c>
      <c r="G21" s="90">
        <v>0.70967741935483875</v>
      </c>
      <c r="H21" s="89">
        <v>2.4433333333333334</v>
      </c>
      <c r="I21" s="58"/>
    </row>
    <row r="22" spans="1:9" x14ac:dyDescent="0.25">
      <c r="A22" s="158"/>
      <c r="B22" s="87" t="s">
        <v>47</v>
      </c>
      <c r="C22" s="115" t="s">
        <v>32</v>
      </c>
      <c r="D22" s="115" t="s">
        <v>32</v>
      </c>
      <c r="E22" s="116" t="s">
        <v>32</v>
      </c>
      <c r="F22" s="115" t="s">
        <v>32</v>
      </c>
      <c r="G22" s="116" t="s">
        <v>32</v>
      </c>
      <c r="H22" s="117" t="s">
        <v>32</v>
      </c>
      <c r="I22" s="58"/>
    </row>
    <row r="23" spans="1:9" x14ac:dyDescent="0.25">
      <c r="A23" s="159"/>
      <c r="B23" s="95" t="s">
        <v>30</v>
      </c>
      <c r="C23" s="107">
        <f>IFERROR(SUM(C18:C22), "--")</f>
        <v>174</v>
      </c>
      <c r="D23" s="107">
        <f>IFERROR(SUM(D18:D22), "--")</f>
        <v>150</v>
      </c>
      <c r="E23" s="109">
        <f>IFERROR(D23/C23, "--" )</f>
        <v>0.86206896551724133</v>
      </c>
      <c r="F23" s="107">
        <f>IFERROR(SUM(F18:F22), "--")</f>
        <v>90</v>
      </c>
      <c r="G23" s="109">
        <f>IFERROR(F23/C23, "--" )</f>
        <v>0.51724137931034486</v>
      </c>
      <c r="H23" s="108" t="s">
        <v>32</v>
      </c>
      <c r="I23" s="58"/>
    </row>
    <row r="24" spans="1:9" ht="15" customHeight="1" x14ac:dyDescent="0.25">
      <c r="A24" s="160" t="s">
        <v>106</v>
      </c>
      <c r="B24" s="7" t="s">
        <v>0</v>
      </c>
      <c r="C24" s="113">
        <v>46</v>
      </c>
      <c r="D24" s="4">
        <v>36</v>
      </c>
      <c r="E24" s="5">
        <v>0.78260869565217395</v>
      </c>
      <c r="F24" s="4">
        <v>31</v>
      </c>
      <c r="G24" s="5">
        <v>0.67391304347826086</v>
      </c>
      <c r="H24" s="6">
        <v>2.9388888888888887</v>
      </c>
    </row>
    <row r="25" spans="1:9" x14ac:dyDescent="0.25">
      <c r="A25" s="161"/>
      <c r="B25" s="7" t="s">
        <v>1</v>
      </c>
      <c r="C25" s="113">
        <v>39</v>
      </c>
      <c r="D25" s="4">
        <v>23</v>
      </c>
      <c r="E25" s="5">
        <v>0.58974358974358976</v>
      </c>
      <c r="F25" s="4">
        <v>14</v>
      </c>
      <c r="G25" s="5">
        <v>0.35897435897435898</v>
      </c>
      <c r="H25" s="6">
        <v>2.0695652173913039</v>
      </c>
      <c r="I25" s="58"/>
    </row>
    <row r="26" spans="1:9" x14ac:dyDescent="0.25">
      <c r="A26" s="161"/>
      <c r="B26" s="7" t="s">
        <v>2</v>
      </c>
      <c r="C26" s="113">
        <v>43</v>
      </c>
      <c r="D26" s="4">
        <v>28</v>
      </c>
      <c r="E26" s="5">
        <v>0.65116279069767447</v>
      </c>
      <c r="F26" s="4">
        <v>20</v>
      </c>
      <c r="G26" s="5">
        <v>0.46511627906976744</v>
      </c>
      <c r="H26" s="6">
        <v>2.4</v>
      </c>
      <c r="I26" s="58"/>
    </row>
    <row r="27" spans="1:9" x14ac:dyDescent="0.25">
      <c r="A27" s="161"/>
      <c r="B27" s="7" t="s">
        <v>48</v>
      </c>
      <c r="C27" s="113">
        <v>38</v>
      </c>
      <c r="D27" s="4">
        <v>28</v>
      </c>
      <c r="E27" s="5">
        <v>0.73684210526315785</v>
      </c>
      <c r="F27" s="4">
        <v>20</v>
      </c>
      <c r="G27" s="5">
        <v>0.52631578947368418</v>
      </c>
      <c r="H27" s="6">
        <v>2.2892857142857141</v>
      </c>
      <c r="I27" s="58"/>
    </row>
    <row r="28" spans="1:9" x14ac:dyDescent="0.25">
      <c r="A28" s="161"/>
      <c r="B28" s="7" t="s">
        <v>47</v>
      </c>
      <c r="C28" s="113">
        <v>50</v>
      </c>
      <c r="D28" s="4">
        <v>42</v>
      </c>
      <c r="E28" s="5">
        <v>0.84</v>
      </c>
      <c r="F28" s="4">
        <v>31</v>
      </c>
      <c r="G28" s="5">
        <v>0.62</v>
      </c>
      <c r="H28" s="6">
        <v>2.5023809523809524</v>
      </c>
      <c r="I28" s="58"/>
    </row>
    <row r="29" spans="1:9" x14ac:dyDescent="0.25">
      <c r="A29" s="162"/>
      <c r="B29" s="54" t="s">
        <v>30</v>
      </c>
      <c r="C29" s="17">
        <f>IFERROR(SUM(C24:C28), "--")</f>
        <v>216</v>
      </c>
      <c r="D29" s="17">
        <f>IFERROR(SUM(D24:D28), "--")</f>
        <v>157</v>
      </c>
      <c r="E29" s="102">
        <f>IFERROR(D29/C29, "--" )</f>
        <v>0.72685185185185186</v>
      </c>
      <c r="F29" s="17">
        <f>IFERROR(SUM(F24:F28), "--")</f>
        <v>116</v>
      </c>
      <c r="G29" s="102">
        <f>IFERROR(F29/C29, "--" )</f>
        <v>0.53703703703703709</v>
      </c>
      <c r="H29" s="103" t="s">
        <v>32</v>
      </c>
      <c r="I29" s="58"/>
    </row>
    <row r="30" spans="1:9" ht="15" customHeight="1" x14ac:dyDescent="0.25">
      <c r="A30" s="157" t="s">
        <v>107</v>
      </c>
      <c r="B30" s="87" t="s">
        <v>0</v>
      </c>
      <c r="C30" s="88">
        <v>34</v>
      </c>
      <c r="D30" s="88">
        <v>31</v>
      </c>
      <c r="E30" s="90">
        <v>0.91176470588235292</v>
      </c>
      <c r="F30" s="88">
        <v>29</v>
      </c>
      <c r="G30" s="90">
        <v>0.8529411764705882</v>
      </c>
      <c r="H30" s="89">
        <v>3.1766666666666667</v>
      </c>
    </row>
    <row r="31" spans="1:9" x14ac:dyDescent="0.25">
      <c r="A31" s="158"/>
      <c r="B31" s="87" t="s">
        <v>1</v>
      </c>
      <c r="C31" s="88">
        <v>32</v>
      </c>
      <c r="D31" s="88">
        <v>32</v>
      </c>
      <c r="E31" s="90">
        <v>1</v>
      </c>
      <c r="F31" s="88">
        <v>27</v>
      </c>
      <c r="G31" s="90">
        <v>0.84375</v>
      </c>
      <c r="H31" s="89">
        <v>2.8312499999999994</v>
      </c>
      <c r="I31" s="58"/>
    </row>
    <row r="32" spans="1:9" x14ac:dyDescent="0.25">
      <c r="A32" s="158"/>
      <c r="B32" s="87" t="s">
        <v>2</v>
      </c>
      <c r="C32" s="88">
        <v>32</v>
      </c>
      <c r="D32" s="88">
        <v>32</v>
      </c>
      <c r="E32" s="90">
        <v>1</v>
      </c>
      <c r="F32" s="88">
        <v>26</v>
      </c>
      <c r="G32" s="90">
        <v>0.8125</v>
      </c>
      <c r="H32" s="89">
        <v>2.5437500000000002</v>
      </c>
      <c r="I32" s="58"/>
    </row>
    <row r="33" spans="1:13" x14ac:dyDescent="0.25">
      <c r="A33" s="158"/>
      <c r="B33" s="87" t="s">
        <v>48</v>
      </c>
      <c r="C33" s="88">
        <v>34</v>
      </c>
      <c r="D33" s="88">
        <v>33</v>
      </c>
      <c r="E33" s="90">
        <v>0.97058823529411764</v>
      </c>
      <c r="F33" s="88">
        <v>32</v>
      </c>
      <c r="G33" s="90">
        <v>0.94117647058823528</v>
      </c>
      <c r="H33" s="89">
        <v>3.6969696969696968</v>
      </c>
      <c r="I33" s="58"/>
    </row>
    <row r="34" spans="1:13" x14ac:dyDescent="0.25">
      <c r="A34" s="158"/>
      <c r="B34" s="87" t="s">
        <v>47</v>
      </c>
      <c r="C34" s="88">
        <v>42</v>
      </c>
      <c r="D34" s="88">
        <v>38</v>
      </c>
      <c r="E34" s="90">
        <v>0.90476190476190477</v>
      </c>
      <c r="F34" s="88">
        <v>34</v>
      </c>
      <c r="G34" s="90">
        <v>0.80952380952380953</v>
      </c>
      <c r="H34" s="89">
        <v>2.810526315789474</v>
      </c>
      <c r="I34" s="58"/>
    </row>
    <row r="35" spans="1:13" x14ac:dyDescent="0.25">
      <c r="A35" s="159"/>
      <c r="B35" s="95" t="s">
        <v>30</v>
      </c>
      <c r="C35" s="107">
        <f>IFERROR(SUM(C30:C34), "--")</f>
        <v>174</v>
      </c>
      <c r="D35" s="107">
        <f>IFERROR(SUM(D30:D34), "--")</f>
        <v>166</v>
      </c>
      <c r="E35" s="109">
        <f>IFERROR(D35/C35, "--" )</f>
        <v>0.95402298850574707</v>
      </c>
      <c r="F35" s="107">
        <f>IFERROR(SUM(F30:F34), "--")</f>
        <v>148</v>
      </c>
      <c r="G35" s="109">
        <f>IFERROR(F35/C35, "--" )</f>
        <v>0.85057471264367812</v>
      </c>
      <c r="H35" s="108" t="s">
        <v>32</v>
      </c>
      <c r="I35" s="58"/>
    </row>
    <row r="36" spans="1:13" ht="15" customHeight="1" x14ac:dyDescent="0.25">
      <c r="A36" s="160" t="s">
        <v>108</v>
      </c>
      <c r="B36" s="7" t="s">
        <v>0</v>
      </c>
      <c r="C36" s="113">
        <v>27</v>
      </c>
      <c r="D36" s="4">
        <v>20</v>
      </c>
      <c r="E36" s="5">
        <v>0.7407407407407407</v>
      </c>
      <c r="F36" s="4">
        <v>17</v>
      </c>
      <c r="G36" s="5">
        <v>0.62962962962962965</v>
      </c>
      <c r="H36" s="6">
        <v>3.04</v>
      </c>
    </row>
    <row r="37" spans="1:13" x14ac:dyDescent="0.25">
      <c r="A37" s="161"/>
      <c r="B37" s="7" t="s">
        <v>1</v>
      </c>
      <c r="C37" s="113">
        <v>27</v>
      </c>
      <c r="D37" s="4">
        <v>25</v>
      </c>
      <c r="E37" s="5">
        <v>0.92592592592592593</v>
      </c>
      <c r="F37" s="4">
        <v>19</v>
      </c>
      <c r="G37" s="5">
        <v>0.70370370370370372</v>
      </c>
      <c r="H37" s="6">
        <v>2.76</v>
      </c>
      <c r="I37" s="58"/>
    </row>
    <row r="38" spans="1:13" x14ac:dyDescent="0.25">
      <c r="A38" s="161"/>
      <c r="B38" s="7" t="s">
        <v>2</v>
      </c>
      <c r="C38" s="113">
        <v>70</v>
      </c>
      <c r="D38" s="4">
        <v>65</v>
      </c>
      <c r="E38" s="5">
        <v>0.9285714285714286</v>
      </c>
      <c r="F38" s="4">
        <v>56</v>
      </c>
      <c r="G38" s="5">
        <v>0.8</v>
      </c>
      <c r="H38" s="6">
        <v>3.0738461538461537</v>
      </c>
      <c r="I38" s="58"/>
    </row>
    <row r="39" spans="1:13" x14ac:dyDescent="0.25">
      <c r="A39" s="161"/>
      <c r="B39" s="7" t="s">
        <v>48</v>
      </c>
      <c r="C39" s="113">
        <v>84</v>
      </c>
      <c r="D39" s="4">
        <v>72</v>
      </c>
      <c r="E39" s="5">
        <v>0.8571428571428571</v>
      </c>
      <c r="F39" s="4">
        <v>63</v>
      </c>
      <c r="G39" s="5">
        <v>0.75</v>
      </c>
      <c r="H39" s="6">
        <v>3.2361111111111112</v>
      </c>
      <c r="I39" s="58"/>
    </row>
    <row r="40" spans="1:13" x14ac:dyDescent="0.25">
      <c r="A40" s="161"/>
      <c r="B40" s="7" t="s">
        <v>47</v>
      </c>
      <c r="C40" s="113">
        <v>95</v>
      </c>
      <c r="D40" s="4">
        <v>87</v>
      </c>
      <c r="E40" s="5">
        <v>0.91578947368421049</v>
      </c>
      <c r="F40" s="4">
        <v>77</v>
      </c>
      <c r="G40" s="5">
        <v>0.81052631578947365</v>
      </c>
      <c r="H40" s="6">
        <v>3.1825581395348843</v>
      </c>
      <c r="I40" s="58"/>
    </row>
    <row r="41" spans="1:13" x14ac:dyDescent="0.25">
      <c r="A41" s="162"/>
      <c r="B41" s="54" t="s">
        <v>30</v>
      </c>
      <c r="C41" s="17">
        <f>IFERROR(SUM(C36:C40), "--")</f>
        <v>303</v>
      </c>
      <c r="D41" s="17">
        <f>IFERROR(SUM(D36:D40), "--")</f>
        <v>269</v>
      </c>
      <c r="E41" s="102">
        <f>IFERROR(D41/C41, "--" )</f>
        <v>0.88778877887788776</v>
      </c>
      <c r="F41" s="17">
        <f>IFERROR(SUM(F36:F40), "--")</f>
        <v>232</v>
      </c>
      <c r="G41" s="102">
        <f>IFERROR(F41/C41, "--" )</f>
        <v>0.76567656765676573</v>
      </c>
      <c r="H41" s="103" t="s">
        <v>32</v>
      </c>
      <c r="I41" s="58"/>
      <c r="M41" s="114"/>
    </row>
    <row r="42" spans="1:13" ht="15" customHeight="1" x14ac:dyDescent="0.25">
      <c r="A42" s="157" t="s">
        <v>109</v>
      </c>
      <c r="B42" s="87" t="s">
        <v>0</v>
      </c>
      <c r="C42" s="88">
        <v>23</v>
      </c>
      <c r="D42" s="88">
        <v>19</v>
      </c>
      <c r="E42" s="90">
        <v>0.82608695652173914</v>
      </c>
      <c r="F42" s="88">
        <v>18</v>
      </c>
      <c r="G42" s="90">
        <v>0.78260869565217395</v>
      </c>
      <c r="H42" s="89">
        <v>3.2105263157894739</v>
      </c>
    </row>
    <row r="43" spans="1:13" x14ac:dyDescent="0.25">
      <c r="A43" s="158"/>
      <c r="B43" s="87" t="s">
        <v>1</v>
      </c>
      <c r="C43" s="88">
        <v>36</v>
      </c>
      <c r="D43" s="88">
        <v>25</v>
      </c>
      <c r="E43" s="90">
        <v>0.69444444444444442</v>
      </c>
      <c r="F43" s="88">
        <v>20</v>
      </c>
      <c r="G43" s="90">
        <v>0.55555555555555558</v>
      </c>
      <c r="H43" s="89">
        <v>2.72</v>
      </c>
      <c r="I43" s="58"/>
    </row>
    <row r="44" spans="1:13" x14ac:dyDescent="0.25">
      <c r="A44" s="158"/>
      <c r="B44" s="87" t="s">
        <v>2</v>
      </c>
      <c r="C44" s="88">
        <v>34</v>
      </c>
      <c r="D44" s="88">
        <v>28</v>
      </c>
      <c r="E44" s="90">
        <v>0.82352941176470584</v>
      </c>
      <c r="F44" s="88">
        <v>21</v>
      </c>
      <c r="G44" s="90">
        <v>0.61764705882352944</v>
      </c>
      <c r="H44" s="89">
        <v>2.75</v>
      </c>
      <c r="I44" s="58"/>
    </row>
    <row r="45" spans="1:13" x14ac:dyDescent="0.25">
      <c r="A45" s="158"/>
      <c r="B45" s="87" t="s">
        <v>48</v>
      </c>
      <c r="C45" s="88">
        <v>33</v>
      </c>
      <c r="D45" s="88">
        <v>26</v>
      </c>
      <c r="E45" s="90">
        <v>0.78787878787878785</v>
      </c>
      <c r="F45" s="88">
        <v>20</v>
      </c>
      <c r="G45" s="90">
        <v>0.60606060606060608</v>
      </c>
      <c r="H45" s="89">
        <v>2.6576923076923076</v>
      </c>
      <c r="I45" s="58"/>
    </row>
    <row r="46" spans="1:13" x14ac:dyDescent="0.25">
      <c r="A46" s="158"/>
      <c r="B46" s="87" t="s">
        <v>47</v>
      </c>
      <c r="C46" s="88">
        <v>42</v>
      </c>
      <c r="D46" s="88">
        <v>33</v>
      </c>
      <c r="E46" s="90">
        <v>0.7857142857142857</v>
      </c>
      <c r="F46" s="88">
        <v>27</v>
      </c>
      <c r="G46" s="90">
        <v>0.6428571428571429</v>
      </c>
      <c r="H46" s="89">
        <v>2.9333333333333331</v>
      </c>
      <c r="I46" s="58"/>
    </row>
    <row r="47" spans="1:13" x14ac:dyDescent="0.25">
      <c r="A47" s="159"/>
      <c r="B47" s="95" t="s">
        <v>30</v>
      </c>
      <c r="C47" s="107">
        <f>IFERROR(SUM(C42:C46), "--")</f>
        <v>168</v>
      </c>
      <c r="D47" s="107">
        <f>IFERROR(SUM(D42:D46), "--")</f>
        <v>131</v>
      </c>
      <c r="E47" s="109">
        <f>IFERROR(D47/C47, "--" )</f>
        <v>0.77976190476190477</v>
      </c>
      <c r="F47" s="107">
        <f>IFERROR(SUM(F42:F46), "--")</f>
        <v>106</v>
      </c>
      <c r="G47" s="109">
        <f>IFERROR(F47/C47, "--" )</f>
        <v>0.63095238095238093</v>
      </c>
      <c r="H47" s="108" t="s">
        <v>32</v>
      </c>
      <c r="I47" s="58"/>
    </row>
    <row r="48" spans="1:13" ht="15" customHeight="1" x14ac:dyDescent="0.25">
      <c r="A48" s="166" t="s">
        <v>110</v>
      </c>
      <c r="B48" s="7" t="s">
        <v>0</v>
      </c>
      <c r="C48" s="113">
        <v>13</v>
      </c>
      <c r="D48" s="4">
        <v>13</v>
      </c>
      <c r="E48" s="5">
        <v>1</v>
      </c>
      <c r="F48" s="4">
        <v>13</v>
      </c>
      <c r="G48" s="5">
        <v>1</v>
      </c>
      <c r="H48" s="6">
        <v>3.6923076923076925</v>
      </c>
    </row>
    <row r="49" spans="1:8" x14ac:dyDescent="0.25">
      <c r="A49" s="166"/>
      <c r="B49" s="7" t="s">
        <v>1</v>
      </c>
      <c r="C49" s="20" t="s">
        <v>32</v>
      </c>
      <c r="D49" s="20" t="s">
        <v>32</v>
      </c>
      <c r="E49" s="118" t="s">
        <v>32</v>
      </c>
      <c r="F49" s="20" t="s">
        <v>32</v>
      </c>
      <c r="G49" s="118" t="s">
        <v>32</v>
      </c>
      <c r="H49" s="119" t="s">
        <v>32</v>
      </c>
    </row>
    <row r="50" spans="1:8" x14ac:dyDescent="0.25">
      <c r="A50" s="166"/>
      <c r="B50" s="7" t="s">
        <v>2</v>
      </c>
      <c r="C50" s="20" t="s">
        <v>32</v>
      </c>
      <c r="D50" s="20" t="s">
        <v>32</v>
      </c>
      <c r="E50" s="118" t="s">
        <v>32</v>
      </c>
      <c r="F50" s="20" t="s">
        <v>32</v>
      </c>
      <c r="G50" s="118" t="s">
        <v>32</v>
      </c>
      <c r="H50" s="119" t="s">
        <v>32</v>
      </c>
    </row>
    <row r="51" spans="1:8" x14ac:dyDescent="0.25">
      <c r="A51" s="166"/>
      <c r="B51" s="7" t="s">
        <v>48</v>
      </c>
      <c r="C51" s="20" t="s">
        <v>32</v>
      </c>
      <c r="D51" s="20" t="s">
        <v>32</v>
      </c>
      <c r="E51" s="118" t="s">
        <v>32</v>
      </c>
      <c r="F51" s="20" t="s">
        <v>32</v>
      </c>
      <c r="G51" s="118" t="s">
        <v>32</v>
      </c>
      <c r="H51" s="119" t="s">
        <v>32</v>
      </c>
    </row>
    <row r="52" spans="1:8" x14ac:dyDescent="0.25">
      <c r="A52" s="166"/>
      <c r="B52" s="7" t="s">
        <v>47</v>
      </c>
      <c r="C52" s="20" t="s">
        <v>32</v>
      </c>
      <c r="D52" s="20" t="s">
        <v>32</v>
      </c>
      <c r="E52" s="118" t="s">
        <v>32</v>
      </c>
      <c r="F52" s="20" t="s">
        <v>32</v>
      </c>
      <c r="G52" s="118" t="s">
        <v>32</v>
      </c>
      <c r="H52" s="119" t="s">
        <v>32</v>
      </c>
    </row>
    <row r="53" spans="1:8" x14ac:dyDescent="0.25">
      <c r="A53" s="166"/>
      <c r="B53" s="54" t="s">
        <v>30</v>
      </c>
      <c r="C53" s="17">
        <f>IFERROR(SUM(C48:C52), "--")</f>
        <v>13</v>
      </c>
      <c r="D53" s="17">
        <f>IFERROR(SUM(D48:D52), "--")</f>
        <v>13</v>
      </c>
      <c r="E53" s="102">
        <f>IFERROR(D53/C53, "--" )</f>
        <v>1</v>
      </c>
      <c r="F53" s="17">
        <f>IFERROR(SUM(F48:F52), "--")</f>
        <v>13</v>
      </c>
      <c r="G53" s="102">
        <f>IFERROR(F53/C53, "--" )</f>
        <v>1</v>
      </c>
      <c r="H53" s="103" t="s">
        <v>32</v>
      </c>
    </row>
    <row r="54" spans="1:8" x14ac:dyDescent="0.25">
      <c r="A54" s="157" t="s">
        <v>111</v>
      </c>
      <c r="B54" s="87" t="s">
        <v>0</v>
      </c>
      <c r="C54" s="88">
        <v>28</v>
      </c>
      <c r="D54" s="88">
        <v>23</v>
      </c>
      <c r="E54" s="90">
        <v>0.8214285714285714</v>
      </c>
      <c r="F54" s="88">
        <v>19</v>
      </c>
      <c r="G54" s="90">
        <v>0.6785714285714286</v>
      </c>
      <c r="H54" s="89">
        <v>2.7956521739130435</v>
      </c>
    </row>
    <row r="55" spans="1:8" x14ac:dyDescent="0.25">
      <c r="A55" s="158"/>
      <c r="B55" s="87" t="s">
        <v>1</v>
      </c>
      <c r="C55" s="88">
        <v>32</v>
      </c>
      <c r="D55" s="88">
        <v>29</v>
      </c>
      <c r="E55" s="90">
        <v>0.90625</v>
      </c>
      <c r="F55" s="88">
        <v>29</v>
      </c>
      <c r="G55" s="90">
        <v>0.90625</v>
      </c>
      <c r="H55" s="89">
        <v>3.4827586206896552</v>
      </c>
    </row>
    <row r="56" spans="1:8" x14ac:dyDescent="0.25">
      <c r="A56" s="158"/>
      <c r="B56" s="87" t="s">
        <v>2</v>
      </c>
      <c r="C56" s="88">
        <v>36</v>
      </c>
      <c r="D56" s="88">
        <v>31</v>
      </c>
      <c r="E56" s="90">
        <v>0.86111111111111116</v>
      </c>
      <c r="F56" s="88">
        <v>29</v>
      </c>
      <c r="G56" s="90">
        <v>0.80555555555555558</v>
      </c>
      <c r="H56" s="89">
        <v>3.0774193548387099</v>
      </c>
    </row>
    <row r="57" spans="1:8" x14ac:dyDescent="0.25">
      <c r="A57" s="158"/>
      <c r="B57" s="87" t="s">
        <v>48</v>
      </c>
      <c r="C57" s="88">
        <v>34</v>
      </c>
      <c r="D57" s="88">
        <v>33</v>
      </c>
      <c r="E57" s="90">
        <v>0.97058823529411764</v>
      </c>
      <c r="F57" s="88">
        <v>33</v>
      </c>
      <c r="G57" s="90">
        <v>0.97058823529411764</v>
      </c>
      <c r="H57" s="89">
        <v>3.45</v>
      </c>
    </row>
    <row r="58" spans="1:8" x14ac:dyDescent="0.25">
      <c r="A58" s="158"/>
      <c r="B58" s="87" t="s">
        <v>47</v>
      </c>
      <c r="C58" s="88">
        <v>32</v>
      </c>
      <c r="D58" s="88">
        <v>30</v>
      </c>
      <c r="E58" s="90">
        <v>0.9375</v>
      </c>
      <c r="F58" s="88">
        <v>28</v>
      </c>
      <c r="G58" s="90">
        <v>0.875</v>
      </c>
      <c r="H58" s="89">
        <v>2.996666666666667</v>
      </c>
    </row>
    <row r="59" spans="1:8" x14ac:dyDescent="0.25">
      <c r="A59" s="159"/>
      <c r="B59" s="95" t="s">
        <v>30</v>
      </c>
      <c r="C59" s="107">
        <f>IFERROR(SUM(C54:C58), "--")</f>
        <v>162</v>
      </c>
      <c r="D59" s="107">
        <f>IFERROR(SUM(D54:D58), "--")</f>
        <v>146</v>
      </c>
      <c r="E59" s="109">
        <f>IFERROR(D59/C59, "--" )</f>
        <v>0.90123456790123457</v>
      </c>
      <c r="F59" s="107">
        <f>IFERROR(SUM(F54:F58), "--")</f>
        <v>138</v>
      </c>
      <c r="G59" s="109">
        <f>IFERROR(F59/C59, "--" )</f>
        <v>0.85185185185185186</v>
      </c>
      <c r="H59" s="108" t="s">
        <v>32</v>
      </c>
    </row>
    <row r="60" spans="1:8" x14ac:dyDescent="0.25">
      <c r="A60" s="160" t="s">
        <v>112</v>
      </c>
      <c r="B60" s="7" t="s">
        <v>0</v>
      </c>
      <c r="C60" s="113">
        <v>24</v>
      </c>
      <c r="D60" s="4">
        <v>23</v>
      </c>
      <c r="E60" s="5">
        <v>0.95833333333333337</v>
      </c>
      <c r="F60" s="4">
        <v>19</v>
      </c>
      <c r="G60" s="5">
        <v>0.79166666666666663</v>
      </c>
      <c r="H60" s="6">
        <v>2.8260869565217392</v>
      </c>
    </row>
    <row r="61" spans="1:8" x14ac:dyDescent="0.25">
      <c r="A61" s="161"/>
      <c r="B61" s="7" t="s">
        <v>1</v>
      </c>
      <c r="C61" s="20" t="s">
        <v>32</v>
      </c>
      <c r="D61" s="20" t="s">
        <v>32</v>
      </c>
      <c r="E61" s="118" t="s">
        <v>32</v>
      </c>
      <c r="F61" s="20" t="s">
        <v>32</v>
      </c>
      <c r="G61" s="118" t="s">
        <v>32</v>
      </c>
      <c r="H61" s="119" t="s">
        <v>32</v>
      </c>
    </row>
    <row r="62" spans="1:8" x14ac:dyDescent="0.25">
      <c r="A62" s="161"/>
      <c r="B62" s="7" t="s">
        <v>2</v>
      </c>
      <c r="C62" s="20" t="s">
        <v>32</v>
      </c>
      <c r="D62" s="20" t="s">
        <v>32</v>
      </c>
      <c r="E62" s="118" t="s">
        <v>32</v>
      </c>
      <c r="F62" s="20" t="s">
        <v>32</v>
      </c>
      <c r="G62" s="118" t="s">
        <v>32</v>
      </c>
      <c r="H62" s="119" t="s">
        <v>32</v>
      </c>
    </row>
    <row r="63" spans="1:8" x14ac:dyDescent="0.25">
      <c r="A63" s="161"/>
      <c r="B63" s="7" t="s">
        <v>48</v>
      </c>
      <c r="C63" s="120" t="s">
        <v>32</v>
      </c>
      <c r="D63" s="120" t="s">
        <v>32</v>
      </c>
      <c r="E63" s="52" t="s">
        <v>32</v>
      </c>
      <c r="F63" s="120" t="s">
        <v>32</v>
      </c>
      <c r="G63" s="52" t="s">
        <v>32</v>
      </c>
      <c r="H63" s="120" t="s">
        <v>32</v>
      </c>
    </row>
    <row r="64" spans="1:8" x14ac:dyDescent="0.25">
      <c r="A64" s="161"/>
      <c r="B64" s="7" t="s">
        <v>47</v>
      </c>
      <c r="C64" s="120" t="s">
        <v>32</v>
      </c>
      <c r="D64" s="120" t="s">
        <v>32</v>
      </c>
      <c r="E64" s="52" t="s">
        <v>32</v>
      </c>
      <c r="F64" s="120" t="s">
        <v>32</v>
      </c>
      <c r="G64" s="52" t="s">
        <v>32</v>
      </c>
      <c r="H64" s="120" t="s">
        <v>32</v>
      </c>
    </row>
    <row r="65" spans="1:8" x14ac:dyDescent="0.25">
      <c r="A65" s="162"/>
      <c r="B65" s="54" t="s">
        <v>30</v>
      </c>
      <c r="C65" s="17">
        <f>IFERROR(SUM(C60:C64), "--")</f>
        <v>24</v>
      </c>
      <c r="D65" s="17">
        <f>IFERROR(SUM(D60:D64), "--")</f>
        <v>23</v>
      </c>
      <c r="E65" s="102">
        <f>IFERROR(D65/C65, "--" )</f>
        <v>0.95833333333333337</v>
      </c>
      <c r="F65" s="17">
        <f>IFERROR(SUM(F60:F64), "--")</f>
        <v>19</v>
      </c>
      <c r="G65" s="102">
        <f>IFERROR(F65/C65, "--" )</f>
        <v>0.79166666666666663</v>
      </c>
      <c r="H65" s="103" t="s">
        <v>32</v>
      </c>
    </row>
  </sheetData>
  <mergeCells count="11">
    <mergeCell ref="A54:A59"/>
    <mergeCell ref="A60:A65"/>
    <mergeCell ref="A42:A47"/>
    <mergeCell ref="A1:H2"/>
    <mergeCell ref="A4:A9"/>
    <mergeCell ref="A48:A53"/>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9" customWidth="1"/>
    <col min="2" max="4" width="12.7109375" style="40" customWidth="1"/>
    <col min="5" max="5" width="12.7109375" style="41" customWidth="1"/>
    <col min="6" max="6" width="12.7109375" style="40" customWidth="1"/>
    <col min="7" max="7" width="12.7109375" style="41" customWidth="1"/>
    <col min="8" max="8" width="12.7109375" style="42" customWidth="1"/>
    <col min="9" max="22" width="14.7109375" customWidth="1"/>
  </cols>
  <sheetData>
    <row r="1" spans="1:8" ht="30" customHeight="1" x14ac:dyDescent="0.25">
      <c r="A1" s="167" t="s">
        <v>101</v>
      </c>
      <c r="B1" s="168"/>
      <c r="C1" s="168"/>
      <c r="D1" s="168"/>
      <c r="E1" s="168"/>
      <c r="F1" s="168"/>
      <c r="G1" s="168"/>
      <c r="H1" s="168"/>
    </row>
    <row r="2" spans="1:8" ht="30" x14ac:dyDescent="0.25">
      <c r="A2" s="26" t="s">
        <v>46</v>
      </c>
      <c r="B2" s="2" t="s">
        <v>4</v>
      </c>
      <c r="C2" s="65" t="s">
        <v>51</v>
      </c>
      <c r="D2" s="65" t="s">
        <v>52</v>
      </c>
      <c r="E2" s="65" t="s">
        <v>49</v>
      </c>
      <c r="F2" s="65" t="s">
        <v>53</v>
      </c>
      <c r="G2" s="65" t="s">
        <v>3</v>
      </c>
      <c r="H2" s="65" t="s">
        <v>50</v>
      </c>
    </row>
    <row r="3" spans="1:8" x14ac:dyDescent="0.25">
      <c r="A3" s="173" t="s">
        <v>45</v>
      </c>
      <c r="B3" s="7" t="s">
        <v>0</v>
      </c>
      <c r="C3" s="27">
        <v>488</v>
      </c>
      <c r="D3" s="27">
        <v>430</v>
      </c>
      <c r="E3" s="28">
        <v>0.88114754098360659</v>
      </c>
      <c r="F3" s="27">
        <v>336</v>
      </c>
      <c r="G3" s="28">
        <v>0.68852459016393441</v>
      </c>
      <c r="H3" s="29">
        <v>2.5459207459207458</v>
      </c>
    </row>
    <row r="4" spans="1:8" x14ac:dyDescent="0.25">
      <c r="A4" s="174"/>
      <c r="B4" s="7" t="s">
        <v>1</v>
      </c>
      <c r="C4" s="27">
        <v>475</v>
      </c>
      <c r="D4" s="27">
        <v>418</v>
      </c>
      <c r="E4" s="28">
        <v>0.88</v>
      </c>
      <c r="F4" s="27">
        <v>295</v>
      </c>
      <c r="G4" s="28">
        <v>0.62105263157894741</v>
      </c>
      <c r="H4" s="29">
        <v>2.2361244019138757</v>
      </c>
    </row>
    <row r="5" spans="1:8" x14ac:dyDescent="0.25">
      <c r="A5" s="174"/>
      <c r="B5" s="7" t="s">
        <v>2</v>
      </c>
      <c r="C5" s="27">
        <v>359</v>
      </c>
      <c r="D5" s="27">
        <v>324</v>
      </c>
      <c r="E5" s="28">
        <v>0.90250696378830086</v>
      </c>
      <c r="F5" s="27">
        <v>224</v>
      </c>
      <c r="G5" s="28">
        <v>0.62395543175487467</v>
      </c>
      <c r="H5" s="29">
        <v>2.231366459627329</v>
      </c>
    </row>
    <row r="6" spans="1:8" x14ac:dyDescent="0.25">
      <c r="A6" s="174"/>
      <c r="B6" s="7" t="s">
        <v>48</v>
      </c>
      <c r="C6" s="27">
        <v>401</v>
      </c>
      <c r="D6" s="27">
        <v>372</v>
      </c>
      <c r="E6" s="28">
        <v>0.92768079800498748</v>
      </c>
      <c r="F6" s="27">
        <v>309</v>
      </c>
      <c r="G6" s="28">
        <v>0.770573566084788</v>
      </c>
      <c r="H6" s="29">
        <v>2.8409703504043127</v>
      </c>
    </row>
    <row r="7" spans="1:8" x14ac:dyDescent="0.25">
      <c r="A7" s="174"/>
      <c r="B7" s="7" t="s">
        <v>47</v>
      </c>
      <c r="C7" s="27">
        <v>384</v>
      </c>
      <c r="D7" s="27">
        <v>356</v>
      </c>
      <c r="E7" s="28">
        <v>0.92708333333333337</v>
      </c>
      <c r="F7" s="27">
        <v>308</v>
      </c>
      <c r="G7" s="28">
        <v>0.80208333333333337</v>
      </c>
      <c r="H7" s="29">
        <v>2.8011299435028252</v>
      </c>
    </row>
    <row r="8" spans="1:8" s="72" customFormat="1" x14ac:dyDescent="0.25">
      <c r="A8" s="175"/>
      <c r="B8" s="54" t="s">
        <v>30</v>
      </c>
      <c r="C8" s="93">
        <f>IFERROR(SUM(C3:C7), "--")</f>
        <v>2107</v>
      </c>
      <c r="D8" s="93">
        <f>IFERROR(SUM(D3:D7), "--")</f>
        <v>1900</v>
      </c>
      <c r="E8" s="98">
        <f>IFERROR(D8/C8, "--")</f>
        <v>0.90175605125771241</v>
      </c>
      <c r="F8" s="93">
        <f>IFERROR(SUM(F3:F7), "--")</f>
        <v>1472</v>
      </c>
      <c r="G8" s="98">
        <f>IFERROR(F8/C8, "--")</f>
        <v>0.69862363550071194</v>
      </c>
      <c r="H8" s="94" t="s">
        <v>32</v>
      </c>
    </row>
    <row r="9" spans="1:8" x14ac:dyDescent="0.25">
      <c r="A9" s="170" t="s">
        <v>55</v>
      </c>
      <c r="B9" s="87" t="s">
        <v>0</v>
      </c>
      <c r="C9" s="38">
        <v>152</v>
      </c>
      <c r="D9" s="38">
        <v>108</v>
      </c>
      <c r="E9" s="92">
        <v>0.71052631578947367</v>
      </c>
      <c r="F9" s="38">
        <v>92</v>
      </c>
      <c r="G9" s="92">
        <v>0.60526315789473684</v>
      </c>
      <c r="H9" s="91">
        <v>2.7759259259259261</v>
      </c>
    </row>
    <row r="10" spans="1:8" x14ac:dyDescent="0.25">
      <c r="A10" s="171"/>
      <c r="B10" s="87" t="s">
        <v>1</v>
      </c>
      <c r="C10" s="38">
        <v>234</v>
      </c>
      <c r="D10" s="38">
        <v>173</v>
      </c>
      <c r="E10" s="92">
        <v>0.73931623931623935</v>
      </c>
      <c r="F10" s="38">
        <v>119</v>
      </c>
      <c r="G10" s="92">
        <v>0.50854700854700852</v>
      </c>
      <c r="H10" s="91">
        <v>2.3445086705202312</v>
      </c>
    </row>
    <row r="11" spans="1:8" x14ac:dyDescent="0.25">
      <c r="A11" s="171"/>
      <c r="B11" s="87" t="s">
        <v>2</v>
      </c>
      <c r="C11" s="38">
        <v>224</v>
      </c>
      <c r="D11" s="38">
        <v>183</v>
      </c>
      <c r="E11" s="92">
        <v>0.8169642857142857</v>
      </c>
      <c r="F11" s="38">
        <v>134</v>
      </c>
      <c r="G11" s="92">
        <v>0.5982142857142857</v>
      </c>
      <c r="H11" s="91">
        <v>2.553005464480874</v>
      </c>
    </row>
    <row r="12" spans="1:8" x14ac:dyDescent="0.25">
      <c r="A12" s="171"/>
      <c r="B12" s="87" t="s">
        <v>48</v>
      </c>
      <c r="C12" s="38">
        <v>194</v>
      </c>
      <c r="D12" s="38">
        <v>153</v>
      </c>
      <c r="E12" s="92">
        <v>0.78865979381443296</v>
      </c>
      <c r="F12" s="38">
        <v>125</v>
      </c>
      <c r="G12" s="92">
        <v>0.64432989690721654</v>
      </c>
      <c r="H12" s="91">
        <v>2.8176470588235292</v>
      </c>
    </row>
    <row r="13" spans="1:8" x14ac:dyDescent="0.25">
      <c r="A13" s="171"/>
      <c r="B13" s="87" t="s">
        <v>47</v>
      </c>
      <c r="C13" s="38">
        <v>226</v>
      </c>
      <c r="D13" s="38">
        <v>186</v>
      </c>
      <c r="E13" s="92">
        <v>0.82300884955752207</v>
      </c>
      <c r="F13" s="38">
        <v>156</v>
      </c>
      <c r="G13" s="92">
        <v>0.69026548672566368</v>
      </c>
      <c r="H13" s="91">
        <v>3.0324324324324325</v>
      </c>
    </row>
    <row r="14" spans="1:8" s="72" customFormat="1" x14ac:dyDescent="0.25">
      <c r="A14" s="172"/>
      <c r="B14" s="95" t="s">
        <v>30</v>
      </c>
      <c r="C14" s="99">
        <f>IFERROR(SUM(C9:C13), "--")</f>
        <v>1030</v>
      </c>
      <c r="D14" s="99">
        <f>IFERROR(SUM(D9:D13), "--")</f>
        <v>803</v>
      </c>
      <c r="E14" s="100">
        <f>IFERROR(D14/C14, "--")</f>
        <v>0.7796116504854369</v>
      </c>
      <c r="F14" s="99">
        <f>IFERROR(SUM(F9:F13), "--")</f>
        <v>626</v>
      </c>
      <c r="G14" s="100">
        <f>IFERROR(F14/C14, "--")</f>
        <v>0.60776699029126213</v>
      </c>
      <c r="H14" s="96" t="s">
        <v>32</v>
      </c>
    </row>
    <row r="15" spans="1:8" ht="15" customHeight="1" x14ac:dyDescent="0.25">
      <c r="A15" s="169" t="s">
        <v>54</v>
      </c>
      <c r="B15" s="7" t="s">
        <v>0</v>
      </c>
      <c r="C15" s="30" t="s">
        <v>32</v>
      </c>
      <c r="D15" s="30" t="s">
        <v>32</v>
      </c>
      <c r="E15" s="31" t="s">
        <v>32</v>
      </c>
      <c r="F15" s="30" t="s">
        <v>32</v>
      </c>
      <c r="G15" s="31" t="s">
        <v>32</v>
      </c>
      <c r="H15" s="32" t="s">
        <v>32</v>
      </c>
    </row>
    <row r="16" spans="1:8" x14ac:dyDescent="0.25">
      <c r="A16" s="169"/>
      <c r="B16" s="7" t="s">
        <v>1</v>
      </c>
      <c r="C16" s="30">
        <v>32</v>
      </c>
      <c r="D16" s="30">
        <v>29</v>
      </c>
      <c r="E16" s="31">
        <v>0.90625</v>
      </c>
      <c r="F16" s="30">
        <v>29</v>
      </c>
      <c r="G16" s="31">
        <v>0.90625</v>
      </c>
      <c r="H16" s="32">
        <v>3.4827586206896552</v>
      </c>
    </row>
    <row r="17" spans="1:8" x14ac:dyDescent="0.25">
      <c r="A17" s="169"/>
      <c r="B17" s="7" t="s">
        <v>2</v>
      </c>
      <c r="C17" s="30">
        <v>36</v>
      </c>
      <c r="D17" s="30">
        <v>31</v>
      </c>
      <c r="E17" s="31">
        <v>0.86111111111111116</v>
      </c>
      <c r="F17" s="30">
        <v>29</v>
      </c>
      <c r="G17" s="31">
        <v>0.80555555555555558</v>
      </c>
      <c r="H17" s="32">
        <v>3.0774193548387099</v>
      </c>
    </row>
    <row r="18" spans="1:8" x14ac:dyDescent="0.25">
      <c r="A18" s="169"/>
      <c r="B18" s="7" t="s">
        <v>48</v>
      </c>
      <c r="C18" s="30" t="s">
        <v>32</v>
      </c>
      <c r="D18" s="30" t="s">
        <v>32</v>
      </c>
      <c r="E18" s="31" t="s">
        <v>32</v>
      </c>
      <c r="F18" s="30" t="s">
        <v>32</v>
      </c>
      <c r="G18" s="31" t="s">
        <v>32</v>
      </c>
      <c r="H18" s="32" t="s">
        <v>32</v>
      </c>
    </row>
    <row r="19" spans="1:8" x14ac:dyDescent="0.25">
      <c r="A19" s="169"/>
      <c r="B19" s="7" t="s">
        <v>47</v>
      </c>
      <c r="C19" s="30" t="s">
        <v>32</v>
      </c>
      <c r="D19" s="30" t="s">
        <v>32</v>
      </c>
      <c r="E19" s="31" t="s">
        <v>32</v>
      </c>
      <c r="F19" s="30" t="s">
        <v>32</v>
      </c>
      <c r="G19" s="31" t="s">
        <v>32</v>
      </c>
      <c r="H19" s="32" t="s">
        <v>32</v>
      </c>
    </row>
    <row r="20" spans="1:8" s="72" customFormat="1" x14ac:dyDescent="0.25">
      <c r="A20" s="169"/>
      <c r="B20" s="54" t="s">
        <v>30</v>
      </c>
      <c r="C20" s="93">
        <f>IFERROR(SUM(C15:C19), "--")</f>
        <v>68</v>
      </c>
      <c r="D20" s="93">
        <f>IFERROR(SUM(D15:D19), "--")</f>
        <v>60</v>
      </c>
      <c r="E20" s="69">
        <f>IFERROR(D20/C20, "--")</f>
        <v>0.88235294117647056</v>
      </c>
      <c r="F20" s="93">
        <f>IFERROR(SUM(F15:F19), "--")</f>
        <v>58</v>
      </c>
      <c r="G20" s="69">
        <f>IFERROR(F20/C20, "--")</f>
        <v>0.8529411764705882</v>
      </c>
      <c r="H20" s="97" t="s">
        <v>32</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9" customWidth="1"/>
    <col min="2" max="4" width="14.7109375" style="40" customWidth="1"/>
    <col min="5" max="5" width="14.7109375" style="41" customWidth="1"/>
    <col min="6" max="6" width="14.7109375" style="40" customWidth="1"/>
    <col min="7" max="7" width="14.7109375" style="41" customWidth="1"/>
    <col min="8" max="8" width="14.7109375" style="42" customWidth="1"/>
    <col min="9" max="20" width="14.7109375" customWidth="1"/>
  </cols>
  <sheetData>
    <row r="1" spans="1:20" s="3" customFormat="1" ht="30" customHeight="1" x14ac:dyDescent="0.25">
      <c r="A1" s="184"/>
      <c r="B1" s="184"/>
      <c r="C1" s="184" t="s">
        <v>102</v>
      </c>
      <c r="D1" s="184"/>
      <c r="E1" s="184"/>
      <c r="F1" s="184"/>
      <c r="G1" s="184"/>
      <c r="H1" s="184"/>
      <c r="I1" s="167" t="s">
        <v>102</v>
      </c>
      <c r="J1" s="167"/>
      <c r="K1" s="167"/>
      <c r="L1" s="167"/>
      <c r="M1" s="167"/>
      <c r="N1" s="167"/>
      <c r="O1" s="167" t="s">
        <v>102</v>
      </c>
      <c r="P1" s="167"/>
      <c r="Q1" s="167"/>
      <c r="R1" s="167"/>
      <c r="S1" s="167"/>
      <c r="T1" s="167"/>
    </row>
    <row r="2" spans="1:20" ht="21" x14ac:dyDescent="0.25">
      <c r="A2" s="176" t="s">
        <v>38</v>
      </c>
      <c r="B2" s="182" t="s">
        <v>4</v>
      </c>
      <c r="C2" s="179" t="s">
        <v>45</v>
      </c>
      <c r="D2" s="180"/>
      <c r="E2" s="180"/>
      <c r="F2" s="180"/>
      <c r="G2" s="180"/>
      <c r="H2" s="181"/>
      <c r="I2" s="178" t="s">
        <v>55</v>
      </c>
      <c r="J2" s="178"/>
      <c r="K2" s="178"/>
      <c r="L2" s="178"/>
      <c r="M2" s="178"/>
      <c r="N2" s="178"/>
      <c r="O2" s="178" t="s">
        <v>54</v>
      </c>
      <c r="P2" s="178"/>
      <c r="Q2" s="178"/>
      <c r="R2" s="178"/>
      <c r="S2" s="178"/>
      <c r="T2" s="178"/>
    </row>
    <row r="3" spans="1:20" x14ac:dyDescent="0.25">
      <c r="A3" s="177"/>
      <c r="B3" s="183"/>
      <c r="C3" s="65" t="s">
        <v>51</v>
      </c>
      <c r="D3" s="65" t="s">
        <v>52</v>
      </c>
      <c r="E3" s="65" t="s">
        <v>49</v>
      </c>
      <c r="F3" s="65" t="s">
        <v>53</v>
      </c>
      <c r="G3" s="65" t="s">
        <v>3</v>
      </c>
      <c r="H3" s="65" t="s">
        <v>50</v>
      </c>
      <c r="I3" s="65" t="s">
        <v>51</v>
      </c>
      <c r="J3" s="65" t="s">
        <v>52</v>
      </c>
      <c r="K3" s="65" t="s">
        <v>49</v>
      </c>
      <c r="L3" s="65" t="s">
        <v>53</v>
      </c>
      <c r="M3" s="65" t="s">
        <v>3</v>
      </c>
      <c r="N3" s="65" t="s">
        <v>50</v>
      </c>
      <c r="O3" s="65" t="s">
        <v>51</v>
      </c>
      <c r="P3" s="65" t="s">
        <v>52</v>
      </c>
      <c r="Q3" s="65" t="s">
        <v>49</v>
      </c>
      <c r="R3" s="65" t="s">
        <v>53</v>
      </c>
      <c r="S3" s="65" t="s">
        <v>3</v>
      </c>
      <c r="T3" s="65" t="s">
        <v>50</v>
      </c>
    </row>
    <row r="4" spans="1:20" ht="15" customHeight="1" x14ac:dyDescent="0.25">
      <c r="A4" s="185" t="s">
        <v>39</v>
      </c>
      <c r="B4" s="7" t="s">
        <v>0</v>
      </c>
      <c r="C4" s="79">
        <v>28</v>
      </c>
      <c r="D4" s="33">
        <v>24</v>
      </c>
      <c r="E4" s="28">
        <v>0.8571428571428571</v>
      </c>
      <c r="F4" s="33">
        <v>17</v>
      </c>
      <c r="G4" s="28">
        <v>0.6071428571428571</v>
      </c>
      <c r="H4" s="34">
        <v>2.3333333333333335</v>
      </c>
      <c r="I4" s="79">
        <v>10</v>
      </c>
      <c r="J4" s="33">
        <v>8</v>
      </c>
      <c r="K4" s="28">
        <v>0.8</v>
      </c>
      <c r="L4" s="33">
        <v>7</v>
      </c>
      <c r="M4" s="28">
        <v>0.7</v>
      </c>
      <c r="N4" s="34">
        <v>2.4249999999999998</v>
      </c>
      <c r="O4" s="121" t="s">
        <v>32</v>
      </c>
      <c r="P4" s="122" t="s">
        <v>32</v>
      </c>
      <c r="Q4" s="31" t="s">
        <v>32</v>
      </c>
      <c r="R4" s="122" t="s">
        <v>32</v>
      </c>
      <c r="S4" s="31" t="s">
        <v>32</v>
      </c>
      <c r="T4" s="123" t="s">
        <v>32</v>
      </c>
    </row>
    <row r="5" spans="1:20" x14ac:dyDescent="0.25">
      <c r="A5" s="186"/>
      <c r="B5" s="7" t="s">
        <v>1</v>
      </c>
      <c r="C5" s="79">
        <v>31</v>
      </c>
      <c r="D5" s="33">
        <v>25</v>
      </c>
      <c r="E5" s="28">
        <v>0.80645161290322576</v>
      </c>
      <c r="F5" s="33">
        <v>12</v>
      </c>
      <c r="G5" s="28">
        <v>0.38709677419354838</v>
      </c>
      <c r="H5" s="34">
        <v>1.48</v>
      </c>
      <c r="I5" s="79">
        <v>13</v>
      </c>
      <c r="J5" s="33">
        <v>9</v>
      </c>
      <c r="K5" s="28">
        <v>0.69230769230769229</v>
      </c>
      <c r="L5" s="33">
        <v>5</v>
      </c>
      <c r="M5" s="28">
        <v>0.38461538461538464</v>
      </c>
      <c r="N5" s="34">
        <v>1.588888888888889</v>
      </c>
      <c r="O5" s="79">
        <v>1</v>
      </c>
      <c r="P5" s="33">
        <v>1</v>
      </c>
      <c r="Q5" s="28">
        <v>1</v>
      </c>
      <c r="R5" s="33">
        <v>1</v>
      </c>
      <c r="S5" s="28">
        <v>1</v>
      </c>
      <c r="T5" s="34">
        <v>4</v>
      </c>
    </row>
    <row r="6" spans="1:20" x14ac:dyDescent="0.25">
      <c r="A6" s="186"/>
      <c r="B6" s="7" t="s">
        <v>2</v>
      </c>
      <c r="C6" s="79">
        <v>32</v>
      </c>
      <c r="D6" s="33">
        <v>28</v>
      </c>
      <c r="E6" s="28">
        <v>0.875</v>
      </c>
      <c r="F6" s="33">
        <v>18</v>
      </c>
      <c r="G6" s="28">
        <v>0.5625</v>
      </c>
      <c r="H6" s="34">
        <v>1.8107142857142859</v>
      </c>
      <c r="I6" s="79">
        <v>13</v>
      </c>
      <c r="J6" s="33">
        <v>9</v>
      </c>
      <c r="K6" s="28">
        <v>0.69230769230769229</v>
      </c>
      <c r="L6" s="33">
        <v>5</v>
      </c>
      <c r="M6" s="28">
        <v>0.38461538461538464</v>
      </c>
      <c r="N6" s="34">
        <v>1.8888888888888888</v>
      </c>
      <c r="O6" s="79">
        <v>2</v>
      </c>
      <c r="P6" s="33">
        <v>2</v>
      </c>
      <c r="Q6" s="28">
        <v>1</v>
      </c>
      <c r="R6" s="33">
        <v>2</v>
      </c>
      <c r="S6" s="28">
        <v>1</v>
      </c>
      <c r="T6" s="34">
        <v>3.5</v>
      </c>
    </row>
    <row r="7" spans="1:20" x14ac:dyDescent="0.25">
      <c r="A7" s="186"/>
      <c r="B7" s="7" t="s">
        <v>48</v>
      </c>
      <c r="C7" s="79">
        <v>31</v>
      </c>
      <c r="D7" s="33">
        <v>27</v>
      </c>
      <c r="E7" s="28">
        <v>0.87096774193548387</v>
      </c>
      <c r="F7" s="33">
        <v>19</v>
      </c>
      <c r="G7" s="28">
        <v>0.61290322580645162</v>
      </c>
      <c r="H7" s="34">
        <v>2.1629629629629625</v>
      </c>
      <c r="I7" s="79">
        <v>16</v>
      </c>
      <c r="J7" s="33">
        <v>12</v>
      </c>
      <c r="K7" s="28">
        <v>0.75</v>
      </c>
      <c r="L7" s="33">
        <v>10</v>
      </c>
      <c r="M7" s="28">
        <v>0.625</v>
      </c>
      <c r="N7" s="34">
        <v>2.2833333333333332</v>
      </c>
      <c r="O7" s="121" t="s">
        <v>32</v>
      </c>
      <c r="P7" s="122" t="s">
        <v>32</v>
      </c>
      <c r="Q7" s="31" t="s">
        <v>32</v>
      </c>
      <c r="R7" s="122" t="s">
        <v>32</v>
      </c>
      <c r="S7" s="31" t="s">
        <v>32</v>
      </c>
      <c r="T7" s="123" t="s">
        <v>32</v>
      </c>
    </row>
    <row r="8" spans="1:20" x14ac:dyDescent="0.25">
      <c r="A8" s="186"/>
      <c r="B8" s="7" t="s">
        <v>47</v>
      </c>
      <c r="C8" s="79">
        <v>34</v>
      </c>
      <c r="D8" s="33">
        <v>32</v>
      </c>
      <c r="E8" s="28">
        <v>0.94117647058823528</v>
      </c>
      <c r="F8" s="33">
        <v>26</v>
      </c>
      <c r="G8" s="28">
        <v>0.76470588235294112</v>
      </c>
      <c r="H8" s="34">
        <v>2.3968750000000001</v>
      </c>
      <c r="I8" s="79">
        <v>14</v>
      </c>
      <c r="J8" s="33">
        <v>13</v>
      </c>
      <c r="K8" s="28">
        <v>0.9285714285714286</v>
      </c>
      <c r="L8" s="33">
        <v>9</v>
      </c>
      <c r="M8" s="28">
        <v>0.6428571428571429</v>
      </c>
      <c r="N8" s="34">
        <v>2.4615384615384617</v>
      </c>
      <c r="O8" s="121" t="s">
        <v>32</v>
      </c>
      <c r="P8" s="122" t="s">
        <v>32</v>
      </c>
      <c r="Q8" s="31" t="s">
        <v>32</v>
      </c>
      <c r="R8" s="122" t="s">
        <v>32</v>
      </c>
      <c r="S8" s="31" t="s">
        <v>32</v>
      </c>
      <c r="T8" s="123" t="s">
        <v>32</v>
      </c>
    </row>
    <row r="9" spans="1:20" s="72" customFormat="1" x14ac:dyDescent="0.25">
      <c r="A9" s="187"/>
      <c r="B9" s="54" t="s">
        <v>30</v>
      </c>
      <c r="C9" s="80">
        <f>IFERROR(SUM(C4:C8), "--")</f>
        <v>156</v>
      </c>
      <c r="D9" s="68">
        <f>IFERROR(SUM(D4:D8), "--")</f>
        <v>136</v>
      </c>
      <c r="E9" s="69">
        <f>IFERROR(D9/C9, "--")</f>
        <v>0.87179487179487181</v>
      </c>
      <c r="F9" s="68">
        <f>IFERROR(SUM(F4:F8), "--")</f>
        <v>92</v>
      </c>
      <c r="G9" s="69">
        <f>IFERROR(F9/C9, "--")</f>
        <v>0.58974358974358976</v>
      </c>
      <c r="H9" s="70" t="s">
        <v>32</v>
      </c>
      <c r="I9" s="80">
        <f>IFERROR(SUM(I4:I8), "--")</f>
        <v>66</v>
      </c>
      <c r="J9" s="68">
        <f>IFERROR(SUM(J4:J8), "--")</f>
        <v>51</v>
      </c>
      <c r="K9" s="69">
        <f>IFERROR(J9/I9, "--")</f>
        <v>0.77272727272727271</v>
      </c>
      <c r="L9" s="68">
        <f>IFERROR(SUM(L4:L8), "--")</f>
        <v>36</v>
      </c>
      <c r="M9" s="69">
        <f>IFERROR(L9/I9, "--")</f>
        <v>0.54545454545454541</v>
      </c>
      <c r="N9" s="70" t="s">
        <v>32</v>
      </c>
      <c r="O9" s="80">
        <f>IFERROR(SUM(O4:O8), "--")</f>
        <v>3</v>
      </c>
      <c r="P9" s="68">
        <f>IFERROR(SUM(P4:P8), "--")</f>
        <v>3</v>
      </c>
      <c r="Q9" s="69">
        <f>IFERROR(P9/O9, "--")</f>
        <v>1</v>
      </c>
      <c r="R9" s="68">
        <f>IFERROR(SUM(R4:R8), "--")</f>
        <v>3</v>
      </c>
      <c r="S9" s="69">
        <f>IFERROR(R9/O9, "--")</f>
        <v>1</v>
      </c>
      <c r="T9" s="70" t="s">
        <v>32</v>
      </c>
    </row>
    <row r="10" spans="1:20" ht="15" customHeight="1" x14ac:dyDescent="0.25">
      <c r="A10" s="157" t="s">
        <v>40</v>
      </c>
      <c r="B10" s="35" t="s">
        <v>0</v>
      </c>
      <c r="C10" s="81">
        <v>2</v>
      </c>
      <c r="D10" s="36">
        <v>2</v>
      </c>
      <c r="E10" s="59">
        <v>1</v>
      </c>
      <c r="F10" s="36">
        <v>2</v>
      </c>
      <c r="G10" s="59">
        <v>1</v>
      </c>
      <c r="H10" s="37">
        <v>3.35</v>
      </c>
      <c r="I10" s="81">
        <v>2</v>
      </c>
      <c r="J10" s="36">
        <v>1</v>
      </c>
      <c r="K10" s="59">
        <v>0.5</v>
      </c>
      <c r="L10" s="36">
        <v>0</v>
      </c>
      <c r="M10" s="59">
        <v>0</v>
      </c>
      <c r="N10" s="37">
        <v>0</v>
      </c>
      <c r="O10" s="84" t="s">
        <v>32</v>
      </c>
      <c r="P10" s="38" t="s">
        <v>32</v>
      </c>
      <c r="Q10" s="92" t="s">
        <v>32</v>
      </c>
      <c r="R10" s="38" t="s">
        <v>32</v>
      </c>
      <c r="S10" s="92" t="s">
        <v>32</v>
      </c>
      <c r="T10" s="91" t="s">
        <v>32</v>
      </c>
    </row>
    <row r="11" spans="1:20" x14ac:dyDescent="0.25">
      <c r="A11" s="158"/>
      <c r="B11" s="35" t="s">
        <v>1</v>
      </c>
      <c r="C11" s="84" t="s">
        <v>32</v>
      </c>
      <c r="D11" s="38" t="s">
        <v>32</v>
      </c>
      <c r="E11" s="92" t="s">
        <v>32</v>
      </c>
      <c r="F11" s="38" t="s">
        <v>32</v>
      </c>
      <c r="G11" s="92" t="s">
        <v>32</v>
      </c>
      <c r="H11" s="91" t="s">
        <v>32</v>
      </c>
      <c r="I11" s="81">
        <v>2</v>
      </c>
      <c r="J11" s="36">
        <v>2</v>
      </c>
      <c r="K11" s="59">
        <v>1</v>
      </c>
      <c r="L11" s="36">
        <v>1</v>
      </c>
      <c r="M11" s="59">
        <v>0.5</v>
      </c>
      <c r="N11" s="37">
        <v>2</v>
      </c>
      <c r="O11" s="84" t="s">
        <v>32</v>
      </c>
      <c r="P11" s="38" t="s">
        <v>32</v>
      </c>
      <c r="Q11" s="92" t="s">
        <v>32</v>
      </c>
      <c r="R11" s="38" t="s">
        <v>32</v>
      </c>
      <c r="S11" s="92" t="s">
        <v>32</v>
      </c>
      <c r="T11" s="91" t="s">
        <v>32</v>
      </c>
    </row>
    <row r="12" spans="1:20" x14ac:dyDescent="0.25">
      <c r="A12" s="158"/>
      <c r="B12" s="35" t="s">
        <v>2</v>
      </c>
      <c r="C12" s="81">
        <v>1</v>
      </c>
      <c r="D12" s="36">
        <v>1</v>
      </c>
      <c r="E12" s="59">
        <v>1</v>
      </c>
      <c r="F12" s="36">
        <v>1</v>
      </c>
      <c r="G12" s="59">
        <v>1</v>
      </c>
      <c r="H12" s="37">
        <v>2</v>
      </c>
      <c r="I12" s="84" t="s">
        <v>32</v>
      </c>
      <c r="J12" s="38" t="s">
        <v>32</v>
      </c>
      <c r="K12" s="92" t="s">
        <v>32</v>
      </c>
      <c r="L12" s="38" t="s">
        <v>32</v>
      </c>
      <c r="M12" s="92" t="s">
        <v>32</v>
      </c>
      <c r="N12" s="124" t="s">
        <v>32</v>
      </c>
      <c r="O12" s="84" t="s">
        <v>32</v>
      </c>
      <c r="P12" s="38" t="s">
        <v>32</v>
      </c>
      <c r="Q12" s="92" t="s">
        <v>32</v>
      </c>
      <c r="R12" s="38" t="s">
        <v>32</v>
      </c>
      <c r="S12" s="92" t="s">
        <v>32</v>
      </c>
      <c r="T12" s="91" t="s">
        <v>32</v>
      </c>
    </row>
    <row r="13" spans="1:20" x14ac:dyDescent="0.25">
      <c r="A13" s="158"/>
      <c r="B13" s="35" t="s">
        <v>48</v>
      </c>
      <c r="C13" s="81">
        <v>1</v>
      </c>
      <c r="D13" s="36">
        <v>0</v>
      </c>
      <c r="E13" s="59">
        <v>0</v>
      </c>
      <c r="F13" s="36">
        <v>0</v>
      </c>
      <c r="G13" s="59">
        <v>0</v>
      </c>
      <c r="H13" s="37" t="s">
        <v>32</v>
      </c>
      <c r="I13" s="81">
        <v>1</v>
      </c>
      <c r="J13" s="36">
        <v>0</v>
      </c>
      <c r="K13" s="59">
        <v>0</v>
      </c>
      <c r="L13" s="36">
        <v>0</v>
      </c>
      <c r="M13" s="59">
        <v>0</v>
      </c>
      <c r="N13" s="37" t="s">
        <v>32</v>
      </c>
      <c r="O13" s="84" t="s">
        <v>32</v>
      </c>
      <c r="P13" s="38" t="s">
        <v>32</v>
      </c>
      <c r="Q13" s="92" t="s">
        <v>32</v>
      </c>
      <c r="R13" s="38" t="s">
        <v>32</v>
      </c>
      <c r="S13" s="92" t="s">
        <v>32</v>
      </c>
      <c r="T13" s="91" t="s">
        <v>32</v>
      </c>
    </row>
    <row r="14" spans="1:20" x14ac:dyDescent="0.25">
      <c r="A14" s="158"/>
      <c r="B14" s="35" t="s">
        <v>47</v>
      </c>
      <c r="C14" s="81">
        <v>1</v>
      </c>
      <c r="D14" s="36">
        <v>1</v>
      </c>
      <c r="E14" s="59">
        <v>1</v>
      </c>
      <c r="F14" s="36">
        <v>1</v>
      </c>
      <c r="G14" s="59">
        <v>1</v>
      </c>
      <c r="H14" s="37">
        <v>4</v>
      </c>
      <c r="I14" s="84" t="s">
        <v>32</v>
      </c>
      <c r="J14" s="38" t="s">
        <v>32</v>
      </c>
      <c r="K14" s="92" t="s">
        <v>32</v>
      </c>
      <c r="L14" s="38" t="s">
        <v>32</v>
      </c>
      <c r="M14" s="92" t="s">
        <v>32</v>
      </c>
      <c r="N14" s="91" t="s">
        <v>32</v>
      </c>
      <c r="O14" s="84" t="s">
        <v>32</v>
      </c>
      <c r="P14" s="38" t="s">
        <v>32</v>
      </c>
      <c r="Q14" s="92" t="s">
        <v>32</v>
      </c>
      <c r="R14" s="38" t="s">
        <v>32</v>
      </c>
      <c r="S14" s="92" t="s">
        <v>32</v>
      </c>
      <c r="T14" s="91" t="s">
        <v>32</v>
      </c>
    </row>
    <row r="15" spans="1:20" s="72" customFormat="1" x14ac:dyDescent="0.25">
      <c r="A15" s="159"/>
      <c r="B15" s="73" t="s">
        <v>30</v>
      </c>
      <c r="C15" s="82">
        <f>IFERROR(SUM(C10:C14), "--")</f>
        <v>5</v>
      </c>
      <c r="D15" s="74">
        <f>IFERROR(SUM(D10:D14), "--")</f>
        <v>4</v>
      </c>
      <c r="E15" s="75">
        <f>IFERROR(D15/C15, "--")</f>
        <v>0.8</v>
      </c>
      <c r="F15" s="74">
        <f>IFERROR(SUM(F10:F14), "--")</f>
        <v>4</v>
      </c>
      <c r="G15" s="75">
        <f>IFERROR(F15/C15, "--")</f>
        <v>0.8</v>
      </c>
      <c r="H15" s="76" t="s">
        <v>32</v>
      </c>
      <c r="I15" s="82">
        <f>IFERROR(SUM(I10:I14), "--")</f>
        <v>5</v>
      </c>
      <c r="J15" s="74">
        <f>IFERROR(SUM(J10:J14), "--")</f>
        <v>3</v>
      </c>
      <c r="K15" s="75">
        <f>IFERROR(J15/I15, "--")</f>
        <v>0.6</v>
      </c>
      <c r="L15" s="74">
        <f>IFERROR(SUM(L10:L14), "--")</f>
        <v>1</v>
      </c>
      <c r="M15" s="75">
        <f>IFERROR(L15/I15, "--")</f>
        <v>0.2</v>
      </c>
      <c r="N15" s="76" t="s">
        <v>32</v>
      </c>
      <c r="O15" s="82">
        <f>IFERROR(SUM(O10:O14), "--")</f>
        <v>0</v>
      </c>
      <c r="P15" s="74">
        <f>IFERROR(SUM(P10:P14), "--")</f>
        <v>0</v>
      </c>
      <c r="Q15" s="75" t="str">
        <f>IFERROR(P15/O15, "--")</f>
        <v>--</v>
      </c>
      <c r="R15" s="74">
        <f>IFERROR(SUM(R10:R14), "--")</f>
        <v>0</v>
      </c>
      <c r="S15" s="75" t="str">
        <f>IFERROR(R15/O15, "--")</f>
        <v>--</v>
      </c>
      <c r="T15" s="76" t="s">
        <v>32</v>
      </c>
    </row>
    <row r="16" spans="1:20" x14ac:dyDescent="0.25">
      <c r="A16" s="188" t="s">
        <v>16</v>
      </c>
      <c r="B16" s="7" t="s">
        <v>0</v>
      </c>
      <c r="C16" s="79">
        <v>5</v>
      </c>
      <c r="D16" s="33">
        <v>3</v>
      </c>
      <c r="E16" s="28">
        <v>0.6</v>
      </c>
      <c r="F16" s="33">
        <v>3</v>
      </c>
      <c r="G16" s="28">
        <v>0.6</v>
      </c>
      <c r="H16" s="34">
        <v>3</v>
      </c>
      <c r="I16" s="79">
        <v>6</v>
      </c>
      <c r="J16" s="33">
        <v>4</v>
      </c>
      <c r="K16" s="28">
        <v>0.66666666666666663</v>
      </c>
      <c r="L16" s="33">
        <v>4</v>
      </c>
      <c r="M16" s="28">
        <v>0.66666666666666663</v>
      </c>
      <c r="N16" s="34">
        <v>3.8499999999999996</v>
      </c>
      <c r="O16" s="121" t="s">
        <v>32</v>
      </c>
      <c r="P16" s="122" t="s">
        <v>32</v>
      </c>
      <c r="Q16" s="31" t="s">
        <v>32</v>
      </c>
      <c r="R16" s="122" t="s">
        <v>32</v>
      </c>
      <c r="S16" s="31" t="s">
        <v>32</v>
      </c>
      <c r="T16" s="123" t="s">
        <v>32</v>
      </c>
    </row>
    <row r="17" spans="1:20" x14ac:dyDescent="0.25">
      <c r="A17" s="189"/>
      <c r="B17" s="7" t="s">
        <v>1</v>
      </c>
      <c r="C17" s="79">
        <v>13</v>
      </c>
      <c r="D17" s="33">
        <v>12</v>
      </c>
      <c r="E17" s="28">
        <v>0.92307692307692313</v>
      </c>
      <c r="F17" s="33">
        <v>8</v>
      </c>
      <c r="G17" s="28">
        <v>0.61538461538461542</v>
      </c>
      <c r="H17" s="34">
        <v>2</v>
      </c>
      <c r="I17" s="79">
        <v>9</v>
      </c>
      <c r="J17" s="33">
        <v>7</v>
      </c>
      <c r="K17" s="28">
        <v>0.77777777777777779</v>
      </c>
      <c r="L17" s="33">
        <v>2</v>
      </c>
      <c r="M17" s="28">
        <v>0.22222222222222221</v>
      </c>
      <c r="N17" s="34">
        <v>1</v>
      </c>
      <c r="O17" s="79">
        <v>2</v>
      </c>
      <c r="P17" s="33">
        <v>1</v>
      </c>
      <c r="Q17" s="28">
        <v>0.5</v>
      </c>
      <c r="R17" s="33">
        <v>1</v>
      </c>
      <c r="S17" s="28">
        <v>0.5</v>
      </c>
      <c r="T17" s="34">
        <v>4</v>
      </c>
    </row>
    <row r="18" spans="1:20" x14ac:dyDescent="0.25">
      <c r="A18" s="189"/>
      <c r="B18" s="7" t="s">
        <v>2</v>
      </c>
      <c r="C18" s="79">
        <v>9</v>
      </c>
      <c r="D18" s="33">
        <v>8</v>
      </c>
      <c r="E18" s="28">
        <v>0.88888888888888884</v>
      </c>
      <c r="F18" s="33">
        <v>6</v>
      </c>
      <c r="G18" s="28">
        <v>0.66666666666666663</v>
      </c>
      <c r="H18" s="34">
        <v>2.625</v>
      </c>
      <c r="I18" s="79">
        <v>4</v>
      </c>
      <c r="J18" s="33">
        <v>3</v>
      </c>
      <c r="K18" s="28">
        <v>0.75</v>
      </c>
      <c r="L18" s="33">
        <v>2</v>
      </c>
      <c r="M18" s="28">
        <v>0.5</v>
      </c>
      <c r="N18" s="34">
        <v>2.6666666666666665</v>
      </c>
      <c r="O18" s="79">
        <v>1</v>
      </c>
      <c r="P18" s="33">
        <v>1</v>
      </c>
      <c r="Q18" s="28">
        <v>1</v>
      </c>
      <c r="R18" s="33">
        <v>1</v>
      </c>
      <c r="S18" s="28">
        <v>1</v>
      </c>
      <c r="T18" s="34">
        <v>2</v>
      </c>
    </row>
    <row r="19" spans="1:20" x14ac:dyDescent="0.25">
      <c r="A19" s="189"/>
      <c r="B19" s="7" t="s">
        <v>48</v>
      </c>
      <c r="C19" s="79">
        <v>10</v>
      </c>
      <c r="D19" s="33">
        <v>10</v>
      </c>
      <c r="E19" s="28">
        <v>1</v>
      </c>
      <c r="F19" s="33">
        <v>9</v>
      </c>
      <c r="G19" s="28">
        <v>0.9</v>
      </c>
      <c r="H19" s="34">
        <v>3.13</v>
      </c>
      <c r="I19" s="79">
        <v>4</v>
      </c>
      <c r="J19" s="33">
        <v>4</v>
      </c>
      <c r="K19" s="28">
        <v>1</v>
      </c>
      <c r="L19" s="33">
        <v>4</v>
      </c>
      <c r="M19" s="28">
        <v>1</v>
      </c>
      <c r="N19" s="34">
        <v>3.9249999999999994</v>
      </c>
      <c r="O19" s="121" t="s">
        <v>32</v>
      </c>
      <c r="P19" s="122" t="s">
        <v>32</v>
      </c>
      <c r="Q19" s="31" t="s">
        <v>32</v>
      </c>
      <c r="R19" s="122" t="s">
        <v>32</v>
      </c>
      <c r="S19" s="31" t="s">
        <v>32</v>
      </c>
      <c r="T19" s="123" t="s">
        <v>32</v>
      </c>
    </row>
    <row r="20" spans="1:20" x14ac:dyDescent="0.25">
      <c r="A20" s="189"/>
      <c r="B20" s="7" t="s">
        <v>47</v>
      </c>
      <c r="C20" s="79">
        <v>11</v>
      </c>
      <c r="D20" s="33">
        <v>10</v>
      </c>
      <c r="E20" s="28">
        <v>0.90909090909090906</v>
      </c>
      <c r="F20" s="33">
        <v>8</v>
      </c>
      <c r="G20" s="28">
        <v>0.72727272727272729</v>
      </c>
      <c r="H20" s="34">
        <v>2.44</v>
      </c>
      <c r="I20" s="79">
        <v>5</v>
      </c>
      <c r="J20" s="33">
        <v>4</v>
      </c>
      <c r="K20" s="28">
        <v>0.8</v>
      </c>
      <c r="L20" s="33">
        <v>3</v>
      </c>
      <c r="M20" s="28">
        <v>0.6</v>
      </c>
      <c r="N20" s="34">
        <v>3</v>
      </c>
      <c r="O20" s="121" t="s">
        <v>32</v>
      </c>
      <c r="P20" s="122" t="s">
        <v>32</v>
      </c>
      <c r="Q20" s="31" t="s">
        <v>32</v>
      </c>
      <c r="R20" s="122" t="s">
        <v>32</v>
      </c>
      <c r="S20" s="31" t="s">
        <v>32</v>
      </c>
      <c r="T20" s="123" t="s">
        <v>32</v>
      </c>
    </row>
    <row r="21" spans="1:20" s="72" customFormat="1" x14ac:dyDescent="0.25">
      <c r="A21" s="190"/>
      <c r="B21" s="54" t="s">
        <v>30</v>
      </c>
      <c r="C21" s="80">
        <f>IFERROR(SUM(C16:C20), "--")</f>
        <v>48</v>
      </c>
      <c r="D21" s="68">
        <f>IFERROR(SUM(D16:D20), "--")</f>
        <v>43</v>
      </c>
      <c r="E21" s="69">
        <f>IFERROR(D21/C21, "--")</f>
        <v>0.89583333333333337</v>
      </c>
      <c r="F21" s="68">
        <f>IFERROR(SUM(F16:F20), "--")</f>
        <v>34</v>
      </c>
      <c r="G21" s="69">
        <f>IFERROR(F21/C21, "--")</f>
        <v>0.70833333333333337</v>
      </c>
      <c r="H21" s="71" t="s">
        <v>32</v>
      </c>
      <c r="I21" s="80">
        <f>IFERROR(SUM(I16:I20), "--")</f>
        <v>28</v>
      </c>
      <c r="J21" s="68">
        <f>IFERROR(SUM(J16:J20), "--")</f>
        <v>22</v>
      </c>
      <c r="K21" s="69">
        <f>IFERROR(J21/I21, "--")</f>
        <v>0.7857142857142857</v>
      </c>
      <c r="L21" s="68">
        <f>IFERROR(SUM(L16:L20), "--")</f>
        <v>15</v>
      </c>
      <c r="M21" s="69">
        <f>IFERROR(L21/I21, "--")</f>
        <v>0.5357142857142857</v>
      </c>
      <c r="N21" s="71" t="s">
        <v>32</v>
      </c>
      <c r="O21" s="80">
        <f>IFERROR(SUM(O16:O20), "--")</f>
        <v>3</v>
      </c>
      <c r="P21" s="68">
        <f>IFERROR(SUM(P16:P20), "--")</f>
        <v>2</v>
      </c>
      <c r="Q21" s="69">
        <f>IFERROR(P21/O21, "--")</f>
        <v>0.66666666666666663</v>
      </c>
      <c r="R21" s="68">
        <f>IFERROR(SUM(R16:R20), "--")</f>
        <v>2</v>
      </c>
      <c r="S21" s="69">
        <f>IFERROR(R21/O21, "--")</f>
        <v>0.66666666666666663</v>
      </c>
      <c r="T21" s="71" t="s">
        <v>32</v>
      </c>
    </row>
    <row r="22" spans="1:20" x14ac:dyDescent="0.25">
      <c r="A22" s="150" t="s">
        <v>17</v>
      </c>
      <c r="B22" s="35" t="s">
        <v>0</v>
      </c>
      <c r="C22" s="81">
        <v>11</v>
      </c>
      <c r="D22" s="36">
        <v>10</v>
      </c>
      <c r="E22" s="59">
        <v>0.90909090909090906</v>
      </c>
      <c r="F22" s="36">
        <v>4</v>
      </c>
      <c r="G22" s="59">
        <v>0.36363636363636365</v>
      </c>
      <c r="H22" s="37">
        <v>1.77</v>
      </c>
      <c r="I22" s="81">
        <v>3</v>
      </c>
      <c r="J22" s="36">
        <v>2</v>
      </c>
      <c r="K22" s="59">
        <v>0.66666666666666663</v>
      </c>
      <c r="L22" s="36">
        <v>2</v>
      </c>
      <c r="M22" s="59">
        <v>0.66666666666666663</v>
      </c>
      <c r="N22" s="37">
        <v>3</v>
      </c>
      <c r="O22" s="84" t="s">
        <v>32</v>
      </c>
      <c r="P22" s="38" t="s">
        <v>32</v>
      </c>
      <c r="Q22" s="92" t="s">
        <v>32</v>
      </c>
      <c r="R22" s="38" t="s">
        <v>32</v>
      </c>
      <c r="S22" s="92" t="s">
        <v>32</v>
      </c>
      <c r="T22" s="91" t="s">
        <v>32</v>
      </c>
    </row>
    <row r="23" spans="1:20" x14ac:dyDescent="0.25">
      <c r="A23" s="151"/>
      <c r="B23" s="35" t="s">
        <v>1</v>
      </c>
      <c r="C23" s="81">
        <v>16</v>
      </c>
      <c r="D23" s="36">
        <v>14</v>
      </c>
      <c r="E23" s="59">
        <v>0.875</v>
      </c>
      <c r="F23" s="36">
        <v>11</v>
      </c>
      <c r="G23" s="59">
        <v>0.6875</v>
      </c>
      <c r="H23" s="37">
        <v>2.4499999999999997</v>
      </c>
      <c r="I23" s="81">
        <v>12</v>
      </c>
      <c r="J23" s="36">
        <v>8</v>
      </c>
      <c r="K23" s="59">
        <v>0.66666666666666663</v>
      </c>
      <c r="L23" s="36">
        <v>6</v>
      </c>
      <c r="M23" s="59">
        <v>0.5</v>
      </c>
      <c r="N23" s="37">
        <v>2.625</v>
      </c>
      <c r="O23" s="81">
        <v>2</v>
      </c>
      <c r="P23" s="36">
        <v>2</v>
      </c>
      <c r="Q23" s="59">
        <v>1</v>
      </c>
      <c r="R23" s="36">
        <v>2</v>
      </c>
      <c r="S23" s="59">
        <v>1</v>
      </c>
      <c r="T23" s="37">
        <v>3.5</v>
      </c>
    </row>
    <row r="24" spans="1:20" x14ac:dyDescent="0.25">
      <c r="A24" s="151"/>
      <c r="B24" s="35" t="s">
        <v>2</v>
      </c>
      <c r="C24" s="81">
        <v>11</v>
      </c>
      <c r="D24" s="36">
        <v>10</v>
      </c>
      <c r="E24" s="59">
        <v>0.90909090909090906</v>
      </c>
      <c r="F24" s="36">
        <v>7</v>
      </c>
      <c r="G24" s="59">
        <v>0.63636363636363635</v>
      </c>
      <c r="H24" s="37">
        <v>2</v>
      </c>
      <c r="I24" s="81">
        <v>4</v>
      </c>
      <c r="J24" s="36">
        <v>3</v>
      </c>
      <c r="K24" s="59">
        <v>0.75</v>
      </c>
      <c r="L24" s="36">
        <v>3</v>
      </c>
      <c r="M24" s="59">
        <v>0.75</v>
      </c>
      <c r="N24" s="37">
        <v>3.6666666666666665</v>
      </c>
      <c r="O24" s="81">
        <v>1</v>
      </c>
      <c r="P24" s="36">
        <v>1</v>
      </c>
      <c r="Q24" s="59">
        <v>1</v>
      </c>
      <c r="R24" s="36">
        <v>1</v>
      </c>
      <c r="S24" s="59">
        <v>1</v>
      </c>
      <c r="T24" s="37">
        <v>4</v>
      </c>
    </row>
    <row r="25" spans="1:20" x14ac:dyDescent="0.25">
      <c r="A25" s="151"/>
      <c r="B25" s="35" t="s">
        <v>48</v>
      </c>
      <c r="C25" s="81">
        <v>10</v>
      </c>
      <c r="D25" s="36">
        <v>10</v>
      </c>
      <c r="E25" s="59">
        <v>1</v>
      </c>
      <c r="F25" s="36">
        <v>10</v>
      </c>
      <c r="G25" s="59">
        <v>1</v>
      </c>
      <c r="H25" s="37">
        <v>3.6</v>
      </c>
      <c r="I25" s="81">
        <v>9</v>
      </c>
      <c r="J25" s="36">
        <v>9</v>
      </c>
      <c r="K25" s="59">
        <v>1</v>
      </c>
      <c r="L25" s="36">
        <v>9</v>
      </c>
      <c r="M25" s="59">
        <v>1</v>
      </c>
      <c r="N25" s="37">
        <v>3.5222222222222221</v>
      </c>
      <c r="O25" s="84" t="s">
        <v>32</v>
      </c>
      <c r="P25" s="38" t="s">
        <v>32</v>
      </c>
      <c r="Q25" s="92" t="s">
        <v>32</v>
      </c>
      <c r="R25" s="38" t="s">
        <v>32</v>
      </c>
      <c r="S25" s="92" t="s">
        <v>32</v>
      </c>
      <c r="T25" s="91" t="s">
        <v>32</v>
      </c>
    </row>
    <row r="26" spans="1:20" x14ac:dyDescent="0.25">
      <c r="A26" s="151"/>
      <c r="B26" s="35" t="s">
        <v>47</v>
      </c>
      <c r="C26" s="81">
        <v>8</v>
      </c>
      <c r="D26" s="36">
        <v>8</v>
      </c>
      <c r="E26" s="59">
        <v>1</v>
      </c>
      <c r="F26" s="36">
        <v>7</v>
      </c>
      <c r="G26" s="59">
        <v>0.875</v>
      </c>
      <c r="H26" s="37">
        <v>2.875</v>
      </c>
      <c r="I26" s="81">
        <v>8</v>
      </c>
      <c r="J26" s="36">
        <v>8</v>
      </c>
      <c r="K26" s="59">
        <v>1</v>
      </c>
      <c r="L26" s="36">
        <v>7</v>
      </c>
      <c r="M26" s="59">
        <v>0.875</v>
      </c>
      <c r="N26" s="37">
        <v>3.2124999999999999</v>
      </c>
      <c r="O26" s="84" t="s">
        <v>32</v>
      </c>
      <c r="P26" s="38" t="s">
        <v>32</v>
      </c>
      <c r="Q26" s="92" t="s">
        <v>32</v>
      </c>
      <c r="R26" s="38" t="s">
        <v>32</v>
      </c>
      <c r="S26" s="92" t="s">
        <v>32</v>
      </c>
      <c r="T26" s="91" t="s">
        <v>32</v>
      </c>
    </row>
    <row r="27" spans="1:20" s="72" customFormat="1" x14ac:dyDescent="0.25">
      <c r="A27" s="152"/>
      <c r="B27" s="73" t="s">
        <v>30</v>
      </c>
      <c r="C27" s="82">
        <f>IFERROR(SUM(C22:C26), "--")</f>
        <v>56</v>
      </c>
      <c r="D27" s="74">
        <f>IFERROR(SUM(D22:D26), "--")</f>
        <v>52</v>
      </c>
      <c r="E27" s="75">
        <f>IFERROR(D27/C27, "--")</f>
        <v>0.9285714285714286</v>
      </c>
      <c r="F27" s="74">
        <f>IFERROR(SUM(F22:F26), "--")</f>
        <v>39</v>
      </c>
      <c r="G27" s="75">
        <f>IFERROR(F27/C27, "--")</f>
        <v>0.6964285714285714</v>
      </c>
      <c r="H27" s="76" t="s">
        <v>32</v>
      </c>
      <c r="I27" s="82">
        <f>IFERROR(SUM(I22:I26), "--")</f>
        <v>36</v>
      </c>
      <c r="J27" s="74">
        <f>IFERROR(SUM(J22:J26), "--")</f>
        <v>30</v>
      </c>
      <c r="K27" s="75">
        <f>IFERROR(J27/I27, "--")</f>
        <v>0.83333333333333337</v>
      </c>
      <c r="L27" s="74">
        <f>IFERROR(SUM(L22:L26), "--")</f>
        <v>27</v>
      </c>
      <c r="M27" s="75">
        <f>IFERROR(L27/I27, "--")</f>
        <v>0.75</v>
      </c>
      <c r="N27" s="76" t="s">
        <v>32</v>
      </c>
      <c r="O27" s="82">
        <f>IFERROR(SUM(O22:O26), "--")</f>
        <v>3</v>
      </c>
      <c r="P27" s="74">
        <f>IFERROR(SUM(P22:P26), "--")</f>
        <v>3</v>
      </c>
      <c r="Q27" s="75">
        <f>IFERROR(P27/O27, "--")</f>
        <v>1</v>
      </c>
      <c r="R27" s="74">
        <f>IFERROR(SUM(R22:R26), "--")</f>
        <v>3</v>
      </c>
      <c r="S27" s="75">
        <f>IFERROR(R27/O27, "--")</f>
        <v>1</v>
      </c>
      <c r="T27" s="76" t="s">
        <v>32</v>
      </c>
    </row>
    <row r="28" spans="1:20" x14ac:dyDescent="0.25">
      <c r="A28" s="188" t="s">
        <v>92</v>
      </c>
      <c r="B28" s="7" t="s">
        <v>0</v>
      </c>
      <c r="C28" s="79">
        <v>232</v>
      </c>
      <c r="D28" s="33">
        <v>202</v>
      </c>
      <c r="E28" s="28">
        <v>0.87068965517241381</v>
      </c>
      <c r="F28" s="33">
        <v>153</v>
      </c>
      <c r="G28" s="28">
        <v>0.65948275862068961</v>
      </c>
      <c r="H28" s="34">
        <v>2.39009900990099</v>
      </c>
      <c r="I28" s="79">
        <v>65</v>
      </c>
      <c r="J28" s="33">
        <v>34</v>
      </c>
      <c r="K28" s="28">
        <v>0.52307692307692311</v>
      </c>
      <c r="L28" s="33">
        <v>26</v>
      </c>
      <c r="M28" s="28">
        <v>0.4</v>
      </c>
      <c r="N28" s="34">
        <v>2.5470588235294116</v>
      </c>
      <c r="O28" s="121" t="s">
        <v>32</v>
      </c>
      <c r="P28" s="122" t="s">
        <v>32</v>
      </c>
      <c r="Q28" s="31" t="s">
        <v>32</v>
      </c>
      <c r="R28" s="122" t="s">
        <v>32</v>
      </c>
      <c r="S28" s="31" t="s">
        <v>32</v>
      </c>
      <c r="T28" s="123" t="s">
        <v>32</v>
      </c>
    </row>
    <row r="29" spans="1:20" x14ac:dyDescent="0.25">
      <c r="A29" s="189"/>
      <c r="B29" s="7" t="s">
        <v>1</v>
      </c>
      <c r="C29" s="79">
        <v>218</v>
      </c>
      <c r="D29" s="33">
        <v>188</v>
      </c>
      <c r="E29" s="28">
        <v>0.86238532110091748</v>
      </c>
      <c r="F29" s="33">
        <v>122</v>
      </c>
      <c r="G29" s="28">
        <v>0.55963302752293576</v>
      </c>
      <c r="H29" s="34">
        <v>1.9936170212765958</v>
      </c>
      <c r="I29" s="79">
        <v>56</v>
      </c>
      <c r="J29" s="33">
        <v>32</v>
      </c>
      <c r="K29" s="28">
        <v>0.5714285714285714</v>
      </c>
      <c r="L29" s="33">
        <v>20</v>
      </c>
      <c r="M29" s="28">
        <v>0.35714285714285715</v>
      </c>
      <c r="N29" s="34">
        <v>2.09375</v>
      </c>
      <c r="O29" s="79">
        <v>14</v>
      </c>
      <c r="P29" s="33">
        <v>13</v>
      </c>
      <c r="Q29" s="28">
        <v>0.9285714285714286</v>
      </c>
      <c r="R29" s="33">
        <v>13</v>
      </c>
      <c r="S29" s="28">
        <v>0.9285714285714286</v>
      </c>
      <c r="T29" s="34">
        <v>3.2307692307692308</v>
      </c>
    </row>
    <row r="30" spans="1:20" x14ac:dyDescent="0.25">
      <c r="A30" s="189"/>
      <c r="B30" s="7" t="s">
        <v>2</v>
      </c>
      <c r="C30" s="79">
        <v>163</v>
      </c>
      <c r="D30" s="33">
        <v>149</v>
      </c>
      <c r="E30" s="28">
        <v>0.91411042944785281</v>
      </c>
      <c r="F30" s="33">
        <v>94</v>
      </c>
      <c r="G30" s="28">
        <v>0.57668711656441718</v>
      </c>
      <c r="H30" s="34">
        <v>2.0040540540540546</v>
      </c>
      <c r="I30" s="79">
        <v>82</v>
      </c>
      <c r="J30" s="33">
        <v>65</v>
      </c>
      <c r="K30" s="28">
        <v>0.79268292682926833</v>
      </c>
      <c r="L30" s="33">
        <v>42</v>
      </c>
      <c r="M30" s="28">
        <v>0.51219512195121952</v>
      </c>
      <c r="N30" s="34">
        <v>2.1353846153846154</v>
      </c>
      <c r="O30" s="79">
        <v>18</v>
      </c>
      <c r="P30" s="33">
        <v>15</v>
      </c>
      <c r="Q30" s="28">
        <v>0.83333333333333337</v>
      </c>
      <c r="R30" s="33">
        <v>14</v>
      </c>
      <c r="S30" s="28">
        <v>0.77777777777777779</v>
      </c>
      <c r="T30" s="34">
        <v>2.9333333333333331</v>
      </c>
    </row>
    <row r="31" spans="1:20" x14ac:dyDescent="0.25">
      <c r="A31" s="189"/>
      <c r="B31" s="7" t="s">
        <v>48</v>
      </c>
      <c r="C31" s="79">
        <v>197</v>
      </c>
      <c r="D31" s="33">
        <v>184</v>
      </c>
      <c r="E31" s="28">
        <v>0.93401015228426398</v>
      </c>
      <c r="F31" s="33">
        <v>143</v>
      </c>
      <c r="G31" s="28">
        <v>0.7258883248730964</v>
      </c>
      <c r="H31" s="34">
        <v>2.588586956521739</v>
      </c>
      <c r="I31" s="79">
        <v>82</v>
      </c>
      <c r="J31" s="33">
        <v>67</v>
      </c>
      <c r="K31" s="28">
        <v>0.81707317073170727</v>
      </c>
      <c r="L31" s="33">
        <v>49</v>
      </c>
      <c r="M31" s="28">
        <v>0.59756097560975607</v>
      </c>
      <c r="N31" s="34">
        <v>2.4820895522388056</v>
      </c>
      <c r="O31" s="121" t="s">
        <v>32</v>
      </c>
      <c r="P31" s="122" t="s">
        <v>32</v>
      </c>
      <c r="Q31" s="31" t="s">
        <v>32</v>
      </c>
      <c r="R31" s="122" t="s">
        <v>32</v>
      </c>
      <c r="S31" s="31" t="s">
        <v>32</v>
      </c>
      <c r="T31" s="123" t="s">
        <v>32</v>
      </c>
    </row>
    <row r="32" spans="1:20" x14ac:dyDescent="0.25">
      <c r="A32" s="189"/>
      <c r="B32" s="7" t="s">
        <v>47</v>
      </c>
      <c r="C32" s="79">
        <v>202</v>
      </c>
      <c r="D32" s="33">
        <v>182</v>
      </c>
      <c r="E32" s="28">
        <v>0.90099009900990101</v>
      </c>
      <c r="F32" s="33">
        <v>155</v>
      </c>
      <c r="G32" s="28">
        <v>0.76732673267326734</v>
      </c>
      <c r="H32" s="34">
        <v>2.6883333333333335</v>
      </c>
      <c r="I32" s="79">
        <v>82</v>
      </c>
      <c r="J32" s="33">
        <v>65</v>
      </c>
      <c r="K32" s="28">
        <v>0.79268292682926833</v>
      </c>
      <c r="L32" s="33">
        <v>53</v>
      </c>
      <c r="M32" s="28">
        <v>0.64634146341463417</v>
      </c>
      <c r="N32" s="34">
        <v>2.9453125</v>
      </c>
      <c r="O32" s="121" t="s">
        <v>32</v>
      </c>
      <c r="P32" s="122" t="s">
        <v>32</v>
      </c>
      <c r="Q32" s="31" t="s">
        <v>32</v>
      </c>
      <c r="R32" s="122" t="s">
        <v>32</v>
      </c>
      <c r="S32" s="31" t="s">
        <v>32</v>
      </c>
      <c r="T32" s="123" t="s">
        <v>32</v>
      </c>
    </row>
    <row r="33" spans="1:20" s="72" customFormat="1" x14ac:dyDescent="0.25">
      <c r="A33" s="190"/>
      <c r="B33" s="54" t="s">
        <v>30</v>
      </c>
      <c r="C33" s="80">
        <f>IFERROR(SUM(C28:C32), "--")</f>
        <v>1012</v>
      </c>
      <c r="D33" s="68">
        <f>IFERROR(SUM(D28:D32), "--")</f>
        <v>905</v>
      </c>
      <c r="E33" s="69">
        <f>IFERROR(D33/C33, "--")</f>
        <v>0.89426877470355737</v>
      </c>
      <c r="F33" s="68">
        <f>IFERROR(SUM(F28:F32), "--")</f>
        <v>667</v>
      </c>
      <c r="G33" s="69">
        <f>IFERROR(F33/C33, "--")</f>
        <v>0.65909090909090906</v>
      </c>
      <c r="H33" s="71" t="s">
        <v>32</v>
      </c>
      <c r="I33" s="80">
        <f>IFERROR(SUM(I28:I32), "--")</f>
        <v>367</v>
      </c>
      <c r="J33" s="68">
        <f>IFERROR(SUM(J28:J32), "--")</f>
        <v>263</v>
      </c>
      <c r="K33" s="69">
        <f>IFERROR(J33/I33, "--")</f>
        <v>0.71662125340599458</v>
      </c>
      <c r="L33" s="68">
        <f>IFERROR(SUM(L28:L32), "--")</f>
        <v>190</v>
      </c>
      <c r="M33" s="69">
        <f>IFERROR(L33/I33, "--")</f>
        <v>0.51771117166212532</v>
      </c>
      <c r="N33" s="71" t="s">
        <v>32</v>
      </c>
      <c r="O33" s="80">
        <f>IFERROR(SUM(O28:O32), "--")</f>
        <v>32</v>
      </c>
      <c r="P33" s="68">
        <f>IFERROR(SUM(P28:P32), "--")</f>
        <v>28</v>
      </c>
      <c r="Q33" s="69">
        <f>IFERROR(P33/O33, "--")</f>
        <v>0.875</v>
      </c>
      <c r="R33" s="68">
        <f>IFERROR(SUM(R28:R32), "--")</f>
        <v>27</v>
      </c>
      <c r="S33" s="69">
        <f>IFERROR(R33/O33, "--")</f>
        <v>0.84375</v>
      </c>
      <c r="T33" s="71" t="s">
        <v>32</v>
      </c>
    </row>
    <row r="34" spans="1:20" x14ac:dyDescent="0.25">
      <c r="A34" s="150" t="s">
        <v>18</v>
      </c>
      <c r="B34" s="35" t="s">
        <v>0</v>
      </c>
      <c r="C34" s="81">
        <v>1</v>
      </c>
      <c r="D34" s="36">
        <v>1</v>
      </c>
      <c r="E34" s="59">
        <v>1</v>
      </c>
      <c r="F34" s="36">
        <v>1</v>
      </c>
      <c r="G34" s="59">
        <v>1</v>
      </c>
      <c r="H34" s="37">
        <v>2</v>
      </c>
      <c r="I34" s="84" t="s">
        <v>32</v>
      </c>
      <c r="J34" s="38" t="s">
        <v>32</v>
      </c>
      <c r="K34" s="92" t="s">
        <v>32</v>
      </c>
      <c r="L34" s="38" t="s">
        <v>32</v>
      </c>
      <c r="M34" s="92" t="s">
        <v>32</v>
      </c>
      <c r="N34" s="91" t="s">
        <v>32</v>
      </c>
      <c r="O34" s="84" t="s">
        <v>32</v>
      </c>
      <c r="P34" s="38" t="s">
        <v>32</v>
      </c>
      <c r="Q34" s="92" t="s">
        <v>32</v>
      </c>
      <c r="R34" s="38" t="s">
        <v>32</v>
      </c>
      <c r="S34" s="92" t="s">
        <v>32</v>
      </c>
      <c r="T34" s="91" t="s">
        <v>32</v>
      </c>
    </row>
    <row r="35" spans="1:20" x14ac:dyDescent="0.25">
      <c r="A35" s="151"/>
      <c r="B35" s="35" t="s">
        <v>1</v>
      </c>
      <c r="C35" s="81">
        <v>3</v>
      </c>
      <c r="D35" s="36">
        <v>2</v>
      </c>
      <c r="E35" s="59">
        <v>0.66666666666666663</v>
      </c>
      <c r="F35" s="36">
        <v>1</v>
      </c>
      <c r="G35" s="59">
        <v>0.33333333333333331</v>
      </c>
      <c r="H35" s="37">
        <v>1</v>
      </c>
      <c r="I35" s="81">
        <v>2</v>
      </c>
      <c r="J35" s="36">
        <v>2</v>
      </c>
      <c r="K35" s="59">
        <v>1</v>
      </c>
      <c r="L35" s="36">
        <v>2</v>
      </c>
      <c r="M35" s="59">
        <v>1</v>
      </c>
      <c r="N35" s="37">
        <v>3.5</v>
      </c>
      <c r="O35" s="84" t="s">
        <v>32</v>
      </c>
      <c r="P35" s="38" t="s">
        <v>32</v>
      </c>
      <c r="Q35" s="92" t="s">
        <v>32</v>
      </c>
      <c r="R35" s="38" t="s">
        <v>32</v>
      </c>
      <c r="S35" s="92" t="s">
        <v>32</v>
      </c>
      <c r="T35" s="91" t="s">
        <v>32</v>
      </c>
    </row>
    <row r="36" spans="1:20" x14ac:dyDescent="0.25">
      <c r="A36" s="151"/>
      <c r="B36" s="35" t="s">
        <v>2</v>
      </c>
      <c r="C36" s="81">
        <v>1</v>
      </c>
      <c r="D36" s="36">
        <v>1</v>
      </c>
      <c r="E36" s="59">
        <v>1</v>
      </c>
      <c r="F36" s="36">
        <v>1</v>
      </c>
      <c r="G36" s="59">
        <v>1</v>
      </c>
      <c r="H36" s="37">
        <v>4</v>
      </c>
      <c r="I36" s="84" t="s">
        <v>32</v>
      </c>
      <c r="J36" s="38" t="s">
        <v>32</v>
      </c>
      <c r="K36" s="92" t="s">
        <v>32</v>
      </c>
      <c r="L36" s="38" t="s">
        <v>32</v>
      </c>
      <c r="M36" s="92" t="s">
        <v>32</v>
      </c>
      <c r="N36" s="91" t="s">
        <v>32</v>
      </c>
      <c r="O36" s="84" t="s">
        <v>32</v>
      </c>
      <c r="P36" s="38" t="s">
        <v>32</v>
      </c>
      <c r="Q36" s="92" t="s">
        <v>32</v>
      </c>
      <c r="R36" s="38" t="s">
        <v>32</v>
      </c>
      <c r="S36" s="92" t="s">
        <v>32</v>
      </c>
      <c r="T36" s="91" t="s">
        <v>32</v>
      </c>
    </row>
    <row r="37" spans="1:20" x14ac:dyDescent="0.25">
      <c r="A37" s="151"/>
      <c r="B37" s="35" t="s">
        <v>48</v>
      </c>
      <c r="C37" s="81">
        <v>1</v>
      </c>
      <c r="D37" s="36">
        <v>1</v>
      </c>
      <c r="E37" s="59">
        <v>1</v>
      </c>
      <c r="F37" s="36">
        <v>1</v>
      </c>
      <c r="G37" s="59">
        <v>1</v>
      </c>
      <c r="H37" s="37">
        <v>3</v>
      </c>
      <c r="I37" s="81">
        <v>4</v>
      </c>
      <c r="J37" s="36">
        <v>4</v>
      </c>
      <c r="K37" s="59">
        <v>1</v>
      </c>
      <c r="L37" s="36">
        <v>1</v>
      </c>
      <c r="M37" s="59">
        <v>0.25</v>
      </c>
      <c r="N37" s="37">
        <v>1</v>
      </c>
      <c r="O37" s="84" t="s">
        <v>32</v>
      </c>
      <c r="P37" s="38" t="s">
        <v>32</v>
      </c>
      <c r="Q37" s="92" t="s">
        <v>32</v>
      </c>
      <c r="R37" s="38" t="s">
        <v>32</v>
      </c>
      <c r="S37" s="92" t="s">
        <v>32</v>
      </c>
      <c r="T37" s="91" t="s">
        <v>32</v>
      </c>
    </row>
    <row r="38" spans="1:20" x14ac:dyDescent="0.25">
      <c r="A38" s="151"/>
      <c r="B38" s="35" t="s">
        <v>47</v>
      </c>
      <c r="C38" s="81">
        <v>2</v>
      </c>
      <c r="D38" s="36">
        <v>2</v>
      </c>
      <c r="E38" s="59">
        <v>1</v>
      </c>
      <c r="F38" s="36">
        <v>1</v>
      </c>
      <c r="G38" s="59">
        <v>0.5</v>
      </c>
      <c r="H38" s="37">
        <v>2</v>
      </c>
      <c r="I38" s="84" t="s">
        <v>32</v>
      </c>
      <c r="J38" s="38" t="s">
        <v>32</v>
      </c>
      <c r="K38" s="92" t="s">
        <v>32</v>
      </c>
      <c r="L38" s="38" t="s">
        <v>32</v>
      </c>
      <c r="M38" s="92" t="s">
        <v>32</v>
      </c>
      <c r="N38" s="91" t="s">
        <v>32</v>
      </c>
      <c r="O38" s="84" t="s">
        <v>32</v>
      </c>
      <c r="P38" s="38" t="s">
        <v>32</v>
      </c>
      <c r="Q38" s="92" t="s">
        <v>32</v>
      </c>
      <c r="R38" s="38" t="s">
        <v>32</v>
      </c>
      <c r="S38" s="92" t="s">
        <v>32</v>
      </c>
      <c r="T38" s="91" t="s">
        <v>32</v>
      </c>
    </row>
    <row r="39" spans="1:20" s="72" customFormat="1" x14ac:dyDescent="0.25">
      <c r="A39" s="152"/>
      <c r="B39" s="73" t="s">
        <v>30</v>
      </c>
      <c r="C39" s="82">
        <f>IFERROR(SUM(C34:C38), "--")</f>
        <v>8</v>
      </c>
      <c r="D39" s="74">
        <f>IFERROR(SUM(D34:D38), "--")</f>
        <v>7</v>
      </c>
      <c r="E39" s="75">
        <f>IFERROR(D39/C39, "--")</f>
        <v>0.875</v>
      </c>
      <c r="F39" s="74">
        <f>IFERROR(SUM(F34:F38), "--")</f>
        <v>5</v>
      </c>
      <c r="G39" s="75">
        <f>IFERROR(F39/C39, "--")</f>
        <v>0.625</v>
      </c>
      <c r="H39" s="76" t="s">
        <v>32</v>
      </c>
      <c r="I39" s="82">
        <f>IFERROR(SUM(I34:I38), "--")</f>
        <v>6</v>
      </c>
      <c r="J39" s="74">
        <f>IFERROR(SUM(J34:J38), "--")</f>
        <v>6</v>
      </c>
      <c r="K39" s="75">
        <f>IFERROR(J39/I39, "--")</f>
        <v>1</v>
      </c>
      <c r="L39" s="74">
        <f>IFERROR(SUM(L34:L38), "--")</f>
        <v>3</v>
      </c>
      <c r="M39" s="75">
        <f>IFERROR(L39/I39, "--")</f>
        <v>0.5</v>
      </c>
      <c r="N39" s="76" t="s">
        <v>32</v>
      </c>
      <c r="O39" s="82">
        <f>IFERROR(SUM(O34:O38), "--")</f>
        <v>0</v>
      </c>
      <c r="P39" s="74">
        <f>IFERROR(SUM(P34:P38), "--")</f>
        <v>0</v>
      </c>
      <c r="Q39" s="75" t="str">
        <f>IFERROR(P39/O39, "--")</f>
        <v>--</v>
      </c>
      <c r="R39" s="74">
        <f>IFERROR(SUM(R34:R38), "--")</f>
        <v>0</v>
      </c>
      <c r="S39" s="75" t="str">
        <f>IFERROR(R39/O39, "--")</f>
        <v>--</v>
      </c>
      <c r="T39" s="76" t="s">
        <v>32</v>
      </c>
    </row>
    <row r="40" spans="1:20" ht="15" customHeight="1" x14ac:dyDescent="0.25">
      <c r="A40" s="185" t="s">
        <v>56</v>
      </c>
      <c r="B40" s="7" t="s">
        <v>0</v>
      </c>
      <c r="C40" s="79">
        <v>158</v>
      </c>
      <c r="D40" s="33">
        <v>145</v>
      </c>
      <c r="E40" s="28">
        <v>0.91772151898734178</v>
      </c>
      <c r="F40" s="33">
        <v>119</v>
      </c>
      <c r="G40" s="28">
        <v>0.75316455696202533</v>
      </c>
      <c r="H40" s="34">
        <v>2.7638888888888893</v>
      </c>
      <c r="I40" s="79">
        <v>53</v>
      </c>
      <c r="J40" s="33">
        <v>49</v>
      </c>
      <c r="K40" s="28">
        <v>0.92452830188679247</v>
      </c>
      <c r="L40" s="33">
        <v>46</v>
      </c>
      <c r="M40" s="28">
        <v>0.86792452830188682</v>
      </c>
      <c r="N40" s="34">
        <v>3.0897959183673471</v>
      </c>
      <c r="O40" s="121" t="s">
        <v>32</v>
      </c>
      <c r="P40" s="122" t="s">
        <v>32</v>
      </c>
      <c r="Q40" s="31" t="s">
        <v>32</v>
      </c>
      <c r="R40" s="122" t="s">
        <v>32</v>
      </c>
      <c r="S40" s="31" t="s">
        <v>32</v>
      </c>
      <c r="T40" s="123" t="s">
        <v>32</v>
      </c>
    </row>
    <row r="41" spans="1:20" x14ac:dyDescent="0.25">
      <c r="A41" s="186"/>
      <c r="B41" s="7" t="s">
        <v>1</v>
      </c>
      <c r="C41" s="79">
        <v>161</v>
      </c>
      <c r="D41" s="33">
        <v>150</v>
      </c>
      <c r="E41" s="28">
        <v>0.93167701863354035</v>
      </c>
      <c r="F41" s="33">
        <v>123</v>
      </c>
      <c r="G41" s="28">
        <v>0.7639751552795031</v>
      </c>
      <c r="H41" s="34">
        <v>2.66</v>
      </c>
      <c r="I41" s="79">
        <v>111</v>
      </c>
      <c r="J41" s="33">
        <v>90</v>
      </c>
      <c r="K41" s="28">
        <v>0.81081081081081086</v>
      </c>
      <c r="L41" s="33">
        <v>70</v>
      </c>
      <c r="M41" s="28">
        <v>0.63063063063063063</v>
      </c>
      <c r="N41" s="34">
        <v>2.6588888888888893</v>
      </c>
      <c r="O41" s="79">
        <v>11</v>
      </c>
      <c r="P41" s="33">
        <v>10</v>
      </c>
      <c r="Q41" s="28">
        <v>0.90909090909090906</v>
      </c>
      <c r="R41" s="33">
        <v>10</v>
      </c>
      <c r="S41" s="28">
        <v>0.90909090909090906</v>
      </c>
      <c r="T41" s="34">
        <v>3.7</v>
      </c>
    </row>
    <row r="42" spans="1:20" x14ac:dyDescent="0.25">
      <c r="A42" s="186"/>
      <c r="B42" s="7" t="s">
        <v>2</v>
      </c>
      <c r="C42" s="79">
        <v>112</v>
      </c>
      <c r="D42" s="33">
        <v>101</v>
      </c>
      <c r="E42" s="28">
        <v>0.9017857142857143</v>
      </c>
      <c r="F42" s="33">
        <v>75</v>
      </c>
      <c r="G42" s="28">
        <v>0.6696428571428571</v>
      </c>
      <c r="H42" s="34">
        <v>2.4979999999999998</v>
      </c>
      <c r="I42" s="79">
        <v>92</v>
      </c>
      <c r="J42" s="33">
        <v>80</v>
      </c>
      <c r="K42" s="28">
        <v>0.86956521739130432</v>
      </c>
      <c r="L42" s="33">
        <v>63</v>
      </c>
      <c r="M42" s="28">
        <v>0.68478260869565222</v>
      </c>
      <c r="N42" s="34">
        <v>2.8587499999999997</v>
      </c>
      <c r="O42" s="79">
        <v>9</v>
      </c>
      <c r="P42" s="33">
        <v>7</v>
      </c>
      <c r="Q42" s="28">
        <v>0.77777777777777779</v>
      </c>
      <c r="R42" s="33">
        <v>7</v>
      </c>
      <c r="S42" s="28">
        <v>0.77777777777777779</v>
      </c>
      <c r="T42" s="34">
        <v>3.3857142857142852</v>
      </c>
    </row>
    <row r="43" spans="1:20" x14ac:dyDescent="0.25">
      <c r="A43" s="186"/>
      <c r="B43" s="7" t="s">
        <v>48</v>
      </c>
      <c r="C43" s="79">
        <v>124</v>
      </c>
      <c r="D43" s="33">
        <v>116</v>
      </c>
      <c r="E43" s="28">
        <v>0.93548387096774188</v>
      </c>
      <c r="F43" s="33">
        <v>105</v>
      </c>
      <c r="G43" s="28">
        <v>0.84677419354838712</v>
      </c>
      <c r="H43" s="34">
        <v>3.2321739130434781</v>
      </c>
      <c r="I43" s="79">
        <v>62</v>
      </c>
      <c r="J43" s="33">
        <v>47</v>
      </c>
      <c r="K43" s="28">
        <v>0.75806451612903225</v>
      </c>
      <c r="L43" s="33">
        <v>42</v>
      </c>
      <c r="M43" s="28">
        <v>0.67741935483870963</v>
      </c>
      <c r="N43" s="34">
        <v>3.2191489361702117</v>
      </c>
      <c r="O43" s="121" t="s">
        <v>32</v>
      </c>
      <c r="P43" s="122" t="s">
        <v>32</v>
      </c>
      <c r="Q43" s="31" t="s">
        <v>32</v>
      </c>
      <c r="R43" s="122" t="s">
        <v>32</v>
      </c>
      <c r="S43" s="31" t="s">
        <v>32</v>
      </c>
      <c r="T43" s="123" t="s">
        <v>32</v>
      </c>
    </row>
    <row r="44" spans="1:20" x14ac:dyDescent="0.25">
      <c r="A44" s="186"/>
      <c r="B44" s="7" t="s">
        <v>47</v>
      </c>
      <c r="C44" s="79">
        <v>107</v>
      </c>
      <c r="D44" s="33">
        <v>103</v>
      </c>
      <c r="E44" s="28">
        <v>0.96261682242990654</v>
      </c>
      <c r="F44" s="33">
        <v>95</v>
      </c>
      <c r="G44" s="28">
        <v>0.88785046728971961</v>
      </c>
      <c r="H44" s="34">
        <v>3.1291262135922331</v>
      </c>
      <c r="I44" s="79">
        <v>94</v>
      </c>
      <c r="J44" s="33">
        <v>81</v>
      </c>
      <c r="K44" s="28">
        <v>0.86170212765957444</v>
      </c>
      <c r="L44" s="33">
        <v>73</v>
      </c>
      <c r="M44" s="28">
        <v>0.77659574468085102</v>
      </c>
      <c r="N44" s="34">
        <v>3.187654320987654</v>
      </c>
      <c r="O44" s="121" t="s">
        <v>32</v>
      </c>
      <c r="P44" s="122" t="s">
        <v>32</v>
      </c>
      <c r="Q44" s="31" t="s">
        <v>32</v>
      </c>
      <c r="R44" s="122" t="s">
        <v>32</v>
      </c>
      <c r="S44" s="31" t="s">
        <v>32</v>
      </c>
      <c r="T44" s="123" t="s">
        <v>32</v>
      </c>
    </row>
    <row r="45" spans="1:20" s="72" customFormat="1" x14ac:dyDescent="0.25">
      <c r="A45" s="187"/>
      <c r="B45" s="54" t="s">
        <v>30</v>
      </c>
      <c r="C45" s="80">
        <f>IFERROR(SUM(C40:C44), "--")</f>
        <v>662</v>
      </c>
      <c r="D45" s="68">
        <f>IFERROR(SUM(D40:D44), "--")</f>
        <v>615</v>
      </c>
      <c r="E45" s="69">
        <f>IFERROR(D45/C45, "--")</f>
        <v>0.92900302114803623</v>
      </c>
      <c r="F45" s="68">
        <f>IFERROR(SUM(F40:F44), "--")</f>
        <v>517</v>
      </c>
      <c r="G45" s="69">
        <f>IFERROR(F45/C45, "--")</f>
        <v>0.7809667673716012</v>
      </c>
      <c r="H45" s="71" t="s">
        <v>32</v>
      </c>
      <c r="I45" s="80">
        <f>IFERROR(SUM(I40:I44), "--")</f>
        <v>412</v>
      </c>
      <c r="J45" s="68">
        <f>IFERROR(SUM(J40:J44), "--")</f>
        <v>347</v>
      </c>
      <c r="K45" s="69">
        <f>IFERROR(J45/I45, "--")</f>
        <v>0.84223300970873782</v>
      </c>
      <c r="L45" s="68">
        <f>IFERROR(SUM(L40:L44), "--")</f>
        <v>294</v>
      </c>
      <c r="M45" s="69">
        <f>IFERROR(L45/I45, "--")</f>
        <v>0.71359223300970875</v>
      </c>
      <c r="N45" s="71" t="s">
        <v>32</v>
      </c>
      <c r="O45" s="80">
        <f>IFERROR(SUM(O40:O44), "--")</f>
        <v>20</v>
      </c>
      <c r="P45" s="68">
        <f>IFERROR(SUM(P40:P44), "--")</f>
        <v>17</v>
      </c>
      <c r="Q45" s="69">
        <f>IFERROR(P45/O45, "--")</f>
        <v>0.85</v>
      </c>
      <c r="R45" s="68">
        <f>IFERROR(SUM(R40:R44), "--")</f>
        <v>17</v>
      </c>
      <c r="S45" s="69">
        <f>IFERROR(R45/O45, "--")</f>
        <v>0.85</v>
      </c>
      <c r="T45" s="71" t="s">
        <v>32</v>
      </c>
    </row>
    <row r="46" spans="1:20" ht="15" customHeight="1" x14ac:dyDescent="0.25">
      <c r="A46" s="157" t="s">
        <v>41</v>
      </c>
      <c r="B46" s="35" t="s">
        <v>0</v>
      </c>
      <c r="C46" s="84">
        <v>47</v>
      </c>
      <c r="D46" s="36">
        <v>39</v>
      </c>
      <c r="E46" s="59">
        <v>0.82978723404255317</v>
      </c>
      <c r="F46" s="36">
        <v>33</v>
      </c>
      <c r="G46" s="59">
        <v>0.7021276595744681</v>
      </c>
      <c r="H46" s="37">
        <v>2.7692307692307692</v>
      </c>
      <c r="I46" s="84">
        <v>12</v>
      </c>
      <c r="J46" s="36">
        <v>9</v>
      </c>
      <c r="K46" s="59">
        <v>0.75</v>
      </c>
      <c r="L46" s="36">
        <v>6</v>
      </c>
      <c r="M46" s="59">
        <v>0.5</v>
      </c>
      <c r="N46" s="37">
        <v>2.1111111111111112</v>
      </c>
      <c r="O46" s="84" t="s">
        <v>32</v>
      </c>
      <c r="P46" s="38" t="s">
        <v>32</v>
      </c>
      <c r="Q46" s="92" t="s">
        <v>32</v>
      </c>
      <c r="R46" s="38" t="s">
        <v>32</v>
      </c>
      <c r="S46" s="92" t="s">
        <v>32</v>
      </c>
      <c r="T46" s="91" t="s">
        <v>32</v>
      </c>
    </row>
    <row r="47" spans="1:20" x14ac:dyDescent="0.25">
      <c r="A47" s="158"/>
      <c r="B47" s="35" t="s">
        <v>1</v>
      </c>
      <c r="C47" s="81">
        <v>32</v>
      </c>
      <c r="D47" s="36">
        <v>26</v>
      </c>
      <c r="E47" s="59">
        <v>0.8125</v>
      </c>
      <c r="F47" s="36">
        <v>17</v>
      </c>
      <c r="G47" s="59">
        <v>0.53125</v>
      </c>
      <c r="H47" s="37">
        <v>2.3692307692307693</v>
      </c>
      <c r="I47" s="81">
        <v>27</v>
      </c>
      <c r="J47" s="36">
        <v>21</v>
      </c>
      <c r="K47" s="59">
        <v>0.77777777777777779</v>
      </c>
      <c r="L47" s="36">
        <v>12</v>
      </c>
      <c r="M47" s="59">
        <v>0.44444444444444442</v>
      </c>
      <c r="N47" s="37">
        <v>1.9523809523809523</v>
      </c>
      <c r="O47" s="81">
        <v>2</v>
      </c>
      <c r="P47" s="36">
        <v>2</v>
      </c>
      <c r="Q47" s="59">
        <v>1</v>
      </c>
      <c r="R47" s="36">
        <v>2</v>
      </c>
      <c r="S47" s="59">
        <v>1</v>
      </c>
      <c r="T47" s="37">
        <v>3.5</v>
      </c>
    </row>
    <row r="48" spans="1:20" x14ac:dyDescent="0.25">
      <c r="A48" s="158"/>
      <c r="B48" s="35" t="s">
        <v>2</v>
      </c>
      <c r="C48" s="81">
        <v>27</v>
      </c>
      <c r="D48" s="36">
        <v>24</v>
      </c>
      <c r="E48" s="59">
        <v>0.88888888888888884</v>
      </c>
      <c r="F48" s="36">
        <v>20</v>
      </c>
      <c r="G48" s="59">
        <v>0.7407407407407407</v>
      </c>
      <c r="H48" s="37">
        <v>2.7666666666666671</v>
      </c>
      <c r="I48" s="81">
        <v>28</v>
      </c>
      <c r="J48" s="36">
        <v>22</v>
      </c>
      <c r="K48" s="59">
        <v>0.7857142857142857</v>
      </c>
      <c r="L48" s="36">
        <v>19</v>
      </c>
      <c r="M48" s="59">
        <v>0.6785714285714286</v>
      </c>
      <c r="N48" s="37">
        <v>2.8954545454545455</v>
      </c>
      <c r="O48" s="81">
        <v>5</v>
      </c>
      <c r="P48" s="36">
        <v>5</v>
      </c>
      <c r="Q48" s="59">
        <v>1</v>
      </c>
      <c r="R48" s="36">
        <v>4</v>
      </c>
      <c r="S48" s="59">
        <v>0.8</v>
      </c>
      <c r="T48" s="37">
        <v>2.94</v>
      </c>
    </row>
    <row r="49" spans="1:20" x14ac:dyDescent="0.25">
      <c r="A49" s="158"/>
      <c r="B49" s="35" t="s">
        <v>48</v>
      </c>
      <c r="C49" s="81">
        <v>25</v>
      </c>
      <c r="D49" s="36">
        <v>22</v>
      </c>
      <c r="E49" s="59">
        <v>0.88</v>
      </c>
      <c r="F49" s="36">
        <v>20</v>
      </c>
      <c r="G49" s="59">
        <v>0.8</v>
      </c>
      <c r="H49" s="37">
        <v>3.2272727272727271</v>
      </c>
      <c r="I49" s="81">
        <v>14</v>
      </c>
      <c r="J49" s="36">
        <v>9</v>
      </c>
      <c r="K49" s="59">
        <v>0.6428571428571429</v>
      </c>
      <c r="L49" s="36">
        <v>9</v>
      </c>
      <c r="M49" s="59">
        <v>0.6428571428571429</v>
      </c>
      <c r="N49" s="37">
        <v>3.5222222222222217</v>
      </c>
      <c r="O49" s="84" t="s">
        <v>32</v>
      </c>
      <c r="P49" s="38" t="s">
        <v>32</v>
      </c>
      <c r="Q49" s="92" t="s">
        <v>32</v>
      </c>
      <c r="R49" s="38" t="s">
        <v>32</v>
      </c>
      <c r="S49" s="92" t="s">
        <v>32</v>
      </c>
      <c r="T49" s="91" t="s">
        <v>32</v>
      </c>
    </row>
    <row r="50" spans="1:20" x14ac:dyDescent="0.25">
      <c r="A50" s="158"/>
      <c r="B50" s="35" t="s">
        <v>47</v>
      </c>
      <c r="C50" s="81">
        <v>17</v>
      </c>
      <c r="D50" s="36">
        <v>16</v>
      </c>
      <c r="E50" s="59">
        <v>0.94117647058823528</v>
      </c>
      <c r="F50" s="36">
        <v>13</v>
      </c>
      <c r="G50" s="59">
        <v>0.76470588235294112</v>
      </c>
      <c r="H50" s="37">
        <v>2.8312499999999998</v>
      </c>
      <c r="I50" s="81">
        <v>23</v>
      </c>
      <c r="J50" s="36">
        <v>15</v>
      </c>
      <c r="K50" s="59">
        <v>0.65217391304347827</v>
      </c>
      <c r="L50" s="36">
        <v>11</v>
      </c>
      <c r="M50" s="59">
        <v>0.47826086956521741</v>
      </c>
      <c r="N50" s="37">
        <v>2.9733333333333336</v>
      </c>
      <c r="O50" s="84" t="s">
        <v>32</v>
      </c>
      <c r="P50" s="38" t="s">
        <v>32</v>
      </c>
      <c r="Q50" s="92" t="s">
        <v>32</v>
      </c>
      <c r="R50" s="38" t="s">
        <v>32</v>
      </c>
      <c r="S50" s="92" t="s">
        <v>32</v>
      </c>
      <c r="T50" s="91" t="s">
        <v>32</v>
      </c>
    </row>
    <row r="51" spans="1:20" s="72" customFormat="1" x14ac:dyDescent="0.25">
      <c r="A51" s="159"/>
      <c r="B51" s="73" t="s">
        <v>30</v>
      </c>
      <c r="C51" s="82">
        <f>IFERROR(SUM(C46:C50), "--")</f>
        <v>148</v>
      </c>
      <c r="D51" s="74">
        <f>IFERROR(SUM(D46:D50), "--")</f>
        <v>127</v>
      </c>
      <c r="E51" s="75">
        <f>IFERROR(D51/C51, "--")</f>
        <v>0.85810810810810811</v>
      </c>
      <c r="F51" s="74">
        <f>IFERROR(SUM(F46:F50), "--")</f>
        <v>103</v>
      </c>
      <c r="G51" s="75">
        <f>IFERROR(F51/C51, "--")</f>
        <v>0.69594594594594594</v>
      </c>
      <c r="H51" s="76" t="s">
        <v>32</v>
      </c>
      <c r="I51" s="82">
        <f>IFERROR(SUM(I46:I50), "--")</f>
        <v>104</v>
      </c>
      <c r="J51" s="74">
        <f>IFERROR(SUM(J46:J50), "--")</f>
        <v>76</v>
      </c>
      <c r="K51" s="75">
        <f>IFERROR(J51/I51, "--")</f>
        <v>0.73076923076923073</v>
      </c>
      <c r="L51" s="74">
        <f>IFERROR(SUM(L46:L50), "--")</f>
        <v>57</v>
      </c>
      <c r="M51" s="75">
        <f>IFERROR(L51/I51, "--")</f>
        <v>0.54807692307692313</v>
      </c>
      <c r="N51" s="76" t="s">
        <v>32</v>
      </c>
      <c r="O51" s="82">
        <f>IFERROR(SUM(O46:O50), "--")</f>
        <v>7</v>
      </c>
      <c r="P51" s="74">
        <f>IFERROR(SUM(P46:P50), "--")</f>
        <v>7</v>
      </c>
      <c r="Q51" s="75">
        <f>IFERROR(P51/O51, "--")</f>
        <v>1</v>
      </c>
      <c r="R51" s="74">
        <f>IFERROR(SUM(R46:R50), "--")</f>
        <v>6</v>
      </c>
      <c r="S51" s="75">
        <f>IFERROR(R51/O51, "--")</f>
        <v>0.8571428571428571</v>
      </c>
      <c r="T51" s="76" t="s">
        <v>32</v>
      </c>
    </row>
    <row r="52" spans="1:20" ht="15" customHeight="1" x14ac:dyDescent="0.25">
      <c r="A52" s="185" t="s">
        <v>42</v>
      </c>
      <c r="B52" s="77" t="s">
        <v>0</v>
      </c>
      <c r="C52" s="79">
        <v>4</v>
      </c>
      <c r="D52" s="33">
        <v>4</v>
      </c>
      <c r="E52" s="28">
        <v>1</v>
      </c>
      <c r="F52" s="33">
        <v>4</v>
      </c>
      <c r="G52" s="28">
        <v>1</v>
      </c>
      <c r="H52" s="34">
        <v>3</v>
      </c>
      <c r="I52" s="79">
        <v>1</v>
      </c>
      <c r="J52" s="33">
        <v>1</v>
      </c>
      <c r="K52" s="28">
        <v>1</v>
      </c>
      <c r="L52" s="33">
        <v>1</v>
      </c>
      <c r="M52" s="28">
        <v>1</v>
      </c>
      <c r="N52" s="34">
        <v>2</v>
      </c>
      <c r="O52" s="121" t="s">
        <v>32</v>
      </c>
      <c r="P52" s="122" t="s">
        <v>32</v>
      </c>
      <c r="Q52" s="31" t="s">
        <v>32</v>
      </c>
      <c r="R52" s="122" t="s">
        <v>32</v>
      </c>
      <c r="S52" s="31" t="s">
        <v>32</v>
      </c>
      <c r="T52" s="123" t="s">
        <v>32</v>
      </c>
    </row>
    <row r="53" spans="1:20" x14ac:dyDescent="0.25">
      <c r="A53" s="186"/>
      <c r="B53" s="77" t="s">
        <v>1</v>
      </c>
      <c r="C53" s="79">
        <v>1</v>
      </c>
      <c r="D53" s="33">
        <v>1</v>
      </c>
      <c r="E53" s="28">
        <v>1</v>
      </c>
      <c r="F53" s="33">
        <v>1</v>
      </c>
      <c r="G53" s="28">
        <v>1</v>
      </c>
      <c r="H53" s="34">
        <v>2</v>
      </c>
      <c r="I53" s="79">
        <v>2</v>
      </c>
      <c r="J53" s="33">
        <v>2</v>
      </c>
      <c r="K53" s="28">
        <v>1</v>
      </c>
      <c r="L53" s="33">
        <v>1</v>
      </c>
      <c r="M53" s="28">
        <v>0.5</v>
      </c>
      <c r="N53" s="34">
        <v>2.5</v>
      </c>
      <c r="O53" s="121" t="s">
        <v>32</v>
      </c>
      <c r="P53" s="122" t="s">
        <v>32</v>
      </c>
      <c r="Q53" s="31" t="s">
        <v>32</v>
      </c>
      <c r="R53" s="122" t="s">
        <v>32</v>
      </c>
      <c r="S53" s="31" t="s">
        <v>32</v>
      </c>
      <c r="T53" s="123" t="s">
        <v>32</v>
      </c>
    </row>
    <row r="54" spans="1:20" x14ac:dyDescent="0.25">
      <c r="A54" s="186"/>
      <c r="B54" s="77" t="s">
        <v>2</v>
      </c>
      <c r="C54" s="79">
        <v>3</v>
      </c>
      <c r="D54" s="33">
        <v>2</v>
      </c>
      <c r="E54" s="28">
        <v>0.66666666666666663</v>
      </c>
      <c r="F54" s="33">
        <v>2</v>
      </c>
      <c r="G54" s="28">
        <v>0.66666666666666663</v>
      </c>
      <c r="H54" s="34">
        <v>4</v>
      </c>
      <c r="I54" s="79">
        <v>1</v>
      </c>
      <c r="J54" s="33">
        <v>1</v>
      </c>
      <c r="K54" s="28">
        <v>1</v>
      </c>
      <c r="L54" s="33">
        <v>0</v>
      </c>
      <c r="M54" s="28">
        <v>0</v>
      </c>
      <c r="N54" s="34">
        <v>0</v>
      </c>
      <c r="O54" s="121" t="s">
        <v>32</v>
      </c>
      <c r="P54" s="122" t="s">
        <v>32</v>
      </c>
      <c r="Q54" s="31" t="s">
        <v>32</v>
      </c>
      <c r="R54" s="122" t="s">
        <v>32</v>
      </c>
      <c r="S54" s="31" t="s">
        <v>32</v>
      </c>
      <c r="T54" s="123" t="s">
        <v>32</v>
      </c>
    </row>
    <row r="55" spans="1:20" x14ac:dyDescent="0.25">
      <c r="A55" s="186"/>
      <c r="B55" s="77" t="s">
        <v>48</v>
      </c>
      <c r="C55" s="79">
        <v>2</v>
      </c>
      <c r="D55" s="33">
        <v>2</v>
      </c>
      <c r="E55" s="28">
        <v>1</v>
      </c>
      <c r="F55" s="33">
        <v>2</v>
      </c>
      <c r="G55" s="28">
        <v>1</v>
      </c>
      <c r="H55" s="34">
        <v>3.15</v>
      </c>
      <c r="I55" s="79">
        <v>2</v>
      </c>
      <c r="J55" s="33">
        <v>1</v>
      </c>
      <c r="K55" s="28">
        <v>0.5</v>
      </c>
      <c r="L55" s="33">
        <v>1</v>
      </c>
      <c r="M55" s="28">
        <v>0.5</v>
      </c>
      <c r="N55" s="34">
        <v>3</v>
      </c>
      <c r="O55" s="121" t="s">
        <v>32</v>
      </c>
      <c r="P55" s="122" t="s">
        <v>32</v>
      </c>
      <c r="Q55" s="31" t="s">
        <v>32</v>
      </c>
      <c r="R55" s="122" t="s">
        <v>32</v>
      </c>
      <c r="S55" s="31" t="s">
        <v>32</v>
      </c>
      <c r="T55" s="123" t="s">
        <v>32</v>
      </c>
    </row>
    <row r="56" spans="1:20" x14ac:dyDescent="0.25">
      <c r="A56" s="186"/>
      <c r="B56" s="77" t="s">
        <v>47</v>
      </c>
      <c r="C56" s="79">
        <v>2</v>
      </c>
      <c r="D56" s="33">
        <v>2</v>
      </c>
      <c r="E56" s="28">
        <v>1</v>
      </c>
      <c r="F56" s="33">
        <v>2</v>
      </c>
      <c r="G56" s="28">
        <v>1</v>
      </c>
      <c r="H56" s="34">
        <v>4</v>
      </c>
      <c r="I56" s="121" t="s">
        <v>32</v>
      </c>
      <c r="J56" s="122" t="s">
        <v>32</v>
      </c>
      <c r="K56" s="31" t="s">
        <v>32</v>
      </c>
      <c r="L56" s="122" t="s">
        <v>32</v>
      </c>
      <c r="M56" s="31" t="s">
        <v>32</v>
      </c>
      <c r="N56" s="123" t="s">
        <v>32</v>
      </c>
      <c r="O56" s="121" t="s">
        <v>32</v>
      </c>
      <c r="P56" s="122" t="s">
        <v>32</v>
      </c>
      <c r="Q56" s="31" t="s">
        <v>32</v>
      </c>
      <c r="R56" s="122" t="s">
        <v>32</v>
      </c>
      <c r="S56" s="31" t="s">
        <v>32</v>
      </c>
      <c r="T56" s="123" t="s">
        <v>32</v>
      </c>
    </row>
    <row r="57" spans="1:20" s="72" customFormat="1" x14ac:dyDescent="0.25">
      <c r="A57" s="187"/>
      <c r="B57" s="78" t="s">
        <v>30</v>
      </c>
      <c r="C57" s="83">
        <f>IFERROR(SUM(C52:C56), "--")</f>
        <v>12</v>
      </c>
      <c r="D57" s="78">
        <f>IFERROR(SUM(D52:D56), "--")</f>
        <v>11</v>
      </c>
      <c r="E57" s="69">
        <f>IFERROR(D57/C57, "--")</f>
        <v>0.91666666666666663</v>
      </c>
      <c r="F57" s="78">
        <f>IFERROR(SUM(F52:F56), "--")</f>
        <v>11</v>
      </c>
      <c r="G57" s="69">
        <f>IFERROR(F57/C57, "--")</f>
        <v>0.91666666666666663</v>
      </c>
      <c r="H57" s="71" t="s">
        <v>32</v>
      </c>
      <c r="I57" s="80">
        <f>IFERROR(SUM(I52:I56), "--")</f>
        <v>6</v>
      </c>
      <c r="J57" s="68">
        <f>IFERROR(SUM(J52:J56), "--")</f>
        <v>5</v>
      </c>
      <c r="K57" s="69">
        <f>IFERROR(J57/I57, "--")</f>
        <v>0.83333333333333337</v>
      </c>
      <c r="L57" s="68">
        <f>IFERROR(SUM(L52:L56), "--")</f>
        <v>3</v>
      </c>
      <c r="M57" s="69">
        <f>IFERROR(L57/I57, "--")</f>
        <v>0.5</v>
      </c>
      <c r="N57" s="71" t="s">
        <v>32</v>
      </c>
      <c r="O57" s="80">
        <f>IFERROR(SUM(O52:O56), "--")</f>
        <v>0</v>
      </c>
      <c r="P57" s="68">
        <f>IFERROR(SUM(P52:P56), "--")</f>
        <v>0</v>
      </c>
      <c r="Q57" s="69" t="str">
        <f>IFERROR(P57/O57, "--")</f>
        <v>--</v>
      </c>
      <c r="R57" s="68">
        <f>IFERROR(SUM(R52:R56), "--")</f>
        <v>0</v>
      </c>
      <c r="S57" s="69" t="str">
        <f>IFERROR(R57/O57, "--")</f>
        <v>--</v>
      </c>
      <c r="T57" s="71" t="s">
        <v>32</v>
      </c>
    </row>
  </sheetData>
  <mergeCells count="18">
    <mergeCell ref="A4:A9"/>
    <mergeCell ref="A10:A15"/>
    <mergeCell ref="A52:A57"/>
    <mergeCell ref="A46:A51"/>
    <mergeCell ref="A40:A45"/>
    <mergeCell ref="A34:A39"/>
    <mergeCell ref="A28:A33"/>
    <mergeCell ref="A22:A27"/>
    <mergeCell ref="A16:A21"/>
    <mergeCell ref="I1:N1"/>
    <mergeCell ref="O1:T1"/>
    <mergeCell ref="A2:A3"/>
    <mergeCell ref="I2:N2"/>
    <mergeCell ref="O2:T2"/>
    <mergeCell ref="C2:H2"/>
    <mergeCell ref="B2:B3"/>
    <mergeCell ref="C1:H1"/>
    <mergeCell ref="A1:B1"/>
  </mergeCells>
  <hyperlinks>
    <hyperlink ref="C3" location="Definitions!A3" display="Enrollment"/>
    <hyperlink ref="I3" location="Definitions!A3" display="Enrollment"/>
    <hyperlink ref="O3" location="Definitions!A3" display="Enrollment"/>
    <hyperlink ref="D3" location="Definitions!A5" display="Retained"/>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39" t="s">
        <v>103</v>
      </c>
      <c r="B1" s="140"/>
      <c r="C1" s="140"/>
      <c r="D1" s="140"/>
      <c r="E1" s="140"/>
      <c r="F1" s="140"/>
      <c r="G1" s="140"/>
      <c r="H1" s="140"/>
      <c r="I1" s="140"/>
      <c r="J1" s="140"/>
      <c r="K1" s="140"/>
    </row>
    <row r="2" spans="1:11" s="40" customFormat="1" ht="45" x14ac:dyDescent="0.25">
      <c r="A2" s="53" t="s">
        <v>4</v>
      </c>
      <c r="B2" s="65" t="s">
        <v>33</v>
      </c>
      <c r="C2" s="65" t="s">
        <v>34</v>
      </c>
      <c r="D2" s="65" t="s">
        <v>88</v>
      </c>
      <c r="E2" s="65" t="s">
        <v>91</v>
      </c>
      <c r="F2" s="65" t="s">
        <v>94</v>
      </c>
      <c r="G2" s="65" t="s">
        <v>35</v>
      </c>
      <c r="H2" s="65" t="s">
        <v>90</v>
      </c>
      <c r="I2" s="65" t="s">
        <v>51</v>
      </c>
      <c r="J2" s="65" t="s">
        <v>36</v>
      </c>
      <c r="K2" s="65" t="s">
        <v>37</v>
      </c>
    </row>
    <row r="3" spans="1:11" x14ac:dyDescent="0.25">
      <c r="A3" s="21" t="s">
        <v>0</v>
      </c>
      <c r="B3" s="43">
        <v>19</v>
      </c>
      <c r="C3" s="44">
        <v>1950.9999720000001</v>
      </c>
      <c r="D3" s="45">
        <v>502.44655472572754</v>
      </c>
      <c r="E3" s="44">
        <v>65.033332400000006</v>
      </c>
      <c r="F3" s="44">
        <v>3.883</v>
      </c>
      <c r="G3" s="46">
        <v>2.883</v>
      </c>
      <c r="H3" s="45">
        <v>16.748218490857585</v>
      </c>
      <c r="I3" s="43">
        <v>625</v>
      </c>
      <c r="J3" s="43">
        <v>704</v>
      </c>
      <c r="K3" s="47">
        <v>0.88778409090909094</v>
      </c>
    </row>
    <row r="4" spans="1:11" x14ac:dyDescent="0.25">
      <c r="A4" s="21" t="s">
        <v>1</v>
      </c>
      <c r="B4" s="43">
        <v>17</v>
      </c>
      <c r="C4" s="44">
        <v>2268.0999359999996</v>
      </c>
      <c r="D4" s="45">
        <v>651.13539919042273</v>
      </c>
      <c r="E4" s="44">
        <v>75.603331199999985</v>
      </c>
      <c r="F4" s="44">
        <v>3.4832999999999998</v>
      </c>
      <c r="G4" s="46">
        <v>2.4</v>
      </c>
      <c r="H4" s="45">
        <v>21.704513306347426</v>
      </c>
      <c r="I4" s="43">
        <v>730</v>
      </c>
      <c r="J4" s="43">
        <v>859</v>
      </c>
      <c r="K4" s="47">
        <v>0.84982537834691507</v>
      </c>
    </row>
    <row r="5" spans="1:11" x14ac:dyDescent="0.25">
      <c r="A5" s="21" t="s">
        <v>2</v>
      </c>
      <c r="B5" s="43">
        <v>18</v>
      </c>
      <c r="C5" s="44">
        <v>2023.9999080000002</v>
      </c>
      <c r="D5" s="45">
        <v>545.80263409109307</v>
      </c>
      <c r="E5" s="44">
        <v>67.466663600000004</v>
      </c>
      <c r="F5" s="44">
        <v>3.7082999999999995</v>
      </c>
      <c r="G5" s="46">
        <v>3.1999999999999993</v>
      </c>
      <c r="H5" s="45">
        <v>18.193421136369768</v>
      </c>
      <c r="I5" s="43">
        <v>645</v>
      </c>
      <c r="J5" s="43">
        <v>872</v>
      </c>
      <c r="K5" s="47">
        <v>0.73967889908256879</v>
      </c>
    </row>
    <row r="6" spans="1:11" x14ac:dyDescent="0.25">
      <c r="A6" s="21" t="s">
        <v>48</v>
      </c>
      <c r="B6" s="43">
        <v>16</v>
      </c>
      <c r="C6" s="44">
        <v>1870.6135049999998</v>
      </c>
      <c r="D6" s="48">
        <v>565.43043405978892</v>
      </c>
      <c r="E6" s="46">
        <v>62.353783499999992</v>
      </c>
      <c r="F6" s="46">
        <v>3.3083</v>
      </c>
      <c r="G6" s="46">
        <v>2.2000000000000002</v>
      </c>
      <c r="H6" s="48">
        <v>18.847681135326297</v>
      </c>
      <c r="I6" s="43">
        <v>590</v>
      </c>
      <c r="J6" s="43">
        <v>721</v>
      </c>
      <c r="K6" s="47">
        <v>0.81830790568654643</v>
      </c>
    </row>
    <row r="7" spans="1:11" x14ac:dyDescent="0.25">
      <c r="A7" s="21" t="s">
        <v>47</v>
      </c>
      <c r="B7" s="43">
        <v>14</v>
      </c>
      <c r="C7" s="44">
        <v>1933.1706390000002</v>
      </c>
      <c r="D7" s="45">
        <v>664.70812467764688</v>
      </c>
      <c r="E7" s="44">
        <v>64.439021300000007</v>
      </c>
      <c r="F7" s="44">
        <v>2.9082999999999997</v>
      </c>
      <c r="G7" s="46">
        <v>1.7999999999999996</v>
      </c>
      <c r="H7" s="45">
        <v>22.156937489254897</v>
      </c>
      <c r="I7" s="43">
        <v>605</v>
      </c>
      <c r="J7" s="43">
        <v>643</v>
      </c>
      <c r="K7" s="47">
        <v>0.94090202177293936</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2019-08-08T21:09:11Z</cp:lastPrinted>
  <dcterms:created xsi:type="dcterms:W3CDTF">2017-08-25T00:23:23Z</dcterms:created>
  <dcterms:modified xsi:type="dcterms:W3CDTF">2019-11-22T18:05:57Z</dcterms:modified>
</cp:coreProperties>
</file>