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ounseling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9" l="1"/>
  <c r="J33" i="9"/>
  <c r="K33" i="9"/>
  <c r="L33" i="9"/>
  <c r="M33" i="9" s="1"/>
  <c r="J35" i="11" l="1"/>
  <c r="L35" i="11" s="1"/>
  <c r="H35" i="11"/>
  <c r="I33" i="11" s="1"/>
  <c r="F35" i="11"/>
  <c r="G33" i="11" s="1"/>
  <c r="D35" i="11"/>
  <c r="E34" i="11" s="1"/>
  <c r="B35" i="11"/>
  <c r="C34" i="11" s="1"/>
  <c r="L34" i="11"/>
  <c r="L33" i="11"/>
  <c r="J31" i="11"/>
  <c r="L31" i="11" s="1"/>
  <c r="H31" i="11"/>
  <c r="I30" i="11" s="1"/>
  <c r="F31" i="11"/>
  <c r="G28" i="11" s="1"/>
  <c r="D31" i="11"/>
  <c r="E27" i="11" s="1"/>
  <c r="B31" i="11"/>
  <c r="C30" i="11" s="1"/>
  <c r="L30" i="11"/>
  <c r="L29" i="11"/>
  <c r="C29" i="11"/>
  <c r="L28" i="11"/>
  <c r="C28" i="11"/>
  <c r="L27" i="11"/>
  <c r="L26" i="11"/>
  <c r="J24" i="11"/>
  <c r="H24" i="11"/>
  <c r="I21" i="11" s="1"/>
  <c r="F24" i="11"/>
  <c r="G22" i="11" s="1"/>
  <c r="D24" i="11"/>
  <c r="E20" i="11" s="1"/>
  <c r="B24" i="11"/>
  <c r="C21" i="11" s="1"/>
  <c r="L23" i="11"/>
  <c r="L22" i="11"/>
  <c r="L21" i="11"/>
  <c r="L20" i="11"/>
  <c r="G20" i="11"/>
  <c r="J18" i="11"/>
  <c r="K14" i="11" s="1"/>
  <c r="H18" i="11"/>
  <c r="I12" i="11" s="1"/>
  <c r="F18" i="11"/>
  <c r="G16" i="11" s="1"/>
  <c r="D18" i="11"/>
  <c r="E15" i="11" s="1"/>
  <c r="B18" i="11"/>
  <c r="C16" i="11" s="1"/>
  <c r="L17" i="11"/>
  <c r="I17" i="11"/>
  <c r="G17" i="11"/>
  <c r="E17" i="11"/>
  <c r="L16" i="11"/>
  <c r="I16" i="11"/>
  <c r="L15" i="11"/>
  <c r="I15" i="11"/>
  <c r="G15" i="11"/>
  <c r="L14" i="11"/>
  <c r="G14" i="11"/>
  <c r="L13" i="11"/>
  <c r="I13" i="11"/>
  <c r="G13" i="11"/>
  <c r="L12" i="11"/>
  <c r="G12" i="11"/>
  <c r="L11" i="11"/>
  <c r="I11" i="11"/>
  <c r="L10" i="11"/>
  <c r="I10" i="11"/>
  <c r="G10" i="11"/>
  <c r="C10" i="11"/>
  <c r="L9" i="11"/>
  <c r="G9" i="11"/>
  <c r="J7" i="11"/>
  <c r="K6" i="11" s="1"/>
  <c r="H7" i="11"/>
  <c r="I6" i="11" s="1"/>
  <c r="F7" i="11"/>
  <c r="G4" i="11" s="1"/>
  <c r="D7" i="11"/>
  <c r="E5" i="11" s="1"/>
  <c r="B7" i="11"/>
  <c r="C6" i="11" s="1"/>
  <c r="L6" i="11"/>
  <c r="E6" i="11"/>
  <c r="L5" i="11"/>
  <c r="L4" i="11"/>
  <c r="I4" i="11"/>
  <c r="K12" i="11" l="1"/>
  <c r="G21" i="11"/>
  <c r="G24" i="11" s="1"/>
  <c r="E33" i="11"/>
  <c r="E35" i="11" s="1"/>
  <c r="I26" i="11"/>
  <c r="G34" i="11"/>
  <c r="K16" i="11"/>
  <c r="G23" i="11"/>
  <c r="C5" i="11"/>
  <c r="C14" i="11"/>
  <c r="C27" i="11"/>
  <c r="K5" i="11"/>
  <c r="K33" i="11"/>
  <c r="I34" i="11"/>
  <c r="I35" i="11" s="1"/>
  <c r="G35" i="11"/>
  <c r="K29" i="11"/>
  <c r="K30" i="11"/>
  <c r="K26" i="11"/>
  <c r="K27" i="11"/>
  <c r="I28" i="11"/>
  <c r="I29" i="11"/>
  <c r="I27" i="11"/>
  <c r="G30" i="11"/>
  <c r="G26" i="11"/>
  <c r="E29" i="11"/>
  <c r="E30" i="11"/>
  <c r="E26" i="11"/>
  <c r="E28" i="11"/>
  <c r="I20" i="11"/>
  <c r="I23" i="11"/>
  <c r="I22" i="11"/>
  <c r="E22" i="11"/>
  <c r="L24" i="11"/>
  <c r="I9" i="11"/>
  <c r="I14" i="11"/>
  <c r="G11" i="11"/>
  <c r="G18" i="11" s="1"/>
  <c r="E10" i="11"/>
  <c r="E14" i="11"/>
  <c r="E12" i="11"/>
  <c r="E16" i="11"/>
  <c r="E9" i="11"/>
  <c r="E11" i="11"/>
  <c r="E13" i="11"/>
  <c r="E4" i="11"/>
  <c r="E7" i="11" s="1"/>
  <c r="L7" i="11"/>
  <c r="C4" i="11"/>
  <c r="G5" i="11"/>
  <c r="C23" i="11"/>
  <c r="I5" i="11"/>
  <c r="I7" i="11" s="1"/>
  <c r="K9" i="11"/>
  <c r="C11" i="11"/>
  <c r="K13" i="11"/>
  <c r="C15" i="11"/>
  <c r="K17" i="11"/>
  <c r="E23" i="11"/>
  <c r="C26" i="11"/>
  <c r="G27" i="11"/>
  <c r="K28" i="11"/>
  <c r="K31" i="11" s="1"/>
  <c r="G6" i="11"/>
  <c r="C20" i="11"/>
  <c r="K22" i="11"/>
  <c r="K20" i="11"/>
  <c r="C22" i="11"/>
  <c r="C33" i="11"/>
  <c r="C35" i="11" s="1"/>
  <c r="K4" i="11"/>
  <c r="K23" i="11"/>
  <c r="K34" i="11"/>
  <c r="C9" i="11"/>
  <c r="K11" i="11"/>
  <c r="C13" i="11"/>
  <c r="K15" i="11"/>
  <c r="C17" i="11"/>
  <c r="L18" i="11"/>
  <c r="E21" i="11"/>
  <c r="E24" i="11" s="1"/>
  <c r="G29" i="11"/>
  <c r="K10" i="11"/>
  <c r="C12" i="11"/>
  <c r="K21" i="11"/>
  <c r="K35" i="11" l="1"/>
  <c r="I18" i="11"/>
  <c r="E31" i="11"/>
  <c r="K7" i="11"/>
  <c r="C31" i="11"/>
  <c r="C7" i="11"/>
  <c r="I31" i="11"/>
  <c r="G31" i="11"/>
  <c r="I24" i="11"/>
  <c r="E18" i="11"/>
  <c r="G7" i="11"/>
  <c r="C24" i="11"/>
  <c r="K18" i="11"/>
  <c r="K24" i="11"/>
  <c r="C18" i="11"/>
  <c r="D8" i="3"/>
  <c r="C8" i="3"/>
  <c r="F53" i="1" l="1"/>
  <c r="D53" i="1"/>
  <c r="C53" i="1"/>
  <c r="F47" i="1"/>
  <c r="D47" i="1"/>
  <c r="C47" i="1"/>
  <c r="F41" i="1"/>
  <c r="D41" i="1"/>
  <c r="E41" i="1" s="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E41" i="3" s="1"/>
  <c r="C41" i="3"/>
  <c r="F35" i="3"/>
  <c r="D35" i="3"/>
  <c r="E35" i="3" s="1"/>
  <c r="C35" i="3"/>
  <c r="F29" i="3"/>
  <c r="D29" i="3"/>
  <c r="C29" i="3"/>
  <c r="F22" i="3"/>
  <c r="D22" i="3"/>
  <c r="C22" i="3"/>
  <c r="F16" i="3"/>
  <c r="D16" i="3"/>
  <c r="C16" i="3"/>
  <c r="F9" i="1"/>
  <c r="D9" i="1"/>
  <c r="C9" i="1"/>
  <c r="F8" i="3"/>
  <c r="F20" i="7"/>
  <c r="G20" i="7" s="1"/>
  <c r="D20" i="7"/>
  <c r="E20" i="7" s="1"/>
  <c r="C20" i="7"/>
  <c r="C14" i="7"/>
  <c r="D14" i="7"/>
  <c r="E14" i="7" s="1"/>
  <c r="F14" i="7"/>
  <c r="G14" i="7" s="1"/>
  <c r="F8" i="7"/>
  <c r="D8" i="7"/>
  <c r="C8" i="7"/>
  <c r="R57" i="9"/>
  <c r="L57" i="9"/>
  <c r="L51" i="9"/>
  <c r="M51" i="9" s="1"/>
  <c r="L45" i="9"/>
  <c r="M45" i="9" s="1"/>
  <c r="L39" i="9"/>
  <c r="L27" i="9"/>
  <c r="L21" i="9"/>
  <c r="L9" i="9"/>
  <c r="I9" i="9"/>
  <c r="I15" i="9"/>
  <c r="C21" i="9"/>
  <c r="C15" i="9"/>
  <c r="C9" i="9"/>
  <c r="C33" i="9"/>
  <c r="C39" i="9"/>
  <c r="C45" i="9"/>
  <c r="C51" i="9"/>
  <c r="P57" i="9"/>
  <c r="O57" i="9"/>
  <c r="M57" i="9"/>
  <c r="J57" i="9"/>
  <c r="K57" i="9" s="1"/>
  <c r="I57" i="9"/>
  <c r="F57" i="9"/>
  <c r="D57" i="9"/>
  <c r="C57" i="9"/>
  <c r="R45" i="9"/>
  <c r="P45" i="9"/>
  <c r="O45" i="9"/>
  <c r="J45" i="9"/>
  <c r="I45" i="9"/>
  <c r="F45" i="9"/>
  <c r="D45" i="9"/>
  <c r="E45" i="9" s="1"/>
  <c r="R51" i="9"/>
  <c r="P51" i="9"/>
  <c r="O51" i="9"/>
  <c r="J51" i="9"/>
  <c r="K51" i="9" s="1"/>
  <c r="I51" i="9"/>
  <c r="F51" i="9"/>
  <c r="D51" i="9"/>
  <c r="R39" i="9"/>
  <c r="P39" i="9"/>
  <c r="O39" i="9"/>
  <c r="J39" i="9"/>
  <c r="I39" i="9"/>
  <c r="F39" i="9"/>
  <c r="G39" i="9" s="1"/>
  <c r="D39" i="9"/>
  <c r="R33" i="9"/>
  <c r="P33" i="9"/>
  <c r="O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K39" i="9" l="1"/>
  <c r="E29" i="3"/>
  <c r="Q45" i="9"/>
  <c r="G29" i="3"/>
  <c r="S45" i="9"/>
  <c r="E16" i="3"/>
  <c r="G17" i="1"/>
  <c r="E47" i="1"/>
  <c r="G51" i="9"/>
  <c r="E8" i="7"/>
  <c r="E51" i="9"/>
  <c r="G53" i="1"/>
  <c r="S51" i="9"/>
  <c r="Q33" i="9"/>
  <c r="G8" i="7"/>
  <c r="E17" i="1"/>
  <c r="G29" i="1"/>
  <c r="E29" i="1"/>
  <c r="G23" i="1"/>
  <c r="E59" i="3"/>
  <c r="E53" i="3"/>
  <c r="G41" i="3"/>
  <c r="G22" i="3"/>
  <c r="Q57" i="9"/>
  <c r="E57" i="9"/>
  <c r="G57" i="9"/>
  <c r="S57" i="9"/>
  <c r="Q51" i="9"/>
  <c r="K45" i="9"/>
  <c r="G45" i="9"/>
  <c r="S39" i="9"/>
  <c r="M39" i="9"/>
  <c r="Q39" i="9"/>
  <c r="E39" i="9"/>
  <c r="S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<sst xmlns="http://schemas.openxmlformats.org/spreadsheetml/2006/main" count="964" uniqueCount="111">
  <si>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</si>
  <si>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</si>
  <si>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</si>
  <si>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</si>
  <si>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</si>
  <si>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</si>
  <si>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</si>
  <si>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</si>
  <si>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</si>
  <si>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</si>
  <si>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</si>
  <si>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</si>
  <si>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</si>
  <si>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</si>
  <si>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</si>
  <si>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</si>
  <si>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</si>
  <si>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</si>
  <si>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</si>
  <si>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</si>
  <si>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</si>
  <si>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</si>
  <si>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</si>
  <si>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</si>
  <si>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</si>
  <si>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</si>
  <si>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</si>
  <si>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</si>
  <si>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</si>
  <si>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</si>
  <si>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</si>
  <si>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</si>
  <si>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</si>
  <si>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</si>
  <si>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</si>
  <si>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</si>
  <si>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</si>
  <si>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</si>
  <si>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</si>
  <si>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</si>
  <si>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</si>
  <si>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</si>
  <si>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</si>
  <si>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</si>
  <si>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</si>
  <si>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</si>
  <si>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</si>
  <si>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</si>
  <si>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</si>
  <si>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</si>
  <si>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</si>
  <si>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</si>
  <si>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</si>
  <si>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</si>
  <si>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</si>
  <si>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</si>
  <si>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</si>
  <si>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</si>
  <si>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</si>
  <si>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</si>
  <si>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</si>
  <si>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</si>
  <si>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</si>
  <si>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</si>
  <si>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</si>
  <si>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</si>
  <si>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</si>
  <si>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</si>
  <si>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</si>
  <si>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</si>
  <si>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</si>
  <si>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</si>
  <si>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</si>
  <si>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</si>
  <si>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</si>
  <si>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</si>
  <si>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</si>
  <si>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</si>
  <si>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</si>
  <si>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</si>
  <si>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</si>
  <si>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</si>
  <si>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</si>
  <si>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</si>
  <si>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</si>
  <si>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</si>
  <si>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</si>
  <si>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</si>
  <si>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</si>
  <si>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</si>
  <si>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</si>
  <si>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</si>
  <si>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</si>
  <si>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</si>
  <si>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</si>
  <si>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</si>
  <si>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</si>
  <si>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</si>
  <si>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Counseling</t>
  </si>
  <si>
    <t>Counseling
Success and Retention Rates by Demographics</t>
  </si>
  <si>
    <t>Counseling
Success and Retention Rates by Course</t>
  </si>
  <si>
    <t>Counseling
Success and Retention Rates by Distance Education (DE) Status</t>
  </si>
  <si>
    <t>Counseling
Success and Retention Rates by Distance Education Status and Race/Ethnicity</t>
  </si>
  <si>
    <t>Counseling
Productivity</t>
  </si>
  <si>
    <t>COUN-095 : Academic/Financial Aid Plan</t>
  </si>
  <si>
    <t>COUN-101 : Introduction to College</t>
  </si>
  <si>
    <t>COUN-110 : Career Decision Making</t>
  </si>
  <si>
    <t>COUN-120 : College and Career Success</t>
  </si>
  <si>
    <t>COUN-130 : Study Skills &amp; Time Management</t>
  </si>
  <si>
    <t>COUN-140 : Self Awareness &amp; Interpersonal</t>
  </si>
  <si>
    <t>COUN-150 : Transfer Success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</si>
</sst>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171450</xdr:rowOff>
    </xdr:from>
    <xdr:to>
      <xdr:col>9</xdr:col>
      <xdr:colOff>170924</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77225"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2" t="s">
        <v>59</v>
      </c>
    </row>
    <row r="2" spans="1:2" ht="30" customHeight="1" x14ac:dyDescent="0.25">
      <c r="A2" s="63" t="s">
        <v>58</v>
      </c>
      <c r="B2" s="61" t="s">
        <v>66</v>
      </c>
    </row>
    <row r="3" spans="1:2" ht="45" x14ac:dyDescent="0.25">
      <c r="A3" s="61" t="s">
        <v>46</v>
      </c>
      <c r="B3" s="61" t="s">
        <v>75</v>
      </c>
    </row>
    <row r="4" spans="1:2" x14ac:dyDescent="0.25">
      <c r="A4" s="123" t="s">
        <v>80</v>
      </c>
      <c r="B4" s="124"/>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3" t="s">
        <v>79</v>
      </c>
      <c r="B10" s="124"/>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3" t="s">
        <v>78</v>
      </c>
      <c r="B14" s="124"/>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5" t="s">
        <v>98</v>
      </c>
      <c r="B1" s="125"/>
      <c r="C1" s="125"/>
      <c r="D1" s="125"/>
      <c r="E1" s="125"/>
      <c r="F1" s="125"/>
      <c r="G1" s="125"/>
      <c r="H1" s="125"/>
      <c r="I1" s="125"/>
      <c r="J1" s="125"/>
      <c r="K1" s="125"/>
      <c r="L1" s="125"/>
      <c r="M1" s="125"/>
    </row>
    <row r="2" spans="1:13" x14ac:dyDescent="0.25">
      <c r="A2" s="126" t="s">
        <v>58</v>
      </c>
      <c r="B2" s="126"/>
      <c r="C2" s="126"/>
      <c r="D2" s="126"/>
      <c r="E2" s="126"/>
      <c r="F2" s="126"/>
      <c r="G2" s="126"/>
      <c r="H2" s="126"/>
      <c r="I2" s="126"/>
      <c r="J2" s="126"/>
      <c r="K2" s="126"/>
      <c r="L2" s="126"/>
      <c r="M2" s="126"/>
    </row>
    <row r="3" spans="1:13" s="23" customFormat="1" ht="30" x14ac:dyDescent="0.25">
      <c r="A3" s="51" t="s">
        <v>7</v>
      </c>
      <c r="B3" s="127" t="s">
        <v>91</v>
      </c>
      <c r="C3" s="127"/>
      <c r="D3" s="127" t="s">
        <v>92</v>
      </c>
      <c r="E3" s="127"/>
      <c r="F3" s="127" t="s">
        <v>93</v>
      </c>
      <c r="G3" s="127"/>
      <c r="H3" s="127" t="s">
        <v>94</v>
      </c>
      <c r="I3" s="127"/>
      <c r="J3" s="127" t="s">
        <v>95</v>
      </c>
      <c r="K3" s="127"/>
      <c r="L3" s="50" t="s">
        <v>28</v>
      </c>
      <c r="M3" s="50" t="s">
        <v>96</v>
      </c>
    </row>
    <row r="4" spans="1:13" x14ac:dyDescent="0.25">
      <c r="A4" s="16" t="s">
        <v>8</v>
      </c>
      <c r="B4" s="112">
        <v>326</v>
      </c>
      <c r="C4" s="9">
        <f>IFERROR(B4/B$7, "--")</f>
        <v>0.50621118012422361</v>
      </c>
      <c r="D4" s="112">
        <v>319</v>
      </c>
      <c r="E4" s="9">
        <f t="shared" ref="E4:E6" si="0">IFERROR(D4/D$7, "--")</f>
        <v>0.51701782820097242</v>
      </c>
      <c r="F4" s="112">
        <v>247</v>
      </c>
      <c r="G4" s="9">
        <f t="shared" ref="G4:G6" si="1">IFERROR(F4/F$7, "--")</f>
        <v>0.52777777777777779</v>
      </c>
      <c r="H4" s="112">
        <v>309</v>
      </c>
      <c r="I4" s="9">
        <f t="shared" ref="I4:I6" si="2">IFERROR(H4/H$7, "--")</f>
        <v>0.55978260869565222</v>
      </c>
      <c r="J4" s="112">
        <v>290</v>
      </c>
      <c r="K4" s="9">
        <f t="shared" ref="K4:K6" si="3">IFERROR(J4/J$7, "--")</f>
        <v>0.5178571428571429</v>
      </c>
      <c r="L4" s="9">
        <f>IFERROR((J4-B4)/B4, "--")</f>
        <v>-0.11042944785276074</v>
      </c>
      <c r="M4" s="111"/>
    </row>
    <row r="5" spans="1:13" x14ac:dyDescent="0.25">
      <c r="A5" s="16" t="s">
        <v>9</v>
      </c>
      <c r="B5" s="112">
        <v>313</v>
      </c>
      <c r="C5" s="9">
        <f t="shared" ref="C5" si="4">IFERROR(B5/B$7, "--")</f>
        <v>0.4860248447204969</v>
      </c>
      <c r="D5" s="112">
        <v>282</v>
      </c>
      <c r="E5" s="9">
        <f t="shared" si="0"/>
        <v>0.45705024311183146</v>
      </c>
      <c r="F5" s="112">
        <v>213</v>
      </c>
      <c r="G5" s="9">
        <f>IFERROR(F5/F$7, "--")</f>
        <v>0.45512820512820512</v>
      </c>
      <c r="H5" s="112">
        <v>234</v>
      </c>
      <c r="I5" s="9">
        <f t="shared" si="2"/>
        <v>0.42391304347826086</v>
      </c>
      <c r="J5" s="112">
        <v>262</v>
      </c>
      <c r="K5" s="9">
        <f t="shared" si="3"/>
        <v>0.46785714285714286</v>
      </c>
      <c r="L5" s="9">
        <f>IFERROR((J5-B5)/B5, "--")</f>
        <v>-0.16293929712460065</v>
      </c>
      <c r="M5" s="111"/>
    </row>
    <row r="6" spans="1:13" x14ac:dyDescent="0.25">
      <c r="A6" s="16" t="s">
        <v>10</v>
      </c>
      <c r="B6" s="112">
        <v>5</v>
      </c>
      <c r="C6" s="9">
        <f>IFERROR(B6/B$7, "--")</f>
        <v>7.763975155279503E-3</v>
      </c>
      <c r="D6" s="112">
        <v>16</v>
      </c>
      <c r="E6" s="9">
        <f t="shared" si="0"/>
        <v>2.5931928687196109E-2</v>
      </c>
      <c r="F6" s="112">
        <v>8</v>
      </c>
      <c r="G6" s="9">
        <f t="shared" si="1"/>
        <v>1.7094017094017096E-2</v>
      </c>
      <c r="H6" s="112">
        <v>9</v>
      </c>
      <c r="I6" s="9">
        <f t="shared" si="2"/>
        <v>1.6304347826086956E-2</v>
      </c>
      <c r="J6" s="112">
        <v>8</v>
      </c>
      <c r="K6" s="9">
        <f t="shared" si="3"/>
        <v>1.4285714285714285E-2</v>
      </c>
      <c r="L6" s="9">
        <f>IFERROR((J6-B6)/B6, "--")</f>
        <v>0.6</v>
      </c>
      <c r="M6" s="111"/>
    </row>
    <row r="7" spans="1:13" x14ac:dyDescent="0.25">
      <c r="A7" s="101" t="s">
        <v>27</v>
      </c>
      <c r="B7" s="17">
        <f t="shared" ref="B7:K7" si="5">IFERROR(SUM(B4:B6), "--")</f>
        <v>644</v>
      </c>
      <c r="C7" s="18">
        <f t="shared" si="5"/>
        <v>1</v>
      </c>
      <c r="D7" s="17">
        <f t="shared" si="5"/>
        <v>617</v>
      </c>
      <c r="E7" s="18">
        <f t="shared" si="5"/>
        <v>0.99999999999999989</v>
      </c>
      <c r="F7" s="17">
        <f t="shared" si="5"/>
        <v>468</v>
      </c>
      <c r="G7" s="18">
        <f t="shared" si="5"/>
        <v>1</v>
      </c>
      <c r="H7" s="17">
        <f t="shared" si="5"/>
        <v>552</v>
      </c>
      <c r="I7" s="18">
        <f t="shared" si="5"/>
        <v>1</v>
      </c>
      <c r="J7" s="17">
        <f t="shared" si="5"/>
        <v>560</v>
      </c>
      <c r="K7" s="18">
        <f t="shared" si="5"/>
        <v>1</v>
      </c>
      <c r="L7" s="18">
        <f>IFERROR((J7-B7)/B7, "--")</f>
        <v>-0.13043478260869565</v>
      </c>
      <c r="M7" s="111"/>
    </row>
    <row r="8" spans="1:13" s="23" customFormat="1" ht="30" x14ac:dyDescent="0.25">
      <c r="A8" s="51" t="s">
        <v>19</v>
      </c>
      <c r="B8" s="127" t="s">
        <v>91</v>
      </c>
      <c r="C8" s="127"/>
      <c r="D8" s="127" t="s">
        <v>92</v>
      </c>
      <c r="E8" s="127"/>
      <c r="F8" s="127" t="s">
        <v>93</v>
      </c>
      <c r="G8" s="127"/>
      <c r="H8" s="127" t="s">
        <v>94</v>
      </c>
      <c r="I8" s="127"/>
      <c r="J8" s="127" t="s">
        <v>95</v>
      </c>
      <c r="K8" s="127"/>
      <c r="L8" s="50" t="s">
        <v>28</v>
      </c>
      <c r="M8" s="50" t="s">
        <v>96</v>
      </c>
    </row>
    <row r="9" spans="1:13" x14ac:dyDescent="0.25">
      <c r="A9" s="16" t="s">
        <v>11</v>
      </c>
      <c r="B9" s="112">
        <v>46</v>
      </c>
      <c r="C9" s="9">
        <f t="shared" ref="C9:C17" si="6">IFERROR(B9/B$18, "--")</f>
        <v>7.1428571428571425E-2</v>
      </c>
      <c r="D9" s="112">
        <v>47</v>
      </c>
      <c r="E9" s="9">
        <f>IFERROR(D9/D$18, "--")</f>
        <v>7.6175040518638576E-2</v>
      </c>
      <c r="F9" s="112">
        <v>35</v>
      </c>
      <c r="G9" s="9">
        <f t="shared" ref="G9:G17" si="7">IFERROR(F9/F$18, "--")</f>
        <v>7.4786324786324784E-2</v>
      </c>
      <c r="H9" s="112">
        <v>37</v>
      </c>
      <c r="I9" s="9">
        <f t="shared" ref="I9:I17" si="8">IFERROR(H9/H$18, "--")</f>
        <v>6.7028985507246383E-2</v>
      </c>
      <c r="J9" s="112">
        <v>43</v>
      </c>
      <c r="K9" s="9">
        <f t="shared" ref="K9:K17" si="9">IFERROR(J9/J$18, "--")</f>
        <v>7.678571428571429E-2</v>
      </c>
      <c r="L9" s="9">
        <f t="shared" ref="L9:L17" si="10">IFERROR((J9-B9)/B9, "--")</f>
        <v>-6.5217391304347824E-2</v>
      </c>
      <c r="M9" s="111"/>
    </row>
    <row r="10" spans="1:13" x14ac:dyDescent="0.25">
      <c r="A10" s="16" t="s">
        <v>12</v>
      </c>
      <c r="B10" s="112">
        <v>2</v>
      </c>
      <c r="C10" s="9">
        <f t="shared" si="6"/>
        <v>3.105590062111801E-3</v>
      </c>
      <c r="D10" s="112">
        <v>2</v>
      </c>
      <c r="E10" s="9">
        <f t="shared" ref="E10:E17" si="11">IFERROR(D10/D$18, "--")</f>
        <v>3.2414910858995136E-3</v>
      </c>
      <c r="F10" s="112">
        <v>1</v>
      </c>
      <c r="G10" s="9">
        <f t="shared" si="7"/>
        <v>2.136752136752137E-3</v>
      </c>
      <c r="H10" s="112">
        <v>0</v>
      </c>
      <c r="I10" s="9">
        <f t="shared" si="8"/>
        <v>0</v>
      </c>
      <c r="J10" s="112">
        <v>0</v>
      </c>
      <c r="K10" s="9">
        <f>IFERROR(J10/J$18, "--")</f>
        <v>0</v>
      </c>
      <c r="L10" s="9">
        <f>IFERROR((J10-B10)/B10, "--")</f>
        <v>-1</v>
      </c>
      <c r="M10" s="111"/>
    </row>
    <row r="11" spans="1:13" x14ac:dyDescent="0.25">
      <c r="A11" s="16" t="s">
        <v>13</v>
      </c>
      <c r="B11" s="112">
        <v>17</v>
      </c>
      <c r="C11" s="9">
        <f t="shared" si="6"/>
        <v>2.6397515527950312E-2</v>
      </c>
      <c r="D11" s="112">
        <v>16</v>
      </c>
      <c r="E11" s="9">
        <f t="shared" si="11"/>
        <v>2.5931928687196109E-2</v>
      </c>
      <c r="F11" s="112">
        <v>7</v>
      </c>
      <c r="G11" s="9">
        <f t="shared" si="7"/>
        <v>1.4957264957264958E-2</v>
      </c>
      <c r="H11" s="112">
        <v>15</v>
      </c>
      <c r="I11" s="9">
        <f t="shared" si="8"/>
        <v>2.717391304347826E-2</v>
      </c>
      <c r="J11" s="112">
        <v>17</v>
      </c>
      <c r="K11" s="9">
        <f t="shared" si="9"/>
        <v>3.0357142857142857E-2</v>
      </c>
      <c r="L11" s="9">
        <f t="shared" si="10"/>
        <v>0</v>
      </c>
      <c r="M11" s="111"/>
    </row>
    <row r="12" spans="1:13" x14ac:dyDescent="0.25">
      <c r="A12" s="16" t="s">
        <v>14</v>
      </c>
      <c r="B12" s="112">
        <v>18</v>
      </c>
      <c r="C12" s="9">
        <f t="shared" si="6"/>
        <v>2.7950310559006212E-2</v>
      </c>
      <c r="D12" s="112">
        <v>13</v>
      </c>
      <c r="E12" s="9">
        <f t="shared" si="11"/>
        <v>2.1069692058346839E-2</v>
      </c>
      <c r="F12" s="112">
        <v>8</v>
      </c>
      <c r="G12" s="9">
        <f t="shared" si="7"/>
        <v>1.7094017094017096E-2</v>
      </c>
      <c r="H12" s="112">
        <v>10</v>
      </c>
      <c r="I12" s="9">
        <f t="shared" si="8"/>
        <v>1.8115942028985508E-2</v>
      </c>
      <c r="J12" s="112">
        <v>10</v>
      </c>
      <c r="K12" s="9">
        <f t="shared" si="9"/>
        <v>1.7857142857142856E-2</v>
      </c>
      <c r="L12" s="9">
        <f t="shared" si="10"/>
        <v>-0.44444444444444442</v>
      </c>
      <c r="M12" s="111"/>
    </row>
    <row r="13" spans="1:13" x14ac:dyDescent="0.25">
      <c r="A13" s="16" t="s">
        <v>87</v>
      </c>
      <c r="B13" s="112">
        <v>269</v>
      </c>
      <c r="C13" s="9">
        <f t="shared" si="6"/>
        <v>0.41770186335403725</v>
      </c>
      <c r="D13" s="112">
        <v>255</v>
      </c>
      <c r="E13" s="9">
        <f t="shared" si="11"/>
        <v>0.41329011345218802</v>
      </c>
      <c r="F13" s="112">
        <v>202</v>
      </c>
      <c r="G13" s="9">
        <f t="shared" si="7"/>
        <v>0.43162393162393164</v>
      </c>
      <c r="H13" s="112">
        <v>227</v>
      </c>
      <c r="I13" s="9">
        <f t="shared" si="8"/>
        <v>0.41123188405797101</v>
      </c>
      <c r="J13" s="112">
        <v>255</v>
      </c>
      <c r="K13" s="9">
        <f t="shared" si="9"/>
        <v>0.45535714285714285</v>
      </c>
      <c r="L13" s="9">
        <f t="shared" si="10"/>
        <v>-5.204460966542751E-2</v>
      </c>
      <c r="M13" s="111"/>
    </row>
    <row r="14" spans="1:13" x14ac:dyDescent="0.25">
      <c r="A14" s="16" t="s">
        <v>15</v>
      </c>
      <c r="B14" s="112">
        <v>4</v>
      </c>
      <c r="C14" s="9">
        <f t="shared" si="6"/>
        <v>6.2111801242236021E-3</v>
      </c>
      <c r="D14" s="112">
        <v>0</v>
      </c>
      <c r="E14" s="9">
        <f t="shared" si="11"/>
        <v>0</v>
      </c>
      <c r="F14" s="112">
        <v>1</v>
      </c>
      <c r="G14" s="9">
        <f t="shared" si="7"/>
        <v>2.136752136752137E-3</v>
      </c>
      <c r="H14" s="112">
        <v>1</v>
      </c>
      <c r="I14" s="9">
        <f t="shared" si="8"/>
        <v>1.8115942028985507E-3</v>
      </c>
      <c r="J14" s="112">
        <v>4</v>
      </c>
      <c r="K14" s="9">
        <f t="shared" si="9"/>
        <v>7.1428571428571426E-3</v>
      </c>
      <c r="L14" s="9">
        <f t="shared" si="10"/>
        <v>0</v>
      </c>
      <c r="M14" s="111"/>
    </row>
    <row r="15" spans="1:13" x14ac:dyDescent="0.25">
      <c r="A15" s="16" t="s">
        <v>16</v>
      </c>
      <c r="B15" s="112">
        <v>235</v>
      </c>
      <c r="C15" s="9">
        <f t="shared" si="6"/>
        <v>0.36490683229813664</v>
      </c>
      <c r="D15" s="112">
        <v>234</v>
      </c>
      <c r="E15" s="9">
        <f t="shared" si="11"/>
        <v>0.37925445705024313</v>
      </c>
      <c r="F15" s="112">
        <v>179</v>
      </c>
      <c r="G15" s="9">
        <f t="shared" si="7"/>
        <v>0.38247863247863245</v>
      </c>
      <c r="H15" s="112">
        <v>215</v>
      </c>
      <c r="I15" s="9">
        <f t="shared" si="8"/>
        <v>0.38949275362318841</v>
      </c>
      <c r="J15" s="112">
        <v>191</v>
      </c>
      <c r="K15" s="9">
        <f t="shared" si="9"/>
        <v>0.34107142857142858</v>
      </c>
      <c r="L15" s="9">
        <f t="shared" si="10"/>
        <v>-0.18723404255319148</v>
      </c>
      <c r="M15" s="111"/>
    </row>
    <row r="16" spans="1:13" x14ac:dyDescent="0.25">
      <c r="A16" s="16" t="s">
        <v>17</v>
      </c>
      <c r="B16" s="112">
        <v>47</v>
      </c>
      <c r="C16" s="9">
        <f t="shared" si="6"/>
        <v>7.2981366459627328E-2</v>
      </c>
      <c r="D16" s="112">
        <v>46</v>
      </c>
      <c r="E16" s="9">
        <f t="shared" si="11"/>
        <v>7.4554294975688815E-2</v>
      </c>
      <c r="F16" s="112">
        <v>33</v>
      </c>
      <c r="G16" s="9">
        <f t="shared" si="7"/>
        <v>7.0512820512820512E-2</v>
      </c>
      <c r="H16" s="112">
        <v>43</v>
      </c>
      <c r="I16" s="9">
        <f t="shared" si="8"/>
        <v>7.789855072463768E-2</v>
      </c>
      <c r="J16" s="112">
        <v>34</v>
      </c>
      <c r="K16" s="9">
        <f t="shared" si="9"/>
        <v>6.0714285714285714E-2</v>
      </c>
      <c r="L16" s="9">
        <f t="shared" si="10"/>
        <v>-0.27659574468085107</v>
      </c>
      <c r="M16" s="111"/>
    </row>
    <row r="17" spans="1:13" x14ac:dyDescent="0.25">
      <c r="A17" s="16" t="s">
        <v>18</v>
      </c>
      <c r="B17" s="112">
        <v>6</v>
      </c>
      <c r="C17" s="9">
        <f t="shared" si="6"/>
        <v>9.316770186335404E-3</v>
      </c>
      <c r="D17" s="112">
        <v>4</v>
      </c>
      <c r="E17" s="9">
        <f t="shared" si="11"/>
        <v>6.4829821717990272E-3</v>
      </c>
      <c r="F17" s="112">
        <v>2</v>
      </c>
      <c r="G17" s="9">
        <f t="shared" si="7"/>
        <v>4.2735042735042739E-3</v>
      </c>
      <c r="H17" s="112">
        <v>4</v>
      </c>
      <c r="I17" s="9">
        <f t="shared" si="8"/>
        <v>7.246376811594203E-3</v>
      </c>
      <c r="J17" s="112">
        <v>6</v>
      </c>
      <c r="K17" s="9">
        <f t="shared" si="9"/>
        <v>1.0714285714285714E-2</v>
      </c>
      <c r="L17" s="9">
        <f t="shared" si="10"/>
        <v>0</v>
      </c>
      <c r="M17" s="111"/>
    </row>
    <row r="18" spans="1:13" x14ac:dyDescent="0.25">
      <c r="A18" s="101" t="s">
        <v>27</v>
      </c>
      <c r="B18" s="17">
        <f t="shared" ref="B18:K18" si="12">IFERROR(SUM(B9:B17), "--")</f>
        <v>644</v>
      </c>
      <c r="C18" s="18">
        <f t="shared" si="12"/>
        <v>0.99999999999999989</v>
      </c>
      <c r="D18" s="17">
        <f t="shared" si="12"/>
        <v>617</v>
      </c>
      <c r="E18" s="18">
        <f t="shared" si="12"/>
        <v>0.99999999999999989</v>
      </c>
      <c r="F18" s="17">
        <f t="shared" si="12"/>
        <v>468</v>
      </c>
      <c r="G18" s="18">
        <f t="shared" si="12"/>
        <v>1</v>
      </c>
      <c r="H18" s="17">
        <f t="shared" si="12"/>
        <v>552</v>
      </c>
      <c r="I18" s="18">
        <f t="shared" si="12"/>
        <v>1</v>
      </c>
      <c r="J18" s="17">
        <f t="shared" si="12"/>
        <v>560</v>
      </c>
      <c r="K18" s="18">
        <f t="shared" si="12"/>
        <v>0.99999999999999989</v>
      </c>
      <c r="L18" s="18">
        <f>IFERROR((J18-B18)/B18, "--")</f>
        <v>-0.13043478260869565</v>
      </c>
      <c r="M18" s="111"/>
    </row>
    <row r="19" spans="1:13" s="23" customFormat="1" ht="30" x14ac:dyDescent="0.25">
      <c r="A19" s="51" t="s">
        <v>2</v>
      </c>
      <c r="B19" s="127" t="s">
        <v>91</v>
      </c>
      <c r="C19" s="127"/>
      <c r="D19" s="127" t="s">
        <v>92</v>
      </c>
      <c r="E19" s="127"/>
      <c r="F19" s="127" t="s">
        <v>93</v>
      </c>
      <c r="G19" s="127"/>
      <c r="H19" s="127" t="s">
        <v>94</v>
      </c>
      <c r="I19" s="127"/>
      <c r="J19" s="127" t="s">
        <v>95</v>
      </c>
      <c r="K19" s="127"/>
      <c r="L19" s="50" t="s">
        <v>28</v>
      </c>
      <c r="M19" s="50" t="s">
        <v>96</v>
      </c>
    </row>
    <row r="20" spans="1:13" x14ac:dyDescent="0.25">
      <c r="A20" s="16" t="s">
        <v>3</v>
      </c>
      <c r="B20" s="112">
        <v>317</v>
      </c>
      <c r="C20" s="9">
        <f>IFERROR(B20/B$24, "--")</f>
        <v>0.49223602484472051</v>
      </c>
      <c r="D20" s="112">
        <v>369</v>
      </c>
      <c r="E20" s="9">
        <f t="shared" ref="E20:E23" si="13">IFERROR(D20/D$24, "--")</f>
        <v>0.59805510534846029</v>
      </c>
      <c r="F20" s="112">
        <v>262</v>
      </c>
      <c r="G20" s="9">
        <f t="shared" ref="G20:G23" si="14">IFERROR(F20/F$24, "--")</f>
        <v>0.55982905982905984</v>
      </c>
      <c r="H20" s="112">
        <v>233</v>
      </c>
      <c r="I20" s="9">
        <f t="shared" ref="I20:I23" si="15">IFERROR(H20/H$24, "--")</f>
        <v>0.42210144927536231</v>
      </c>
      <c r="J20" s="112">
        <v>263</v>
      </c>
      <c r="K20" s="9">
        <f t="shared" ref="K20:K23" si="16">IFERROR(J20/J$24, "--")</f>
        <v>0.46964285714285714</v>
      </c>
      <c r="L20" s="9">
        <f t="shared" ref="L20:L24" si="17">IFERROR((J20-B20)/B20, "--")</f>
        <v>-0.17034700315457413</v>
      </c>
      <c r="M20" s="111"/>
    </row>
    <row r="21" spans="1:13" x14ac:dyDescent="0.25">
      <c r="A21" s="16" t="s">
        <v>4</v>
      </c>
      <c r="B21" s="112">
        <v>195</v>
      </c>
      <c r="C21" s="9">
        <f t="shared" ref="C21:C23" si="18">IFERROR(B21/B$24, "--")</f>
        <v>0.30279503105590061</v>
      </c>
      <c r="D21" s="112">
        <v>142</v>
      </c>
      <c r="E21" s="9">
        <f t="shared" si="13"/>
        <v>0.23014586709886548</v>
      </c>
      <c r="F21" s="112">
        <v>120</v>
      </c>
      <c r="G21" s="9">
        <f t="shared" si="14"/>
        <v>0.25641025641025639</v>
      </c>
      <c r="H21" s="112">
        <v>164</v>
      </c>
      <c r="I21" s="9">
        <f t="shared" si="15"/>
        <v>0.29710144927536231</v>
      </c>
      <c r="J21" s="112">
        <v>148</v>
      </c>
      <c r="K21" s="9">
        <f t="shared" si="16"/>
        <v>0.26428571428571429</v>
      </c>
      <c r="L21" s="9">
        <f t="shared" si="17"/>
        <v>-0.24102564102564103</v>
      </c>
      <c r="M21" s="111"/>
    </row>
    <row r="22" spans="1:13" x14ac:dyDescent="0.25">
      <c r="A22" s="16" t="s">
        <v>5</v>
      </c>
      <c r="B22" s="112">
        <v>79</v>
      </c>
      <c r="C22" s="9">
        <f t="shared" si="18"/>
        <v>0.12267080745341614</v>
      </c>
      <c r="D22" s="112">
        <v>70</v>
      </c>
      <c r="E22" s="9">
        <f t="shared" si="13"/>
        <v>0.11345218800648298</v>
      </c>
      <c r="F22" s="112">
        <v>58</v>
      </c>
      <c r="G22" s="9">
        <f t="shared" si="14"/>
        <v>0.12393162393162394</v>
      </c>
      <c r="H22" s="112">
        <v>88</v>
      </c>
      <c r="I22" s="9">
        <f t="shared" si="15"/>
        <v>0.15942028985507245</v>
      </c>
      <c r="J22" s="112">
        <v>90</v>
      </c>
      <c r="K22" s="9">
        <f t="shared" si="16"/>
        <v>0.16071428571428573</v>
      </c>
      <c r="L22" s="9">
        <f t="shared" si="17"/>
        <v>0.13924050632911392</v>
      </c>
      <c r="M22" s="111"/>
    </row>
    <row r="23" spans="1:13" x14ac:dyDescent="0.25">
      <c r="A23" s="16" t="s">
        <v>6</v>
      </c>
      <c r="B23" s="112">
        <v>53</v>
      </c>
      <c r="C23" s="9">
        <f t="shared" si="18"/>
        <v>8.2298136645962736E-2</v>
      </c>
      <c r="D23" s="112">
        <v>36</v>
      </c>
      <c r="E23" s="9">
        <f t="shared" si="13"/>
        <v>5.834683954619125E-2</v>
      </c>
      <c r="F23" s="112">
        <v>28</v>
      </c>
      <c r="G23" s="9">
        <f t="shared" si="14"/>
        <v>5.9829059829059832E-2</v>
      </c>
      <c r="H23" s="112">
        <v>67</v>
      </c>
      <c r="I23" s="9">
        <f t="shared" si="15"/>
        <v>0.1213768115942029</v>
      </c>
      <c r="J23" s="112">
        <v>59</v>
      </c>
      <c r="K23" s="9">
        <f t="shared" si="16"/>
        <v>0.10535714285714286</v>
      </c>
      <c r="L23" s="9">
        <f t="shared" si="17"/>
        <v>0.11320754716981132</v>
      </c>
      <c r="M23" s="111"/>
    </row>
    <row r="24" spans="1:13" x14ac:dyDescent="0.25">
      <c r="A24" s="101" t="s">
        <v>27</v>
      </c>
      <c r="B24" s="17">
        <f t="shared" ref="B24:K24" si="19">IFERROR(SUM(B20:B23), "--")</f>
        <v>644</v>
      </c>
      <c r="C24" s="18">
        <f t="shared" si="19"/>
        <v>1</v>
      </c>
      <c r="D24" s="17">
        <f t="shared" si="19"/>
        <v>617</v>
      </c>
      <c r="E24" s="18">
        <f t="shared" si="19"/>
        <v>1</v>
      </c>
      <c r="F24" s="17">
        <f t="shared" si="19"/>
        <v>468</v>
      </c>
      <c r="G24" s="18">
        <f t="shared" si="19"/>
        <v>1</v>
      </c>
      <c r="H24" s="17">
        <f t="shared" si="19"/>
        <v>552</v>
      </c>
      <c r="I24" s="18">
        <f t="shared" si="19"/>
        <v>1</v>
      </c>
      <c r="J24" s="17">
        <f t="shared" si="19"/>
        <v>560</v>
      </c>
      <c r="K24" s="18">
        <f t="shared" si="19"/>
        <v>1</v>
      </c>
      <c r="L24" s="18">
        <f t="shared" si="17"/>
        <v>-0.13043478260869565</v>
      </c>
      <c r="M24" s="111"/>
    </row>
    <row r="25" spans="1:13" s="23" customFormat="1" ht="30" x14ac:dyDescent="0.25">
      <c r="A25" s="51" t="s">
        <v>52</v>
      </c>
      <c r="B25" s="127" t="s">
        <v>91</v>
      </c>
      <c r="C25" s="127"/>
      <c r="D25" s="127" t="s">
        <v>92</v>
      </c>
      <c r="E25" s="127"/>
      <c r="F25" s="127" t="s">
        <v>93</v>
      </c>
      <c r="G25" s="127"/>
      <c r="H25" s="127" t="s">
        <v>94</v>
      </c>
      <c r="I25" s="127"/>
      <c r="J25" s="127" t="s">
        <v>95</v>
      </c>
      <c r="K25" s="127"/>
      <c r="L25" s="50" t="s">
        <v>28</v>
      </c>
      <c r="M25" s="50" t="s">
        <v>96</v>
      </c>
    </row>
    <row r="26" spans="1:13" x14ac:dyDescent="0.25">
      <c r="A26" s="16" t="s">
        <v>20</v>
      </c>
      <c r="B26" s="112">
        <v>359</v>
      </c>
      <c r="C26" s="9">
        <f>IFERROR(B26/B$31, "--")</f>
        <v>0.55745341614906829</v>
      </c>
      <c r="D26" s="112">
        <v>395</v>
      </c>
      <c r="E26" s="9">
        <f t="shared" ref="E26:E30" si="20">IFERROR(D26/D$31, "--")</f>
        <v>0.640194489465154</v>
      </c>
      <c r="F26" s="112">
        <v>289</v>
      </c>
      <c r="G26" s="9">
        <f t="shared" ref="G26:G30" si="21">IFERROR(F26/F$31, "--")</f>
        <v>0.61752136752136755</v>
      </c>
      <c r="H26" s="112">
        <v>350</v>
      </c>
      <c r="I26" s="9">
        <f t="shared" ref="I26:I30" si="22">IFERROR(H26/H$31, "--")</f>
        <v>0.63405797101449279</v>
      </c>
      <c r="J26" s="112">
        <v>326</v>
      </c>
      <c r="K26" s="9">
        <f t="shared" ref="K26:K30" si="23">IFERROR(J26/J$31, "--")</f>
        <v>0.58214285714285718</v>
      </c>
      <c r="L26" s="9">
        <f t="shared" ref="L26:L31" si="24">IFERROR((J26-B26)/B26, "--")</f>
        <v>-9.1922005571030641E-2</v>
      </c>
      <c r="M26" s="111"/>
    </row>
    <row r="27" spans="1:13" x14ac:dyDescent="0.25">
      <c r="A27" s="16" t="s">
        <v>21</v>
      </c>
      <c r="B27" s="112">
        <v>113</v>
      </c>
      <c r="C27" s="9">
        <f t="shared" ref="C27:C30" si="25">IFERROR(B27/B$31, "--")</f>
        <v>0.17546583850931677</v>
      </c>
      <c r="D27" s="112">
        <v>74</v>
      </c>
      <c r="E27" s="9">
        <f t="shared" si="20"/>
        <v>0.11993517017828201</v>
      </c>
      <c r="F27" s="112">
        <v>80</v>
      </c>
      <c r="G27" s="9">
        <f t="shared" si="21"/>
        <v>0.17094017094017094</v>
      </c>
      <c r="H27" s="112">
        <v>66</v>
      </c>
      <c r="I27" s="9">
        <f t="shared" si="22"/>
        <v>0.11956521739130435</v>
      </c>
      <c r="J27" s="112">
        <v>83</v>
      </c>
      <c r="K27" s="9">
        <f t="shared" si="23"/>
        <v>0.14821428571428572</v>
      </c>
      <c r="L27" s="9">
        <f t="shared" si="24"/>
        <v>-0.26548672566371684</v>
      </c>
      <c r="M27" s="111"/>
    </row>
    <row r="28" spans="1:13" x14ac:dyDescent="0.25">
      <c r="A28" s="16" t="s">
        <v>22</v>
      </c>
      <c r="B28" s="112">
        <v>106</v>
      </c>
      <c r="C28" s="9">
        <f t="shared" si="25"/>
        <v>0.16459627329192547</v>
      </c>
      <c r="D28" s="112">
        <v>65</v>
      </c>
      <c r="E28" s="9">
        <f t="shared" si="20"/>
        <v>0.1053484602917342</v>
      </c>
      <c r="F28" s="112">
        <v>54</v>
      </c>
      <c r="G28" s="9">
        <f t="shared" si="21"/>
        <v>0.11538461538461539</v>
      </c>
      <c r="H28" s="112">
        <v>111</v>
      </c>
      <c r="I28" s="9">
        <f t="shared" si="22"/>
        <v>0.20108695652173914</v>
      </c>
      <c r="J28" s="112">
        <v>71</v>
      </c>
      <c r="K28" s="9">
        <f t="shared" si="23"/>
        <v>0.12678571428571428</v>
      </c>
      <c r="L28" s="9">
        <f t="shared" si="24"/>
        <v>-0.330188679245283</v>
      </c>
      <c r="M28" s="111"/>
    </row>
    <row r="29" spans="1:13" x14ac:dyDescent="0.25">
      <c r="A29" s="16" t="s">
        <v>23</v>
      </c>
      <c r="B29" s="112">
        <v>10</v>
      </c>
      <c r="C29" s="9">
        <f t="shared" si="25"/>
        <v>1.5527950310559006E-2</v>
      </c>
      <c r="D29" s="112">
        <v>10</v>
      </c>
      <c r="E29" s="9">
        <f t="shared" si="20"/>
        <v>1.6207455429497569E-2</v>
      </c>
      <c r="F29" s="112">
        <v>2</v>
      </c>
      <c r="G29" s="9">
        <f t="shared" si="21"/>
        <v>4.2735042735042739E-3</v>
      </c>
      <c r="H29" s="112">
        <v>6</v>
      </c>
      <c r="I29" s="9">
        <f t="shared" si="22"/>
        <v>1.0869565217391304E-2</v>
      </c>
      <c r="J29" s="112">
        <v>5</v>
      </c>
      <c r="K29" s="9">
        <f t="shared" si="23"/>
        <v>8.9285714285714281E-3</v>
      </c>
      <c r="L29" s="9">
        <f t="shared" si="24"/>
        <v>-0.5</v>
      </c>
      <c r="M29" s="111"/>
    </row>
    <row r="30" spans="1:13" x14ac:dyDescent="0.25">
      <c r="A30" s="16" t="s">
        <v>24</v>
      </c>
      <c r="B30" s="112">
        <v>56</v>
      </c>
      <c r="C30" s="9">
        <f t="shared" si="25"/>
        <v>8.6956521739130432E-2</v>
      </c>
      <c r="D30" s="112">
        <v>73</v>
      </c>
      <c r="E30" s="9">
        <f t="shared" si="20"/>
        <v>0.11831442463533225</v>
      </c>
      <c r="F30" s="112">
        <v>43</v>
      </c>
      <c r="G30" s="9">
        <f t="shared" si="21"/>
        <v>9.1880341880341887E-2</v>
      </c>
      <c r="H30" s="112">
        <v>19</v>
      </c>
      <c r="I30" s="9">
        <f t="shared" si="22"/>
        <v>3.4420289855072464E-2</v>
      </c>
      <c r="J30" s="112">
        <v>75</v>
      </c>
      <c r="K30" s="9">
        <f t="shared" si="23"/>
        <v>0.13392857142857142</v>
      </c>
      <c r="L30" s="9">
        <f t="shared" si="24"/>
        <v>0.3392857142857143</v>
      </c>
      <c r="M30" s="111"/>
    </row>
    <row r="31" spans="1:13" x14ac:dyDescent="0.25">
      <c r="A31" s="101" t="s">
        <v>27</v>
      </c>
      <c r="B31" s="17">
        <f t="shared" ref="B31:K31" si="26">IFERROR(SUM(B26:B30), "--")</f>
        <v>644</v>
      </c>
      <c r="C31" s="18">
        <f t="shared" si="26"/>
        <v>1</v>
      </c>
      <c r="D31" s="17">
        <f t="shared" si="26"/>
        <v>617</v>
      </c>
      <c r="E31" s="18">
        <f t="shared" si="26"/>
        <v>1</v>
      </c>
      <c r="F31" s="17">
        <f t="shared" si="26"/>
        <v>468</v>
      </c>
      <c r="G31" s="18">
        <f t="shared" si="26"/>
        <v>1</v>
      </c>
      <c r="H31" s="17">
        <f t="shared" si="26"/>
        <v>552</v>
      </c>
      <c r="I31" s="18">
        <f t="shared" si="26"/>
        <v>1</v>
      </c>
      <c r="J31" s="17">
        <f t="shared" si="26"/>
        <v>560</v>
      </c>
      <c r="K31" s="18">
        <f t="shared" si="26"/>
        <v>1</v>
      </c>
      <c r="L31" s="18">
        <f t="shared" si="24"/>
        <v>-0.13043478260869565</v>
      </c>
      <c r="M31" s="111"/>
    </row>
    <row r="32" spans="1:13" s="23" customFormat="1" ht="30" x14ac:dyDescent="0.25">
      <c r="A32" s="51" t="s">
        <v>25</v>
      </c>
      <c r="B32" s="127" t="s">
        <v>91</v>
      </c>
      <c r="C32" s="127"/>
      <c r="D32" s="127" t="s">
        <v>92</v>
      </c>
      <c r="E32" s="127"/>
      <c r="F32" s="127" t="s">
        <v>93</v>
      </c>
      <c r="G32" s="127"/>
      <c r="H32" s="127" t="s">
        <v>94</v>
      </c>
      <c r="I32" s="127"/>
      <c r="J32" s="127" t="s">
        <v>95</v>
      </c>
      <c r="K32" s="127"/>
      <c r="L32" s="50" t="s">
        <v>28</v>
      </c>
      <c r="M32" s="50" t="s">
        <v>96</v>
      </c>
    </row>
    <row r="33" spans="1:14" x14ac:dyDescent="0.25">
      <c r="A33" s="16" t="s">
        <v>90</v>
      </c>
      <c r="B33" s="112">
        <v>245</v>
      </c>
      <c r="C33" s="9">
        <f>IFERROR(B33/B$35, "--")</f>
        <v>0.38043478260869568</v>
      </c>
      <c r="D33" s="112">
        <v>287</v>
      </c>
      <c r="E33" s="9">
        <f>IFERROR(D33/D$35, "--")</f>
        <v>0.46515397082658022</v>
      </c>
      <c r="F33" s="112">
        <v>171</v>
      </c>
      <c r="G33" s="9">
        <f>IFERROR(F33/F$35, "--")</f>
        <v>0.36538461538461536</v>
      </c>
      <c r="H33" s="112">
        <v>181</v>
      </c>
      <c r="I33" s="9">
        <f>IFERROR(H33/H$35, "--")</f>
        <v>0.32789855072463769</v>
      </c>
      <c r="J33" s="112">
        <v>235</v>
      </c>
      <c r="K33" s="9">
        <f>IFERROR(J33/J$35, "--")</f>
        <v>0.41964285714285715</v>
      </c>
      <c r="L33" s="9">
        <f t="shared" ref="L33:L35" si="27">IFERROR((J33-B33)/B33, "--")</f>
        <v>-4.0816326530612242E-2</v>
      </c>
      <c r="M33" s="111"/>
    </row>
    <row r="34" spans="1:14" x14ac:dyDescent="0.25">
      <c r="A34" s="16" t="s">
        <v>26</v>
      </c>
      <c r="B34" s="112">
        <v>399</v>
      </c>
      <c r="C34" s="9">
        <f>IFERROR(B34/B$35, "--")</f>
        <v>0.61956521739130432</v>
      </c>
      <c r="D34" s="112">
        <v>330</v>
      </c>
      <c r="E34" s="9">
        <f>IFERROR(D34/D$35, "--")</f>
        <v>0.53484602917341972</v>
      </c>
      <c r="F34" s="112">
        <v>297</v>
      </c>
      <c r="G34" s="9">
        <f>IFERROR(F34/F$35, "--")</f>
        <v>0.63461538461538458</v>
      </c>
      <c r="H34" s="112">
        <v>371</v>
      </c>
      <c r="I34" s="9">
        <f>IFERROR(H34/H$35, "--")</f>
        <v>0.67210144927536231</v>
      </c>
      <c r="J34" s="112">
        <v>325</v>
      </c>
      <c r="K34" s="9">
        <f>IFERROR(J34/J$35, "--")</f>
        <v>0.5803571428571429</v>
      </c>
      <c r="L34" s="9">
        <f t="shared" si="27"/>
        <v>-0.18546365914786966</v>
      </c>
      <c r="M34" s="111"/>
    </row>
    <row r="35" spans="1:14" x14ac:dyDescent="0.25">
      <c r="A35" s="101" t="s">
        <v>27</v>
      </c>
      <c r="B35" s="17">
        <f t="shared" ref="B35:K35" si="28">IFERROR(SUM(B33:B34), "--")</f>
        <v>644</v>
      </c>
      <c r="C35" s="18">
        <f t="shared" si="28"/>
        <v>1</v>
      </c>
      <c r="D35" s="17">
        <f t="shared" si="28"/>
        <v>617</v>
      </c>
      <c r="E35" s="18">
        <f t="shared" si="28"/>
        <v>1</v>
      </c>
      <c r="F35" s="17">
        <f t="shared" si="28"/>
        <v>468</v>
      </c>
      <c r="G35" s="18">
        <f t="shared" si="28"/>
        <v>1</v>
      </c>
      <c r="H35" s="17">
        <f t="shared" si="28"/>
        <v>552</v>
      </c>
      <c r="I35" s="18">
        <f t="shared" si="28"/>
        <v>1</v>
      </c>
      <c r="J35" s="17">
        <f t="shared" si="28"/>
        <v>560</v>
      </c>
      <c r="K35" s="18">
        <f t="shared" si="28"/>
        <v>1</v>
      </c>
      <c r="L35" s="18">
        <f t="shared" si="27"/>
        <v>-0.13043478260869565</v>
      </c>
      <c r="M35" s="111"/>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104" t="s">
        <v>41</v>
      </c>
      <c r="B2" s="66" t="s">
        <v>1</v>
      </c>
      <c r="C2" s="65" t="s">
        <v>46</v>
      </c>
      <c r="D2" s="65" t="s">
        <v>47</v>
      </c>
      <c r="E2" s="65" t="s">
        <v>44</v>
      </c>
      <c r="F2" s="65" t="s">
        <v>48</v>
      </c>
      <c r="G2" s="65" t="s">
        <v>0</v>
      </c>
      <c r="H2" s="65" t="s">
        <v>45</v>
      </c>
    </row>
    <row r="3" spans="1:8" ht="15" customHeight="1" x14ac:dyDescent="0.25">
      <c r="A3" s="139" t="s">
        <v>98</v>
      </c>
      <c r="B3" s="7" t="s">
        <v>91</v>
      </c>
      <c r="C3" s="4">
        <v>668</v>
      </c>
      <c r="D3" s="4">
        <v>593</v>
      </c>
      <c r="E3" s="15">
        <v>0.88772455089820357</v>
      </c>
      <c r="F3" s="4">
        <v>529</v>
      </c>
      <c r="G3" s="15">
        <v>0.79191616766467066</v>
      </c>
      <c r="H3" s="14" t="s">
        <v>29</v>
      </c>
    </row>
    <row r="4" spans="1:8" ht="15" customHeight="1" x14ac:dyDescent="0.25">
      <c r="A4" s="140"/>
      <c r="B4" s="7" t="s">
        <v>92</v>
      </c>
      <c r="C4" s="4">
        <v>621</v>
      </c>
      <c r="D4" s="4">
        <v>530</v>
      </c>
      <c r="E4" s="5">
        <v>0.85346215780998391</v>
      </c>
      <c r="F4" s="4">
        <v>449</v>
      </c>
      <c r="G4" s="5">
        <v>0.72302737520128824</v>
      </c>
      <c r="H4" s="6" t="s">
        <v>29</v>
      </c>
    </row>
    <row r="5" spans="1:8" ht="15" customHeight="1" x14ac:dyDescent="0.25">
      <c r="A5" s="140"/>
      <c r="B5" s="7" t="s">
        <v>93</v>
      </c>
      <c r="C5" s="4">
        <v>490</v>
      </c>
      <c r="D5" s="4">
        <v>433</v>
      </c>
      <c r="E5" s="5">
        <v>0.88367346938775515</v>
      </c>
      <c r="F5" s="4">
        <v>363</v>
      </c>
      <c r="G5" s="5">
        <v>0.74081632653061225</v>
      </c>
      <c r="H5" s="6" t="s">
        <v>29</v>
      </c>
    </row>
    <row r="6" spans="1:8" ht="15" customHeight="1" x14ac:dyDescent="0.25">
      <c r="A6" s="140"/>
      <c r="B6" s="7" t="s">
        <v>94</v>
      </c>
      <c r="C6" s="4">
        <v>703</v>
      </c>
      <c r="D6" s="4">
        <v>645</v>
      </c>
      <c r="E6" s="5">
        <v>0.91749644381223328</v>
      </c>
      <c r="F6" s="4">
        <v>547</v>
      </c>
      <c r="G6" s="5">
        <v>0.77809388335704122</v>
      </c>
      <c r="H6" s="6" t="s">
        <v>29</v>
      </c>
    </row>
    <row r="7" spans="1:8" ht="15" customHeight="1" x14ac:dyDescent="0.25">
      <c r="A7" s="140"/>
      <c r="B7" s="7" t="s">
        <v>95</v>
      </c>
      <c r="C7" s="4">
        <v>671</v>
      </c>
      <c r="D7" s="4">
        <v>591</v>
      </c>
      <c r="E7" s="5">
        <v>0.88077496274217582</v>
      </c>
      <c r="F7" s="4">
        <v>527</v>
      </c>
      <c r="G7" s="5">
        <v>0.78539493293591656</v>
      </c>
      <c r="H7" s="6" t="s">
        <v>29</v>
      </c>
    </row>
    <row r="8" spans="1:8" ht="15" customHeight="1" x14ac:dyDescent="0.25">
      <c r="A8" s="141"/>
      <c r="B8" s="54" t="s">
        <v>27</v>
      </c>
      <c r="C8" s="17">
        <f>IFERROR(SUM(C3:C7), "--")</f>
        <v>3153</v>
      </c>
      <c r="D8" s="17">
        <f>IFERROR(SUM(D3:D7), "--")</f>
        <v>2792</v>
      </c>
      <c r="E8" s="102">
        <f>IFERROR(D8/C8, "--" )</f>
        <v>0.88550586742784654</v>
      </c>
      <c r="F8" s="17">
        <f>IFERROR(SUM(F3:F7), "--")</f>
        <v>2415</v>
      </c>
      <c r="G8" s="102">
        <f>IFERROR(F8/C8, "--" )</f>
        <v>0.76593720266412935</v>
      </c>
      <c r="H8" s="103" t="s">
        <v>29</v>
      </c>
    </row>
    <row r="9" spans="1:8" ht="15" customHeight="1" x14ac:dyDescent="0.25">
      <c r="A9" s="105"/>
      <c r="B9" s="67"/>
      <c r="C9" s="67"/>
      <c r="D9" s="67"/>
      <c r="E9" s="67"/>
      <c r="F9" s="67"/>
      <c r="G9" s="67"/>
      <c r="H9" s="67"/>
    </row>
    <row r="10" spans="1:8" s="23" customFormat="1" ht="30" x14ac:dyDescent="0.25">
      <c r="A10" s="49" t="s">
        <v>7</v>
      </c>
      <c r="B10" s="2" t="s">
        <v>1</v>
      </c>
      <c r="C10" s="65" t="s">
        <v>46</v>
      </c>
      <c r="D10" s="65" t="s">
        <v>47</v>
      </c>
      <c r="E10" s="65" t="s">
        <v>44</v>
      </c>
      <c r="F10" s="65" t="s">
        <v>48</v>
      </c>
      <c r="G10" s="65" t="s">
        <v>0</v>
      </c>
      <c r="H10" s="65" t="s">
        <v>45</v>
      </c>
    </row>
    <row r="11" spans="1:8" x14ac:dyDescent="0.25">
      <c r="A11" s="151" t="s">
        <v>8</v>
      </c>
      <c r="B11" s="7" t="s">
        <v>91</v>
      </c>
      <c r="C11" s="4">
        <v>344</v>
      </c>
      <c r="D11" s="4">
        <v>307</v>
      </c>
      <c r="E11" s="5">
        <v>0.89244186046511631</v>
      </c>
      <c r="F11" s="4">
        <v>279</v>
      </c>
      <c r="G11" s="5">
        <v>0.81104651162790697</v>
      </c>
      <c r="H11" s="6">
        <v>3.132596685082873</v>
      </c>
    </row>
    <row r="12" spans="1:8" x14ac:dyDescent="0.25">
      <c r="A12" s="152"/>
      <c r="B12" s="7" t="s">
        <v>92</v>
      </c>
      <c r="C12" s="4">
        <v>320</v>
      </c>
      <c r="D12" s="4">
        <v>280</v>
      </c>
      <c r="E12" s="5">
        <v>0.875</v>
      </c>
      <c r="F12" s="4">
        <v>245</v>
      </c>
      <c r="G12" s="5">
        <v>0.765625</v>
      </c>
      <c r="H12" s="6">
        <v>3.16</v>
      </c>
    </row>
    <row r="13" spans="1:8" x14ac:dyDescent="0.25">
      <c r="A13" s="152"/>
      <c r="B13" s="7" t="s">
        <v>93</v>
      </c>
      <c r="C13" s="4">
        <v>263</v>
      </c>
      <c r="D13" s="4">
        <v>224</v>
      </c>
      <c r="E13" s="5">
        <v>0.85171102661596954</v>
      </c>
      <c r="F13" s="4">
        <v>195</v>
      </c>
      <c r="G13" s="5">
        <v>0.7414448669201521</v>
      </c>
      <c r="H13" s="6">
        <v>3.1004694835680753</v>
      </c>
    </row>
    <row r="14" spans="1:8" x14ac:dyDescent="0.25">
      <c r="A14" s="152"/>
      <c r="B14" s="7" t="s">
        <v>94</v>
      </c>
      <c r="C14" s="4">
        <v>389</v>
      </c>
      <c r="D14" s="4">
        <v>355</v>
      </c>
      <c r="E14" s="5">
        <v>0.91259640102827766</v>
      </c>
      <c r="F14" s="4">
        <v>304</v>
      </c>
      <c r="G14" s="5">
        <v>0.78149100257069404</v>
      </c>
      <c r="H14" s="6">
        <v>3.0478114478114482</v>
      </c>
    </row>
    <row r="15" spans="1:8" x14ac:dyDescent="0.25">
      <c r="A15" s="152"/>
      <c r="B15" s="7" t="s">
        <v>95</v>
      </c>
      <c r="C15" s="4">
        <v>344</v>
      </c>
      <c r="D15" s="4">
        <v>309</v>
      </c>
      <c r="E15" s="5">
        <v>0.89825581395348841</v>
      </c>
      <c r="F15" s="4">
        <v>280</v>
      </c>
      <c r="G15" s="5">
        <v>0.81395348837209303</v>
      </c>
      <c r="H15" s="6">
        <v>3.3129770992366412</v>
      </c>
    </row>
    <row r="16" spans="1:8" x14ac:dyDescent="0.25">
      <c r="A16" s="153"/>
      <c r="B16" s="54" t="s">
        <v>27</v>
      </c>
      <c r="C16" s="17">
        <f>IFERROR(SUM(C11:C15), "--")</f>
        <v>1660</v>
      </c>
      <c r="D16" s="17">
        <f>IFERROR(SUM(D11:D15), "--")</f>
        <v>1475</v>
      </c>
      <c r="E16" s="102">
        <f>IFERROR(D16/C16, "--" )</f>
        <v>0.88855421686746983</v>
      </c>
      <c r="F16" s="17">
        <f>IFERROR(SUM(F11:F15), "--")</f>
        <v>1303</v>
      </c>
      <c r="G16" s="102">
        <f>IFERROR(F16/C16, "--" )</f>
        <v>0.78493975903614455</v>
      </c>
      <c r="H16" s="103" t="s">
        <v>29</v>
      </c>
    </row>
    <row r="17" spans="1:8" x14ac:dyDescent="0.25">
      <c r="A17" s="148" t="s">
        <v>9</v>
      </c>
      <c r="B17" s="87" t="s">
        <v>91</v>
      </c>
      <c r="C17" s="88">
        <v>318</v>
      </c>
      <c r="D17" s="88">
        <v>282</v>
      </c>
      <c r="E17" s="90">
        <v>0.8867924528301887</v>
      </c>
      <c r="F17" s="88">
        <v>246</v>
      </c>
      <c r="G17" s="90">
        <v>0.77358490566037741</v>
      </c>
      <c r="H17" s="89">
        <v>2.9768472906403938</v>
      </c>
    </row>
    <row r="18" spans="1:8" x14ac:dyDescent="0.25">
      <c r="A18" s="149"/>
      <c r="B18" s="87" t="s">
        <v>92</v>
      </c>
      <c r="C18" s="88">
        <v>285</v>
      </c>
      <c r="D18" s="88">
        <v>238</v>
      </c>
      <c r="E18" s="90">
        <v>0.83508771929824566</v>
      </c>
      <c r="F18" s="88">
        <v>193</v>
      </c>
      <c r="G18" s="90">
        <v>0.67719298245614035</v>
      </c>
      <c r="H18" s="89">
        <v>2.7843478260869565</v>
      </c>
    </row>
    <row r="19" spans="1:8" x14ac:dyDescent="0.25">
      <c r="A19" s="149"/>
      <c r="B19" s="87" t="s">
        <v>93</v>
      </c>
      <c r="C19" s="88">
        <v>219</v>
      </c>
      <c r="D19" s="88">
        <v>201</v>
      </c>
      <c r="E19" s="90">
        <v>0.9178082191780822</v>
      </c>
      <c r="F19" s="88">
        <v>161</v>
      </c>
      <c r="G19" s="90">
        <v>0.73515981735159819</v>
      </c>
      <c r="H19" s="89">
        <v>2.7994923857868019</v>
      </c>
    </row>
    <row r="20" spans="1:8" x14ac:dyDescent="0.25">
      <c r="A20" s="149"/>
      <c r="B20" s="87" t="s">
        <v>94</v>
      </c>
      <c r="C20" s="88">
        <v>301</v>
      </c>
      <c r="D20" s="88">
        <v>278</v>
      </c>
      <c r="E20" s="90">
        <v>0.92358803986710969</v>
      </c>
      <c r="F20" s="88">
        <v>234</v>
      </c>
      <c r="G20" s="90">
        <v>0.77740863787375414</v>
      </c>
      <c r="H20" s="89">
        <v>2.8958677685950414</v>
      </c>
    </row>
    <row r="21" spans="1:8" x14ac:dyDescent="0.25">
      <c r="A21" s="149"/>
      <c r="B21" s="87" t="s">
        <v>95</v>
      </c>
      <c r="C21" s="88">
        <v>314</v>
      </c>
      <c r="D21" s="88">
        <v>270</v>
      </c>
      <c r="E21" s="90">
        <v>0.85987261146496818</v>
      </c>
      <c r="F21" s="88">
        <v>236</v>
      </c>
      <c r="G21" s="90">
        <v>0.75159235668789814</v>
      </c>
      <c r="H21" s="89">
        <v>2.9337552742616038</v>
      </c>
    </row>
    <row r="22" spans="1:8" x14ac:dyDescent="0.25">
      <c r="A22" s="150"/>
      <c r="B22" s="95" t="s">
        <v>27</v>
      </c>
      <c r="C22" s="107">
        <f>IFERROR(SUM(C17:C21), "--")</f>
        <v>1437</v>
      </c>
      <c r="D22" s="107">
        <f>IFERROR(SUM(D17:D21), "--")</f>
        <v>1269</v>
      </c>
      <c r="E22" s="109">
        <f>IFERROR(D22/C22, "--" )</f>
        <v>0.8830897703549061</v>
      </c>
      <c r="F22" s="107">
        <f>IFERROR(SUM(F17:F21), "--")</f>
        <v>1070</v>
      </c>
      <c r="G22" s="109">
        <f>IFERROR(F22/C22, "--" )</f>
        <v>0.74460681976339593</v>
      </c>
      <c r="H22" s="108" t="s">
        <v>29</v>
      </c>
    </row>
    <row r="23" spans="1:8" s="23" customFormat="1" ht="30" x14ac:dyDescent="0.25">
      <c r="A23" s="49" t="s">
        <v>19</v>
      </c>
      <c r="B23" s="2" t="s">
        <v>1</v>
      </c>
      <c r="C23" s="65" t="s">
        <v>46</v>
      </c>
      <c r="D23" s="65" t="s">
        <v>47</v>
      </c>
      <c r="E23" s="65" t="s">
        <v>44</v>
      </c>
      <c r="F23" s="65" t="s">
        <v>48</v>
      </c>
      <c r="G23" s="65" t="s">
        <v>0</v>
      </c>
      <c r="H23" s="65" t="s">
        <v>45</v>
      </c>
    </row>
    <row r="24" spans="1:8" ht="15" customHeight="1" x14ac:dyDescent="0.25">
      <c r="A24" s="145" t="s">
        <v>56</v>
      </c>
      <c r="B24" s="7" t="s">
        <v>91</v>
      </c>
      <c r="C24" s="4">
        <v>47</v>
      </c>
      <c r="D24" s="4">
        <v>37</v>
      </c>
      <c r="E24" s="5">
        <v>0.78723404255319152</v>
      </c>
      <c r="F24" s="4">
        <v>32</v>
      </c>
      <c r="G24" s="5">
        <v>0.68085106382978722</v>
      </c>
      <c r="H24" s="6">
        <v>2.8379310344827586</v>
      </c>
    </row>
    <row r="25" spans="1:8" x14ac:dyDescent="0.25">
      <c r="A25" s="146"/>
      <c r="B25" s="7" t="s">
        <v>92</v>
      </c>
      <c r="C25" s="4">
        <v>48</v>
      </c>
      <c r="D25" s="4">
        <v>33</v>
      </c>
      <c r="E25" s="5">
        <v>0.6875</v>
      </c>
      <c r="F25" s="4">
        <v>25</v>
      </c>
      <c r="G25" s="5">
        <v>0.52083333333333337</v>
      </c>
      <c r="H25" s="6">
        <v>2.6062500000000002</v>
      </c>
    </row>
    <row r="26" spans="1:8" x14ac:dyDescent="0.25">
      <c r="A26" s="146"/>
      <c r="B26" s="7" t="s">
        <v>93</v>
      </c>
      <c r="C26" s="4">
        <v>36</v>
      </c>
      <c r="D26" s="4">
        <v>28</v>
      </c>
      <c r="E26" s="5">
        <v>0.77777777777777779</v>
      </c>
      <c r="F26" s="4">
        <v>22</v>
      </c>
      <c r="G26" s="5">
        <v>0.61111111111111116</v>
      </c>
      <c r="H26" s="6">
        <v>2.6785714285714284</v>
      </c>
    </row>
    <row r="27" spans="1:8" x14ac:dyDescent="0.25">
      <c r="A27" s="146"/>
      <c r="B27" s="7" t="s">
        <v>94</v>
      </c>
      <c r="C27" s="4">
        <v>42</v>
      </c>
      <c r="D27" s="4">
        <v>33</v>
      </c>
      <c r="E27" s="5">
        <v>0.7857142857142857</v>
      </c>
      <c r="F27" s="4">
        <v>26</v>
      </c>
      <c r="G27" s="5">
        <v>0.61904761904761907</v>
      </c>
      <c r="H27" s="6">
        <v>2.6</v>
      </c>
    </row>
    <row r="28" spans="1:8" x14ac:dyDescent="0.25">
      <c r="A28" s="146"/>
      <c r="B28" s="7" t="s">
        <v>95</v>
      </c>
      <c r="C28" s="4">
        <v>46</v>
      </c>
      <c r="D28" s="4">
        <v>39</v>
      </c>
      <c r="E28" s="5">
        <v>0.84782608695652173</v>
      </c>
      <c r="F28" s="4">
        <v>33</v>
      </c>
      <c r="G28" s="5">
        <v>0.71739130434782605</v>
      </c>
      <c r="H28" s="6">
        <v>2.875</v>
      </c>
    </row>
    <row r="29" spans="1:8" x14ac:dyDescent="0.25">
      <c r="A29" s="147"/>
      <c r="B29" s="54" t="s">
        <v>27</v>
      </c>
      <c r="C29" s="17">
        <f>IFERROR(SUM(C24:C28), "--")</f>
        <v>219</v>
      </c>
      <c r="D29" s="17">
        <f>IFERROR(SUM(D24:D28), "--")</f>
        <v>170</v>
      </c>
      <c r="E29" s="102">
        <f>IFERROR(D29/C29, "--" )</f>
        <v>0.77625570776255703</v>
      </c>
      <c r="F29" s="17">
        <f>IFERROR(SUM(F24:F28), "--")</f>
        <v>138</v>
      </c>
      <c r="G29" s="102">
        <f>IFERROR(F29/C29, "--" )</f>
        <v>0.63013698630136983</v>
      </c>
      <c r="H29" s="103" t="s">
        <v>29</v>
      </c>
    </row>
    <row r="30" spans="1:8" ht="15" customHeight="1" x14ac:dyDescent="0.25">
      <c r="A30" s="142" t="s">
        <v>55</v>
      </c>
      <c r="B30" s="87" t="s">
        <v>91</v>
      </c>
      <c r="C30" s="88">
        <v>2</v>
      </c>
      <c r="D30" s="88">
        <v>2</v>
      </c>
      <c r="E30" s="90">
        <v>1</v>
      </c>
      <c r="F30" s="88">
        <v>1</v>
      </c>
      <c r="G30" s="90">
        <v>0.5</v>
      </c>
      <c r="H30" s="89">
        <v>3</v>
      </c>
    </row>
    <row r="31" spans="1:8" x14ac:dyDescent="0.25">
      <c r="A31" s="143"/>
      <c r="B31" s="87" t="s">
        <v>92</v>
      </c>
      <c r="C31" s="88">
        <v>2</v>
      </c>
      <c r="D31" s="88">
        <v>1</v>
      </c>
      <c r="E31" s="90">
        <v>0.5</v>
      </c>
      <c r="F31" s="88">
        <v>1</v>
      </c>
      <c r="G31" s="90">
        <v>0.5</v>
      </c>
      <c r="H31" s="89">
        <v>4</v>
      </c>
    </row>
    <row r="32" spans="1:8" x14ac:dyDescent="0.25">
      <c r="A32" s="143"/>
      <c r="B32" s="87" t="s">
        <v>93</v>
      </c>
      <c r="C32" s="88">
        <v>1</v>
      </c>
      <c r="D32" s="88">
        <v>0</v>
      </c>
      <c r="E32" s="90">
        <v>0</v>
      </c>
      <c r="F32" s="88">
        <v>0</v>
      </c>
      <c r="G32" s="90">
        <v>0</v>
      </c>
      <c r="H32" s="89" t="s">
        <v>29</v>
      </c>
    </row>
    <row r="33" spans="1:8" x14ac:dyDescent="0.25">
      <c r="A33" s="143"/>
      <c r="B33" s="87" t="s">
        <v>94</v>
      </c>
      <c r="C33" s="113" t="s">
        <v>29</v>
      </c>
      <c r="D33" s="113" t="s">
        <v>29</v>
      </c>
      <c r="E33" s="114" t="s">
        <v>29</v>
      </c>
      <c r="F33" s="113" t="s">
        <v>29</v>
      </c>
      <c r="G33" s="114" t="s">
        <v>29</v>
      </c>
      <c r="H33" s="115" t="s">
        <v>29</v>
      </c>
    </row>
    <row r="34" spans="1:8" x14ac:dyDescent="0.25">
      <c r="A34" s="143"/>
      <c r="B34" s="87" t="s">
        <v>95</v>
      </c>
      <c r="C34" s="113" t="s">
        <v>29</v>
      </c>
      <c r="D34" s="113" t="s">
        <v>29</v>
      </c>
      <c r="E34" s="114" t="s">
        <v>29</v>
      </c>
      <c r="F34" s="113" t="s">
        <v>29</v>
      </c>
      <c r="G34" s="114" t="s">
        <v>29</v>
      </c>
      <c r="H34" s="115" t="s">
        <v>29</v>
      </c>
    </row>
    <row r="35" spans="1:8" x14ac:dyDescent="0.25">
      <c r="A35" s="144"/>
      <c r="B35" s="95" t="s">
        <v>27</v>
      </c>
      <c r="C35" s="107">
        <f>IFERROR(SUM(C30:C34), "--")</f>
        <v>5</v>
      </c>
      <c r="D35" s="107">
        <f>IFERROR(SUM(D30:D34), "--")</f>
        <v>3</v>
      </c>
      <c r="E35" s="109">
        <f>IFERROR(D35/C35, "--" )</f>
        <v>0.6</v>
      </c>
      <c r="F35" s="107">
        <f>IFERROR(SUM(F30:F34), "--")</f>
        <v>2</v>
      </c>
      <c r="G35" s="109">
        <f>IFERROR(F35/C35, "--" )</f>
        <v>0.4</v>
      </c>
      <c r="H35" s="108" t="s">
        <v>29</v>
      </c>
    </row>
    <row r="36" spans="1:8" x14ac:dyDescent="0.25">
      <c r="A36" s="134" t="s">
        <v>13</v>
      </c>
      <c r="B36" s="7" t="s">
        <v>91</v>
      </c>
      <c r="C36" s="4">
        <v>18</v>
      </c>
      <c r="D36" s="4">
        <v>15</v>
      </c>
      <c r="E36" s="5">
        <v>0.83333333333333337</v>
      </c>
      <c r="F36" s="4">
        <v>13</v>
      </c>
      <c r="G36" s="5">
        <v>0.72222222222222221</v>
      </c>
      <c r="H36" s="6">
        <v>3.0909090909090908</v>
      </c>
    </row>
    <row r="37" spans="1:8" x14ac:dyDescent="0.25">
      <c r="A37" s="135"/>
      <c r="B37" s="7" t="s">
        <v>92</v>
      </c>
      <c r="C37" s="4">
        <v>16</v>
      </c>
      <c r="D37" s="4">
        <v>14</v>
      </c>
      <c r="E37" s="5">
        <v>0.875</v>
      </c>
      <c r="F37" s="4">
        <v>14</v>
      </c>
      <c r="G37" s="5">
        <v>0.875</v>
      </c>
      <c r="H37" s="6">
        <v>3.9785714285714286</v>
      </c>
    </row>
    <row r="38" spans="1:8" x14ac:dyDescent="0.25">
      <c r="A38" s="135"/>
      <c r="B38" s="7" t="s">
        <v>93</v>
      </c>
      <c r="C38" s="24">
        <v>7</v>
      </c>
      <c r="D38" s="24">
        <v>7</v>
      </c>
      <c r="E38" s="5">
        <v>1</v>
      </c>
      <c r="F38" s="24">
        <v>7</v>
      </c>
      <c r="G38" s="5">
        <v>1</v>
      </c>
      <c r="H38" s="21">
        <v>3.7142857142857144</v>
      </c>
    </row>
    <row r="39" spans="1:8" x14ac:dyDescent="0.25">
      <c r="A39" s="135"/>
      <c r="B39" s="7" t="s">
        <v>94</v>
      </c>
      <c r="C39" s="4">
        <v>18</v>
      </c>
      <c r="D39" s="4">
        <v>18</v>
      </c>
      <c r="E39" s="5">
        <v>1</v>
      </c>
      <c r="F39" s="4">
        <v>16</v>
      </c>
      <c r="G39" s="5">
        <v>0.88888888888888884</v>
      </c>
      <c r="H39" s="6">
        <v>3.0625</v>
      </c>
    </row>
    <row r="40" spans="1:8" x14ac:dyDescent="0.25">
      <c r="A40" s="135"/>
      <c r="B40" s="7" t="s">
        <v>95</v>
      </c>
      <c r="C40" s="4">
        <v>19</v>
      </c>
      <c r="D40" s="4">
        <v>18</v>
      </c>
      <c r="E40" s="5">
        <v>0.94736842105263153</v>
      </c>
      <c r="F40" s="4">
        <v>18</v>
      </c>
      <c r="G40" s="5">
        <v>0.94736842105263153</v>
      </c>
      <c r="H40" s="6">
        <v>3.7611111111111115</v>
      </c>
    </row>
    <row r="41" spans="1:8" x14ac:dyDescent="0.25">
      <c r="A41" s="136"/>
      <c r="B41" s="54" t="s">
        <v>27</v>
      </c>
      <c r="C41" s="17">
        <f>IFERROR(SUM(C36:C40), "--")</f>
        <v>78</v>
      </c>
      <c r="D41" s="17">
        <f>IFERROR(SUM(D36:D40), "--")</f>
        <v>72</v>
      </c>
      <c r="E41" s="102">
        <f>IFERROR(D41/C41, "--" )</f>
        <v>0.92307692307692313</v>
      </c>
      <c r="F41" s="17">
        <f>IFERROR(SUM(F36:F40), "--")</f>
        <v>68</v>
      </c>
      <c r="G41" s="102">
        <f>IFERROR(F41/C41, "--" )</f>
        <v>0.87179487179487181</v>
      </c>
      <c r="H41" s="103" t="s">
        <v>29</v>
      </c>
    </row>
    <row r="42" spans="1:8" x14ac:dyDescent="0.25">
      <c r="A42" s="131" t="s">
        <v>14</v>
      </c>
      <c r="B42" s="87" t="s">
        <v>91</v>
      </c>
      <c r="C42" s="88">
        <v>20</v>
      </c>
      <c r="D42" s="88">
        <v>19</v>
      </c>
      <c r="E42" s="90">
        <v>0.95</v>
      </c>
      <c r="F42" s="88">
        <v>18</v>
      </c>
      <c r="G42" s="90">
        <v>0.9</v>
      </c>
      <c r="H42" s="89">
        <v>3.3</v>
      </c>
    </row>
    <row r="43" spans="1:8" x14ac:dyDescent="0.25">
      <c r="A43" s="132"/>
      <c r="B43" s="87" t="s">
        <v>92</v>
      </c>
      <c r="C43" s="88">
        <v>13</v>
      </c>
      <c r="D43" s="88">
        <v>13</v>
      </c>
      <c r="E43" s="90">
        <v>1</v>
      </c>
      <c r="F43" s="88">
        <v>11</v>
      </c>
      <c r="G43" s="90">
        <v>0.84615384615384615</v>
      </c>
      <c r="H43" s="89">
        <v>3.0538461538461545</v>
      </c>
    </row>
    <row r="44" spans="1:8" x14ac:dyDescent="0.25">
      <c r="A44" s="132"/>
      <c r="B44" s="87" t="s">
        <v>93</v>
      </c>
      <c r="C44" s="88">
        <v>8</v>
      </c>
      <c r="D44" s="88">
        <v>7</v>
      </c>
      <c r="E44" s="90">
        <v>0.875</v>
      </c>
      <c r="F44" s="88">
        <v>7</v>
      </c>
      <c r="G44" s="90">
        <v>0.875</v>
      </c>
      <c r="H44" s="89">
        <v>3.4285714285714284</v>
      </c>
    </row>
    <row r="45" spans="1:8" x14ac:dyDescent="0.25">
      <c r="A45" s="132"/>
      <c r="B45" s="87" t="s">
        <v>94</v>
      </c>
      <c r="C45" s="88">
        <v>13</v>
      </c>
      <c r="D45" s="88">
        <v>13</v>
      </c>
      <c r="E45" s="90">
        <v>1</v>
      </c>
      <c r="F45" s="88">
        <v>11</v>
      </c>
      <c r="G45" s="90">
        <v>0.84615384615384615</v>
      </c>
      <c r="H45" s="89">
        <v>3.1181818181818177</v>
      </c>
    </row>
    <row r="46" spans="1:8" x14ac:dyDescent="0.25">
      <c r="A46" s="132"/>
      <c r="B46" s="87" t="s">
        <v>95</v>
      </c>
      <c r="C46" s="88">
        <v>10</v>
      </c>
      <c r="D46" s="88">
        <v>9</v>
      </c>
      <c r="E46" s="90">
        <v>0.9</v>
      </c>
      <c r="F46" s="88">
        <v>9</v>
      </c>
      <c r="G46" s="90">
        <v>0.9</v>
      </c>
      <c r="H46" s="89">
        <v>3.657142857142857</v>
      </c>
    </row>
    <row r="47" spans="1:8" x14ac:dyDescent="0.25">
      <c r="A47" s="133"/>
      <c r="B47" s="95" t="s">
        <v>27</v>
      </c>
      <c r="C47" s="107">
        <f>IFERROR(SUM(C42:C46), "--")</f>
        <v>64</v>
      </c>
      <c r="D47" s="107">
        <f>IFERROR(SUM(D42:D46), "--")</f>
        <v>61</v>
      </c>
      <c r="E47" s="109">
        <f>IFERROR(D47/C47, "--" )</f>
        <v>0.953125</v>
      </c>
      <c r="F47" s="107">
        <f>IFERROR(SUM(F42:F46), "--")</f>
        <v>56</v>
      </c>
      <c r="G47" s="109">
        <f>IFERROR(F47/C47, "--" )</f>
        <v>0.875</v>
      </c>
      <c r="H47" s="108" t="s">
        <v>29</v>
      </c>
    </row>
    <row r="48" spans="1:8" x14ac:dyDescent="0.25">
      <c r="A48" s="134" t="s">
        <v>87</v>
      </c>
      <c r="B48" s="7" t="s">
        <v>91</v>
      </c>
      <c r="C48" s="4">
        <v>283</v>
      </c>
      <c r="D48" s="4">
        <v>250</v>
      </c>
      <c r="E48" s="5">
        <v>0.88339222614840984</v>
      </c>
      <c r="F48" s="4">
        <v>216</v>
      </c>
      <c r="G48" s="5">
        <v>0.76325088339222613</v>
      </c>
      <c r="H48" s="6">
        <v>2.9095238095238098</v>
      </c>
    </row>
    <row r="49" spans="1:8" x14ac:dyDescent="0.25">
      <c r="A49" s="135"/>
      <c r="B49" s="7" t="s">
        <v>92</v>
      </c>
      <c r="C49" s="4">
        <v>256</v>
      </c>
      <c r="D49" s="4">
        <v>226</v>
      </c>
      <c r="E49" s="5">
        <v>0.8828125</v>
      </c>
      <c r="F49" s="4">
        <v>182</v>
      </c>
      <c r="G49" s="5">
        <v>0.7109375</v>
      </c>
      <c r="H49" s="6">
        <v>2.7837104072398184</v>
      </c>
    </row>
    <row r="50" spans="1:8" x14ac:dyDescent="0.25">
      <c r="A50" s="135"/>
      <c r="B50" s="7" t="s">
        <v>93</v>
      </c>
      <c r="C50" s="4">
        <v>216</v>
      </c>
      <c r="D50" s="4">
        <v>196</v>
      </c>
      <c r="E50" s="5">
        <v>0.90740740740740744</v>
      </c>
      <c r="F50" s="4">
        <v>159</v>
      </c>
      <c r="G50" s="5">
        <v>0.73611111111111116</v>
      </c>
      <c r="H50" s="6">
        <v>2.8359788359788358</v>
      </c>
    </row>
    <row r="51" spans="1:8" x14ac:dyDescent="0.25">
      <c r="A51" s="135"/>
      <c r="B51" s="7" t="s">
        <v>94</v>
      </c>
      <c r="C51" s="4">
        <v>336</v>
      </c>
      <c r="D51" s="4">
        <v>308</v>
      </c>
      <c r="E51" s="5">
        <v>0.91666666666666663</v>
      </c>
      <c r="F51" s="4">
        <v>264</v>
      </c>
      <c r="G51" s="5">
        <v>0.7857142857142857</v>
      </c>
      <c r="H51" s="6">
        <v>2.908582089552239</v>
      </c>
    </row>
    <row r="52" spans="1:8" x14ac:dyDescent="0.25">
      <c r="A52" s="135"/>
      <c r="B52" s="7" t="s">
        <v>95</v>
      </c>
      <c r="C52" s="4">
        <v>343</v>
      </c>
      <c r="D52" s="4">
        <v>295</v>
      </c>
      <c r="E52" s="5">
        <v>0.86005830903790093</v>
      </c>
      <c r="F52" s="4">
        <v>264</v>
      </c>
      <c r="G52" s="5">
        <v>0.76967930029154519</v>
      </c>
      <c r="H52" s="6">
        <v>3.0953667953667954</v>
      </c>
    </row>
    <row r="53" spans="1:8" x14ac:dyDescent="0.25">
      <c r="A53" s="136"/>
      <c r="B53" s="54" t="s">
        <v>27</v>
      </c>
      <c r="C53" s="17">
        <f>IFERROR(SUM(C48:C52), "--")</f>
        <v>1434</v>
      </c>
      <c r="D53" s="17">
        <f>IFERROR(SUM(D48:D52), "--")</f>
        <v>1275</v>
      </c>
      <c r="E53" s="102">
        <f>IFERROR(D53/C53, "--" )</f>
        <v>0.88912133891213385</v>
      </c>
      <c r="F53" s="17">
        <f>IFERROR(SUM(F48:F52), "--")</f>
        <v>1085</v>
      </c>
      <c r="G53" s="102">
        <f>IFERROR(F53/C53, "--" )</f>
        <v>0.75662482566248257</v>
      </c>
      <c r="H53" s="103" t="s">
        <v>29</v>
      </c>
    </row>
    <row r="54" spans="1:8" x14ac:dyDescent="0.25">
      <c r="A54" s="131" t="s">
        <v>15</v>
      </c>
      <c r="B54" s="87" t="s">
        <v>91</v>
      </c>
      <c r="C54" s="88">
        <v>4</v>
      </c>
      <c r="D54" s="88">
        <v>3</v>
      </c>
      <c r="E54" s="90">
        <v>0.75</v>
      </c>
      <c r="F54" s="88">
        <v>3</v>
      </c>
      <c r="G54" s="90">
        <v>0.75</v>
      </c>
      <c r="H54" s="89">
        <v>2.5</v>
      </c>
    </row>
    <row r="55" spans="1:8" x14ac:dyDescent="0.25">
      <c r="A55" s="132"/>
      <c r="B55" s="87" t="s">
        <v>92</v>
      </c>
      <c r="C55" s="113" t="s">
        <v>29</v>
      </c>
      <c r="D55" s="113" t="s">
        <v>29</v>
      </c>
      <c r="E55" s="114" t="s">
        <v>29</v>
      </c>
      <c r="F55" s="113" t="s">
        <v>29</v>
      </c>
      <c r="G55" s="114" t="s">
        <v>29</v>
      </c>
      <c r="H55" s="115" t="s">
        <v>29</v>
      </c>
    </row>
    <row r="56" spans="1:8" x14ac:dyDescent="0.25">
      <c r="A56" s="132"/>
      <c r="B56" s="87" t="s">
        <v>93</v>
      </c>
      <c r="C56" s="88">
        <v>1</v>
      </c>
      <c r="D56" s="88">
        <v>0</v>
      </c>
      <c r="E56" s="90">
        <v>0</v>
      </c>
      <c r="F56" s="88">
        <v>0</v>
      </c>
      <c r="G56" s="90">
        <v>0</v>
      </c>
      <c r="H56" s="89" t="s">
        <v>29</v>
      </c>
    </row>
    <row r="57" spans="1:8" x14ac:dyDescent="0.25">
      <c r="A57" s="132"/>
      <c r="B57" s="87" t="s">
        <v>94</v>
      </c>
      <c r="C57" s="88">
        <v>1</v>
      </c>
      <c r="D57" s="88">
        <v>1</v>
      </c>
      <c r="E57" s="90">
        <v>1</v>
      </c>
      <c r="F57" s="88">
        <v>1</v>
      </c>
      <c r="G57" s="90">
        <v>1</v>
      </c>
      <c r="H57" s="89" t="s">
        <v>29</v>
      </c>
    </row>
    <row r="58" spans="1:8" x14ac:dyDescent="0.25">
      <c r="A58" s="132"/>
      <c r="B58" s="87" t="s">
        <v>95</v>
      </c>
      <c r="C58" s="88">
        <v>4</v>
      </c>
      <c r="D58" s="88">
        <v>4</v>
      </c>
      <c r="E58" s="90">
        <v>1</v>
      </c>
      <c r="F58" s="88">
        <v>3</v>
      </c>
      <c r="G58" s="90">
        <v>0.75</v>
      </c>
      <c r="H58" s="89">
        <v>2.5666666666666669</v>
      </c>
    </row>
    <row r="59" spans="1:8" x14ac:dyDescent="0.25">
      <c r="A59" s="133"/>
      <c r="B59" s="95" t="s">
        <v>27</v>
      </c>
      <c r="C59" s="107">
        <f>IFERROR(SUM(C54:C58), "--")</f>
        <v>10</v>
      </c>
      <c r="D59" s="107">
        <f>IFERROR(SUM(D54:D58), "--")</f>
        <v>8</v>
      </c>
      <c r="E59" s="109">
        <f>IFERROR(D59/C59, "--" )</f>
        <v>0.8</v>
      </c>
      <c r="F59" s="107">
        <f>IFERROR(SUM(F54:F58), "--")</f>
        <v>7</v>
      </c>
      <c r="G59" s="109">
        <f>IFERROR(F59/C59, "--" )</f>
        <v>0.7</v>
      </c>
      <c r="H59" s="108" t="s">
        <v>29</v>
      </c>
    </row>
    <row r="60" spans="1:8" x14ac:dyDescent="0.25">
      <c r="A60" s="145" t="s">
        <v>53</v>
      </c>
      <c r="B60" s="7" t="s">
        <v>91</v>
      </c>
      <c r="C60" s="4">
        <v>239</v>
      </c>
      <c r="D60" s="4">
        <v>217</v>
      </c>
      <c r="E60" s="5">
        <v>0.90794979079497906</v>
      </c>
      <c r="F60" s="4">
        <v>198</v>
      </c>
      <c r="G60" s="5">
        <v>0.82845188284518834</v>
      </c>
      <c r="H60" s="6">
        <v>3.1947368421052627</v>
      </c>
    </row>
    <row r="61" spans="1:8" x14ac:dyDescent="0.25">
      <c r="A61" s="146"/>
      <c r="B61" s="7" t="s">
        <v>92</v>
      </c>
      <c r="C61" s="4">
        <v>236</v>
      </c>
      <c r="D61" s="4">
        <v>202</v>
      </c>
      <c r="E61" s="5">
        <v>0.85593220338983056</v>
      </c>
      <c r="F61" s="4">
        <v>181</v>
      </c>
      <c r="G61" s="5">
        <v>0.76694915254237284</v>
      </c>
      <c r="H61" s="6">
        <v>3.1851282051282053</v>
      </c>
    </row>
    <row r="62" spans="1:8" x14ac:dyDescent="0.25">
      <c r="A62" s="146"/>
      <c r="B62" s="7" t="s">
        <v>93</v>
      </c>
      <c r="C62" s="4">
        <v>186</v>
      </c>
      <c r="D62" s="4">
        <v>164</v>
      </c>
      <c r="E62" s="5">
        <v>0.88172043010752688</v>
      </c>
      <c r="F62" s="4">
        <v>142</v>
      </c>
      <c r="G62" s="5">
        <v>0.76344086021505375</v>
      </c>
      <c r="H62" s="6">
        <v>3.114012738853503</v>
      </c>
    </row>
    <row r="63" spans="1:8" x14ac:dyDescent="0.25">
      <c r="A63" s="146"/>
      <c r="B63" s="7" t="s">
        <v>94</v>
      </c>
      <c r="C63" s="4">
        <v>233</v>
      </c>
      <c r="D63" s="4">
        <v>217</v>
      </c>
      <c r="E63" s="5">
        <v>0.93133047210300424</v>
      </c>
      <c r="F63" s="4">
        <v>185</v>
      </c>
      <c r="G63" s="5">
        <v>0.79399141630901282</v>
      </c>
      <c r="H63" s="6">
        <v>3.110989010989011</v>
      </c>
    </row>
    <row r="64" spans="1:8" x14ac:dyDescent="0.25">
      <c r="A64" s="146"/>
      <c r="B64" s="7" t="s">
        <v>95</v>
      </c>
      <c r="C64" s="4">
        <v>206</v>
      </c>
      <c r="D64" s="4">
        <v>188</v>
      </c>
      <c r="E64" s="5">
        <v>0.91262135922330101</v>
      </c>
      <c r="F64" s="4">
        <v>168</v>
      </c>
      <c r="G64" s="5">
        <v>0.81553398058252424</v>
      </c>
      <c r="H64" s="6">
        <v>3.1722222222222221</v>
      </c>
    </row>
    <row r="65" spans="1:8" x14ac:dyDescent="0.25">
      <c r="A65" s="147"/>
      <c r="B65" s="54" t="s">
        <v>27</v>
      </c>
      <c r="C65" s="17">
        <f>IFERROR(SUM(C60:C64), "--")</f>
        <v>1100</v>
      </c>
      <c r="D65" s="17">
        <f>IFERROR(SUM(D60:D64), "--")</f>
        <v>988</v>
      </c>
      <c r="E65" s="102">
        <f>IFERROR(D65/C65, "--" )</f>
        <v>0.89818181818181819</v>
      </c>
      <c r="F65" s="17">
        <f>IFERROR(SUM(F60:F64), "--")</f>
        <v>874</v>
      </c>
      <c r="G65" s="102">
        <f>IFERROR(F65/C65, "--" )</f>
        <v>0.79454545454545455</v>
      </c>
      <c r="H65" s="103" t="s">
        <v>29</v>
      </c>
    </row>
    <row r="66" spans="1:8" ht="15" customHeight="1" x14ac:dyDescent="0.25">
      <c r="A66" s="142" t="s">
        <v>57</v>
      </c>
      <c r="B66" s="87" t="s">
        <v>91</v>
      </c>
      <c r="C66" s="88">
        <v>49</v>
      </c>
      <c r="D66" s="88">
        <v>44</v>
      </c>
      <c r="E66" s="90">
        <v>0.89795918367346939</v>
      </c>
      <c r="F66" s="88">
        <v>42</v>
      </c>
      <c r="G66" s="90">
        <v>0.8571428571428571</v>
      </c>
      <c r="H66" s="89">
        <v>3.1</v>
      </c>
    </row>
    <row r="67" spans="1:8" x14ac:dyDescent="0.25">
      <c r="A67" s="143"/>
      <c r="B67" s="87" t="s">
        <v>92</v>
      </c>
      <c r="C67" s="88">
        <v>46</v>
      </c>
      <c r="D67" s="88">
        <v>37</v>
      </c>
      <c r="E67" s="90">
        <v>0.80434782608695654</v>
      </c>
      <c r="F67" s="88">
        <v>31</v>
      </c>
      <c r="G67" s="90">
        <v>0.67391304347826086</v>
      </c>
      <c r="H67" s="89">
        <v>2.9810810810810811</v>
      </c>
    </row>
    <row r="68" spans="1:8" x14ac:dyDescent="0.25">
      <c r="A68" s="143"/>
      <c r="B68" s="87" t="s">
        <v>93</v>
      </c>
      <c r="C68" s="88">
        <v>33</v>
      </c>
      <c r="D68" s="88">
        <v>30</v>
      </c>
      <c r="E68" s="90">
        <v>0.90909090909090906</v>
      </c>
      <c r="F68" s="88">
        <v>25</v>
      </c>
      <c r="G68" s="90">
        <v>0.75757575757575757</v>
      </c>
      <c r="H68" s="89">
        <v>2.8275862068965512</v>
      </c>
    </row>
    <row r="69" spans="1:8" x14ac:dyDescent="0.25">
      <c r="A69" s="143"/>
      <c r="B69" s="87" t="s">
        <v>94</v>
      </c>
      <c r="C69" s="88">
        <v>55</v>
      </c>
      <c r="D69" s="88">
        <v>50</v>
      </c>
      <c r="E69" s="90">
        <v>0.90909090909090906</v>
      </c>
      <c r="F69" s="88">
        <v>40</v>
      </c>
      <c r="G69" s="90">
        <v>0.72727272727272729</v>
      </c>
      <c r="H69" s="89">
        <v>2.9534883720930232</v>
      </c>
    </row>
    <row r="70" spans="1:8" x14ac:dyDescent="0.25">
      <c r="A70" s="143"/>
      <c r="B70" s="87" t="s">
        <v>95</v>
      </c>
      <c r="C70" s="88">
        <v>35</v>
      </c>
      <c r="D70" s="88">
        <v>32</v>
      </c>
      <c r="E70" s="90">
        <v>0.91428571428571426</v>
      </c>
      <c r="F70" s="88">
        <v>28</v>
      </c>
      <c r="G70" s="90">
        <v>0.8</v>
      </c>
      <c r="H70" s="89">
        <v>3.16</v>
      </c>
    </row>
    <row r="71" spans="1:8" x14ac:dyDescent="0.25">
      <c r="A71" s="144"/>
      <c r="B71" s="95" t="s">
        <v>27</v>
      </c>
      <c r="C71" s="107">
        <f>IFERROR(SUM(C66:C70), "--")</f>
        <v>218</v>
      </c>
      <c r="D71" s="107">
        <f>IFERROR(SUM(D66:D70), "--")</f>
        <v>193</v>
      </c>
      <c r="E71" s="109">
        <f>IFERROR(D71/C71, "--" )</f>
        <v>0.88532110091743121</v>
      </c>
      <c r="F71" s="107">
        <f>IFERROR(SUM(F66:F70), "--")</f>
        <v>166</v>
      </c>
      <c r="G71" s="109">
        <f>IFERROR(F71/C71, "--" )</f>
        <v>0.76146788990825687</v>
      </c>
      <c r="H71" s="108" t="s">
        <v>29</v>
      </c>
    </row>
    <row r="72" spans="1:8" ht="15" customHeight="1" x14ac:dyDescent="0.25">
      <c r="A72" s="154" t="s">
        <v>54</v>
      </c>
      <c r="B72" s="7" t="s">
        <v>91</v>
      </c>
      <c r="C72" s="4">
        <v>6</v>
      </c>
      <c r="D72" s="4">
        <v>6</v>
      </c>
      <c r="E72" s="5">
        <v>1</v>
      </c>
      <c r="F72" s="4">
        <v>6</v>
      </c>
      <c r="G72" s="5">
        <v>1</v>
      </c>
      <c r="H72" s="6">
        <v>3.4249999999999998</v>
      </c>
    </row>
    <row r="73" spans="1:8" x14ac:dyDescent="0.25">
      <c r="A73" s="154"/>
      <c r="B73" s="7" t="s">
        <v>92</v>
      </c>
      <c r="C73" s="4">
        <v>4</v>
      </c>
      <c r="D73" s="4">
        <v>4</v>
      </c>
      <c r="E73" s="5">
        <v>1</v>
      </c>
      <c r="F73" s="4">
        <v>4</v>
      </c>
      <c r="G73" s="5">
        <v>1</v>
      </c>
      <c r="H73" s="6">
        <v>3.5</v>
      </c>
    </row>
    <row r="74" spans="1:8" x14ac:dyDescent="0.25">
      <c r="A74" s="154"/>
      <c r="B74" s="7" t="s">
        <v>93</v>
      </c>
      <c r="C74" s="4">
        <v>2</v>
      </c>
      <c r="D74" s="4">
        <v>1</v>
      </c>
      <c r="E74" s="5">
        <v>0.5</v>
      </c>
      <c r="F74" s="4">
        <v>1</v>
      </c>
      <c r="G74" s="5">
        <v>0.5</v>
      </c>
      <c r="H74" s="6">
        <v>3</v>
      </c>
    </row>
    <row r="75" spans="1:8" x14ac:dyDescent="0.25">
      <c r="A75" s="154"/>
      <c r="B75" s="7" t="s">
        <v>94</v>
      </c>
      <c r="C75" s="4">
        <v>5</v>
      </c>
      <c r="D75" s="4">
        <v>5</v>
      </c>
      <c r="E75" s="5">
        <v>1</v>
      </c>
      <c r="F75" s="4">
        <v>4</v>
      </c>
      <c r="G75" s="5">
        <v>0.8</v>
      </c>
      <c r="H75" s="6">
        <v>2.6</v>
      </c>
    </row>
    <row r="76" spans="1:8" x14ac:dyDescent="0.25">
      <c r="A76" s="154"/>
      <c r="B76" s="7" t="s">
        <v>95</v>
      </c>
      <c r="C76" s="4">
        <v>8</v>
      </c>
      <c r="D76" s="4">
        <v>6</v>
      </c>
      <c r="E76" s="5">
        <v>0.75</v>
      </c>
      <c r="F76" s="4">
        <v>4</v>
      </c>
      <c r="G76" s="5">
        <v>0.5</v>
      </c>
      <c r="H76" s="6">
        <v>1.75</v>
      </c>
    </row>
    <row r="77" spans="1:8" x14ac:dyDescent="0.25">
      <c r="A77" s="154"/>
      <c r="B77" s="54" t="s">
        <v>27</v>
      </c>
      <c r="C77" s="17">
        <f>IFERROR(SUM(C72:C76), "--")</f>
        <v>25</v>
      </c>
      <c r="D77" s="17">
        <f>IFERROR(SUM(D72:D76), "--")</f>
        <v>22</v>
      </c>
      <c r="E77" s="102">
        <f>IFERROR(D77/C77, "--" )</f>
        <v>0.88</v>
      </c>
      <c r="F77" s="17">
        <f>IFERROR(SUM(F72:F76), "--")</f>
        <v>19</v>
      </c>
      <c r="G77" s="102">
        <f>IFERROR(F77/C77, "--" )</f>
        <v>0.76</v>
      </c>
      <c r="H77" s="103"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H53" sqref="H53"/>
    </sheetView>
  </sheetViews>
  <sheetFormatPr defaultRowHeight="15" x14ac:dyDescent="0.25"/>
  <cols>
    <col min="1" max="1" width="22.7109375" style="86"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3"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8" t="s">
        <v>98</v>
      </c>
      <c r="B4" s="7" t="s">
        <v>91</v>
      </c>
      <c r="C4" s="4">
        <v>668</v>
      </c>
      <c r="D4" s="4">
        <v>593</v>
      </c>
      <c r="E4" s="15">
        <v>0.88772455089820357</v>
      </c>
      <c r="F4" s="4">
        <v>529</v>
      </c>
      <c r="G4" s="15">
        <v>0.79191616766467066</v>
      </c>
      <c r="H4" s="14" t="s">
        <v>29</v>
      </c>
      <c r="I4" s="19"/>
      <c r="J4" s="19"/>
      <c r="K4" s="13"/>
      <c r="L4" s="13"/>
    </row>
    <row r="5" spans="1:12" x14ac:dyDescent="0.25">
      <c r="A5" s="159"/>
      <c r="B5" s="7" t="s">
        <v>92</v>
      </c>
      <c r="C5" s="4">
        <v>621</v>
      </c>
      <c r="D5" s="4">
        <v>530</v>
      </c>
      <c r="E5" s="5">
        <v>0.85346215780998391</v>
      </c>
      <c r="F5" s="4">
        <v>449</v>
      </c>
      <c r="G5" s="5">
        <v>0.72302737520128824</v>
      </c>
      <c r="H5" s="6" t="s">
        <v>29</v>
      </c>
      <c r="I5" s="19"/>
      <c r="J5" s="19"/>
      <c r="K5" s="13"/>
      <c r="L5" s="13"/>
    </row>
    <row r="6" spans="1:12" x14ac:dyDescent="0.25">
      <c r="A6" s="159"/>
      <c r="B6" s="7" t="s">
        <v>93</v>
      </c>
      <c r="C6" s="4">
        <v>490</v>
      </c>
      <c r="D6" s="4">
        <v>433</v>
      </c>
      <c r="E6" s="5">
        <v>0.88367346938775515</v>
      </c>
      <c r="F6" s="4">
        <v>363</v>
      </c>
      <c r="G6" s="5">
        <v>0.74081632653061225</v>
      </c>
      <c r="H6" s="6" t="s">
        <v>29</v>
      </c>
      <c r="I6" s="19"/>
      <c r="J6" s="19"/>
      <c r="K6" s="13"/>
      <c r="L6" s="13"/>
    </row>
    <row r="7" spans="1:12" x14ac:dyDescent="0.25">
      <c r="A7" s="159"/>
      <c r="B7" s="7" t="s">
        <v>94</v>
      </c>
      <c r="C7" s="4">
        <v>703</v>
      </c>
      <c r="D7" s="4">
        <v>645</v>
      </c>
      <c r="E7" s="5">
        <v>0.91749644381223328</v>
      </c>
      <c r="F7" s="4">
        <v>547</v>
      </c>
      <c r="G7" s="5">
        <v>0.77809388335704122</v>
      </c>
      <c r="H7" s="6" t="s">
        <v>29</v>
      </c>
      <c r="I7" s="19"/>
      <c r="J7" s="19"/>
      <c r="K7" s="13"/>
      <c r="L7" s="13"/>
    </row>
    <row r="8" spans="1:12" x14ac:dyDescent="0.25">
      <c r="A8" s="159"/>
      <c r="B8" s="7" t="s">
        <v>95</v>
      </c>
      <c r="C8" s="4">
        <v>671</v>
      </c>
      <c r="D8" s="4">
        <v>591</v>
      </c>
      <c r="E8" s="5">
        <v>0.88077496274217582</v>
      </c>
      <c r="F8" s="4">
        <v>527</v>
      </c>
      <c r="G8" s="5">
        <v>0.78539493293591656</v>
      </c>
      <c r="H8" s="6" t="s">
        <v>29</v>
      </c>
      <c r="I8" s="19"/>
      <c r="J8" s="19"/>
      <c r="K8" s="13"/>
      <c r="L8" s="13"/>
    </row>
    <row r="9" spans="1:12" x14ac:dyDescent="0.25">
      <c r="A9" s="160"/>
      <c r="B9" s="54" t="s">
        <v>27</v>
      </c>
      <c r="C9" s="17">
        <f>IFERROR(SUM(C4:C8), "--")</f>
        <v>3153</v>
      </c>
      <c r="D9" s="17">
        <f>IFERROR(SUM(D4:D8), "--")</f>
        <v>2792</v>
      </c>
      <c r="E9" s="102">
        <f>IFERROR(D9/C9, "--" )</f>
        <v>0.88550586742784654</v>
      </c>
      <c r="F9" s="17">
        <f>IFERROR(SUM(F4:F8), "--")</f>
        <v>2415</v>
      </c>
      <c r="G9" s="102">
        <f>IFERROR(F9/C9, "--" )</f>
        <v>0.76593720266412935</v>
      </c>
      <c r="H9" s="103" t="s">
        <v>29</v>
      </c>
      <c r="I9" s="19"/>
      <c r="J9" s="19"/>
      <c r="K9" s="13"/>
      <c r="L9" s="13"/>
    </row>
    <row r="10" spans="1:12" x14ac:dyDescent="0.25">
      <c r="A10" s="110"/>
    </row>
    <row r="11" spans="1:12" s="23"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2" t="s">
        <v>104</v>
      </c>
      <c r="B12" s="7" t="s">
        <v>91</v>
      </c>
      <c r="C12" s="117" t="s">
        <v>29</v>
      </c>
      <c r="D12" s="117" t="s">
        <v>29</v>
      </c>
      <c r="E12" s="118" t="s">
        <v>29</v>
      </c>
      <c r="F12" s="117" t="s">
        <v>29</v>
      </c>
      <c r="G12" s="118" t="s">
        <v>29</v>
      </c>
      <c r="H12" s="116" t="s">
        <v>29</v>
      </c>
    </row>
    <row r="13" spans="1:12" x14ac:dyDescent="0.25">
      <c r="A13" s="163"/>
      <c r="B13" s="7" t="s">
        <v>92</v>
      </c>
      <c r="C13" s="117" t="s">
        <v>29</v>
      </c>
      <c r="D13" s="117" t="s">
        <v>29</v>
      </c>
      <c r="E13" s="118" t="s">
        <v>29</v>
      </c>
      <c r="F13" s="117" t="s">
        <v>29</v>
      </c>
      <c r="G13" s="118" t="s">
        <v>29</v>
      </c>
      <c r="H13" s="116" t="s">
        <v>29</v>
      </c>
      <c r="I13" s="58"/>
    </row>
    <row r="14" spans="1:12" x14ac:dyDescent="0.25">
      <c r="A14" s="163"/>
      <c r="B14" s="7" t="s">
        <v>93</v>
      </c>
      <c r="C14" s="117" t="s">
        <v>29</v>
      </c>
      <c r="D14" s="117" t="s">
        <v>29</v>
      </c>
      <c r="E14" s="118" t="s">
        <v>29</v>
      </c>
      <c r="F14" s="117" t="s">
        <v>29</v>
      </c>
      <c r="G14" s="118" t="s">
        <v>29</v>
      </c>
      <c r="H14" s="116" t="s">
        <v>29</v>
      </c>
      <c r="I14" s="58"/>
    </row>
    <row r="15" spans="1:12" x14ac:dyDescent="0.25">
      <c r="A15" s="163"/>
      <c r="B15" s="7" t="s">
        <v>94</v>
      </c>
      <c r="C15" s="4">
        <v>91</v>
      </c>
      <c r="D15" s="4">
        <v>91</v>
      </c>
      <c r="E15" s="5">
        <v>1</v>
      </c>
      <c r="F15" s="4">
        <v>89</v>
      </c>
      <c r="G15" s="5">
        <v>0.97802197802197799</v>
      </c>
      <c r="H15" s="6" t="s">
        <v>29</v>
      </c>
      <c r="I15" s="58"/>
    </row>
    <row r="16" spans="1:12" x14ac:dyDescent="0.25">
      <c r="A16" s="163"/>
      <c r="B16" s="7" t="s">
        <v>95</v>
      </c>
      <c r="C16" s="4">
        <v>84</v>
      </c>
      <c r="D16" s="4">
        <v>75</v>
      </c>
      <c r="E16" s="5">
        <v>0.8928571428571429</v>
      </c>
      <c r="F16" s="4">
        <v>75</v>
      </c>
      <c r="G16" s="5">
        <v>0.8928571428571429</v>
      </c>
      <c r="H16" s="6" t="s">
        <v>29</v>
      </c>
      <c r="I16" s="58"/>
    </row>
    <row r="17" spans="1:9" x14ac:dyDescent="0.25">
      <c r="A17" s="164"/>
      <c r="B17" s="54" t="s">
        <v>27</v>
      </c>
      <c r="C17" s="17">
        <f>IFERROR(SUM(C12:C16), "--")</f>
        <v>175</v>
      </c>
      <c r="D17" s="17">
        <f>IFERROR(SUM(D12:D16), "--")</f>
        <v>166</v>
      </c>
      <c r="E17" s="102">
        <f>IFERROR(D17/C17, "--" )</f>
        <v>0.94857142857142862</v>
      </c>
      <c r="F17" s="17">
        <f>IFERROR(SUM(F12:F16), "--")</f>
        <v>164</v>
      </c>
      <c r="G17" s="102">
        <f>IFERROR(F17/C17, "--" )</f>
        <v>0.93714285714285717</v>
      </c>
      <c r="H17" s="103" t="s">
        <v>29</v>
      </c>
      <c r="I17" s="58"/>
    </row>
    <row r="18" spans="1:9" ht="15" customHeight="1" x14ac:dyDescent="0.25">
      <c r="A18" s="155" t="s">
        <v>105</v>
      </c>
      <c r="B18" s="87" t="s">
        <v>91</v>
      </c>
      <c r="C18" s="113" t="s">
        <v>29</v>
      </c>
      <c r="D18" s="113" t="s">
        <v>29</v>
      </c>
      <c r="E18" s="114" t="s">
        <v>29</v>
      </c>
      <c r="F18" s="113" t="s">
        <v>29</v>
      </c>
      <c r="G18" s="114" t="s">
        <v>29</v>
      </c>
      <c r="H18" s="115" t="s">
        <v>29</v>
      </c>
    </row>
    <row r="19" spans="1:9" x14ac:dyDescent="0.25">
      <c r="A19" s="156"/>
      <c r="B19" s="87" t="s">
        <v>92</v>
      </c>
      <c r="C19" s="113" t="s">
        <v>29</v>
      </c>
      <c r="D19" s="113" t="s">
        <v>29</v>
      </c>
      <c r="E19" s="114" t="s">
        <v>29</v>
      </c>
      <c r="F19" s="113" t="s">
        <v>29</v>
      </c>
      <c r="G19" s="114" t="s">
        <v>29</v>
      </c>
      <c r="H19" s="115" t="s">
        <v>29</v>
      </c>
      <c r="I19" s="58"/>
    </row>
    <row r="20" spans="1:9" x14ac:dyDescent="0.25">
      <c r="A20" s="156"/>
      <c r="B20" s="87" t="s">
        <v>93</v>
      </c>
      <c r="C20" s="88">
        <v>16</v>
      </c>
      <c r="D20" s="88">
        <v>14</v>
      </c>
      <c r="E20" s="90">
        <v>0.875</v>
      </c>
      <c r="F20" s="88">
        <v>13</v>
      </c>
      <c r="G20" s="90">
        <v>0.8125</v>
      </c>
      <c r="H20" s="89" t="s">
        <v>29</v>
      </c>
      <c r="I20" s="58"/>
    </row>
    <row r="21" spans="1:9" x14ac:dyDescent="0.25">
      <c r="A21" s="156"/>
      <c r="B21" s="87" t="s">
        <v>94</v>
      </c>
      <c r="C21" s="113" t="s">
        <v>29</v>
      </c>
      <c r="D21" s="113" t="s">
        <v>29</v>
      </c>
      <c r="E21" s="114" t="s">
        <v>29</v>
      </c>
      <c r="F21" s="113" t="s">
        <v>29</v>
      </c>
      <c r="G21" s="114" t="s">
        <v>29</v>
      </c>
      <c r="H21" s="115" t="s">
        <v>29</v>
      </c>
      <c r="I21" s="58"/>
    </row>
    <row r="22" spans="1:9" x14ac:dyDescent="0.25">
      <c r="A22" s="156"/>
      <c r="B22" s="87" t="s">
        <v>95</v>
      </c>
      <c r="C22" s="113" t="s">
        <v>29</v>
      </c>
      <c r="D22" s="113" t="s">
        <v>29</v>
      </c>
      <c r="E22" s="114" t="s">
        <v>29</v>
      </c>
      <c r="F22" s="113" t="s">
        <v>29</v>
      </c>
      <c r="G22" s="114" t="s">
        <v>29</v>
      </c>
      <c r="H22" s="115" t="s">
        <v>29</v>
      </c>
      <c r="I22" s="58"/>
    </row>
    <row r="23" spans="1:9" x14ac:dyDescent="0.25">
      <c r="A23" s="157"/>
      <c r="B23" s="95" t="s">
        <v>27</v>
      </c>
      <c r="C23" s="107">
        <f>IFERROR(SUM(C18:C22), "--")</f>
        <v>16</v>
      </c>
      <c r="D23" s="107">
        <f>IFERROR(SUM(D18:D22), "--")</f>
        <v>14</v>
      </c>
      <c r="E23" s="109">
        <f>IFERROR(D23/C23, "--" )</f>
        <v>0.875</v>
      </c>
      <c r="F23" s="107">
        <f>IFERROR(SUM(F18:F22), "--")</f>
        <v>13</v>
      </c>
      <c r="G23" s="109">
        <f>IFERROR(F23/C23, "--" )</f>
        <v>0.8125</v>
      </c>
      <c r="H23" s="108" t="s">
        <v>29</v>
      </c>
      <c r="I23" s="58"/>
    </row>
    <row r="24" spans="1:9" ht="15" customHeight="1" x14ac:dyDescent="0.25">
      <c r="A24" s="162" t="s">
        <v>106</v>
      </c>
      <c r="B24" s="7" t="s">
        <v>91</v>
      </c>
      <c r="C24" s="117">
        <v>206</v>
      </c>
      <c r="D24" s="117">
        <v>184</v>
      </c>
      <c r="E24" s="118">
        <v>0.89320388349514568</v>
      </c>
      <c r="F24" s="117">
        <v>164</v>
      </c>
      <c r="G24" s="118">
        <v>0.79611650485436891</v>
      </c>
      <c r="H24" s="116" t="s">
        <v>29</v>
      </c>
    </row>
    <row r="25" spans="1:9" x14ac:dyDescent="0.25">
      <c r="A25" s="163"/>
      <c r="B25" s="7" t="s">
        <v>92</v>
      </c>
      <c r="C25" s="117" t="s">
        <v>29</v>
      </c>
      <c r="D25" s="117" t="s">
        <v>29</v>
      </c>
      <c r="E25" s="118" t="s">
        <v>29</v>
      </c>
      <c r="F25" s="117" t="s">
        <v>29</v>
      </c>
      <c r="G25" s="118" t="s">
        <v>29</v>
      </c>
      <c r="H25" s="116" t="s">
        <v>29</v>
      </c>
      <c r="I25" s="58"/>
    </row>
    <row r="26" spans="1:9" x14ac:dyDescent="0.25">
      <c r="A26" s="163"/>
      <c r="B26" s="7" t="s">
        <v>93</v>
      </c>
      <c r="C26" s="117">
        <v>35</v>
      </c>
      <c r="D26" s="117">
        <v>24</v>
      </c>
      <c r="E26" s="118">
        <v>0.68571428571428572</v>
      </c>
      <c r="F26" s="117">
        <v>21</v>
      </c>
      <c r="G26" s="118">
        <v>0.6</v>
      </c>
      <c r="H26" s="116">
        <v>3.3374999999999999</v>
      </c>
      <c r="I26" s="58"/>
    </row>
    <row r="27" spans="1:9" x14ac:dyDescent="0.25">
      <c r="A27" s="163"/>
      <c r="B27" s="7" t="s">
        <v>94</v>
      </c>
      <c r="C27" s="4">
        <v>148</v>
      </c>
      <c r="D27" s="4">
        <v>130</v>
      </c>
      <c r="E27" s="5">
        <v>0.8783783783783784</v>
      </c>
      <c r="F27" s="4">
        <v>98</v>
      </c>
      <c r="G27" s="5">
        <v>0.66216216216216217</v>
      </c>
      <c r="H27" s="6">
        <v>2.640769230769231</v>
      </c>
      <c r="I27" s="58"/>
    </row>
    <row r="28" spans="1:9" x14ac:dyDescent="0.25">
      <c r="A28" s="163"/>
      <c r="B28" s="7" t="s">
        <v>95</v>
      </c>
      <c r="C28" s="4" t="s">
        <v>29</v>
      </c>
      <c r="D28" s="4" t="s">
        <v>29</v>
      </c>
      <c r="E28" s="5" t="s">
        <v>29</v>
      </c>
      <c r="F28" s="4" t="s">
        <v>29</v>
      </c>
      <c r="G28" s="5" t="s">
        <v>29</v>
      </c>
      <c r="H28" s="6" t="s">
        <v>29</v>
      </c>
      <c r="I28" s="58"/>
    </row>
    <row r="29" spans="1:9" x14ac:dyDescent="0.25">
      <c r="A29" s="164"/>
      <c r="B29" s="54" t="s">
        <v>27</v>
      </c>
      <c r="C29" s="17">
        <f>IFERROR(SUM(C24:C28), "--")</f>
        <v>389</v>
      </c>
      <c r="D29" s="17">
        <f>IFERROR(SUM(D24:D28), "--")</f>
        <v>338</v>
      </c>
      <c r="E29" s="102">
        <f>IFERROR(D29/C29, "--" )</f>
        <v>0.86889460154241649</v>
      </c>
      <c r="F29" s="17">
        <f>IFERROR(SUM(F24:F28), "--")</f>
        <v>283</v>
      </c>
      <c r="G29" s="102">
        <f>IFERROR(F29/C29, "--" )</f>
        <v>0.72750642673521848</v>
      </c>
      <c r="H29" s="103" t="s">
        <v>29</v>
      </c>
      <c r="I29" s="58"/>
    </row>
    <row r="30" spans="1:9" ht="15" customHeight="1" x14ac:dyDescent="0.25">
      <c r="A30" s="155" t="s">
        <v>107</v>
      </c>
      <c r="B30" s="87" t="s">
        <v>91</v>
      </c>
      <c r="C30" s="88">
        <v>411</v>
      </c>
      <c r="D30" s="88">
        <v>361</v>
      </c>
      <c r="E30" s="90">
        <v>0.87834549878345503</v>
      </c>
      <c r="F30" s="88">
        <v>319</v>
      </c>
      <c r="G30" s="90">
        <v>0.77615571776155723</v>
      </c>
      <c r="H30" s="89">
        <v>3.0609418282548475</v>
      </c>
    </row>
    <row r="31" spans="1:9" x14ac:dyDescent="0.25">
      <c r="A31" s="156"/>
      <c r="B31" s="87" t="s">
        <v>92</v>
      </c>
      <c r="C31" s="88">
        <v>469</v>
      </c>
      <c r="D31" s="88">
        <v>391</v>
      </c>
      <c r="E31" s="90">
        <v>0.83368869936034118</v>
      </c>
      <c r="F31" s="88">
        <v>333</v>
      </c>
      <c r="G31" s="90">
        <v>0.71002132196162049</v>
      </c>
      <c r="H31" s="89">
        <v>3.039074550128535</v>
      </c>
      <c r="I31" s="58"/>
    </row>
    <row r="32" spans="1:9" x14ac:dyDescent="0.25">
      <c r="A32" s="156"/>
      <c r="B32" s="87" t="s">
        <v>93</v>
      </c>
      <c r="C32" s="88">
        <v>301</v>
      </c>
      <c r="D32" s="88">
        <v>266</v>
      </c>
      <c r="E32" s="90">
        <v>0.88372093023255816</v>
      </c>
      <c r="F32" s="88">
        <v>219</v>
      </c>
      <c r="G32" s="90">
        <v>0.72757475083056478</v>
      </c>
      <c r="H32" s="89">
        <v>2.9320754716981128</v>
      </c>
      <c r="I32" s="58"/>
    </row>
    <row r="33" spans="1:9" x14ac:dyDescent="0.25">
      <c r="A33" s="156"/>
      <c r="B33" s="87" t="s">
        <v>94</v>
      </c>
      <c r="C33" s="88">
        <v>283</v>
      </c>
      <c r="D33" s="88">
        <v>258</v>
      </c>
      <c r="E33" s="90">
        <v>0.91166077738515905</v>
      </c>
      <c r="F33" s="88">
        <v>213</v>
      </c>
      <c r="G33" s="90">
        <v>0.75265017667844525</v>
      </c>
      <c r="H33" s="89">
        <v>3.0125000000000002</v>
      </c>
      <c r="I33" s="58"/>
    </row>
    <row r="34" spans="1:9" x14ac:dyDescent="0.25">
      <c r="A34" s="156"/>
      <c r="B34" s="87" t="s">
        <v>95</v>
      </c>
      <c r="C34" s="88">
        <v>349</v>
      </c>
      <c r="D34" s="88">
        <v>305</v>
      </c>
      <c r="E34" s="90">
        <v>0.87392550143266479</v>
      </c>
      <c r="F34" s="88">
        <v>257</v>
      </c>
      <c r="G34" s="90">
        <v>0.73638968481375355</v>
      </c>
      <c r="H34" s="89">
        <v>3.0907284768211918</v>
      </c>
      <c r="I34" s="58"/>
    </row>
    <row r="35" spans="1:9" x14ac:dyDescent="0.25">
      <c r="A35" s="157"/>
      <c r="B35" s="95" t="s">
        <v>27</v>
      </c>
      <c r="C35" s="107">
        <f>IFERROR(SUM(C30:C34), "--")</f>
        <v>1813</v>
      </c>
      <c r="D35" s="107">
        <f>IFERROR(SUM(D30:D34), "--")</f>
        <v>1581</v>
      </c>
      <c r="E35" s="109">
        <f>IFERROR(D35/C35, "--" )</f>
        <v>0.87203530060672918</v>
      </c>
      <c r="F35" s="107">
        <f>IFERROR(SUM(F30:F34), "--")</f>
        <v>1341</v>
      </c>
      <c r="G35" s="109">
        <f>IFERROR(F35/C35, "--" )</f>
        <v>0.73965802537231107</v>
      </c>
      <c r="H35" s="108" t="s">
        <v>29</v>
      </c>
      <c r="I35" s="58"/>
    </row>
    <row r="36" spans="1:9" ht="15" customHeight="1" x14ac:dyDescent="0.25">
      <c r="A36" s="162" t="s">
        <v>108</v>
      </c>
      <c r="B36" s="7" t="s">
        <v>91</v>
      </c>
      <c r="C36" s="117">
        <v>23</v>
      </c>
      <c r="D36" s="117">
        <v>23</v>
      </c>
      <c r="E36" s="118">
        <v>1</v>
      </c>
      <c r="F36" s="117">
        <v>22</v>
      </c>
      <c r="G36" s="118">
        <v>0.95652173913043481</v>
      </c>
      <c r="H36" s="116" t="s">
        <v>29</v>
      </c>
    </row>
    <row r="37" spans="1:9" x14ac:dyDescent="0.25">
      <c r="A37" s="163"/>
      <c r="B37" s="7" t="s">
        <v>92</v>
      </c>
      <c r="C37" s="117">
        <v>11</v>
      </c>
      <c r="D37" s="117">
        <v>9</v>
      </c>
      <c r="E37" s="118">
        <v>0.81818181818181823</v>
      </c>
      <c r="F37" s="117">
        <v>9</v>
      </c>
      <c r="G37" s="118">
        <v>0.81818181818181823</v>
      </c>
      <c r="H37" s="116" t="s">
        <v>29</v>
      </c>
      <c r="I37" s="58"/>
    </row>
    <row r="38" spans="1:9" x14ac:dyDescent="0.25">
      <c r="A38" s="163"/>
      <c r="B38" s="7" t="s">
        <v>93</v>
      </c>
      <c r="C38" s="117">
        <v>13</v>
      </c>
      <c r="D38" s="117">
        <v>10</v>
      </c>
      <c r="E38" s="118">
        <v>0.76923076923076927</v>
      </c>
      <c r="F38" s="117">
        <v>9</v>
      </c>
      <c r="G38" s="118">
        <v>0.69230769230769229</v>
      </c>
      <c r="H38" s="116">
        <v>3.1</v>
      </c>
      <c r="I38" s="58"/>
    </row>
    <row r="39" spans="1:9" x14ac:dyDescent="0.25">
      <c r="A39" s="163"/>
      <c r="B39" s="7" t="s">
        <v>94</v>
      </c>
      <c r="C39" s="4" t="s">
        <v>29</v>
      </c>
      <c r="D39" s="4" t="s">
        <v>29</v>
      </c>
      <c r="E39" s="5" t="s">
        <v>29</v>
      </c>
      <c r="F39" s="4" t="s">
        <v>29</v>
      </c>
      <c r="G39" s="5" t="s">
        <v>29</v>
      </c>
      <c r="H39" s="6" t="s">
        <v>29</v>
      </c>
      <c r="I39" s="58"/>
    </row>
    <row r="40" spans="1:9" x14ac:dyDescent="0.25">
      <c r="A40" s="163"/>
      <c r="B40" s="7" t="s">
        <v>95</v>
      </c>
      <c r="C40" s="4" t="s">
        <v>29</v>
      </c>
      <c r="D40" s="4" t="s">
        <v>29</v>
      </c>
      <c r="E40" s="5" t="s">
        <v>29</v>
      </c>
      <c r="F40" s="4" t="s">
        <v>29</v>
      </c>
      <c r="G40" s="5" t="s">
        <v>29</v>
      </c>
      <c r="H40" s="6" t="s">
        <v>29</v>
      </c>
      <c r="I40" s="58"/>
    </row>
    <row r="41" spans="1:9" x14ac:dyDescent="0.25">
      <c r="A41" s="164"/>
      <c r="B41" s="54" t="s">
        <v>27</v>
      </c>
      <c r="C41" s="17">
        <f>IFERROR(SUM(C36:C40), "--")</f>
        <v>47</v>
      </c>
      <c r="D41" s="17">
        <f>IFERROR(SUM(D36:D40), "--")</f>
        <v>42</v>
      </c>
      <c r="E41" s="102">
        <f>IFERROR(D41/C41, "--" )</f>
        <v>0.8936170212765957</v>
      </c>
      <c r="F41" s="17">
        <f>IFERROR(SUM(F36:F40), "--")</f>
        <v>40</v>
      </c>
      <c r="G41" s="102">
        <f>IFERROR(F41/C41, "--" )</f>
        <v>0.85106382978723405</v>
      </c>
      <c r="H41" s="103" t="s">
        <v>29</v>
      </c>
      <c r="I41" s="58"/>
    </row>
    <row r="42" spans="1:9" ht="15" customHeight="1" x14ac:dyDescent="0.25">
      <c r="A42" s="155" t="s">
        <v>109</v>
      </c>
      <c r="B42" s="87" t="s">
        <v>91</v>
      </c>
      <c r="C42" s="88">
        <v>28</v>
      </c>
      <c r="D42" s="88">
        <v>25</v>
      </c>
      <c r="E42" s="90">
        <v>0.8928571428571429</v>
      </c>
      <c r="F42" s="88">
        <v>24</v>
      </c>
      <c r="G42" s="90">
        <v>0.8571428571428571</v>
      </c>
      <c r="H42" s="89">
        <v>2.8919999999999999</v>
      </c>
    </row>
    <row r="43" spans="1:9" x14ac:dyDescent="0.25">
      <c r="A43" s="156"/>
      <c r="B43" s="87" t="s">
        <v>92</v>
      </c>
      <c r="C43" s="88">
        <v>14</v>
      </c>
      <c r="D43" s="88">
        <v>12</v>
      </c>
      <c r="E43" s="90">
        <v>0.8571428571428571</v>
      </c>
      <c r="F43" s="88">
        <v>10</v>
      </c>
      <c r="G43" s="90">
        <v>0.7142857142857143</v>
      </c>
      <c r="H43" s="89">
        <v>2.4416666666666669</v>
      </c>
      <c r="I43" s="58"/>
    </row>
    <row r="44" spans="1:9" x14ac:dyDescent="0.25">
      <c r="A44" s="156"/>
      <c r="B44" s="87" t="s">
        <v>93</v>
      </c>
      <c r="C44" s="88">
        <v>20</v>
      </c>
      <c r="D44" s="88">
        <v>19</v>
      </c>
      <c r="E44" s="90">
        <v>0.95</v>
      </c>
      <c r="F44" s="88">
        <v>11</v>
      </c>
      <c r="G44" s="90">
        <v>0.55000000000000004</v>
      </c>
      <c r="H44" s="89">
        <v>1.8578947368421053</v>
      </c>
      <c r="I44" s="58"/>
    </row>
    <row r="45" spans="1:9" x14ac:dyDescent="0.25">
      <c r="A45" s="156"/>
      <c r="B45" s="87" t="s">
        <v>94</v>
      </c>
      <c r="C45" s="88">
        <v>36</v>
      </c>
      <c r="D45" s="88">
        <v>30</v>
      </c>
      <c r="E45" s="90">
        <v>0.83333333333333337</v>
      </c>
      <c r="F45" s="88">
        <v>26</v>
      </c>
      <c r="G45" s="90">
        <v>0.72222222222222221</v>
      </c>
      <c r="H45" s="89">
        <v>3</v>
      </c>
      <c r="I45" s="58"/>
    </row>
    <row r="46" spans="1:9" x14ac:dyDescent="0.25">
      <c r="A46" s="156"/>
      <c r="B46" s="87" t="s">
        <v>95</v>
      </c>
      <c r="C46" s="88">
        <v>18</v>
      </c>
      <c r="D46" s="88">
        <v>14</v>
      </c>
      <c r="E46" s="90">
        <v>0.77777777777777779</v>
      </c>
      <c r="F46" s="88">
        <v>12</v>
      </c>
      <c r="G46" s="90">
        <v>0.66666666666666663</v>
      </c>
      <c r="H46" s="89">
        <v>3.2749999999999999</v>
      </c>
      <c r="I46" s="58"/>
    </row>
    <row r="47" spans="1:9" x14ac:dyDescent="0.25">
      <c r="A47" s="157"/>
      <c r="B47" s="95" t="s">
        <v>27</v>
      </c>
      <c r="C47" s="107">
        <f>IFERROR(SUM(C42:C46), "--")</f>
        <v>116</v>
      </c>
      <c r="D47" s="107">
        <f>IFERROR(SUM(D42:D46), "--")</f>
        <v>100</v>
      </c>
      <c r="E47" s="109">
        <f>IFERROR(D47/C47, "--" )</f>
        <v>0.86206896551724133</v>
      </c>
      <c r="F47" s="107">
        <f>IFERROR(SUM(F42:F46), "--")</f>
        <v>83</v>
      </c>
      <c r="G47" s="109">
        <f>IFERROR(F47/C47, "--" )</f>
        <v>0.71551724137931039</v>
      </c>
      <c r="H47" s="108" t="s">
        <v>29</v>
      </c>
      <c r="I47" s="58"/>
    </row>
    <row r="48" spans="1:9" ht="15" customHeight="1" x14ac:dyDescent="0.25">
      <c r="A48" s="161" t="s">
        <v>110</v>
      </c>
      <c r="B48" s="7" t="s">
        <v>91</v>
      </c>
      <c r="C48" s="119" t="s">
        <v>29</v>
      </c>
      <c r="D48" s="119" t="s">
        <v>29</v>
      </c>
      <c r="E48" s="52" t="s">
        <v>29</v>
      </c>
      <c r="F48" s="119" t="s">
        <v>29</v>
      </c>
      <c r="G48" s="52" t="s">
        <v>29</v>
      </c>
      <c r="H48" s="119" t="s">
        <v>29</v>
      </c>
    </row>
    <row r="49" spans="1:8" x14ac:dyDescent="0.25">
      <c r="A49" s="161"/>
      <c r="B49" s="7" t="s">
        <v>92</v>
      </c>
      <c r="C49" s="4">
        <v>127</v>
      </c>
      <c r="D49" s="4">
        <v>118</v>
      </c>
      <c r="E49" s="5">
        <v>0.92913385826771655</v>
      </c>
      <c r="F49" s="4">
        <v>97</v>
      </c>
      <c r="G49" s="5">
        <v>0.76377952755905509</v>
      </c>
      <c r="H49" s="6">
        <v>2.8612068965517246</v>
      </c>
    </row>
    <row r="50" spans="1:8" x14ac:dyDescent="0.25">
      <c r="A50" s="161"/>
      <c r="B50" s="7" t="s">
        <v>93</v>
      </c>
      <c r="C50" s="4">
        <v>105</v>
      </c>
      <c r="D50" s="4">
        <v>100</v>
      </c>
      <c r="E50" s="5">
        <v>0.95238095238095233</v>
      </c>
      <c r="F50" s="4">
        <v>90</v>
      </c>
      <c r="G50" s="5">
        <v>0.8571428571428571</v>
      </c>
      <c r="H50" s="6">
        <v>3.1150000000000002</v>
      </c>
    </row>
    <row r="51" spans="1:8" x14ac:dyDescent="0.25">
      <c r="A51" s="161"/>
      <c r="B51" s="7" t="s">
        <v>94</v>
      </c>
      <c r="C51" s="4">
        <v>145</v>
      </c>
      <c r="D51" s="4">
        <v>136</v>
      </c>
      <c r="E51" s="5">
        <v>0.93793103448275861</v>
      </c>
      <c r="F51" s="4">
        <v>121</v>
      </c>
      <c r="G51" s="5">
        <v>0.83448275862068966</v>
      </c>
      <c r="H51" s="6">
        <v>3.2022058823529411</v>
      </c>
    </row>
    <row r="52" spans="1:8" x14ac:dyDescent="0.25">
      <c r="A52" s="161"/>
      <c r="B52" s="7" t="s">
        <v>95</v>
      </c>
      <c r="C52" s="4">
        <v>112</v>
      </c>
      <c r="D52" s="4">
        <v>94</v>
      </c>
      <c r="E52" s="5">
        <v>0.8392857142857143</v>
      </c>
      <c r="F52" s="4">
        <v>91</v>
      </c>
      <c r="G52" s="5">
        <v>0.8125</v>
      </c>
      <c r="H52" s="6">
        <v>3.5139784946236556</v>
      </c>
    </row>
    <row r="53" spans="1:8" x14ac:dyDescent="0.25">
      <c r="A53" s="161"/>
      <c r="B53" s="54" t="s">
        <v>27</v>
      </c>
      <c r="C53" s="17">
        <f>IFERROR(SUM(C48:C52), "--")</f>
        <v>489</v>
      </c>
      <c r="D53" s="17">
        <f>IFERROR(SUM(D48:D52), "--")</f>
        <v>448</v>
      </c>
      <c r="E53" s="102">
        <f>IFERROR(D53/C53, "--" )</f>
        <v>0.91615541922290389</v>
      </c>
      <c r="F53" s="17">
        <f>IFERROR(SUM(F48:F52), "--")</f>
        <v>399</v>
      </c>
      <c r="G53" s="102">
        <f>IFERROR(F53/C53, "--" )</f>
        <v>0.81595092024539873</v>
      </c>
      <c r="H53" s="103" t="s">
        <v>29</v>
      </c>
    </row>
  </sheetData>
  <mergeCells count="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5" t="s">
        <v>101</v>
      </c>
      <c r="B1" s="166"/>
      <c r="C1" s="166"/>
      <c r="D1" s="166"/>
      <c r="E1" s="166"/>
      <c r="F1" s="166"/>
      <c r="G1" s="166"/>
      <c r="H1" s="166"/>
    </row>
    <row r="2" spans="1:8" ht="30" x14ac:dyDescent="0.25">
      <c r="A2" s="25" t="s">
        <v>43</v>
      </c>
      <c r="B2" s="2" t="s">
        <v>1</v>
      </c>
      <c r="C2" s="65" t="s">
        <v>46</v>
      </c>
      <c r="D2" s="65" t="s">
        <v>47</v>
      </c>
      <c r="E2" s="65" t="s">
        <v>44</v>
      </c>
      <c r="F2" s="65" t="s">
        <v>48</v>
      </c>
      <c r="G2" s="65" t="s">
        <v>0</v>
      </c>
      <c r="H2" s="65" t="s">
        <v>45</v>
      </c>
    </row>
    <row r="3" spans="1:8" x14ac:dyDescent="0.25">
      <c r="A3" s="171" t="s">
        <v>42</v>
      </c>
      <c r="B3" s="7" t="s">
        <v>91</v>
      </c>
      <c r="C3" s="26">
        <v>524</v>
      </c>
      <c r="D3" s="26">
        <v>468</v>
      </c>
      <c r="E3" s="27">
        <v>0.89312977099236646</v>
      </c>
      <c r="F3" s="26">
        <v>418</v>
      </c>
      <c r="G3" s="27">
        <v>0.79770992366412219</v>
      </c>
      <c r="H3" s="28">
        <v>2.9781609195402297</v>
      </c>
    </row>
    <row r="4" spans="1:8" x14ac:dyDescent="0.25">
      <c r="A4" s="172"/>
      <c r="B4" s="7" t="s">
        <v>92</v>
      </c>
      <c r="C4" s="26">
        <v>457</v>
      </c>
      <c r="D4" s="26">
        <v>408</v>
      </c>
      <c r="E4" s="27">
        <v>0.89277899343544853</v>
      </c>
      <c r="F4" s="26">
        <v>344</v>
      </c>
      <c r="G4" s="27">
        <v>0.75273522975929974</v>
      </c>
      <c r="H4" s="28">
        <v>2.9423173803526455</v>
      </c>
    </row>
    <row r="5" spans="1:8" x14ac:dyDescent="0.25">
      <c r="A5" s="172"/>
      <c r="B5" s="7" t="s">
        <v>93</v>
      </c>
      <c r="C5" s="26">
        <v>329</v>
      </c>
      <c r="D5" s="26">
        <v>294</v>
      </c>
      <c r="E5" s="27">
        <v>0.8936170212765957</v>
      </c>
      <c r="F5" s="26">
        <v>249</v>
      </c>
      <c r="G5" s="27">
        <v>0.75683890577507595</v>
      </c>
      <c r="H5" s="28">
        <v>2.9480286738351253</v>
      </c>
    </row>
    <row r="6" spans="1:8" x14ac:dyDescent="0.25">
      <c r="A6" s="172"/>
      <c r="B6" s="7" t="s">
        <v>94</v>
      </c>
      <c r="C6" s="26">
        <v>553</v>
      </c>
      <c r="D6" s="26">
        <v>514</v>
      </c>
      <c r="E6" s="27">
        <v>0.92947558770343586</v>
      </c>
      <c r="F6" s="26">
        <v>442</v>
      </c>
      <c r="G6" s="27">
        <v>0.79927667269439417</v>
      </c>
      <c r="H6" s="28">
        <v>2.9835714285714281</v>
      </c>
    </row>
    <row r="7" spans="1:8" x14ac:dyDescent="0.25">
      <c r="A7" s="172"/>
      <c r="B7" s="7" t="s">
        <v>95</v>
      </c>
      <c r="C7" s="26">
        <v>482</v>
      </c>
      <c r="D7" s="26">
        <v>423</v>
      </c>
      <c r="E7" s="27">
        <v>0.87759336099585061</v>
      </c>
      <c r="F7" s="26">
        <v>389</v>
      </c>
      <c r="G7" s="27">
        <v>0.80705394190871371</v>
      </c>
      <c r="H7" s="28">
        <v>3.1638483965014581</v>
      </c>
    </row>
    <row r="8" spans="1:8" s="72" customFormat="1" x14ac:dyDescent="0.25">
      <c r="A8" s="173"/>
      <c r="B8" s="54" t="s">
        <v>27</v>
      </c>
      <c r="C8" s="93">
        <f>IFERROR(SUM(C3:C7), "--")</f>
        <v>2345</v>
      </c>
      <c r="D8" s="93">
        <f>IFERROR(SUM(D3:D7), "--")</f>
        <v>2107</v>
      </c>
      <c r="E8" s="98">
        <f>IFERROR(D8/C8, "--")</f>
        <v>0.89850746268656712</v>
      </c>
      <c r="F8" s="93">
        <f>IFERROR(SUM(F3:F7), "--")</f>
        <v>1842</v>
      </c>
      <c r="G8" s="98">
        <f>IFERROR(F8/C8, "--")</f>
        <v>0.78550106609808101</v>
      </c>
      <c r="H8" s="94" t="s">
        <v>29</v>
      </c>
    </row>
    <row r="9" spans="1:8" x14ac:dyDescent="0.25">
      <c r="A9" s="168" t="s">
        <v>50</v>
      </c>
      <c r="B9" s="87" t="s">
        <v>91</v>
      </c>
      <c r="C9" s="38">
        <v>144</v>
      </c>
      <c r="D9" s="38">
        <v>125</v>
      </c>
      <c r="E9" s="92">
        <v>0.86805555555555558</v>
      </c>
      <c r="F9" s="38">
        <v>111</v>
      </c>
      <c r="G9" s="92">
        <v>0.77083333333333337</v>
      </c>
      <c r="H9" s="91">
        <v>3.2</v>
      </c>
    </row>
    <row r="10" spans="1:8" x14ac:dyDescent="0.25">
      <c r="A10" s="169"/>
      <c r="B10" s="87" t="s">
        <v>92</v>
      </c>
      <c r="C10" s="38">
        <v>164</v>
      </c>
      <c r="D10" s="38">
        <v>122</v>
      </c>
      <c r="E10" s="92">
        <v>0.74390243902439024</v>
      </c>
      <c r="F10" s="38">
        <v>105</v>
      </c>
      <c r="G10" s="92">
        <v>0.6402439024390244</v>
      </c>
      <c r="H10" s="91">
        <v>3.1274999999999999</v>
      </c>
    </row>
    <row r="11" spans="1:8" x14ac:dyDescent="0.25">
      <c r="A11" s="169"/>
      <c r="B11" s="87" t="s">
        <v>93</v>
      </c>
      <c r="C11" s="38">
        <v>161</v>
      </c>
      <c r="D11" s="38">
        <v>139</v>
      </c>
      <c r="E11" s="92">
        <v>0.86335403726708071</v>
      </c>
      <c r="F11" s="38">
        <v>114</v>
      </c>
      <c r="G11" s="92">
        <v>0.70807453416149069</v>
      </c>
      <c r="H11" s="91">
        <v>2.9669064748201435</v>
      </c>
    </row>
    <row r="12" spans="1:8" x14ac:dyDescent="0.25">
      <c r="A12" s="169"/>
      <c r="B12" s="87" t="s">
        <v>94</v>
      </c>
      <c r="C12" s="38">
        <v>150</v>
      </c>
      <c r="D12" s="38">
        <v>131</v>
      </c>
      <c r="E12" s="92">
        <v>0.87333333333333329</v>
      </c>
      <c r="F12" s="38">
        <v>105</v>
      </c>
      <c r="G12" s="92">
        <v>0.7</v>
      </c>
      <c r="H12" s="91">
        <v>2.93</v>
      </c>
    </row>
    <row r="13" spans="1:8" x14ac:dyDescent="0.25">
      <c r="A13" s="169"/>
      <c r="B13" s="87" t="s">
        <v>95</v>
      </c>
      <c r="C13" s="38">
        <v>189</v>
      </c>
      <c r="D13" s="38">
        <v>168</v>
      </c>
      <c r="E13" s="92">
        <v>0.88888888888888884</v>
      </c>
      <c r="F13" s="38">
        <v>138</v>
      </c>
      <c r="G13" s="92">
        <v>0.73015873015873012</v>
      </c>
      <c r="H13" s="91">
        <v>3.0502994011976048</v>
      </c>
    </row>
    <row r="14" spans="1:8" s="72" customFormat="1" x14ac:dyDescent="0.25">
      <c r="A14" s="170"/>
      <c r="B14" s="95" t="s">
        <v>27</v>
      </c>
      <c r="C14" s="99">
        <f>IFERROR(SUM(C9:C13), "--")</f>
        <v>808</v>
      </c>
      <c r="D14" s="99">
        <f>IFERROR(SUM(D9:D13), "--")</f>
        <v>685</v>
      </c>
      <c r="E14" s="100">
        <f>IFERROR(D14/C14, "--")</f>
        <v>0.84777227722772275</v>
      </c>
      <c r="F14" s="99">
        <f>IFERROR(SUM(F9:F13), "--")</f>
        <v>573</v>
      </c>
      <c r="G14" s="100">
        <f>IFERROR(F14/C14, "--")</f>
        <v>0.70915841584158412</v>
      </c>
      <c r="H14" s="96" t="s">
        <v>29</v>
      </c>
    </row>
    <row r="15" spans="1:8" ht="15" customHeight="1" x14ac:dyDescent="0.25">
      <c r="A15" s="167" t="s">
        <v>49</v>
      </c>
      <c r="B15" s="7" t="s">
        <v>91</v>
      </c>
      <c r="C15" s="29" t="s">
        <v>29</v>
      </c>
      <c r="D15" s="29" t="s">
        <v>29</v>
      </c>
      <c r="E15" s="30" t="s">
        <v>29</v>
      </c>
      <c r="F15" s="29" t="s">
        <v>29</v>
      </c>
      <c r="G15" s="30" t="s">
        <v>29</v>
      </c>
      <c r="H15" s="31" t="s">
        <v>29</v>
      </c>
    </row>
    <row r="16" spans="1:8" x14ac:dyDescent="0.25">
      <c r="A16" s="167"/>
      <c r="B16" s="7" t="s">
        <v>92</v>
      </c>
      <c r="C16" s="29" t="s">
        <v>29</v>
      </c>
      <c r="D16" s="29" t="s">
        <v>29</v>
      </c>
      <c r="E16" s="30" t="s">
        <v>29</v>
      </c>
      <c r="F16" s="29" t="s">
        <v>29</v>
      </c>
      <c r="G16" s="30" t="s">
        <v>29</v>
      </c>
      <c r="H16" s="31" t="s">
        <v>29</v>
      </c>
    </row>
    <row r="17" spans="1:8" x14ac:dyDescent="0.25">
      <c r="A17" s="167"/>
      <c r="B17" s="7" t="s">
        <v>93</v>
      </c>
      <c r="C17" s="29" t="s">
        <v>29</v>
      </c>
      <c r="D17" s="29" t="s">
        <v>29</v>
      </c>
      <c r="E17" s="30" t="s">
        <v>29</v>
      </c>
      <c r="F17" s="29" t="s">
        <v>29</v>
      </c>
      <c r="G17" s="30" t="s">
        <v>29</v>
      </c>
      <c r="H17" s="31" t="s">
        <v>29</v>
      </c>
    </row>
    <row r="18" spans="1:8" x14ac:dyDescent="0.25">
      <c r="A18" s="167"/>
      <c r="B18" s="7" t="s">
        <v>94</v>
      </c>
      <c r="C18" s="29" t="s">
        <v>29</v>
      </c>
      <c r="D18" s="29" t="s">
        <v>29</v>
      </c>
      <c r="E18" s="30" t="s">
        <v>29</v>
      </c>
      <c r="F18" s="29" t="s">
        <v>29</v>
      </c>
      <c r="G18" s="30" t="s">
        <v>29</v>
      </c>
      <c r="H18" s="31" t="s">
        <v>29</v>
      </c>
    </row>
    <row r="19" spans="1:8" x14ac:dyDescent="0.25">
      <c r="A19" s="167"/>
      <c r="B19" s="7" t="s">
        <v>95</v>
      </c>
      <c r="C19" s="29" t="s">
        <v>29</v>
      </c>
      <c r="D19" s="29" t="s">
        <v>29</v>
      </c>
      <c r="E19" s="30" t="s">
        <v>29</v>
      </c>
      <c r="F19" s="29" t="s">
        <v>29</v>
      </c>
      <c r="G19" s="30" t="s">
        <v>29</v>
      </c>
      <c r="H19" s="31" t="s">
        <v>29</v>
      </c>
    </row>
    <row r="20" spans="1:8" s="72" customFormat="1" x14ac:dyDescent="0.25">
      <c r="A20" s="167"/>
      <c r="B20" s="54" t="s">
        <v>27</v>
      </c>
      <c r="C20" s="93">
        <f>IFERROR(SUM(C15:C19), "--")</f>
        <v>0</v>
      </c>
      <c r="D20" s="93">
        <f>IFERROR(SUM(D15:D19), "--")</f>
        <v>0</v>
      </c>
      <c r="E20" s="69" t="str">
        <f>IFERROR(D20/C20, "--")</f>
        <v>--</v>
      </c>
      <c r="F20" s="93">
        <f>IFERROR(SUM(F15:F19), "--")</f>
        <v>0</v>
      </c>
      <c r="G20" s="69" t="str">
        <f>IFERROR(F20/C20, "--")</f>
        <v>--</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2"/>
      <c r="B1" s="182"/>
      <c r="C1" s="182" t="s">
        <v>102</v>
      </c>
      <c r="D1" s="182"/>
      <c r="E1" s="182"/>
      <c r="F1" s="182"/>
      <c r="G1" s="182"/>
      <c r="H1" s="182"/>
      <c r="I1" s="165" t="s">
        <v>102</v>
      </c>
      <c r="J1" s="165"/>
      <c r="K1" s="165"/>
      <c r="L1" s="165"/>
      <c r="M1" s="165"/>
      <c r="N1" s="165"/>
      <c r="O1" s="165" t="s">
        <v>102</v>
      </c>
      <c r="P1" s="165"/>
      <c r="Q1" s="165"/>
      <c r="R1" s="165"/>
      <c r="S1" s="165"/>
      <c r="T1" s="165"/>
    </row>
    <row r="2" spans="1:20" ht="21" x14ac:dyDescent="0.25">
      <c r="A2" s="174" t="s">
        <v>35</v>
      </c>
      <c r="B2" s="180" t="s">
        <v>1</v>
      </c>
      <c r="C2" s="177" t="s">
        <v>42</v>
      </c>
      <c r="D2" s="178"/>
      <c r="E2" s="178"/>
      <c r="F2" s="178"/>
      <c r="G2" s="178"/>
      <c r="H2" s="179"/>
      <c r="I2" s="176" t="s">
        <v>50</v>
      </c>
      <c r="J2" s="176"/>
      <c r="K2" s="176"/>
      <c r="L2" s="176"/>
      <c r="M2" s="176"/>
      <c r="N2" s="176"/>
      <c r="O2" s="176" t="s">
        <v>49</v>
      </c>
      <c r="P2" s="176"/>
      <c r="Q2" s="176"/>
      <c r="R2" s="176"/>
      <c r="S2" s="176"/>
      <c r="T2" s="176"/>
    </row>
    <row r="3" spans="1:20" x14ac:dyDescent="0.25">
      <c r="A3" s="175"/>
      <c r="B3" s="181"/>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83" t="s">
        <v>36</v>
      </c>
      <c r="B4" s="7" t="s">
        <v>91</v>
      </c>
      <c r="C4" s="79">
        <v>33</v>
      </c>
      <c r="D4" s="32">
        <v>26</v>
      </c>
      <c r="E4" s="27">
        <v>0.78787878787878785</v>
      </c>
      <c r="F4" s="32">
        <v>21</v>
      </c>
      <c r="G4" s="27">
        <v>0.63636363636363635</v>
      </c>
      <c r="H4" s="33">
        <v>2.5722222222222224</v>
      </c>
      <c r="I4" s="79">
        <v>14</v>
      </c>
      <c r="J4" s="32">
        <v>11</v>
      </c>
      <c r="K4" s="27">
        <v>0.7857142857142857</v>
      </c>
      <c r="L4" s="32">
        <v>11</v>
      </c>
      <c r="M4" s="27">
        <v>0.7857142857142857</v>
      </c>
      <c r="N4" s="33">
        <v>3.2727272727272729</v>
      </c>
      <c r="O4" s="120" t="s">
        <v>29</v>
      </c>
      <c r="P4" s="121" t="s">
        <v>29</v>
      </c>
      <c r="Q4" s="30" t="s">
        <v>29</v>
      </c>
      <c r="R4" s="121" t="s">
        <v>29</v>
      </c>
      <c r="S4" s="30" t="s">
        <v>29</v>
      </c>
      <c r="T4" s="122" t="s">
        <v>29</v>
      </c>
    </row>
    <row r="5" spans="1:20" x14ac:dyDescent="0.25">
      <c r="A5" s="184"/>
      <c r="B5" s="7" t="s">
        <v>92</v>
      </c>
      <c r="C5" s="79">
        <v>34</v>
      </c>
      <c r="D5" s="32">
        <v>26</v>
      </c>
      <c r="E5" s="27">
        <v>0.76470588235294112</v>
      </c>
      <c r="F5" s="32">
        <v>20</v>
      </c>
      <c r="G5" s="27">
        <v>0.58823529411764708</v>
      </c>
      <c r="H5" s="33">
        <v>2.6160000000000001</v>
      </c>
      <c r="I5" s="79">
        <v>14</v>
      </c>
      <c r="J5" s="32">
        <v>7</v>
      </c>
      <c r="K5" s="27">
        <v>0.5</v>
      </c>
      <c r="L5" s="32">
        <v>5</v>
      </c>
      <c r="M5" s="27">
        <v>0.35714285714285715</v>
      </c>
      <c r="N5" s="33">
        <v>2.5714285714285716</v>
      </c>
      <c r="O5" s="120" t="s">
        <v>29</v>
      </c>
      <c r="P5" s="121" t="s">
        <v>29</v>
      </c>
      <c r="Q5" s="30" t="s">
        <v>29</v>
      </c>
      <c r="R5" s="121" t="s">
        <v>29</v>
      </c>
      <c r="S5" s="30" t="s">
        <v>29</v>
      </c>
      <c r="T5" s="122" t="s">
        <v>29</v>
      </c>
    </row>
    <row r="6" spans="1:20" x14ac:dyDescent="0.25">
      <c r="A6" s="184"/>
      <c r="B6" s="7" t="s">
        <v>93</v>
      </c>
      <c r="C6" s="79">
        <v>26</v>
      </c>
      <c r="D6" s="32">
        <v>19</v>
      </c>
      <c r="E6" s="27">
        <v>0.73076923076923073</v>
      </c>
      <c r="F6" s="32">
        <v>17</v>
      </c>
      <c r="G6" s="27">
        <v>0.65384615384615385</v>
      </c>
      <c r="H6" s="33">
        <v>2.9473684210526314</v>
      </c>
      <c r="I6" s="79">
        <v>10</v>
      </c>
      <c r="J6" s="32">
        <v>9</v>
      </c>
      <c r="K6" s="27">
        <v>0.9</v>
      </c>
      <c r="L6" s="32">
        <v>5</v>
      </c>
      <c r="M6" s="27">
        <v>0.5</v>
      </c>
      <c r="N6" s="33">
        <v>2.1111111111111112</v>
      </c>
      <c r="O6" s="120" t="s">
        <v>29</v>
      </c>
      <c r="P6" s="121" t="s">
        <v>29</v>
      </c>
      <c r="Q6" s="30" t="s">
        <v>29</v>
      </c>
      <c r="R6" s="121" t="s">
        <v>29</v>
      </c>
      <c r="S6" s="30" t="s">
        <v>29</v>
      </c>
      <c r="T6" s="122" t="s">
        <v>29</v>
      </c>
    </row>
    <row r="7" spans="1:20" x14ac:dyDescent="0.25">
      <c r="A7" s="184"/>
      <c r="B7" s="7" t="s">
        <v>94</v>
      </c>
      <c r="C7" s="79">
        <v>36</v>
      </c>
      <c r="D7" s="32">
        <v>31</v>
      </c>
      <c r="E7" s="27">
        <v>0.86111111111111116</v>
      </c>
      <c r="F7" s="32">
        <v>24</v>
      </c>
      <c r="G7" s="27">
        <v>0.66666666666666663</v>
      </c>
      <c r="H7" s="33">
        <v>2.5217391304347827</v>
      </c>
      <c r="I7" s="79">
        <v>6</v>
      </c>
      <c r="J7" s="32">
        <v>2</v>
      </c>
      <c r="K7" s="27">
        <v>0.33333333333333331</v>
      </c>
      <c r="L7" s="32">
        <v>2</v>
      </c>
      <c r="M7" s="27">
        <v>0.33333333333333331</v>
      </c>
      <c r="N7" s="33">
        <v>3.5</v>
      </c>
      <c r="O7" s="120" t="s">
        <v>29</v>
      </c>
      <c r="P7" s="121" t="s">
        <v>29</v>
      </c>
      <c r="Q7" s="30" t="s">
        <v>29</v>
      </c>
      <c r="R7" s="121" t="s">
        <v>29</v>
      </c>
      <c r="S7" s="30" t="s">
        <v>29</v>
      </c>
      <c r="T7" s="122" t="s">
        <v>29</v>
      </c>
    </row>
    <row r="8" spans="1:20" x14ac:dyDescent="0.25">
      <c r="A8" s="184"/>
      <c r="B8" s="7" t="s">
        <v>95</v>
      </c>
      <c r="C8" s="79">
        <v>33</v>
      </c>
      <c r="D8" s="32">
        <v>29</v>
      </c>
      <c r="E8" s="27">
        <v>0.87878787878787878</v>
      </c>
      <c r="F8" s="32">
        <v>28</v>
      </c>
      <c r="G8" s="27">
        <v>0.84848484848484851</v>
      </c>
      <c r="H8" s="33">
        <v>3.2727272727272729</v>
      </c>
      <c r="I8" s="79">
        <v>13</v>
      </c>
      <c r="J8" s="32">
        <v>10</v>
      </c>
      <c r="K8" s="27">
        <v>0.76923076923076927</v>
      </c>
      <c r="L8" s="32">
        <v>5</v>
      </c>
      <c r="M8" s="27">
        <v>0.38461538461538464</v>
      </c>
      <c r="N8" s="33">
        <v>2</v>
      </c>
      <c r="O8" s="120" t="s">
        <v>29</v>
      </c>
      <c r="P8" s="121" t="s">
        <v>29</v>
      </c>
      <c r="Q8" s="30" t="s">
        <v>29</v>
      </c>
      <c r="R8" s="121" t="s">
        <v>29</v>
      </c>
      <c r="S8" s="30" t="s">
        <v>29</v>
      </c>
      <c r="T8" s="122" t="s">
        <v>29</v>
      </c>
    </row>
    <row r="9" spans="1:20" s="72" customFormat="1" x14ac:dyDescent="0.25">
      <c r="A9" s="185"/>
      <c r="B9" s="54" t="s">
        <v>27</v>
      </c>
      <c r="C9" s="80">
        <f>IFERROR(SUM(C4:C8), "--")</f>
        <v>162</v>
      </c>
      <c r="D9" s="68">
        <f>IFERROR(SUM(D4:D8), "--")</f>
        <v>131</v>
      </c>
      <c r="E9" s="69">
        <f>IFERROR(D9/C9, "--")</f>
        <v>0.80864197530864201</v>
      </c>
      <c r="F9" s="68">
        <f>IFERROR(SUM(F4:F8), "--")</f>
        <v>110</v>
      </c>
      <c r="G9" s="69">
        <f>IFERROR(F9/C9, "--")</f>
        <v>0.67901234567901236</v>
      </c>
      <c r="H9" s="70" t="s">
        <v>29</v>
      </c>
      <c r="I9" s="80">
        <f>IFERROR(SUM(I4:I8), "--")</f>
        <v>57</v>
      </c>
      <c r="J9" s="68">
        <f>IFERROR(SUM(J4:J8), "--")</f>
        <v>39</v>
      </c>
      <c r="K9" s="69">
        <f>IFERROR(J9/I9, "--")</f>
        <v>0.68421052631578949</v>
      </c>
      <c r="L9" s="68">
        <f>IFERROR(SUM(L4:L8), "--")</f>
        <v>28</v>
      </c>
      <c r="M9" s="69">
        <f>IFERROR(L9/I9, "--")</f>
        <v>0.49122807017543857</v>
      </c>
      <c r="N9" s="70" t="s">
        <v>29</v>
      </c>
      <c r="O9" s="80">
        <f>IFERROR(SUM(O4:O8), "--")</f>
        <v>0</v>
      </c>
      <c r="P9" s="68">
        <f>IFERROR(SUM(P4:P8), "--")</f>
        <v>0</v>
      </c>
      <c r="Q9" s="69" t="str">
        <f>IFERROR(P9/O9, "--")</f>
        <v>--</v>
      </c>
      <c r="R9" s="68">
        <f>IFERROR(SUM(R4:R8), "--")</f>
        <v>0</v>
      </c>
      <c r="S9" s="69" t="str">
        <f>IFERROR(R9/O9, "--")</f>
        <v>--</v>
      </c>
      <c r="T9" s="70" t="s">
        <v>29</v>
      </c>
    </row>
    <row r="10" spans="1:20" ht="15" customHeight="1" x14ac:dyDescent="0.25">
      <c r="A10" s="155" t="s">
        <v>37</v>
      </c>
      <c r="B10" s="34" t="s">
        <v>91</v>
      </c>
      <c r="C10" s="81">
        <v>2</v>
      </c>
      <c r="D10" s="35">
        <v>2</v>
      </c>
      <c r="E10" s="59">
        <v>1</v>
      </c>
      <c r="F10" s="35">
        <v>1</v>
      </c>
      <c r="G10" s="59">
        <v>0.5</v>
      </c>
      <c r="H10" s="37">
        <v>3</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6"/>
      <c r="B11" s="34" t="s">
        <v>92</v>
      </c>
      <c r="C11" s="81">
        <v>1</v>
      </c>
      <c r="D11" s="35">
        <v>1</v>
      </c>
      <c r="E11" s="59">
        <v>1</v>
      </c>
      <c r="F11" s="35">
        <v>1</v>
      </c>
      <c r="G11" s="59">
        <v>1</v>
      </c>
      <c r="H11" s="37">
        <v>4</v>
      </c>
      <c r="I11" s="81">
        <v>1</v>
      </c>
      <c r="J11" s="35">
        <v>0</v>
      </c>
      <c r="K11" s="59">
        <v>0</v>
      </c>
      <c r="L11" s="35">
        <v>0</v>
      </c>
      <c r="M11" s="59">
        <v>0</v>
      </c>
      <c r="N11" s="37" t="s">
        <v>29</v>
      </c>
      <c r="O11" s="84" t="s">
        <v>29</v>
      </c>
      <c r="P11" s="38" t="s">
        <v>29</v>
      </c>
      <c r="Q11" s="92" t="s">
        <v>29</v>
      </c>
      <c r="R11" s="38" t="s">
        <v>29</v>
      </c>
      <c r="S11" s="92" t="s">
        <v>29</v>
      </c>
      <c r="T11" s="91" t="s">
        <v>29</v>
      </c>
    </row>
    <row r="12" spans="1:20" x14ac:dyDescent="0.25">
      <c r="A12" s="156"/>
      <c r="B12" s="34" t="s">
        <v>93</v>
      </c>
      <c r="C12" s="84" t="s">
        <v>29</v>
      </c>
      <c r="D12" s="38" t="s">
        <v>29</v>
      </c>
      <c r="E12" s="92" t="s">
        <v>29</v>
      </c>
      <c r="F12" s="38" t="s">
        <v>29</v>
      </c>
      <c r="G12" s="92" t="s">
        <v>29</v>
      </c>
      <c r="H12" s="91" t="s">
        <v>29</v>
      </c>
      <c r="I12" s="81">
        <v>1</v>
      </c>
      <c r="J12" s="35">
        <v>0</v>
      </c>
      <c r="K12" s="59">
        <v>0</v>
      </c>
      <c r="L12" s="35">
        <v>0</v>
      </c>
      <c r="M12" s="59">
        <v>0</v>
      </c>
      <c r="N12" s="36" t="s">
        <v>29</v>
      </c>
      <c r="O12" s="84" t="s">
        <v>29</v>
      </c>
      <c r="P12" s="38" t="s">
        <v>29</v>
      </c>
      <c r="Q12" s="92" t="s">
        <v>29</v>
      </c>
      <c r="R12" s="38" t="s">
        <v>29</v>
      </c>
      <c r="S12" s="92" t="s">
        <v>29</v>
      </c>
      <c r="T12" s="91" t="s">
        <v>29</v>
      </c>
    </row>
    <row r="13" spans="1:20" x14ac:dyDescent="0.25">
      <c r="A13" s="156"/>
      <c r="B13" s="34"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6"/>
      <c r="B14" s="34" t="s">
        <v>95</v>
      </c>
      <c r="C14" s="84" t="s">
        <v>29</v>
      </c>
      <c r="D14" s="38" t="s">
        <v>29</v>
      </c>
      <c r="E14" s="92" t="s">
        <v>29</v>
      </c>
      <c r="F14" s="38" t="s">
        <v>29</v>
      </c>
      <c r="G14" s="92" t="s">
        <v>29</v>
      </c>
      <c r="H14" s="91" t="s">
        <v>29</v>
      </c>
      <c r="I14" s="84" t="s">
        <v>29</v>
      </c>
      <c r="J14" s="38" t="s">
        <v>29</v>
      </c>
      <c r="K14" s="92" t="s">
        <v>29</v>
      </c>
      <c r="L14" s="38" t="s">
        <v>29</v>
      </c>
      <c r="M14" s="92" t="s">
        <v>29</v>
      </c>
      <c r="N14" s="91" t="s">
        <v>29</v>
      </c>
      <c r="O14" s="84" t="s">
        <v>29</v>
      </c>
      <c r="P14" s="38" t="s">
        <v>29</v>
      </c>
      <c r="Q14" s="92" t="s">
        <v>29</v>
      </c>
      <c r="R14" s="38" t="s">
        <v>29</v>
      </c>
      <c r="S14" s="92" t="s">
        <v>29</v>
      </c>
      <c r="T14" s="91" t="s">
        <v>29</v>
      </c>
    </row>
    <row r="15" spans="1:20" s="72" customFormat="1" x14ac:dyDescent="0.25">
      <c r="A15" s="157"/>
      <c r="B15" s="73" t="s">
        <v>27</v>
      </c>
      <c r="C15" s="82">
        <f>IFERROR(SUM(C10:C14), "--")</f>
        <v>3</v>
      </c>
      <c r="D15" s="74">
        <f>IFERROR(SUM(D10:D14), "--")</f>
        <v>3</v>
      </c>
      <c r="E15" s="75">
        <f>IFERROR(D15/C15, "--")</f>
        <v>1</v>
      </c>
      <c r="F15" s="74">
        <f>IFERROR(SUM(F10:F14), "--")</f>
        <v>2</v>
      </c>
      <c r="G15" s="75">
        <f>IFERROR(F15/C15, "--")</f>
        <v>0.66666666666666663</v>
      </c>
      <c r="H15" s="76" t="s">
        <v>29</v>
      </c>
      <c r="I15" s="82">
        <f>IFERROR(SUM(I10:I14), "--")</f>
        <v>2</v>
      </c>
      <c r="J15" s="74">
        <f>IFERROR(SUM(J10:J14), "--")</f>
        <v>0</v>
      </c>
      <c r="K15" s="75">
        <f>IFERROR(J15/I15, "--")</f>
        <v>0</v>
      </c>
      <c r="L15" s="74">
        <f>IFERROR(SUM(L10:L14), "--")</f>
        <v>0</v>
      </c>
      <c r="M15" s="75">
        <f>IFERROR(L15/I15, "--")</f>
        <v>0</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86" t="s">
        <v>13</v>
      </c>
      <c r="B16" s="7" t="s">
        <v>91</v>
      </c>
      <c r="C16" s="79">
        <v>11</v>
      </c>
      <c r="D16" s="32">
        <v>9</v>
      </c>
      <c r="E16" s="27">
        <v>0.81818181818181823</v>
      </c>
      <c r="F16" s="32">
        <v>8</v>
      </c>
      <c r="G16" s="27">
        <v>0.72727272727272729</v>
      </c>
      <c r="H16" s="33">
        <v>2.8</v>
      </c>
      <c r="I16" s="79">
        <v>7</v>
      </c>
      <c r="J16" s="32">
        <v>6</v>
      </c>
      <c r="K16" s="27">
        <v>0.8571428571428571</v>
      </c>
      <c r="L16" s="32">
        <v>5</v>
      </c>
      <c r="M16" s="27">
        <v>0.7142857142857143</v>
      </c>
      <c r="N16" s="33">
        <v>3.3333333333333335</v>
      </c>
      <c r="O16" s="120" t="s">
        <v>29</v>
      </c>
      <c r="P16" s="121" t="s">
        <v>29</v>
      </c>
      <c r="Q16" s="30" t="s">
        <v>29</v>
      </c>
      <c r="R16" s="121" t="s">
        <v>29</v>
      </c>
      <c r="S16" s="30" t="s">
        <v>29</v>
      </c>
      <c r="T16" s="122" t="s">
        <v>29</v>
      </c>
    </row>
    <row r="17" spans="1:20" x14ac:dyDescent="0.25">
      <c r="A17" s="187"/>
      <c r="B17" s="7" t="s">
        <v>92</v>
      </c>
      <c r="C17" s="79">
        <v>14</v>
      </c>
      <c r="D17" s="32">
        <v>13</v>
      </c>
      <c r="E17" s="27">
        <v>0.9285714285714286</v>
      </c>
      <c r="F17" s="32">
        <v>13</v>
      </c>
      <c r="G17" s="27">
        <v>0.9285714285714286</v>
      </c>
      <c r="H17" s="33">
        <v>3.9769230769230774</v>
      </c>
      <c r="I17" s="79">
        <v>2</v>
      </c>
      <c r="J17" s="32">
        <v>1</v>
      </c>
      <c r="K17" s="27">
        <v>0.5</v>
      </c>
      <c r="L17" s="32">
        <v>1</v>
      </c>
      <c r="M17" s="27">
        <v>0.5</v>
      </c>
      <c r="N17" s="33">
        <v>4</v>
      </c>
      <c r="O17" s="120" t="s">
        <v>29</v>
      </c>
      <c r="P17" s="121" t="s">
        <v>29</v>
      </c>
      <c r="Q17" s="30" t="s">
        <v>29</v>
      </c>
      <c r="R17" s="121" t="s">
        <v>29</v>
      </c>
      <c r="S17" s="30" t="s">
        <v>29</v>
      </c>
      <c r="T17" s="122" t="s">
        <v>29</v>
      </c>
    </row>
    <row r="18" spans="1:20" x14ac:dyDescent="0.25">
      <c r="A18" s="187"/>
      <c r="B18" s="7" t="s">
        <v>93</v>
      </c>
      <c r="C18" s="79">
        <v>6</v>
      </c>
      <c r="D18" s="32">
        <v>6</v>
      </c>
      <c r="E18" s="27">
        <v>1</v>
      </c>
      <c r="F18" s="32">
        <v>6</v>
      </c>
      <c r="G18" s="27">
        <v>1</v>
      </c>
      <c r="H18" s="33">
        <v>3.6666666666666665</v>
      </c>
      <c r="I18" s="79">
        <v>1</v>
      </c>
      <c r="J18" s="32">
        <v>1</v>
      </c>
      <c r="K18" s="27">
        <v>1</v>
      </c>
      <c r="L18" s="32">
        <v>1</v>
      </c>
      <c r="M18" s="27">
        <v>1</v>
      </c>
      <c r="N18" s="33">
        <v>4</v>
      </c>
      <c r="O18" s="120" t="s">
        <v>29</v>
      </c>
      <c r="P18" s="121" t="s">
        <v>29</v>
      </c>
      <c r="Q18" s="30" t="s">
        <v>29</v>
      </c>
      <c r="R18" s="121" t="s">
        <v>29</v>
      </c>
      <c r="S18" s="30" t="s">
        <v>29</v>
      </c>
      <c r="T18" s="122" t="s">
        <v>29</v>
      </c>
    </row>
    <row r="19" spans="1:20" x14ac:dyDescent="0.25">
      <c r="A19" s="187"/>
      <c r="B19" s="7" t="s">
        <v>94</v>
      </c>
      <c r="C19" s="79">
        <v>14</v>
      </c>
      <c r="D19" s="32">
        <v>14</v>
      </c>
      <c r="E19" s="27">
        <v>1</v>
      </c>
      <c r="F19" s="32">
        <v>13</v>
      </c>
      <c r="G19" s="27">
        <v>0.9285714285714286</v>
      </c>
      <c r="H19" s="33">
        <v>3.1666666666666665</v>
      </c>
      <c r="I19" s="79">
        <v>4</v>
      </c>
      <c r="J19" s="32">
        <v>4</v>
      </c>
      <c r="K19" s="27">
        <v>1</v>
      </c>
      <c r="L19" s="32">
        <v>3</v>
      </c>
      <c r="M19" s="27">
        <v>0.75</v>
      </c>
      <c r="N19" s="33">
        <v>2.75</v>
      </c>
      <c r="O19" s="120" t="s">
        <v>29</v>
      </c>
      <c r="P19" s="121" t="s">
        <v>29</v>
      </c>
      <c r="Q19" s="30" t="s">
        <v>29</v>
      </c>
      <c r="R19" s="121" t="s">
        <v>29</v>
      </c>
      <c r="S19" s="30" t="s">
        <v>29</v>
      </c>
      <c r="T19" s="122" t="s">
        <v>29</v>
      </c>
    </row>
    <row r="20" spans="1:20" x14ac:dyDescent="0.25">
      <c r="A20" s="187"/>
      <c r="B20" s="7" t="s">
        <v>95</v>
      </c>
      <c r="C20" s="79">
        <v>13</v>
      </c>
      <c r="D20" s="32">
        <v>12</v>
      </c>
      <c r="E20" s="27">
        <v>0.92307692307692313</v>
      </c>
      <c r="F20" s="32">
        <v>12</v>
      </c>
      <c r="G20" s="27">
        <v>0.92307692307692313</v>
      </c>
      <c r="H20" s="33">
        <v>3.7250000000000001</v>
      </c>
      <c r="I20" s="79">
        <v>6</v>
      </c>
      <c r="J20" s="32">
        <v>6</v>
      </c>
      <c r="K20" s="27">
        <v>1</v>
      </c>
      <c r="L20" s="32">
        <v>6</v>
      </c>
      <c r="M20" s="27">
        <v>1</v>
      </c>
      <c r="N20" s="33">
        <v>3.8333333333333335</v>
      </c>
      <c r="O20" s="120" t="s">
        <v>29</v>
      </c>
      <c r="P20" s="121" t="s">
        <v>29</v>
      </c>
      <c r="Q20" s="30" t="s">
        <v>29</v>
      </c>
      <c r="R20" s="121" t="s">
        <v>29</v>
      </c>
      <c r="S20" s="30" t="s">
        <v>29</v>
      </c>
      <c r="T20" s="122" t="s">
        <v>29</v>
      </c>
    </row>
    <row r="21" spans="1:20" s="72" customFormat="1" x14ac:dyDescent="0.25">
      <c r="A21" s="188"/>
      <c r="B21" s="54" t="s">
        <v>27</v>
      </c>
      <c r="C21" s="80">
        <f>IFERROR(SUM(C16:C20), "--")</f>
        <v>58</v>
      </c>
      <c r="D21" s="68">
        <f>IFERROR(SUM(D16:D20), "--")</f>
        <v>54</v>
      </c>
      <c r="E21" s="69">
        <f>IFERROR(D21/C21, "--")</f>
        <v>0.93103448275862066</v>
      </c>
      <c r="F21" s="68">
        <f>IFERROR(SUM(F16:F20), "--")</f>
        <v>52</v>
      </c>
      <c r="G21" s="69">
        <f>IFERROR(F21/C21, "--")</f>
        <v>0.89655172413793105</v>
      </c>
      <c r="H21" s="71" t="s">
        <v>29</v>
      </c>
      <c r="I21" s="80">
        <f>IFERROR(SUM(I16:I20), "--")</f>
        <v>20</v>
      </c>
      <c r="J21" s="68">
        <f>IFERROR(SUM(J16:J20), "--")</f>
        <v>18</v>
      </c>
      <c r="K21" s="69">
        <f>IFERROR(J21/I21, "--")</f>
        <v>0.9</v>
      </c>
      <c r="L21" s="68">
        <f>IFERROR(SUM(L16:L20), "--")</f>
        <v>16</v>
      </c>
      <c r="M21" s="69">
        <f>IFERROR(L21/I21, "--")</f>
        <v>0.8</v>
      </c>
      <c r="N21" s="71" t="s">
        <v>29</v>
      </c>
      <c r="O21" s="80">
        <f>IFERROR(SUM(O16:O20), "--")</f>
        <v>0</v>
      </c>
      <c r="P21" s="68">
        <f>IFERROR(SUM(P16:P20), "--")</f>
        <v>0</v>
      </c>
      <c r="Q21" s="69" t="str">
        <f>IFERROR(P21/O21, "--")</f>
        <v>--</v>
      </c>
      <c r="R21" s="68">
        <f>IFERROR(SUM(R16:R20), "--")</f>
        <v>0</v>
      </c>
      <c r="S21" s="69" t="str">
        <f>IFERROR(R21/O21, "--")</f>
        <v>--</v>
      </c>
      <c r="T21" s="71" t="s">
        <v>29</v>
      </c>
    </row>
    <row r="22" spans="1:20" x14ac:dyDescent="0.25">
      <c r="A22" s="148" t="s">
        <v>14</v>
      </c>
      <c r="B22" s="34" t="s">
        <v>91</v>
      </c>
      <c r="C22" s="81">
        <v>14</v>
      </c>
      <c r="D22" s="35">
        <v>13</v>
      </c>
      <c r="E22" s="59">
        <v>0.9285714285714286</v>
      </c>
      <c r="F22" s="35">
        <v>12</v>
      </c>
      <c r="G22" s="59">
        <v>0.8571428571428571</v>
      </c>
      <c r="H22" s="37">
        <v>3.75</v>
      </c>
      <c r="I22" s="81">
        <v>6</v>
      </c>
      <c r="J22" s="35">
        <v>6</v>
      </c>
      <c r="K22" s="59">
        <v>1</v>
      </c>
      <c r="L22" s="35">
        <v>6</v>
      </c>
      <c r="M22" s="59">
        <v>1</v>
      </c>
      <c r="N22" s="37">
        <v>3</v>
      </c>
      <c r="O22" s="84" t="s">
        <v>29</v>
      </c>
      <c r="P22" s="38" t="s">
        <v>29</v>
      </c>
      <c r="Q22" s="92" t="s">
        <v>29</v>
      </c>
      <c r="R22" s="38" t="s">
        <v>29</v>
      </c>
      <c r="S22" s="92" t="s">
        <v>29</v>
      </c>
      <c r="T22" s="91" t="s">
        <v>29</v>
      </c>
    </row>
    <row r="23" spans="1:20" x14ac:dyDescent="0.25">
      <c r="A23" s="149"/>
      <c r="B23" s="34" t="s">
        <v>92</v>
      </c>
      <c r="C23" s="81">
        <v>10</v>
      </c>
      <c r="D23" s="35">
        <v>10</v>
      </c>
      <c r="E23" s="59">
        <v>1</v>
      </c>
      <c r="F23" s="35">
        <v>8</v>
      </c>
      <c r="G23" s="59">
        <v>0.8</v>
      </c>
      <c r="H23" s="37">
        <v>2.77</v>
      </c>
      <c r="I23" s="81">
        <v>3</v>
      </c>
      <c r="J23" s="35">
        <v>3</v>
      </c>
      <c r="K23" s="59">
        <v>1</v>
      </c>
      <c r="L23" s="35">
        <v>3</v>
      </c>
      <c r="M23" s="59">
        <v>1</v>
      </c>
      <c r="N23" s="37">
        <v>4</v>
      </c>
      <c r="O23" s="84" t="s">
        <v>29</v>
      </c>
      <c r="P23" s="38" t="s">
        <v>29</v>
      </c>
      <c r="Q23" s="92" t="s">
        <v>29</v>
      </c>
      <c r="R23" s="38" t="s">
        <v>29</v>
      </c>
      <c r="S23" s="92" t="s">
        <v>29</v>
      </c>
      <c r="T23" s="91" t="s">
        <v>29</v>
      </c>
    </row>
    <row r="24" spans="1:20" x14ac:dyDescent="0.25">
      <c r="A24" s="149"/>
      <c r="B24" s="34" t="s">
        <v>93</v>
      </c>
      <c r="C24" s="81">
        <v>5</v>
      </c>
      <c r="D24" s="35">
        <v>4</v>
      </c>
      <c r="E24" s="59">
        <v>0.8</v>
      </c>
      <c r="F24" s="35">
        <v>4</v>
      </c>
      <c r="G24" s="59">
        <v>0.8</v>
      </c>
      <c r="H24" s="37">
        <v>3.25</v>
      </c>
      <c r="I24" s="81">
        <v>3</v>
      </c>
      <c r="J24" s="35">
        <v>3</v>
      </c>
      <c r="K24" s="59">
        <v>1</v>
      </c>
      <c r="L24" s="35">
        <v>3</v>
      </c>
      <c r="M24" s="59">
        <v>1</v>
      </c>
      <c r="N24" s="37">
        <v>3.6666666666666665</v>
      </c>
      <c r="O24" s="84" t="s">
        <v>29</v>
      </c>
      <c r="P24" s="38" t="s">
        <v>29</v>
      </c>
      <c r="Q24" s="92" t="s">
        <v>29</v>
      </c>
      <c r="R24" s="38" t="s">
        <v>29</v>
      </c>
      <c r="S24" s="92" t="s">
        <v>29</v>
      </c>
      <c r="T24" s="91" t="s">
        <v>29</v>
      </c>
    </row>
    <row r="25" spans="1:20" x14ac:dyDescent="0.25">
      <c r="A25" s="149"/>
      <c r="B25" s="34" t="s">
        <v>94</v>
      </c>
      <c r="C25" s="81">
        <v>11</v>
      </c>
      <c r="D25" s="35">
        <v>11</v>
      </c>
      <c r="E25" s="59">
        <v>1</v>
      </c>
      <c r="F25" s="35">
        <v>11</v>
      </c>
      <c r="G25" s="59">
        <v>1</v>
      </c>
      <c r="H25" s="37">
        <v>3.8111111111111109</v>
      </c>
      <c r="I25" s="81">
        <v>2</v>
      </c>
      <c r="J25" s="35">
        <v>2</v>
      </c>
      <c r="K25" s="59">
        <v>1</v>
      </c>
      <c r="L25" s="35">
        <v>0</v>
      </c>
      <c r="M25" s="59">
        <v>0</v>
      </c>
      <c r="N25" s="37">
        <v>0</v>
      </c>
      <c r="O25" s="84" t="s">
        <v>29</v>
      </c>
      <c r="P25" s="38" t="s">
        <v>29</v>
      </c>
      <c r="Q25" s="92" t="s">
        <v>29</v>
      </c>
      <c r="R25" s="38" t="s">
        <v>29</v>
      </c>
      <c r="S25" s="92" t="s">
        <v>29</v>
      </c>
      <c r="T25" s="91" t="s">
        <v>29</v>
      </c>
    </row>
    <row r="26" spans="1:20" x14ac:dyDescent="0.25">
      <c r="A26" s="149"/>
      <c r="B26" s="34" t="s">
        <v>95</v>
      </c>
      <c r="C26" s="81">
        <v>7</v>
      </c>
      <c r="D26" s="35">
        <v>6</v>
      </c>
      <c r="E26" s="59">
        <v>0.8571428571428571</v>
      </c>
      <c r="F26" s="35">
        <v>6</v>
      </c>
      <c r="G26" s="59">
        <v>0.8571428571428571</v>
      </c>
      <c r="H26" s="37">
        <v>4</v>
      </c>
      <c r="I26" s="81">
        <v>3</v>
      </c>
      <c r="J26" s="35">
        <v>3</v>
      </c>
      <c r="K26" s="59">
        <v>1</v>
      </c>
      <c r="L26" s="35">
        <v>3</v>
      </c>
      <c r="M26" s="59">
        <v>1</v>
      </c>
      <c r="N26" s="37">
        <v>3.1999999999999997</v>
      </c>
      <c r="O26" s="84" t="s">
        <v>29</v>
      </c>
      <c r="P26" s="38" t="s">
        <v>29</v>
      </c>
      <c r="Q26" s="92" t="s">
        <v>29</v>
      </c>
      <c r="R26" s="38" t="s">
        <v>29</v>
      </c>
      <c r="S26" s="92" t="s">
        <v>29</v>
      </c>
      <c r="T26" s="91" t="s">
        <v>29</v>
      </c>
    </row>
    <row r="27" spans="1:20" s="72" customFormat="1" x14ac:dyDescent="0.25">
      <c r="A27" s="150"/>
      <c r="B27" s="73" t="s">
        <v>27</v>
      </c>
      <c r="C27" s="82">
        <f>IFERROR(SUM(C22:C26), "--")</f>
        <v>47</v>
      </c>
      <c r="D27" s="74">
        <f>IFERROR(SUM(D22:D26), "--")</f>
        <v>44</v>
      </c>
      <c r="E27" s="75">
        <f>IFERROR(D27/C27, "--")</f>
        <v>0.93617021276595747</v>
      </c>
      <c r="F27" s="74">
        <f>IFERROR(SUM(F22:F26), "--")</f>
        <v>41</v>
      </c>
      <c r="G27" s="75">
        <f>IFERROR(F27/C27, "--")</f>
        <v>0.87234042553191493</v>
      </c>
      <c r="H27" s="76" t="s">
        <v>29</v>
      </c>
      <c r="I27" s="82">
        <f>IFERROR(SUM(I22:I26), "--")</f>
        <v>17</v>
      </c>
      <c r="J27" s="74">
        <f>IFERROR(SUM(J22:J26), "--")</f>
        <v>17</v>
      </c>
      <c r="K27" s="75">
        <f>IFERROR(J27/I27, "--")</f>
        <v>1</v>
      </c>
      <c r="L27" s="74">
        <f>IFERROR(SUM(L22:L26), "--")</f>
        <v>15</v>
      </c>
      <c r="M27" s="75">
        <f>IFERROR(L27/I27, "--")</f>
        <v>0.88235294117647056</v>
      </c>
      <c r="N27" s="76" t="s">
        <v>29</v>
      </c>
      <c r="O27" s="82">
        <f>IFERROR(SUM(O22:O26), "--")</f>
        <v>0</v>
      </c>
      <c r="P27" s="74">
        <f>IFERROR(SUM(P22:P26), "--")</f>
        <v>0</v>
      </c>
      <c r="Q27" s="75" t="str">
        <f>IFERROR(P27/O27, "--")</f>
        <v>--</v>
      </c>
      <c r="R27" s="74">
        <f>IFERROR(SUM(R22:R26), "--")</f>
        <v>0</v>
      </c>
      <c r="S27" s="75" t="str">
        <f>IFERROR(R27/O27, "--")</f>
        <v>--</v>
      </c>
      <c r="T27" s="76" t="s">
        <v>29</v>
      </c>
    </row>
    <row r="28" spans="1:20" x14ac:dyDescent="0.25">
      <c r="A28" s="186" t="s">
        <v>87</v>
      </c>
      <c r="B28" s="7" t="s">
        <v>91</v>
      </c>
      <c r="C28" s="79">
        <v>229</v>
      </c>
      <c r="D28" s="32">
        <v>204</v>
      </c>
      <c r="E28" s="27">
        <v>0.89082969432314407</v>
      </c>
      <c r="F28" s="32">
        <v>179</v>
      </c>
      <c r="G28" s="27">
        <v>0.78165938864628826</v>
      </c>
      <c r="H28" s="33">
        <v>2.9376237623762376</v>
      </c>
      <c r="I28" s="79">
        <v>54</v>
      </c>
      <c r="J28" s="32">
        <v>46</v>
      </c>
      <c r="K28" s="27">
        <v>0.85185185185185186</v>
      </c>
      <c r="L28" s="32">
        <v>37</v>
      </c>
      <c r="M28" s="27">
        <v>0.68518518518518523</v>
      </c>
      <c r="N28" s="33">
        <v>2.847826086956522</v>
      </c>
      <c r="O28" s="120" t="s">
        <v>29</v>
      </c>
      <c r="P28" s="121" t="s">
        <v>29</v>
      </c>
      <c r="Q28" s="30" t="s">
        <v>29</v>
      </c>
      <c r="R28" s="121" t="s">
        <v>29</v>
      </c>
      <c r="S28" s="30" t="s">
        <v>29</v>
      </c>
      <c r="T28" s="122" t="s">
        <v>29</v>
      </c>
    </row>
    <row r="29" spans="1:20" x14ac:dyDescent="0.25">
      <c r="A29" s="187"/>
      <c r="B29" s="7" t="s">
        <v>92</v>
      </c>
      <c r="C29" s="79">
        <v>199</v>
      </c>
      <c r="D29" s="32">
        <v>182</v>
      </c>
      <c r="E29" s="27">
        <v>0.914572864321608</v>
      </c>
      <c r="F29" s="32">
        <v>148</v>
      </c>
      <c r="G29" s="27">
        <v>0.74371859296482412</v>
      </c>
      <c r="H29" s="33">
        <v>2.7711864406779663</v>
      </c>
      <c r="I29" s="79">
        <v>57</v>
      </c>
      <c r="J29" s="32">
        <v>44</v>
      </c>
      <c r="K29" s="27">
        <v>0.77192982456140347</v>
      </c>
      <c r="L29" s="32">
        <v>34</v>
      </c>
      <c r="M29" s="27">
        <v>0.59649122807017541</v>
      </c>
      <c r="N29" s="33">
        <v>2.834090909090909</v>
      </c>
      <c r="O29" s="120" t="s">
        <v>29</v>
      </c>
      <c r="P29" s="121" t="s">
        <v>29</v>
      </c>
      <c r="Q29" s="30" t="s">
        <v>29</v>
      </c>
      <c r="R29" s="121" t="s">
        <v>29</v>
      </c>
      <c r="S29" s="30" t="s">
        <v>29</v>
      </c>
      <c r="T29" s="122" t="s">
        <v>29</v>
      </c>
    </row>
    <row r="30" spans="1:20" x14ac:dyDescent="0.25">
      <c r="A30" s="187"/>
      <c r="B30" s="7" t="s">
        <v>93</v>
      </c>
      <c r="C30" s="79">
        <v>179</v>
      </c>
      <c r="D30" s="32">
        <v>165</v>
      </c>
      <c r="E30" s="27">
        <v>0.92178770949720668</v>
      </c>
      <c r="F30" s="32">
        <v>137</v>
      </c>
      <c r="G30" s="27">
        <v>0.76536312849162014</v>
      </c>
      <c r="H30" s="33">
        <v>2.9056962025316455</v>
      </c>
      <c r="I30" s="79">
        <v>37</v>
      </c>
      <c r="J30" s="32">
        <v>31</v>
      </c>
      <c r="K30" s="27">
        <v>0.83783783783783783</v>
      </c>
      <c r="L30" s="32">
        <v>22</v>
      </c>
      <c r="M30" s="27">
        <v>0.59459459459459463</v>
      </c>
      <c r="N30" s="33">
        <v>2.4806451612903229</v>
      </c>
      <c r="O30" s="120" t="s">
        <v>29</v>
      </c>
      <c r="P30" s="121" t="s">
        <v>29</v>
      </c>
      <c r="Q30" s="30" t="s">
        <v>29</v>
      </c>
      <c r="R30" s="121" t="s">
        <v>29</v>
      </c>
      <c r="S30" s="30" t="s">
        <v>29</v>
      </c>
      <c r="T30" s="122" t="s">
        <v>29</v>
      </c>
    </row>
    <row r="31" spans="1:20" x14ac:dyDescent="0.25">
      <c r="A31" s="187"/>
      <c r="B31" s="7" t="s">
        <v>94</v>
      </c>
      <c r="C31" s="79">
        <v>302</v>
      </c>
      <c r="D31" s="32">
        <v>280</v>
      </c>
      <c r="E31" s="27">
        <v>0.92715231788079466</v>
      </c>
      <c r="F31" s="32">
        <v>239</v>
      </c>
      <c r="G31" s="27">
        <v>0.79139072847682124</v>
      </c>
      <c r="H31" s="33">
        <v>2.8979166666666671</v>
      </c>
      <c r="I31" s="79">
        <v>34</v>
      </c>
      <c r="J31" s="32">
        <v>28</v>
      </c>
      <c r="K31" s="27">
        <v>0.82352941176470584</v>
      </c>
      <c r="L31" s="32">
        <v>25</v>
      </c>
      <c r="M31" s="27">
        <v>0.73529411764705888</v>
      </c>
      <c r="N31" s="33">
        <v>3</v>
      </c>
      <c r="O31" s="120" t="s">
        <v>29</v>
      </c>
      <c r="P31" s="121" t="s">
        <v>29</v>
      </c>
      <c r="Q31" s="30" t="s">
        <v>29</v>
      </c>
      <c r="R31" s="121" t="s">
        <v>29</v>
      </c>
      <c r="S31" s="30" t="s">
        <v>29</v>
      </c>
      <c r="T31" s="122" t="s">
        <v>29</v>
      </c>
    </row>
    <row r="32" spans="1:20" x14ac:dyDescent="0.25">
      <c r="A32" s="187"/>
      <c r="B32" s="7" t="s">
        <v>95</v>
      </c>
      <c r="C32" s="79">
        <v>291</v>
      </c>
      <c r="D32" s="32">
        <v>251</v>
      </c>
      <c r="E32" s="27">
        <v>0.86254295532646053</v>
      </c>
      <c r="F32" s="32">
        <v>230</v>
      </c>
      <c r="G32" s="27">
        <v>0.7903780068728522</v>
      </c>
      <c r="H32" s="33">
        <v>3.1320930232558135</v>
      </c>
      <c r="I32" s="79">
        <v>52</v>
      </c>
      <c r="J32" s="32">
        <v>44</v>
      </c>
      <c r="K32" s="27">
        <v>0.84615384615384615</v>
      </c>
      <c r="L32" s="32">
        <v>34</v>
      </c>
      <c r="M32" s="27">
        <v>0.65384615384615385</v>
      </c>
      <c r="N32" s="33">
        <v>2.9159090909090915</v>
      </c>
      <c r="O32" s="120" t="s">
        <v>29</v>
      </c>
      <c r="P32" s="121" t="s">
        <v>29</v>
      </c>
      <c r="Q32" s="30" t="s">
        <v>29</v>
      </c>
      <c r="R32" s="121" t="s">
        <v>29</v>
      </c>
      <c r="S32" s="30" t="s">
        <v>29</v>
      </c>
      <c r="T32" s="122" t="s">
        <v>29</v>
      </c>
    </row>
    <row r="33" spans="1:20" s="72" customFormat="1" x14ac:dyDescent="0.25">
      <c r="A33" s="188"/>
      <c r="B33" s="54" t="s">
        <v>27</v>
      </c>
      <c r="C33" s="80">
        <f>IFERROR(SUM(C28:C32), "--")</f>
        <v>1200</v>
      </c>
      <c r="D33" s="68">
        <f>IFERROR(SUM(D28:D32), "--")</f>
        <v>1082</v>
      </c>
      <c r="E33" s="69">
        <f>IFERROR(D33/C33, "--")</f>
        <v>0.90166666666666662</v>
      </c>
      <c r="F33" s="68">
        <f>IFERROR(SUM(F28:F32), "--")</f>
        <v>933</v>
      </c>
      <c r="G33" s="69">
        <f>IFERROR(F33/C33, "--")</f>
        <v>0.77749999999999997</v>
      </c>
      <c r="H33" s="71" t="s">
        <v>29</v>
      </c>
      <c r="I33" s="80">
        <f>IFERROR(SUM(I28:I32), "--")</f>
        <v>234</v>
      </c>
      <c r="J33" s="68">
        <f>IFERROR(SUM(J28:J32), "--")</f>
        <v>193</v>
      </c>
      <c r="K33" s="69">
        <f>IFERROR(J33/I33, "--")</f>
        <v>0.82478632478632474</v>
      </c>
      <c r="L33" s="68">
        <f>IFERROR(SUM(L28:L32), "--")</f>
        <v>152</v>
      </c>
      <c r="M33" s="69">
        <f>IFERROR(L33/I33, "--")</f>
        <v>0.6495726495726496</v>
      </c>
      <c r="N33" s="71" t="s">
        <v>29</v>
      </c>
      <c r="O33" s="80">
        <f>IFERROR(SUM(O28:O32), "--")</f>
        <v>0</v>
      </c>
      <c r="P33" s="68">
        <f>IFERROR(SUM(P28:P32), "--")</f>
        <v>0</v>
      </c>
      <c r="Q33" s="69" t="str">
        <f>IFERROR(P33/O33, "--")</f>
        <v>--</v>
      </c>
      <c r="R33" s="68">
        <f>IFERROR(SUM(R28:R32), "--")</f>
        <v>0</v>
      </c>
      <c r="S33" s="69" t="str">
        <f>IFERROR(R33/O33, "--")</f>
        <v>--</v>
      </c>
      <c r="T33" s="71" t="s">
        <v>29</v>
      </c>
    </row>
    <row r="34" spans="1:20" x14ac:dyDescent="0.25">
      <c r="A34" s="148" t="s">
        <v>15</v>
      </c>
      <c r="B34" s="34" t="s">
        <v>91</v>
      </c>
      <c r="C34" s="81">
        <v>3</v>
      </c>
      <c r="D34" s="35">
        <v>2</v>
      </c>
      <c r="E34" s="59">
        <v>0.66666666666666663</v>
      </c>
      <c r="F34" s="35">
        <v>2</v>
      </c>
      <c r="G34" s="59">
        <v>0.66666666666666663</v>
      </c>
      <c r="H34" s="37">
        <v>2</v>
      </c>
      <c r="I34" s="81">
        <v>1</v>
      </c>
      <c r="J34" s="35">
        <v>1</v>
      </c>
      <c r="K34" s="59">
        <v>1</v>
      </c>
      <c r="L34" s="35">
        <v>1</v>
      </c>
      <c r="M34" s="59">
        <v>1</v>
      </c>
      <c r="N34" s="37">
        <v>3</v>
      </c>
      <c r="O34" s="84" t="s">
        <v>29</v>
      </c>
      <c r="P34" s="38" t="s">
        <v>29</v>
      </c>
      <c r="Q34" s="92" t="s">
        <v>29</v>
      </c>
      <c r="R34" s="38" t="s">
        <v>29</v>
      </c>
      <c r="S34" s="92" t="s">
        <v>29</v>
      </c>
      <c r="T34" s="91" t="s">
        <v>29</v>
      </c>
    </row>
    <row r="35" spans="1:20" x14ac:dyDescent="0.25">
      <c r="A35" s="149"/>
      <c r="B35" s="34" t="s">
        <v>92</v>
      </c>
      <c r="C35" s="84" t="s">
        <v>29</v>
      </c>
      <c r="D35" s="38" t="s">
        <v>29</v>
      </c>
      <c r="E35" s="92" t="s">
        <v>29</v>
      </c>
      <c r="F35" s="38" t="s">
        <v>29</v>
      </c>
      <c r="G35" s="92" t="s">
        <v>29</v>
      </c>
      <c r="H35" s="91" t="s">
        <v>29</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49"/>
      <c r="B36" s="34" t="s">
        <v>93</v>
      </c>
      <c r="C36" s="84" t="s">
        <v>29</v>
      </c>
      <c r="D36" s="38" t="s">
        <v>29</v>
      </c>
      <c r="E36" s="92" t="s">
        <v>29</v>
      </c>
      <c r="F36" s="38" t="s">
        <v>29</v>
      </c>
      <c r="G36" s="92" t="s">
        <v>29</v>
      </c>
      <c r="H36" s="91" t="s">
        <v>29</v>
      </c>
      <c r="I36" s="81">
        <v>1</v>
      </c>
      <c r="J36" s="35">
        <v>0</v>
      </c>
      <c r="K36" s="59">
        <v>0</v>
      </c>
      <c r="L36" s="35">
        <v>0</v>
      </c>
      <c r="M36" s="59">
        <v>0</v>
      </c>
      <c r="N36" s="37" t="s">
        <v>29</v>
      </c>
      <c r="O36" s="84" t="s">
        <v>29</v>
      </c>
      <c r="P36" s="38" t="s">
        <v>29</v>
      </c>
      <c r="Q36" s="92" t="s">
        <v>29</v>
      </c>
      <c r="R36" s="38" t="s">
        <v>29</v>
      </c>
      <c r="S36" s="92" t="s">
        <v>29</v>
      </c>
      <c r="T36" s="91" t="s">
        <v>29</v>
      </c>
    </row>
    <row r="37" spans="1:20" x14ac:dyDescent="0.25">
      <c r="A37" s="149"/>
      <c r="B37" s="34" t="s">
        <v>94</v>
      </c>
      <c r="C37" s="81">
        <v>1</v>
      </c>
      <c r="D37" s="35">
        <v>1</v>
      </c>
      <c r="E37" s="59">
        <v>1</v>
      </c>
      <c r="F37" s="35">
        <v>1</v>
      </c>
      <c r="G37" s="59">
        <v>1</v>
      </c>
      <c r="H37" s="37" t="s">
        <v>29</v>
      </c>
      <c r="I37" s="84" t="s">
        <v>29</v>
      </c>
      <c r="J37" s="38" t="s">
        <v>29</v>
      </c>
      <c r="K37" s="92" t="s">
        <v>29</v>
      </c>
      <c r="L37" s="38" t="s">
        <v>29</v>
      </c>
      <c r="M37" s="92" t="s">
        <v>29</v>
      </c>
      <c r="N37" s="91" t="s">
        <v>29</v>
      </c>
      <c r="O37" s="84" t="s">
        <v>29</v>
      </c>
      <c r="P37" s="38" t="s">
        <v>29</v>
      </c>
      <c r="Q37" s="92" t="s">
        <v>29</v>
      </c>
      <c r="R37" s="38" t="s">
        <v>29</v>
      </c>
      <c r="S37" s="92" t="s">
        <v>29</v>
      </c>
      <c r="T37" s="91" t="s">
        <v>29</v>
      </c>
    </row>
    <row r="38" spans="1:20" x14ac:dyDescent="0.25">
      <c r="A38" s="149"/>
      <c r="B38" s="34" t="s">
        <v>95</v>
      </c>
      <c r="C38" s="81">
        <v>3</v>
      </c>
      <c r="D38" s="35">
        <v>3</v>
      </c>
      <c r="E38" s="59">
        <v>1</v>
      </c>
      <c r="F38" s="35">
        <v>2</v>
      </c>
      <c r="G38" s="59">
        <v>0.66666666666666663</v>
      </c>
      <c r="H38" s="37">
        <v>1.85</v>
      </c>
      <c r="I38" s="81">
        <v>1</v>
      </c>
      <c r="J38" s="35">
        <v>1</v>
      </c>
      <c r="K38" s="59">
        <v>1</v>
      </c>
      <c r="L38" s="35">
        <v>1</v>
      </c>
      <c r="M38" s="59">
        <v>1</v>
      </c>
      <c r="N38" s="37">
        <v>4</v>
      </c>
      <c r="O38" s="84" t="s">
        <v>29</v>
      </c>
      <c r="P38" s="38" t="s">
        <v>29</v>
      </c>
      <c r="Q38" s="92" t="s">
        <v>29</v>
      </c>
      <c r="R38" s="38" t="s">
        <v>29</v>
      </c>
      <c r="S38" s="92" t="s">
        <v>29</v>
      </c>
      <c r="T38" s="91" t="s">
        <v>29</v>
      </c>
    </row>
    <row r="39" spans="1:20" s="72" customFormat="1" x14ac:dyDescent="0.25">
      <c r="A39" s="150"/>
      <c r="B39" s="73" t="s">
        <v>27</v>
      </c>
      <c r="C39" s="82">
        <f>IFERROR(SUM(C34:C38), "--")</f>
        <v>7</v>
      </c>
      <c r="D39" s="74">
        <f>IFERROR(SUM(D34:D38), "--")</f>
        <v>6</v>
      </c>
      <c r="E39" s="75">
        <f>IFERROR(D39/C39, "--")</f>
        <v>0.8571428571428571</v>
      </c>
      <c r="F39" s="74">
        <f>IFERROR(SUM(F34:F38), "--")</f>
        <v>5</v>
      </c>
      <c r="G39" s="75">
        <f>IFERROR(F39/C39, "--")</f>
        <v>0.7142857142857143</v>
      </c>
      <c r="H39" s="76" t="s">
        <v>29</v>
      </c>
      <c r="I39" s="82">
        <f>IFERROR(SUM(I34:I38), "--")</f>
        <v>3</v>
      </c>
      <c r="J39" s="74">
        <f>IFERROR(SUM(J34:J38), "--")</f>
        <v>2</v>
      </c>
      <c r="K39" s="75">
        <f>IFERROR(J39/I39, "--")</f>
        <v>0.66666666666666663</v>
      </c>
      <c r="L39" s="74">
        <f>IFERROR(SUM(L34:L38), "--")</f>
        <v>2</v>
      </c>
      <c r="M39" s="75">
        <f>IFERROR(L39/I39, "--")</f>
        <v>0.66666666666666663</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83" t="s">
        <v>51</v>
      </c>
      <c r="B40" s="7" t="s">
        <v>91</v>
      </c>
      <c r="C40" s="79">
        <v>185</v>
      </c>
      <c r="D40" s="32">
        <v>170</v>
      </c>
      <c r="E40" s="27">
        <v>0.91891891891891897</v>
      </c>
      <c r="F40" s="32">
        <v>154</v>
      </c>
      <c r="G40" s="27">
        <v>0.83243243243243248</v>
      </c>
      <c r="H40" s="33">
        <v>3.0438095238095233</v>
      </c>
      <c r="I40" s="79">
        <v>54</v>
      </c>
      <c r="J40" s="32">
        <v>47</v>
      </c>
      <c r="K40" s="27">
        <v>0.87037037037037035</v>
      </c>
      <c r="L40" s="32">
        <v>44</v>
      </c>
      <c r="M40" s="27">
        <v>0.81481481481481477</v>
      </c>
      <c r="N40" s="33">
        <v>3.5319148936170213</v>
      </c>
      <c r="O40" s="120" t="s">
        <v>29</v>
      </c>
      <c r="P40" s="121" t="s">
        <v>29</v>
      </c>
      <c r="Q40" s="30" t="s">
        <v>29</v>
      </c>
      <c r="R40" s="121" t="s">
        <v>29</v>
      </c>
      <c r="S40" s="30" t="s">
        <v>29</v>
      </c>
      <c r="T40" s="122" t="s">
        <v>29</v>
      </c>
    </row>
    <row r="41" spans="1:20" x14ac:dyDescent="0.25">
      <c r="A41" s="184"/>
      <c r="B41" s="7" t="s">
        <v>92</v>
      </c>
      <c r="C41" s="79">
        <v>164</v>
      </c>
      <c r="D41" s="32">
        <v>147</v>
      </c>
      <c r="E41" s="27">
        <v>0.89634146341463417</v>
      </c>
      <c r="F41" s="32">
        <v>130</v>
      </c>
      <c r="G41" s="27">
        <v>0.79268292682926833</v>
      </c>
      <c r="H41" s="33">
        <v>3.158450704225352</v>
      </c>
      <c r="I41" s="79">
        <v>72</v>
      </c>
      <c r="J41" s="32">
        <v>55</v>
      </c>
      <c r="K41" s="27">
        <v>0.76388888888888884</v>
      </c>
      <c r="L41" s="32">
        <v>51</v>
      </c>
      <c r="M41" s="27">
        <v>0.70833333333333337</v>
      </c>
      <c r="N41" s="33">
        <v>3.256603773584906</v>
      </c>
      <c r="O41" s="120" t="s">
        <v>29</v>
      </c>
      <c r="P41" s="121" t="s">
        <v>29</v>
      </c>
      <c r="Q41" s="30" t="s">
        <v>29</v>
      </c>
      <c r="R41" s="121" t="s">
        <v>29</v>
      </c>
      <c r="S41" s="30" t="s">
        <v>29</v>
      </c>
      <c r="T41" s="122" t="s">
        <v>29</v>
      </c>
    </row>
    <row r="42" spans="1:20" x14ac:dyDescent="0.25">
      <c r="A42" s="184"/>
      <c r="B42" s="7" t="s">
        <v>93</v>
      </c>
      <c r="C42" s="79">
        <v>92</v>
      </c>
      <c r="D42" s="32">
        <v>81</v>
      </c>
      <c r="E42" s="27">
        <v>0.88043478260869568</v>
      </c>
      <c r="F42" s="32">
        <v>70</v>
      </c>
      <c r="G42" s="27">
        <v>0.76086956521739135</v>
      </c>
      <c r="H42" s="33">
        <v>3.0581081081081085</v>
      </c>
      <c r="I42" s="79">
        <v>94</v>
      </c>
      <c r="J42" s="32">
        <v>83</v>
      </c>
      <c r="K42" s="27">
        <v>0.88297872340425532</v>
      </c>
      <c r="L42" s="32">
        <v>72</v>
      </c>
      <c r="M42" s="27">
        <v>0.76595744680851063</v>
      </c>
      <c r="N42" s="33">
        <v>3.1638554216867476</v>
      </c>
      <c r="O42" s="120" t="s">
        <v>29</v>
      </c>
      <c r="P42" s="121" t="s">
        <v>29</v>
      </c>
      <c r="Q42" s="30" t="s">
        <v>29</v>
      </c>
      <c r="R42" s="121" t="s">
        <v>29</v>
      </c>
      <c r="S42" s="30" t="s">
        <v>29</v>
      </c>
      <c r="T42" s="122" t="s">
        <v>29</v>
      </c>
    </row>
    <row r="43" spans="1:20" x14ac:dyDescent="0.25">
      <c r="A43" s="184"/>
      <c r="B43" s="7" t="s">
        <v>94</v>
      </c>
      <c r="C43" s="79">
        <v>143</v>
      </c>
      <c r="D43" s="32">
        <v>135</v>
      </c>
      <c r="E43" s="27">
        <v>0.94405594405594406</v>
      </c>
      <c r="F43" s="32">
        <v>120</v>
      </c>
      <c r="G43" s="27">
        <v>0.83916083916083917</v>
      </c>
      <c r="H43" s="33">
        <v>3.2108910891089111</v>
      </c>
      <c r="I43" s="79">
        <v>90</v>
      </c>
      <c r="J43" s="32">
        <v>82</v>
      </c>
      <c r="K43" s="27">
        <v>0.91111111111111109</v>
      </c>
      <c r="L43" s="32">
        <v>65</v>
      </c>
      <c r="M43" s="27">
        <v>0.72222222222222221</v>
      </c>
      <c r="N43" s="33">
        <v>2.9864197530864196</v>
      </c>
      <c r="O43" s="120" t="s">
        <v>29</v>
      </c>
      <c r="P43" s="121" t="s">
        <v>29</v>
      </c>
      <c r="Q43" s="30" t="s">
        <v>29</v>
      </c>
      <c r="R43" s="121" t="s">
        <v>29</v>
      </c>
      <c r="S43" s="30" t="s">
        <v>29</v>
      </c>
      <c r="T43" s="122" t="s">
        <v>29</v>
      </c>
    </row>
    <row r="44" spans="1:20" x14ac:dyDescent="0.25">
      <c r="A44" s="184"/>
      <c r="B44" s="7" t="s">
        <v>95</v>
      </c>
      <c r="C44" s="79">
        <v>108</v>
      </c>
      <c r="D44" s="32">
        <v>98</v>
      </c>
      <c r="E44" s="27">
        <v>0.90740740740740744</v>
      </c>
      <c r="F44" s="32">
        <v>88</v>
      </c>
      <c r="G44" s="27">
        <v>0.81481481481481477</v>
      </c>
      <c r="H44" s="33">
        <v>3.0465753424657533</v>
      </c>
      <c r="I44" s="79">
        <v>98</v>
      </c>
      <c r="J44" s="32">
        <v>90</v>
      </c>
      <c r="K44" s="27">
        <v>0.91836734693877553</v>
      </c>
      <c r="L44" s="32">
        <v>80</v>
      </c>
      <c r="M44" s="27">
        <v>0.81632653061224492</v>
      </c>
      <c r="N44" s="33">
        <v>3.2752808988764044</v>
      </c>
      <c r="O44" s="120" t="s">
        <v>29</v>
      </c>
      <c r="P44" s="121" t="s">
        <v>29</v>
      </c>
      <c r="Q44" s="30" t="s">
        <v>29</v>
      </c>
      <c r="R44" s="121" t="s">
        <v>29</v>
      </c>
      <c r="S44" s="30" t="s">
        <v>29</v>
      </c>
      <c r="T44" s="122" t="s">
        <v>29</v>
      </c>
    </row>
    <row r="45" spans="1:20" s="72" customFormat="1" x14ac:dyDescent="0.25">
      <c r="A45" s="185"/>
      <c r="B45" s="54" t="s">
        <v>27</v>
      </c>
      <c r="C45" s="80">
        <f>IFERROR(SUM(C40:C44), "--")</f>
        <v>692</v>
      </c>
      <c r="D45" s="68">
        <f>IFERROR(SUM(D40:D44), "--")</f>
        <v>631</v>
      </c>
      <c r="E45" s="69">
        <f>IFERROR(D45/C45, "--")</f>
        <v>0.91184971098265899</v>
      </c>
      <c r="F45" s="68">
        <f>IFERROR(SUM(F40:F44), "--")</f>
        <v>562</v>
      </c>
      <c r="G45" s="69">
        <f>IFERROR(F45/C45, "--")</f>
        <v>0.81213872832369938</v>
      </c>
      <c r="H45" s="71" t="s">
        <v>29</v>
      </c>
      <c r="I45" s="80">
        <f>IFERROR(SUM(I40:I44), "--")</f>
        <v>408</v>
      </c>
      <c r="J45" s="68">
        <f>IFERROR(SUM(J40:J44), "--")</f>
        <v>357</v>
      </c>
      <c r="K45" s="69">
        <f>IFERROR(J45/I45, "--")</f>
        <v>0.875</v>
      </c>
      <c r="L45" s="68">
        <f>IFERROR(SUM(L40:L44), "--")</f>
        <v>312</v>
      </c>
      <c r="M45" s="69">
        <f>IFERROR(L45/I45, "--")</f>
        <v>0.76470588235294112</v>
      </c>
      <c r="N45" s="71" t="s">
        <v>29</v>
      </c>
      <c r="O45" s="80">
        <f>IFERROR(SUM(O40:O44), "--")</f>
        <v>0</v>
      </c>
      <c r="P45" s="68">
        <f>IFERROR(SUM(P40:P44), "--")</f>
        <v>0</v>
      </c>
      <c r="Q45" s="69" t="str">
        <f>IFERROR(P45/O45, "--")</f>
        <v>--</v>
      </c>
      <c r="R45" s="68">
        <f>IFERROR(SUM(R40:R44), "--")</f>
        <v>0</v>
      </c>
      <c r="S45" s="69" t="str">
        <f>IFERROR(R45/O45, "--")</f>
        <v>--</v>
      </c>
      <c r="T45" s="71" t="s">
        <v>29</v>
      </c>
    </row>
    <row r="46" spans="1:20" ht="15" customHeight="1" x14ac:dyDescent="0.25">
      <c r="A46" s="155" t="s">
        <v>38</v>
      </c>
      <c r="B46" s="34" t="s">
        <v>91</v>
      </c>
      <c r="C46" s="84">
        <v>42</v>
      </c>
      <c r="D46" s="35">
        <v>37</v>
      </c>
      <c r="E46" s="59">
        <v>0.88095238095238093</v>
      </c>
      <c r="F46" s="35">
        <v>36</v>
      </c>
      <c r="G46" s="59">
        <v>0.8571428571428571</v>
      </c>
      <c r="H46" s="37">
        <v>3.0869565217391304</v>
      </c>
      <c r="I46" s="84">
        <v>7</v>
      </c>
      <c r="J46" s="35">
        <v>7</v>
      </c>
      <c r="K46" s="59">
        <v>1</v>
      </c>
      <c r="L46" s="35">
        <v>6</v>
      </c>
      <c r="M46" s="59">
        <v>0.8571428571428571</v>
      </c>
      <c r="N46" s="37">
        <v>3.1428571428571428</v>
      </c>
      <c r="O46" s="84" t="s">
        <v>29</v>
      </c>
      <c r="P46" s="38" t="s">
        <v>29</v>
      </c>
      <c r="Q46" s="92" t="s">
        <v>29</v>
      </c>
      <c r="R46" s="38" t="s">
        <v>29</v>
      </c>
      <c r="S46" s="92" t="s">
        <v>29</v>
      </c>
      <c r="T46" s="91" t="s">
        <v>29</v>
      </c>
    </row>
    <row r="47" spans="1:20" x14ac:dyDescent="0.25">
      <c r="A47" s="156"/>
      <c r="B47" s="34" t="s">
        <v>92</v>
      </c>
      <c r="C47" s="81">
        <v>33</v>
      </c>
      <c r="D47" s="35">
        <v>27</v>
      </c>
      <c r="E47" s="59">
        <v>0.81818181818181823</v>
      </c>
      <c r="F47" s="35">
        <v>22</v>
      </c>
      <c r="G47" s="59">
        <v>0.66666666666666663</v>
      </c>
      <c r="H47" s="37">
        <v>2.7518518518518515</v>
      </c>
      <c r="I47" s="81">
        <v>13</v>
      </c>
      <c r="J47" s="35">
        <v>10</v>
      </c>
      <c r="K47" s="59">
        <v>0.76923076923076927</v>
      </c>
      <c r="L47" s="35">
        <v>9</v>
      </c>
      <c r="M47" s="59">
        <v>0.69230769230769229</v>
      </c>
      <c r="N47" s="37">
        <v>3.6</v>
      </c>
      <c r="O47" s="84" t="s">
        <v>29</v>
      </c>
      <c r="P47" s="38" t="s">
        <v>29</v>
      </c>
      <c r="Q47" s="92" t="s">
        <v>29</v>
      </c>
      <c r="R47" s="38" t="s">
        <v>29</v>
      </c>
      <c r="S47" s="92" t="s">
        <v>29</v>
      </c>
      <c r="T47" s="91" t="s">
        <v>29</v>
      </c>
    </row>
    <row r="48" spans="1:20" x14ac:dyDescent="0.25">
      <c r="A48" s="156"/>
      <c r="B48" s="34" t="s">
        <v>93</v>
      </c>
      <c r="C48" s="81">
        <v>19</v>
      </c>
      <c r="D48" s="35">
        <v>18</v>
      </c>
      <c r="E48" s="59">
        <v>0.94736842105263153</v>
      </c>
      <c r="F48" s="35">
        <v>14</v>
      </c>
      <c r="G48" s="59">
        <v>0.73684210526315785</v>
      </c>
      <c r="H48" s="37">
        <v>2.5352941176470587</v>
      </c>
      <c r="I48" s="81">
        <v>14</v>
      </c>
      <c r="J48" s="35">
        <v>12</v>
      </c>
      <c r="K48" s="59">
        <v>0.8571428571428571</v>
      </c>
      <c r="L48" s="35">
        <v>11</v>
      </c>
      <c r="M48" s="59">
        <v>0.7857142857142857</v>
      </c>
      <c r="N48" s="37">
        <v>3.2416666666666667</v>
      </c>
      <c r="O48" s="84" t="s">
        <v>29</v>
      </c>
      <c r="P48" s="38" t="s">
        <v>29</v>
      </c>
      <c r="Q48" s="92" t="s">
        <v>29</v>
      </c>
      <c r="R48" s="38" t="s">
        <v>29</v>
      </c>
      <c r="S48" s="92" t="s">
        <v>29</v>
      </c>
      <c r="T48" s="91" t="s">
        <v>29</v>
      </c>
    </row>
    <row r="49" spans="1:20" x14ac:dyDescent="0.25">
      <c r="A49" s="156"/>
      <c r="B49" s="34" t="s">
        <v>94</v>
      </c>
      <c r="C49" s="81">
        <v>42</v>
      </c>
      <c r="D49" s="35">
        <v>38</v>
      </c>
      <c r="E49" s="59">
        <v>0.90476190476190477</v>
      </c>
      <c r="F49" s="35">
        <v>31</v>
      </c>
      <c r="G49" s="59">
        <v>0.73809523809523814</v>
      </c>
      <c r="H49" s="37">
        <v>3.032258064516129</v>
      </c>
      <c r="I49" s="81">
        <v>13</v>
      </c>
      <c r="J49" s="35">
        <v>12</v>
      </c>
      <c r="K49" s="59">
        <v>0.92307692307692313</v>
      </c>
      <c r="L49" s="35">
        <v>9</v>
      </c>
      <c r="M49" s="59">
        <v>0.69230769230769229</v>
      </c>
      <c r="N49" s="37">
        <v>2.75</v>
      </c>
      <c r="O49" s="84" t="s">
        <v>29</v>
      </c>
      <c r="P49" s="38" t="s">
        <v>29</v>
      </c>
      <c r="Q49" s="92" t="s">
        <v>29</v>
      </c>
      <c r="R49" s="38" t="s">
        <v>29</v>
      </c>
      <c r="S49" s="92" t="s">
        <v>29</v>
      </c>
      <c r="T49" s="91" t="s">
        <v>29</v>
      </c>
    </row>
    <row r="50" spans="1:20" x14ac:dyDescent="0.25">
      <c r="A50" s="156"/>
      <c r="B50" s="34" t="s">
        <v>95</v>
      </c>
      <c r="C50" s="81">
        <v>24</v>
      </c>
      <c r="D50" s="35">
        <v>22</v>
      </c>
      <c r="E50" s="59">
        <v>0.91666666666666663</v>
      </c>
      <c r="F50" s="35">
        <v>21</v>
      </c>
      <c r="G50" s="59">
        <v>0.875</v>
      </c>
      <c r="H50" s="37">
        <v>3.5333333333333332</v>
      </c>
      <c r="I50" s="81">
        <v>11</v>
      </c>
      <c r="J50" s="35">
        <v>10</v>
      </c>
      <c r="K50" s="59">
        <v>0.90909090909090906</v>
      </c>
      <c r="L50" s="35">
        <v>7</v>
      </c>
      <c r="M50" s="59">
        <v>0.63636363636363635</v>
      </c>
      <c r="N50" s="37">
        <v>2.6</v>
      </c>
      <c r="O50" s="84" t="s">
        <v>29</v>
      </c>
      <c r="P50" s="38" t="s">
        <v>29</v>
      </c>
      <c r="Q50" s="92" t="s">
        <v>29</v>
      </c>
      <c r="R50" s="38" t="s">
        <v>29</v>
      </c>
      <c r="S50" s="92" t="s">
        <v>29</v>
      </c>
      <c r="T50" s="91" t="s">
        <v>29</v>
      </c>
    </row>
    <row r="51" spans="1:20" s="72" customFormat="1" x14ac:dyDescent="0.25">
      <c r="A51" s="157"/>
      <c r="B51" s="73" t="s">
        <v>27</v>
      </c>
      <c r="C51" s="82">
        <f>IFERROR(SUM(C46:C50), "--")</f>
        <v>160</v>
      </c>
      <c r="D51" s="74">
        <f>IFERROR(SUM(D46:D50), "--")</f>
        <v>142</v>
      </c>
      <c r="E51" s="75">
        <f>IFERROR(D51/C51, "--")</f>
        <v>0.88749999999999996</v>
      </c>
      <c r="F51" s="74">
        <f>IFERROR(SUM(F46:F50), "--")</f>
        <v>124</v>
      </c>
      <c r="G51" s="75">
        <f>IFERROR(F51/C51, "--")</f>
        <v>0.77500000000000002</v>
      </c>
      <c r="H51" s="76" t="s">
        <v>29</v>
      </c>
      <c r="I51" s="82">
        <f>IFERROR(SUM(I46:I50), "--")</f>
        <v>58</v>
      </c>
      <c r="J51" s="74">
        <f>IFERROR(SUM(J46:J50), "--")</f>
        <v>51</v>
      </c>
      <c r="K51" s="75">
        <f>IFERROR(J51/I51, "--")</f>
        <v>0.87931034482758619</v>
      </c>
      <c r="L51" s="74">
        <f>IFERROR(SUM(L46:L50), "--")</f>
        <v>42</v>
      </c>
      <c r="M51" s="75">
        <f>IFERROR(L51/I51, "--")</f>
        <v>0.72413793103448276</v>
      </c>
      <c r="N51" s="76" t="s">
        <v>29</v>
      </c>
      <c r="O51" s="82">
        <f>IFERROR(SUM(O46:O50), "--")</f>
        <v>0</v>
      </c>
      <c r="P51" s="74">
        <f>IFERROR(SUM(P46:P50), "--")</f>
        <v>0</v>
      </c>
      <c r="Q51" s="75" t="str">
        <f>IFERROR(P51/O51, "--")</f>
        <v>--</v>
      </c>
      <c r="R51" s="74">
        <f>IFERROR(SUM(R46:R50), "--")</f>
        <v>0</v>
      </c>
      <c r="S51" s="75" t="str">
        <f>IFERROR(R51/O51, "--")</f>
        <v>--</v>
      </c>
      <c r="T51" s="76" t="s">
        <v>29</v>
      </c>
    </row>
    <row r="52" spans="1:20" ht="15" customHeight="1" x14ac:dyDescent="0.25">
      <c r="A52" s="183" t="s">
        <v>39</v>
      </c>
      <c r="B52" s="77" t="s">
        <v>91</v>
      </c>
      <c r="C52" s="79">
        <v>5</v>
      </c>
      <c r="D52" s="32">
        <v>5</v>
      </c>
      <c r="E52" s="27">
        <v>1</v>
      </c>
      <c r="F52" s="32">
        <v>5</v>
      </c>
      <c r="G52" s="27">
        <v>1</v>
      </c>
      <c r="H52" s="33">
        <v>3.2333333333333329</v>
      </c>
      <c r="I52" s="79">
        <v>1</v>
      </c>
      <c r="J52" s="32">
        <v>1</v>
      </c>
      <c r="K52" s="27">
        <v>1</v>
      </c>
      <c r="L52" s="32">
        <v>1</v>
      </c>
      <c r="M52" s="27">
        <v>1</v>
      </c>
      <c r="N52" s="33">
        <v>4</v>
      </c>
      <c r="O52" s="120" t="s">
        <v>29</v>
      </c>
      <c r="P52" s="121" t="s">
        <v>29</v>
      </c>
      <c r="Q52" s="30" t="s">
        <v>29</v>
      </c>
      <c r="R52" s="121" t="s">
        <v>29</v>
      </c>
      <c r="S52" s="30" t="s">
        <v>29</v>
      </c>
      <c r="T52" s="122" t="s">
        <v>29</v>
      </c>
    </row>
    <row r="53" spans="1:20" x14ac:dyDescent="0.25">
      <c r="A53" s="184"/>
      <c r="B53" s="77" t="s">
        <v>92</v>
      </c>
      <c r="C53" s="79">
        <v>2</v>
      </c>
      <c r="D53" s="32">
        <v>2</v>
      </c>
      <c r="E53" s="27">
        <v>1</v>
      </c>
      <c r="F53" s="32">
        <v>2</v>
      </c>
      <c r="G53" s="27">
        <v>1</v>
      </c>
      <c r="H53" s="33">
        <v>3</v>
      </c>
      <c r="I53" s="79">
        <v>2</v>
      </c>
      <c r="J53" s="32">
        <v>2</v>
      </c>
      <c r="K53" s="27">
        <v>1</v>
      </c>
      <c r="L53" s="32">
        <v>2</v>
      </c>
      <c r="M53" s="27">
        <v>1</v>
      </c>
      <c r="N53" s="33">
        <v>4</v>
      </c>
      <c r="O53" s="120" t="s">
        <v>29</v>
      </c>
      <c r="P53" s="121" t="s">
        <v>29</v>
      </c>
      <c r="Q53" s="30" t="s">
        <v>29</v>
      </c>
      <c r="R53" s="121" t="s">
        <v>29</v>
      </c>
      <c r="S53" s="30" t="s">
        <v>29</v>
      </c>
      <c r="T53" s="122" t="s">
        <v>29</v>
      </c>
    </row>
    <row r="54" spans="1:20" x14ac:dyDescent="0.25">
      <c r="A54" s="184"/>
      <c r="B54" s="77" t="s">
        <v>93</v>
      </c>
      <c r="C54" s="79">
        <v>2</v>
      </c>
      <c r="D54" s="32">
        <v>1</v>
      </c>
      <c r="E54" s="27">
        <v>0.5</v>
      </c>
      <c r="F54" s="32">
        <v>1</v>
      </c>
      <c r="G54" s="27">
        <v>0.5</v>
      </c>
      <c r="H54" s="33">
        <v>3</v>
      </c>
      <c r="I54" s="120" t="s">
        <v>29</v>
      </c>
      <c r="J54" s="121" t="s">
        <v>29</v>
      </c>
      <c r="K54" s="30" t="s">
        <v>29</v>
      </c>
      <c r="L54" s="121" t="s">
        <v>29</v>
      </c>
      <c r="M54" s="30" t="s">
        <v>29</v>
      </c>
      <c r="N54" s="122" t="s">
        <v>29</v>
      </c>
      <c r="O54" s="120" t="s">
        <v>29</v>
      </c>
      <c r="P54" s="121" t="s">
        <v>29</v>
      </c>
      <c r="Q54" s="30" t="s">
        <v>29</v>
      </c>
      <c r="R54" s="121" t="s">
        <v>29</v>
      </c>
      <c r="S54" s="30" t="s">
        <v>29</v>
      </c>
      <c r="T54" s="122" t="s">
        <v>29</v>
      </c>
    </row>
    <row r="55" spans="1:20" x14ac:dyDescent="0.25">
      <c r="A55" s="184"/>
      <c r="B55" s="77" t="s">
        <v>94</v>
      </c>
      <c r="C55" s="79">
        <v>4</v>
      </c>
      <c r="D55" s="32">
        <v>4</v>
      </c>
      <c r="E55" s="27">
        <v>1</v>
      </c>
      <c r="F55" s="32">
        <v>3</v>
      </c>
      <c r="G55" s="27">
        <v>0.75</v>
      </c>
      <c r="H55" s="33">
        <v>2.25</v>
      </c>
      <c r="I55" s="79">
        <v>1</v>
      </c>
      <c r="J55" s="32">
        <v>1</v>
      </c>
      <c r="K55" s="27">
        <v>1</v>
      </c>
      <c r="L55" s="32">
        <v>1</v>
      </c>
      <c r="M55" s="27">
        <v>1</v>
      </c>
      <c r="N55" s="33">
        <v>4</v>
      </c>
      <c r="O55" s="120" t="s">
        <v>29</v>
      </c>
      <c r="P55" s="121" t="s">
        <v>29</v>
      </c>
      <c r="Q55" s="30" t="s">
        <v>29</v>
      </c>
      <c r="R55" s="121" t="s">
        <v>29</v>
      </c>
      <c r="S55" s="30" t="s">
        <v>29</v>
      </c>
      <c r="T55" s="122" t="s">
        <v>29</v>
      </c>
    </row>
    <row r="56" spans="1:20" x14ac:dyDescent="0.25">
      <c r="A56" s="184"/>
      <c r="B56" s="77" t="s">
        <v>95</v>
      </c>
      <c r="C56" s="79">
        <v>3</v>
      </c>
      <c r="D56" s="32">
        <v>2</v>
      </c>
      <c r="E56" s="27">
        <v>0.66666666666666663</v>
      </c>
      <c r="F56" s="32">
        <v>2</v>
      </c>
      <c r="G56" s="27">
        <v>0.66666666666666663</v>
      </c>
      <c r="H56" s="33" t="s">
        <v>29</v>
      </c>
      <c r="I56" s="79">
        <v>5</v>
      </c>
      <c r="J56" s="32">
        <v>4</v>
      </c>
      <c r="K56" s="27">
        <v>0.8</v>
      </c>
      <c r="L56" s="32">
        <v>2</v>
      </c>
      <c r="M56" s="27">
        <v>0.4</v>
      </c>
      <c r="N56" s="33">
        <v>1.75</v>
      </c>
      <c r="O56" s="120" t="s">
        <v>29</v>
      </c>
      <c r="P56" s="121" t="s">
        <v>29</v>
      </c>
      <c r="Q56" s="30" t="s">
        <v>29</v>
      </c>
      <c r="R56" s="121" t="s">
        <v>29</v>
      </c>
      <c r="S56" s="30" t="s">
        <v>29</v>
      </c>
      <c r="T56" s="122" t="s">
        <v>29</v>
      </c>
    </row>
    <row r="57" spans="1:20" s="72" customFormat="1" x14ac:dyDescent="0.25">
      <c r="A57" s="185"/>
      <c r="B57" s="78" t="s">
        <v>27</v>
      </c>
      <c r="C57" s="83">
        <f>IFERROR(SUM(C52:C56), "--")</f>
        <v>16</v>
      </c>
      <c r="D57" s="78">
        <f>IFERROR(SUM(D52:D56), "--")</f>
        <v>14</v>
      </c>
      <c r="E57" s="69">
        <f>IFERROR(D57/C57, "--")</f>
        <v>0.875</v>
      </c>
      <c r="F57" s="78">
        <f>IFERROR(SUM(F52:F56), "--")</f>
        <v>13</v>
      </c>
      <c r="G57" s="69">
        <f>IFERROR(F57/C57, "--")</f>
        <v>0.8125</v>
      </c>
      <c r="H57" s="71" t="s">
        <v>29</v>
      </c>
      <c r="I57" s="80">
        <f>IFERROR(SUM(I52:I56), "--")</f>
        <v>9</v>
      </c>
      <c r="J57" s="68">
        <f>IFERROR(SUM(J52:J56), "--")</f>
        <v>8</v>
      </c>
      <c r="K57" s="69">
        <f>IFERROR(J57/I57, "--")</f>
        <v>0.88888888888888884</v>
      </c>
      <c r="L57" s="68">
        <f>IFERROR(SUM(L52:L56), "--")</f>
        <v>6</v>
      </c>
      <c r="M57" s="69">
        <f>IFERROR(L57/I57, "--")</f>
        <v>0.66666666666666663</v>
      </c>
      <c r="N57" s="71" t="s">
        <v>29</v>
      </c>
      <c r="O57" s="80">
        <f>IFERROR(SUM(O52:O56), "--")</f>
        <v>0</v>
      </c>
      <c r="P57" s="68">
        <f>IFERROR(SUM(P52:P56), "--")</f>
        <v>0</v>
      </c>
      <c r="Q57" s="69" t="str">
        <f>IFERROR(P57/O57, "--")</f>
        <v>--</v>
      </c>
      <c r="R57" s="68">
        <f>IFERROR(SUM(R52:R56), "--")</f>
        <v>0</v>
      </c>
      <c r="S57" s="69" t="str">
        <f>IFERROR(R57/O57, "--")</f>
        <v>--</v>
      </c>
      <c r="T57" s="71"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0" t="s">
        <v>91</v>
      </c>
      <c r="B3" s="43">
        <v>24</v>
      </c>
      <c r="C3" s="44">
        <v>1483.5125189999999</v>
      </c>
      <c r="D3" s="45">
        <v>411.74369109075769</v>
      </c>
      <c r="E3" s="44">
        <v>49.450417299999998</v>
      </c>
      <c r="F3" s="44">
        <v>3.6029999999999998</v>
      </c>
      <c r="G3" s="46">
        <v>3.6029999999999998</v>
      </c>
      <c r="H3" s="45">
        <v>13.724789703025257</v>
      </c>
      <c r="I3" s="43">
        <v>632</v>
      </c>
      <c r="J3" s="43">
        <v>659</v>
      </c>
      <c r="K3" s="47">
        <v>0.95902883156297425</v>
      </c>
    </row>
    <row r="4" spans="1:11" x14ac:dyDescent="0.25">
      <c r="A4" s="20" t="s">
        <v>92</v>
      </c>
      <c r="B4" s="43">
        <v>24</v>
      </c>
      <c r="C4" s="44">
        <v>1511.5498859999998</v>
      </c>
      <c r="D4" s="45">
        <v>377.86857807109647</v>
      </c>
      <c r="E4" s="44">
        <v>50.384996199999996</v>
      </c>
      <c r="F4" s="44">
        <v>4.0001999999999995</v>
      </c>
      <c r="G4" s="46">
        <v>4.0001999999999995</v>
      </c>
      <c r="H4" s="45">
        <v>12.595619269036549</v>
      </c>
      <c r="I4" s="43">
        <v>587</v>
      </c>
      <c r="J4" s="43">
        <v>1058</v>
      </c>
      <c r="K4" s="47">
        <v>0.55482041587901698</v>
      </c>
    </row>
    <row r="5" spans="1:11" x14ac:dyDescent="0.25">
      <c r="A5" s="20" t="s">
        <v>93</v>
      </c>
      <c r="B5" s="43">
        <v>17</v>
      </c>
      <c r="C5" s="44">
        <v>1077.0412350000001</v>
      </c>
      <c r="D5" s="45">
        <v>442.5893712759401</v>
      </c>
      <c r="E5" s="44">
        <v>35.901374500000003</v>
      </c>
      <c r="F5" s="44">
        <v>2.4334999999999996</v>
      </c>
      <c r="G5" s="46">
        <v>2.4334999999999996</v>
      </c>
      <c r="H5" s="45">
        <v>14.752979042531337</v>
      </c>
      <c r="I5" s="43">
        <v>467</v>
      </c>
      <c r="J5" s="43">
        <v>740</v>
      </c>
      <c r="K5" s="47">
        <v>0.63108108108108107</v>
      </c>
    </row>
    <row r="6" spans="1:11" x14ac:dyDescent="0.25">
      <c r="A6" s="20" t="s">
        <v>94</v>
      </c>
      <c r="B6" s="43">
        <v>28</v>
      </c>
      <c r="C6" s="44">
        <v>1259.3502154020005</v>
      </c>
      <c r="D6" s="48">
        <v>401.89890391000489</v>
      </c>
      <c r="E6" s="46">
        <v>41.978340513400013</v>
      </c>
      <c r="F6" s="46">
        <v>3.1335000000000002</v>
      </c>
      <c r="G6" s="46">
        <v>3.1335000000000002</v>
      </c>
      <c r="H6" s="48">
        <v>13.396630130333497</v>
      </c>
      <c r="I6" s="43">
        <v>748</v>
      </c>
      <c r="J6" s="43">
        <v>1110</v>
      </c>
      <c r="K6" s="47">
        <v>0.67387387387387387</v>
      </c>
    </row>
    <row r="7" spans="1:11" x14ac:dyDescent="0.25">
      <c r="A7" s="20" t="s">
        <v>95</v>
      </c>
      <c r="B7" s="43">
        <v>25</v>
      </c>
      <c r="C7" s="44">
        <v>1325.514138171</v>
      </c>
      <c r="D7" s="45">
        <v>427.57141323537957</v>
      </c>
      <c r="E7" s="44">
        <v>44.183804605700004</v>
      </c>
      <c r="F7" s="44">
        <v>3.1000999999999999</v>
      </c>
      <c r="G7" s="46">
        <v>2.1000999999999999</v>
      </c>
      <c r="H7" s="45">
        <v>14.252380441179319</v>
      </c>
      <c r="I7" s="43">
        <v>727</v>
      </c>
      <c r="J7" s="43">
        <v>944</v>
      </c>
      <c r="K7" s="47">
        <v>0.7701271186440678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2019-11-18T20:39:23Z</cp:lastPrinted>
  <dcterms:created xsi:type="dcterms:W3CDTF">2017-08-25T00:23:23Z</dcterms:created>
  <dcterms:modified xsi:type="dcterms:W3CDTF">2019-11-22T18:35:11Z</dcterms:modified>
</cp:coreProperties>
</file>