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7" l="1"/>
  <c r="G14" i="7" s="1"/>
  <c r="D14" i="7"/>
  <c r="E14" i="7" s="1"/>
  <c r="F14" i="7"/>
  <c r="F65" i="1"/>
  <c r="G65" i="1" s="1"/>
  <c r="D65" i="1"/>
  <c r="C65" i="1"/>
  <c r="F59" i="1"/>
  <c r="D59" i="1"/>
  <c r="C59" i="1"/>
  <c r="E65" i="1" l="1"/>
  <c r="G59" i="1"/>
  <c r="E5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G23" i="1" s="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C16" i="3"/>
  <c r="F9" i="1"/>
  <c r="D9" i="1"/>
  <c r="C9" i="1"/>
  <c r="F8" i="3"/>
  <c r="F20" i="7"/>
  <c r="D20" i="7"/>
  <c r="C20" i="7"/>
  <c r="F8" i="7"/>
  <c r="D8" i="7"/>
  <c r="E8" i="7" s="1"/>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P45" i="9"/>
  <c r="Q45" i="9" s="1"/>
  <c r="O45" i="9"/>
  <c r="J45" i="9"/>
  <c r="I45" i="9"/>
  <c r="F45" i="9"/>
  <c r="D45" i="9"/>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39" i="9" l="1"/>
  <c r="K57" i="9"/>
  <c r="M57" i="9"/>
  <c r="S45" i="9"/>
  <c r="E45" i="9"/>
  <c r="G53" i="1"/>
  <c r="E41" i="1"/>
  <c r="G17" i="1"/>
  <c r="E59" i="3"/>
  <c r="G41" i="3"/>
  <c r="E41" i="3"/>
  <c r="G29" i="3"/>
  <c r="E29" i="3"/>
  <c r="E16" i="3"/>
  <c r="E29" i="1"/>
  <c r="G20" i="7"/>
  <c r="E35" i="3"/>
  <c r="G29" i="1"/>
  <c r="E47" i="1"/>
  <c r="K39" i="9"/>
  <c r="E17" i="1"/>
  <c r="S15" i="9"/>
  <c r="E20" i="7"/>
  <c r="G8" i="7"/>
  <c r="E53" i="3"/>
  <c r="Q15" i="9"/>
  <c r="K15" i="9"/>
  <c r="Q33" i="9"/>
  <c r="S51" i="9"/>
  <c r="M45" i="9"/>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4" i="2" s="1"/>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G31" i="2" l="1"/>
  <c r="E31" i="2"/>
  <c r="C31"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<sst xmlns="http://schemas.openxmlformats.org/spreadsheetml/2006/main" count="791" uniqueCount="113">
  <si>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</si>
  <si>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</si>
  <si>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</si>
  <si>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</si>
  <si>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</si>
  <si>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</si>
  <si>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</si>
  <si>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</si>
  <si>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</si>
  <si>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</si>
  <si>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</si>
  <si>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</si>
  <si>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</si>
  <si>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</si>
  <si>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</si>
  <si>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</si>
  <si>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</si>
  <si>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</si>
  <si>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</si>
  <si>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</si>
  <si>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</si>
  <si>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</si>
  <si>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</si>
  <si>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</si>
  <si>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</si>
  <si>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</si>
  <si>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</si>
  <si>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</si>
  <si>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</si>
  <si>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</si>
  <si>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</si>
  <si>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</si>
  <si>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</si>
  <si>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</si>
  <si>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</si>
  <si>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</si>
  <si>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</si>
  <si>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</si>
  <si>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</si>
  <si>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</si>
  <si>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</si>
  <si>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</si>
  <si>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</si>
  <si>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</si>
  <si>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</si>
  <si>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</si>
  <si>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</si>
  <si>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</si>
  <si>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</si>
  <si>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</si>
  <si>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</si>
  <si>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</si>
  <si>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</si>
  <si>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</si>
  <si>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</si>
  <si>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</si>
  <si>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</si>
  <si>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</si>
  <si>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</si>
  <si>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</si>
  <si>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</si>
  <si>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</si>
  <si>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</si>
  <si>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</si>
  <si>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</si>
  <si>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</si>
  <si>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</si>
  <si>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</si>
  <si>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</si>
  <si>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</si>
  <si>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</si>
  <si>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</si>
  <si>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</si>
  <si>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</si>
  <si>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</si>
  <si>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</si>
  <si>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</si>
  <si>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</si>
  <si>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</si>
  <si>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</si>
  <si>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</si>
  <si>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</si>
  <si>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</si>
  <si>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</si>
  <si>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</si>
  <si>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</si>
  <si>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</si>
  <si>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</si>
  <si>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</si>
  <si>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</si>
  <si>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</si>
  <si>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</si>
  <si>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</si>
  <si>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</si>
  <si>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</si>
  <si>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</si>
  <si>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</si>
  <si>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</si>
  <si>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Accounting</t>
  </si>
  <si>
    <t>Accounting
Success and Retention Rates by Demographics</t>
  </si>
  <si>
    <t>Accounting
Success and Retention Rates by Course</t>
  </si>
  <si>
    <t>Accounting
Success and Retention Rates by Distance Education (DE) Status</t>
  </si>
  <si>
    <t>Accounting
Success and Retention Rates by Distance Education Status and Race/Ethnicity</t>
  </si>
  <si>
    <t>Accounting
Productivity</t>
  </si>
  <si>
    <t>BUS-109: Elementary Accounting</t>
  </si>
  <si>
    <t>BUS-120: Financial Accounting</t>
  </si>
  <si>
    <t>BUS-121: Managerial Accounting</t>
  </si>
  <si>
    <t>BUS-122: Intermediate Accounting</t>
  </si>
  <si>
    <t>BUS-124: Auditing</t>
  </si>
  <si>
    <t>BUS-129: Payroll Accounting &amp; Taxes</t>
  </si>
  <si>
    <t>BUS-150: Individual Income Tax &amp; Acctg</t>
  </si>
  <si>
    <t>BUS-162: Analysis Financial Statements</t>
  </si>
  <si>
    <t>BUS-195: Principles of Money 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</si>
</sst>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2" fontId="0" fillId="6"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6" xfId="0"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180975</xdr:rowOff>
    </xdr:from>
    <xdr:to>
      <xdr:col>9</xdr:col>
      <xdr:colOff>180449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867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4" t="s">
        <v>98</v>
      </c>
      <c r="B1" s="124"/>
      <c r="C1" s="124"/>
      <c r="D1" s="124"/>
      <c r="E1" s="124"/>
      <c r="F1" s="124"/>
      <c r="G1" s="124"/>
      <c r="H1" s="124"/>
      <c r="I1" s="124"/>
      <c r="J1" s="124"/>
      <c r="K1" s="124"/>
      <c r="L1" s="124"/>
      <c r="M1" s="124"/>
    </row>
    <row r="2" spans="1:13" x14ac:dyDescent="0.25">
      <c r="A2" s="125" t="s">
        <v>63</v>
      </c>
      <c r="B2" s="125"/>
      <c r="C2" s="125"/>
      <c r="D2" s="125"/>
      <c r="E2" s="125"/>
      <c r="F2" s="125"/>
      <c r="G2" s="125"/>
      <c r="H2" s="125"/>
      <c r="I2" s="125"/>
      <c r="J2" s="125"/>
      <c r="K2" s="125"/>
      <c r="L2" s="125"/>
      <c r="M2" s="125"/>
    </row>
    <row r="3" spans="1:13" s="24" customFormat="1" ht="30" x14ac:dyDescent="0.25">
      <c r="A3" s="50" t="s">
        <v>10</v>
      </c>
      <c r="B3" s="123" t="s">
        <v>0</v>
      </c>
      <c r="C3" s="123"/>
      <c r="D3" s="123" t="s">
        <v>1</v>
      </c>
      <c r="E3" s="123"/>
      <c r="F3" s="123" t="s">
        <v>2</v>
      </c>
      <c r="G3" s="123"/>
      <c r="H3" s="123" t="s">
        <v>48</v>
      </c>
      <c r="I3" s="123"/>
      <c r="J3" s="123" t="s">
        <v>47</v>
      </c>
      <c r="K3" s="123"/>
      <c r="L3" s="49" t="s">
        <v>31</v>
      </c>
      <c r="M3" s="49" t="s">
        <v>96</v>
      </c>
    </row>
    <row r="4" spans="1:13" x14ac:dyDescent="0.25">
      <c r="A4" s="16" t="s">
        <v>11</v>
      </c>
      <c r="B4" s="4">
        <v>194</v>
      </c>
      <c r="C4" s="9">
        <f>IFERROR(B4/B$7, "--")</f>
        <v>0.53150684931506853</v>
      </c>
      <c r="D4" s="4">
        <v>196</v>
      </c>
      <c r="E4" s="9">
        <f t="shared" ref="E4:E6" si="0">IFERROR(D4/D$7, "--")</f>
        <v>0.48756218905472637</v>
      </c>
      <c r="F4" s="4">
        <v>197</v>
      </c>
      <c r="G4" s="9">
        <f t="shared" ref="G4:G6" si="1">IFERROR(F4/F$7, "--")</f>
        <v>0.51302083333333337</v>
      </c>
      <c r="H4" s="4">
        <v>191</v>
      </c>
      <c r="I4" s="9">
        <f t="shared" ref="I4:I6" si="2">IFERROR(H4/H$7, "--")</f>
        <v>0.50131233595800528</v>
      </c>
      <c r="J4" s="4">
        <v>207</v>
      </c>
      <c r="K4" s="9">
        <f t="shared" ref="K4:K6" si="3">IFERROR(J4/J$7, "--")</f>
        <v>0.51237623762376239</v>
      </c>
      <c r="L4" s="9">
        <f>IFERROR((J4-B4)/B4, "--")</f>
        <v>6.7010309278350513E-2</v>
      </c>
      <c r="M4" s="110"/>
    </row>
    <row r="5" spans="1:13" x14ac:dyDescent="0.25">
      <c r="A5" s="16" t="s">
        <v>12</v>
      </c>
      <c r="B5" s="4">
        <v>170</v>
      </c>
      <c r="C5" s="9">
        <f t="shared" ref="C5" si="4">IFERROR(B5/B$7, "--")</f>
        <v>0.46575342465753422</v>
      </c>
      <c r="D5" s="4">
        <v>202</v>
      </c>
      <c r="E5" s="9">
        <f t="shared" si="0"/>
        <v>0.50248756218905477</v>
      </c>
      <c r="F5" s="4">
        <v>184</v>
      </c>
      <c r="G5" s="9">
        <f>IFERROR(F5/F$7, "--")</f>
        <v>0.47916666666666669</v>
      </c>
      <c r="H5" s="4">
        <v>188</v>
      </c>
      <c r="I5" s="9">
        <f t="shared" si="2"/>
        <v>0.49343832020997375</v>
      </c>
      <c r="J5" s="4">
        <v>195</v>
      </c>
      <c r="K5" s="9">
        <f t="shared" si="3"/>
        <v>0.48267326732673266</v>
      </c>
      <c r="L5" s="9">
        <f>IFERROR((J5-B5)/B5, "--")</f>
        <v>0.14705882352941177</v>
      </c>
      <c r="M5" s="110"/>
    </row>
    <row r="6" spans="1:13" x14ac:dyDescent="0.25">
      <c r="A6" s="16" t="s">
        <v>13</v>
      </c>
      <c r="B6" s="4">
        <v>1</v>
      </c>
      <c r="C6" s="9">
        <f>IFERROR(B6/B$7, "--")</f>
        <v>2.7397260273972603E-3</v>
      </c>
      <c r="D6" s="4">
        <v>4</v>
      </c>
      <c r="E6" s="9">
        <f t="shared" si="0"/>
        <v>9.9502487562189053E-3</v>
      </c>
      <c r="F6" s="4">
        <v>3</v>
      </c>
      <c r="G6" s="9">
        <f t="shared" si="1"/>
        <v>7.8125E-3</v>
      </c>
      <c r="H6" s="4">
        <v>2</v>
      </c>
      <c r="I6" s="9">
        <f t="shared" si="2"/>
        <v>5.2493438320209973E-3</v>
      </c>
      <c r="J6" s="4">
        <v>2</v>
      </c>
      <c r="K6" s="9">
        <f t="shared" si="3"/>
        <v>4.9504950495049506E-3</v>
      </c>
      <c r="L6" s="9">
        <f>IFERROR((J6-B6)/B6, "--")</f>
        <v>1</v>
      </c>
      <c r="M6" s="110"/>
    </row>
    <row r="7" spans="1:13" x14ac:dyDescent="0.25">
      <c r="A7" s="100" t="s">
        <v>30</v>
      </c>
      <c r="B7" s="17">
        <f t="shared" ref="B7:K7" si="5">IFERROR(SUM(B4:B6), "--")</f>
        <v>365</v>
      </c>
      <c r="C7" s="18">
        <f t="shared" si="5"/>
        <v>1</v>
      </c>
      <c r="D7" s="17">
        <f t="shared" si="5"/>
        <v>402</v>
      </c>
      <c r="E7" s="18">
        <f t="shared" si="5"/>
        <v>1</v>
      </c>
      <c r="F7" s="17">
        <f t="shared" si="5"/>
        <v>384</v>
      </c>
      <c r="G7" s="18">
        <f t="shared" si="5"/>
        <v>1</v>
      </c>
      <c r="H7" s="17">
        <f t="shared" si="5"/>
        <v>381</v>
      </c>
      <c r="I7" s="18">
        <f t="shared" si="5"/>
        <v>1</v>
      </c>
      <c r="J7" s="17">
        <f t="shared" si="5"/>
        <v>404</v>
      </c>
      <c r="K7" s="18">
        <f t="shared" si="5"/>
        <v>1</v>
      </c>
      <c r="L7" s="18">
        <f>IFERROR((J7-B7)/B7, "--")</f>
        <v>0.10684931506849316</v>
      </c>
      <c r="M7" s="110"/>
    </row>
    <row r="8" spans="1:13" s="24" customFormat="1" ht="30" x14ac:dyDescent="0.25">
      <c r="A8" s="50" t="s">
        <v>22</v>
      </c>
      <c r="B8" s="123" t="s">
        <v>0</v>
      </c>
      <c r="C8" s="123"/>
      <c r="D8" s="123" t="s">
        <v>1</v>
      </c>
      <c r="E8" s="123"/>
      <c r="F8" s="123" t="s">
        <v>2</v>
      </c>
      <c r="G8" s="123"/>
      <c r="H8" s="123" t="s">
        <v>48</v>
      </c>
      <c r="I8" s="123"/>
      <c r="J8" s="123" t="s">
        <v>47</v>
      </c>
      <c r="K8" s="123"/>
      <c r="L8" s="49" t="s">
        <v>31</v>
      </c>
      <c r="M8" s="49" t="s">
        <v>96</v>
      </c>
    </row>
    <row r="9" spans="1:13" x14ac:dyDescent="0.25">
      <c r="A9" s="16" t="s">
        <v>14</v>
      </c>
      <c r="B9" s="4">
        <v>13</v>
      </c>
      <c r="C9" s="9">
        <f t="shared" ref="C9:C17" si="6">IFERROR(B9/B$18, "--")</f>
        <v>3.5616438356164383E-2</v>
      </c>
      <c r="D9" s="4">
        <v>12</v>
      </c>
      <c r="E9" s="9">
        <f>IFERROR(D9/D$18, "--")</f>
        <v>2.9850746268656716E-2</v>
      </c>
      <c r="F9" s="4">
        <v>19</v>
      </c>
      <c r="G9" s="9">
        <f t="shared" ref="G9:G17" si="7">IFERROR(F9/F$18, "--")</f>
        <v>4.9479166666666664E-2</v>
      </c>
      <c r="H9" s="4">
        <v>10</v>
      </c>
      <c r="I9" s="9">
        <f t="shared" ref="I9:I17" si="8">IFERROR(H9/H$18, "--")</f>
        <v>2.6246719160104987E-2</v>
      </c>
      <c r="J9" s="4">
        <v>17</v>
      </c>
      <c r="K9" s="9">
        <f t="shared" ref="K9:K17" si="9">IFERROR(J9/J$18, "--")</f>
        <v>4.2079207920792082E-2</v>
      </c>
      <c r="L9" s="9">
        <f t="shared" ref="L9:L17" si="10">IFERROR((J9-B9)/B9, "--")</f>
        <v>0.30769230769230771</v>
      </c>
      <c r="M9" s="110"/>
    </row>
    <row r="10" spans="1:13" x14ac:dyDescent="0.25">
      <c r="A10" s="16" t="s">
        <v>15</v>
      </c>
      <c r="B10" s="20">
        <v>2</v>
      </c>
      <c r="C10" s="9">
        <f t="shared" si="6"/>
        <v>5.4794520547945206E-3</v>
      </c>
      <c r="D10" s="4">
        <v>2</v>
      </c>
      <c r="E10" s="9">
        <f t="shared" ref="E10:E17" si="11">IFERROR(D10/D$18, "--")</f>
        <v>4.9751243781094526E-3</v>
      </c>
      <c r="F10" s="20">
        <v>2</v>
      </c>
      <c r="G10" s="9">
        <f t="shared" si="7"/>
        <v>5.208333333333333E-3</v>
      </c>
      <c r="H10" s="4">
        <v>1</v>
      </c>
      <c r="I10" s="9">
        <f t="shared" si="8"/>
        <v>2.6246719160104987E-3</v>
      </c>
      <c r="J10" s="4">
        <v>1</v>
      </c>
      <c r="K10" s="9">
        <f>IFERROR(J10/J$18, "--")</f>
        <v>2.4752475247524753E-3</v>
      </c>
      <c r="L10" s="9">
        <f>IFERROR((J10-B10)/B10, "--")</f>
        <v>-0.5</v>
      </c>
      <c r="M10" s="110"/>
    </row>
    <row r="11" spans="1:13" x14ac:dyDescent="0.25">
      <c r="A11" s="16" t="s">
        <v>16</v>
      </c>
      <c r="B11" s="4">
        <v>20</v>
      </c>
      <c r="C11" s="9">
        <f t="shared" si="6"/>
        <v>5.4794520547945202E-2</v>
      </c>
      <c r="D11" s="4">
        <v>25</v>
      </c>
      <c r="E11" s="9">
        <f t="shared" si="11"/>
        <v>6.2189054726368161E-2</v>
      </c>
      <c r="F11" s="20">
        <v>24</v>
      </c>
      <c r="G11" s="9">
        <f t="shared" si="7"/>
        <v>6.25E-2</v>
      </c>
      <c r="H11" s="4">
        <v>26</v>
      </c>
      <c r="I11" s="9">
        <f t="shared" si="8"/>
        <v>6.8241469816272965E-2</v>
      </c>
      <c r="J11" s="4">
        <v>28</v>
      </c>
      <c r="K11" s="9">
        <f t="shared" si="9"/>
        <v>6.9306930693069313E-2</v>
      </c>
      <c r="L11" s="9">
        <f t="shared" si="10"/>
        <v>0.4</v>
      </c>
      <c r="M11" s="110"/>
    </row>
    <row r="12" spans="1:13" x14ac:dyDescent="0.25">
      <c r="A12" s="16" t="s">
        <v>17</v>
      </c>
      <c r="B12" s="4">
        <v>14</v>
      </c>
      <c r="C12" s="9">
        <f t="shared" si="6"/>
        <v>3.8356164383561646E-2</v>
      </c>
      <c r="D12" s="4">
        <v>11</v>
      </c>
      <c r="E12" s="9">
        <f t="shared" si="11"/>
        <v>2.736318407960199E-2</v>
      </c>
      <c r="F12" s="4">
        <v>9</v>
      </c>
      <c r="G12" s="9">
        <f t="shared" si="7"/>
        <v>2.34375E-2</v>
      </c>
      <c r="H12" s="4">
        <v>11</v>
      </c>
      <c r="I12" s="9">
        <f t="shared" si="8"/>
        <v>2.8871391076115485E-2</v>
      </c>
      <c r="J12" s="4">
        <v>5</v>
      </c>
      <c r="K12" s="9">
        <f t="shared" si="9"/>
        <v>1.2376237623762377E-2</v>
      </c>
      <c r="L12" s="9">
        <f t="shared" si="10"/>
        <v>-0.6428571428571429</v>
      </c>
      <c r="M12" s="110"/>
    </row>
    <row r="13" spans="1:13" x14ac:dyDescent="0.25">
      <c r="A13" s="16" t="s">
        <v>92</v>
      </c>
      <c r="B13" s="4">
        <v>112</v>
      </c>
      <c r="C13" s="9">
        <f t="shared" si="6"/>
        <v>0.30684931506849317</v>
      </c>
      <c r="D13" s="4">
        <v>117</v>
      </c>
      <c r="E13" s="9">
        <f t="shared" si="11"/>
        <v>0.29104477611940299</v>
      </c>
      <c r="F13" s="4">
        <v>102</v>
      </c>
      <c r="G13" s="9">
        <f t="shared" si="7"/>
        <v>0.265625</v>
      </c>
      <c r="H13" s="4">
        <v>119</v>
      </c>
      <c r="I13" s="9">
        <f t="shared" si="8"/>
        <v>0.31233595800524933</v>
      </c>
      <c r="J13" s="4">
        <v>127</v>
      </c>
      <c r="K13" s="9">
        <f t="shared" si="9"/>
        <v>0.31435643564356436</v>
      </c>
      <c r="L13" s="9">
        <f t="shared" si="10"/>
        <v>0.13392857142857142</v>
      </c>
      <c r="M13" s="110"/>
    </row>
    <row r="14" spans="1:13" x14ac:dyDescent="0.25">
      <c r="A14" s="16" t="s">
        <v>18</v>
      </c>
      <c r="B14" s="4">
        <v>2</v>
      </c>
      <c r="C14" s="9">
        <f t="shared" si="6"/>
        <v>5.4794520547945206E-3</v>
      </c>
      <c r="D14" s="4">
        <v>1</v>
      </c>
      <c r="E14" s="9">
        <f t="shared" si="11"/>
        <v>2.4875621890547263E-3</v>
      </c>
      <c r="F14" s="4">
        <v>0</v>
      </c>
      <c r="G14" s="9">
        <f t="shared" si="7"/>
        <v>0</v>
      </c>
      <c r="H14" s="4">
        <v>1</v>
      </c>
      <c r="I14" s="9">
        <f t="shared" si="8"/>
        <v>2.6246719160104987E-3</v>
      </c>
      <c r="J14" s="4">
        <v>0</v>
      </c>
      <c r="K14" s="9">
        <f t="shared" si="9"/>
        <v>0</v>
      </c>
      <c r="L14" s="9">
        <f t="shared" si="10"/>
        <v>-1</v>
      </c>
      <c r="M14" s="110"/>
    </row>
    <row r="15" spans="1:13" x14ac:dyDescent="0.25">
      <c r="A15" s="16" t="s">
        <v>19</v>
      </c>
      <c r="B15" s="4">
        <v>172</v>
      </c>
      <c r="C15" s="9">
        <f t="shared" si="6"/>
        <v>0.47123287671232877</v>
      </c>
      <c r="D15" s="4">
        <v>188</v>
      </c>
      <c r="E15" s="9">
        <f t="shared" si="11"/>
        <v>0.46766169154228854</v>
      </c>
      <c r="F15" s="4">
        <v>194</v>
      </c>
      <c r="G15" s="9">
        <f t="shared" si="7"/>
        <v>0.50520833333333337</v>
      </c>
      <c r="H15" s="4">
        <v>171</v>
      </c>
      <c r="I15" s="9">
        <f t="shared" si="8"/>
        <v>0.44881889763779526</v>
      </c>
      <c r="J15" s="4">
        <v>188</v>
      </c>
      <c r="K15" s="9">
        <f t="shared" si="9"/>
        <v>0.46534653465346537</v>
      </c>
      <c r="L15" s="9">
        <f t="shared" si="10"/>
        <v>9.3023255813953487E-2</v>
      </c>
      <c r="M15" s="110"/>
    </row>
    <row r="16" spans="1:13" x14ac:dyDescent="0.25">
      <c r="A16" s="16" t="s">
        <v>20</v>
      </c>
      <c r="B16" s="4">
        <v>26</v>
      </c>
      <c r="C16" s="9">
        <f t="shared" si="6"/>
        <v>7.1232876712328766E-2</v>
      </c>
      <c r="D16" s="4">
        <v>39</v>
      </c>
      <c r="E16" s="9">
        <f t="shared" si="11"/>
        <v>9.7014925373134331E-2</v>
      </c>
      <c r="F16" s="4">
        <v>25</v>
      </c>
      <c r="G16" s="9">
        <f t="shared" si="7"/>
        <v>6.5104166666666671E-2</v>
      </c>
      <c r="H16" s="4">
        <v>38</v>
      </c>
      <c r="I16" s="9">
        <f t="shared" si="8"/>
        <v>9.9737532808398949E-2</v>
      </c>
      <c r="J16" s="4">
        <v>35</v>
      </c>
      <c r="K16" s="9">
        <f t="shared" si="9"/>
        <v>8.6633663366336627E-2</v>
      </c>
      <c r="L16" s="9">
        <f t="shared" si="10"/>
        <v>0.34615384615384615</v>
      </c>
      <c r="M16" s="110"/>
    </row>
    <row r="17" spans="1:13" x14ac:dyDescent="0.25">
      <c r="A17" s="16" t="s">
        <v>21</v>
      </c>
      <c r="B17" s="4">
        <v>4</v>
      </c>
      <c r="C17" s="9">
        <f t="shared" si="6"/>
        <v>1.0958904109589041E-2</v>
      </c>
      <c r="D17" s="4">
        <v>7</v>
      </c>
      <c r="E17" s="9">
        <f t="shared" si="11"/>
        <v>1.7412935323383085E-2</v>
      </c>
      <c r="F17" s="4">
        <v>9</v>
      </c>
      <c r="G17" s="9">
        <f t="shared" si="7"/>
        <v>2.34375E-2</v>
      </c>
      <c r="H17" s="4">
        <v>4</v>
      </c>
      <c r="I17" s="9">
        <f t="shared" si="8"/>
        <v>1.0498687664041995E-2</v>
      </c>
      <c r="J17" s="4">
        <v>3</v>
      </c>
      <c r="K17" s="9">
        <f t="shared" si="9"/>
        <v>7.4257425742574254E-3</v>
      </c>
      <c r="L17" s="9">
        <f t="shared" si="10"/>
        <v>-0.25</v>
      </c>
      <c r="M17" s="110"/>
    </row>
    <row r="18" spans="1:13" x14ac:dyDescent="0.25">
      <c r="A18" s="100" t="s">
        <v>30</v>
      </c>
      <c r="B18" s="17">
        <f t="shared" ref="B18:K18" si="12">IFERROR(SUM(B9:B17), "--")</f>
        <v>365</v>
      </c>
      <c r="C18" s="18">
        <f t="shared" si="12"/>
        <v>1</v>
      </c>
      <c r="D18" s="17">
        <f t="shared" si="12"/>
        <v>402</v>
      </c>
      <c r="E18" s="18">
        <f t="shared" si="12"/>
        <v>0.99999999999999989</v>
      </c>
      <c r="F18" s="17">
        <f t="shared" si="12"/>
        <v>384</v>
      </c>
      <c r="G18" s="18">
        <f t="shared" si="12"/>
        <v>1</v>
      </c>
      <c r="H18" s="17">
        <f t="shared" si="12"/>
        <v>381</v>
      </c>
      <c r="I18" s="18">
        <f t="shared" si="12"/>
        <v>1</v>
      </c>
      <c r="J18" s="17">
        <f t="shared" si="12"/>
        <v>404</v>
      </c>
      <c r="K18" s="18">
        <f t="shared" si="12"/>
        <v>1</v>
      </c>
      <c r="L18" s="18">
        <f>IFERROR((J18-B18)/B18, "--")</f>
        <v>0.10684931506849316</v>
      </c>
      <c r="M18" s="110"/>
    </row>
    <row r="19" spans="1:13" s="24" customFormat="1" ht="30" x14ac:dyDescent="0.25">
      <c r="A19" s="50" t="s">
        <v>5</v>
      </c>
      <c r="B19" s="123" t="s">
        <v>0</v>
      </c>
      <c r="C19" s="123"/>
      <c r="D19" s="123" t="s">
        <v>1</v>
      </c>
      <c r="E19" s="123"/>
      <c r="F19" s="123" t="s">
        <v>2</v>
      </c>
      <c r="G19" s="123"/>
      <c r="H19" s="123" t="s">
        <v>48</v>
      </c>
      <c r="I19" s="123"/>
      <c r="J19" s="123" t="s">
        <v>47</v>
      </c>
      <c r="K19" s="123"/>
      <c r="L19" s="49" t="s">
        <v>31</v>
      </c>
      <c r="M19" s="49" t="s">
        <v>96</v>
      </c>
    </row>
    <row r="20" spans="1:13" x14ac:dyDescent="0.25">
      <c r="A20" s="16" t="s">
        <v>6</v>
      </c>
      <c r="B20" s="4">
        <v>52</v>
      </c>
      <c r="C20" s="9">
        <f>IFERROR(B20/B$24, "--")</f>
        <v>0.14246575342465753</v>
      </c>
      <c r="D20" s="4">
        <v>45</v>
      </c>
      <c r="E20" s="9">
        <f t="shared" ref="E20:E23" si="13">IFERROR(D20/D$24, "--")</f>
        <v>0.11194029850746269</v>
      </c>
      <c r="F20" s="4">
        <v>59</v>
      </c>
      <c r="G20" s="9">
        <f t="shared" ref="G20:G23" si="14">IFERROR(F20/F$24, "--")</f>
        <v>0.15364583333333334</v>
      </c>
      <c r="H20" s="4">
        <v>53</v>
      </c>
      <c r="I20" s="9">
        <f t="shared" ref="I20:I23" si="15">IFERROR(H20/H$24, "--")</f>
        <v>0.13910761154855644</v>
      </c>
      <c r="J20" s="4">
        <v>57</v>
      </c>
      <c r="K20" s="9">
        <f t="shared" ref="K20:K23" si="16">IFERROR(J20/J$24, "--")</f>
        <v>0.14108910891089108</v>
      </c>
      <c r="L20" s="9">
        <f t="shared" ref="L20:L24" si="17">IFERROR((J20-B20)/B20, "--")</f>
        <v>9.6153846153846159E-2</v>
      </c>
      <c r="M20" s="110"/>
    </row>
    <row r="21" spans="1:13" x14ac:dyDescent="0.25">
      <c r="A21" s="16" t="s">
        <v>7</v>
      </c>
      <c r="B21" s="4">
        <v>162</v>
      </c>
      <c r="C21" s="9">
        <f t="shared" ref="C21:C23" si="18">IFERROR(B21/B$24, "--")</f>
        <v>0.44383561643835617</v>
      </c>
      <c r="D21" s="4">
        <v>188</v>
      </c>
      <c r="E21" s="9">
        <f t="shared" si="13"/>
        <v>0.46766169154228854</v>
      </c>
      <c r="F21" s="4">
        <v>180</v>
      </c>
      <c r="G21" s="9">
        <f t="shared" si="14"/>
        <v>0.46875</v>
      </c>
      <c r="H21" s="4">
        <v>187</v>
      </c>
      <c r="I21" s="9">
        <f t="shared" si="15"/>
        <v>0.49081364829396323</v>
      </c>
      <c r="J21" s="4">
        <v>171</v>
      </c>
      <c r="K21" s="9">
        <f t="shared" si="16"/>
        <v>0.42326732673267325</v>
      </c>
      <c r="L21" s="9">
        <f t="shared" si="17"/>
        <v>5.5555555555555552E-2</v>
      </c>
      <c r="M21" s="110"/>
    </row>
    <row r="22" spans="1:13" x14ac:dyDescent="0.25">
      <c r="A22" s="16" t="s">
        <v>8</v>
      </c>
      <c r="B22" s="4">
        <v>109</v>
      </c>
      <c r="C22" s="9">
        <f t="shared" si="18"/>
        <v>0.29863013698630136</v>
      </c>
      <c r="D22" s="4">
        <v>130</v>
      </c>
      <c r="E22" s="9">
        <f t="shared" si="13"/>
        <v>0.32338308457711445</v>
      </c>
      <c r="F22" s="4">
        <v>101</v>
      </c>
      <c r="G22" s="9">
        <f t="shared" si="14"/>
        <v>0.26302083333333331</v>
      </c>
      <c r="H22" s="4">
        <v>95</v>
      </c>
      <c r="I22" s="9">
        <f t="shared" si="15"/>
        <v>0.24934383202099739</v>
      </c>
      <c r="J22" s="4">
        <v>133</v>
      </c>
      <c r="K22" s="9">
        <f t="shared" si="16"/>
        <v>0.32920792079207922</v>
      </c>
      <c r="L22" s="9">
        <f t="shared" si="17"/>
        <v>0.22018348623853212</v>
      </c>
      <c r="M22" s="110"/>
    </row>
    <row r="23" spans="1:13" x14ac:dyDescent="0.25">
      <c r="A23" s="16" t="s">
        <v>9</v>
      </c>
      <c r="B23" s="4">
        <v>42</v>
      </c>
      <c r="C23" s="9">
        <f t="shared" si="18"/>
        <v>0.11506849315068493</v>
      </c>
      <c r="D23" s="4">
        <v>39</v>
      </c>
      <c r="E23" s="9">
        <f t="shared" si="13"/>
        <v>9.7014925373134331E-2</v>
      </c>
      <c r="F23" s="4">
        <v>44</v>
      </c>
      <c r="G23" s="9">
        <f t="shared" si="14"/>
        <v>0.11458333333333333</v>
      </c>
      <c r="H23" s="4">
        <v>46</v>
      </c>
      <c r="I23" s="9">
        <f t="shared" si="15"/>
        <v>0.12073490813648294</v>
      </c>
      <c r="J23" s="4">
        <v>43</v>
      </c>
      <c r="K23" s="9">
        <f t="shared" si="16"/>
        <v>0.10643564356435643</v>
      </c>
      <c r="L23" s="9">
        <f t="shared" si="17"/>
        <v>2.3809523809523808E-2</v>
      </c>
      <c r="M23" s="110"/>
    </row>
    <row r="24" spans="1:13" x14ac:dyDescent="0.25">
      <c r="A24" s="100" t="s">
        <v>30</v>
      </c>
      <c r="B24" s="17">
        <f t="shared" ref="B24:K24" si="19">IFERROR(SUM(B20:B23), "--")</f>
        <v>365</v>
      </c>
      <c r="C24" s="18">
        <f t="shared" si="19"/>
        <v>1</v>
      </c>
      <c r="D24" s="17">
        <f t="shared" si="19"/>
        <v>402</v>
      </c>
      <c r="E24" s="18">
        <f t="shared" si="19"/>
        <v>1</v>
      </c>
      <c r="F24" s="17">
        <f t="shared" si="19"/>
        <v>384</v>
      </c>
      <c r="G24" s="18">
        <f t="shared" si="19"/>
        <v>1</v>
      </c>
      <c r="H24" s="17">
        <f t="shared" si="19"/>
        <v>381</v>
      </c>
      <c r="I24" s="18">
        <f t="shared" si="19"/>
        <v>1</v>
      </c>
      <c r="J24" s="17">
        <f t="shared" si="19"/>
        <v>404</v>
      </c>
      <c r="K24" s="18">
        <f t="shared" si="19"/>
        <v>0.99999999999999989</v>
      </c>
      <c r="L24" s="18">
        <f t="shared" si="17"/>
        <v>0.10684931506849316</v>
      </c>
      <c r="M24" s="110"/>
    </row>
    <row r="25" spans="1:13" s="24" customFormat="1" ht="30" x14ac:dyDescent="0.25">
      <c r="A25" s="50" t="s">
        <v>57</v>
      </c>
      <c r="B25" s="123" t="s">
        <v>0</v>
      </c>
      <c r="C25" s="123"/>
      <c r="D25" s="123" t="s">
        <v>1</v>
      </c>
      <c r="E25" s="123"/>
      <c r="F25" s="123" t="s">
        <v>2</v>
      </c>
      <c r="G25" s="123"/>
      <c r="H25" s="123" t="s">
        <v>48</v>
      </c>
      <c r="I25" s="123"/>
      <c r="J25" s="123" t="s">
        <v>47</v>
      </c>
      <c r="K25" s="123"/>
      <c r="L25" s="49" t="s">
        <v>31</v>
      </c>
      <c r="M25" s="49" t="s">
        <v>96</v>
      </c>
    </row>
    <row r="26" spans="1:13" x14ac:dyDescent="0.25">
      <c r="A26" s="16" t="s">
        <v>23</v>
      </c>
      <c r="B26" s="4">
        <v>186</v>
      </c>
      <c r="C26" s="9">
        <f>IFERROR(B26/B$31, "--")</f>
        <v>0.50958904109589043</v>
      </c>
      <c r="D26" s="4">
        <v>209</v>
      </c>
      <c r="E26" s="9">
        <f t="shared" ref="E26:E30" si="20">IFERROR(D26/D$31, "--")</f>
        <v>0.51990049751243783</v>
      </c>
      <c r="F26" s="4">
        <v>233</v>
      </c>
      <c r="G26" s="9">
        <f t="shared" ref="G26:G30" si="21">IFERROR(F26/F$31, "--")</f>
        <v>0.60677083333333337</v>
      </c>
      <c r="H26" s="4">
        <v>224</v>
      </c>
      <c r="I26" s="9">
        <f t="shared" ref="I26:I30" si="22">IFERROR(H26/H$31, "--")</f>
        <v>0.5879265091863517</v>
      </c>
      <c r="J26" s="4">
        <v>228</v>
      </c>
      <c r="K26" s="9">
        <f t="shared" ref="K26:K30" si="23">IFERROR(J26/J$31, "--")</f>
        <v>0.5643564356435643</v>
      </c>
      <c r="L26" s="9">
        <f t="shared" ref="L26:L31" si="24">IFERROR((J26-B26)/B26, "--")</f>
        <v>0.22580645161290322</v>
      </c>
      <c r="M26" s="110"/>
    </row>
    <row r="27" spans="1:13" x14ac:dyDescent="0.25">
      <c r="A27" s="16" t="s">
        <v>24</v>
      </c>
      <c r="B27" s="4">
        <v>63</v>
      </c>
      <c r="C27" s="9">
        <f t="shared" ref="C27:C30" si="25">IFERROR(B27/B$31, "--")</f>
        <v>0.17260273972602741</v>
      </c>
      <c r="D27" s="4">
        <v>72</v>
      </c>
      <c r="E27" s="9">
        <f t="shared" si="20"/>
        <v>0.17910447761194029</v>
      </c>
      <c r="F27" s="4">
        <v>61</v>
      </c>
      <c r="G27" s="9">
        <f t="shared" si="21"/>
        <v>0.15885416666666666</v>
      </c>
      <c r="H27" s="4">
        <v>61</v>
      </c>
      <c r="I27" s="9">
        <f t="shared" si="22"/>
        <v>0.16010498687664043</v>
      </c>
      <c r="J27" s="4">
        <v>59</v>
      </c>
      <c r="K27" s="9">
        <f t="shared" si="23"/>
        <v>0.14603960396039603</v>
      </c>
      <c r="L27" s="9">
        <f t="shared" si="24"/>
        <v>-6.3492063492063489E-2</v>
      </c>
      <c r="M27" s="110"/>
    </row>
    <row r="28" spans="1:13" x14ac:dyDescent="0.25">
      <c r="A28" s="16" t="s">
        <v>25</v>
      </c>
      <c r="B28" s="4">
        <v>51</v>
      </c>
      <c r="C28" s="9">
        <f t="shared" si="25"/>
        <v>0.13972602739726028</v>
      </c>
      <c r="D28" s="4">
        <v>52</v>
      </c>
      <c r="E28" s="9">
        <f t="shared" si="20"/>
        <v>0.12935323383084577</v>
      </c>
      <c r="F28" s="4">
        <v>48</v>
      </c>
      <c r="G28" s="9">
        <f t="shared" si="21"/>
        <v>0.125</v>
      </c>
      <c r="H28" s="4">
        <v>45</v>
      </c>
      <c r="I28" s="9">
        <f t="shared" si="22"/>
        <v>0.11811023622047244</v>
      </c>
      <c r="J28" s="4">
        <v>47</v>
      </c>
      <c r="K28" s="9">
        <f t="shared" si="23"/>
        <v>0.11633663366336634</v>
      </c>
      <c r="L28" s="9">
        <f t="shared" si="24"/>
        <v>-7.8431372549019607E-2</v>
      </c>
      <c r="M28" s="110"/>
    </row>
    <row r="29" spans="1:13" x14ac:dyDescent="0.25">
      <c r="A29" s="16" t="s">
        <v>26</v>
      </c>
      <c r="B29" s="4">
        <v>5</v>
      </c>
      <c r="C29" s="9">
        <f t="shared" si="25"/>
        <v>1.3698630136986301E-2</v>
      </c>
      <c r="D29" s="4">
        <v>11</v>
      </c>
      <c r="E29" s="9">
        <f t="shared" si="20"/>
        <v>2.736318407960199E-2</v>
      </c>
      <c r="F29" s="4">
        <v>6</v>
      </c>
      <c r="G29" s="9">
        <f t="shared" si="21"/>
        <v>1.5625E-2</v>
      </c>
      <c r="H29" s="4">
        <v>8</v>
      </c>
      <c r="I29" s="9">
        <f t="shared" si="22"/>
        <v>2.0997375328083989E-2</v>
      </c>
      <c r="J29" s="4">
        <v>5</v>
      </c>
      <c r="K29" s="9">
        <f t="shared" si="23"/>
        <v>1.2376237623762377E-2</v>
      </c>
      <c r="L29" s="9">
        <f t="shared" si="24"/>
        <v>0</v>
      </c>
      <c r="M29" s="110"/>
    </row>
    <row r="30" spans="1:13" x14ac:dyDescent="0.25">
      <c r="A30" s="16" t="s">
        <v>27</v>
      </c>
      <c r="B30" s="4">
        <v>60</v>
      </c>
      <c r="C30" s="9">
        <f t="shared" si="25"/>
        <v>0.16438356164383561</v>
      </c>
      <c r="D30" s="4">
        <v>58</v>
      </c>
      <c r="E30" s="9">
        <f t="shared" si="20"/>
        <v>0.14427860696517414</v>
      </c>
      <c r="F30" s="4">
        <v>36</v>
      </c>
      <c r="G30" s="9">
        <f t="shared" si="21"/>
        <v>9.375E-2</v>
      </c>
      <c r="H30" s="4">
        <v>43</v>
      </c>
      <c r="I30" s="9">
        <f t="shared" si="22"/>
        <v>0.11286089238845144</v>
      </c>
      <c r="J30" s="4">
        <v>65</v>
      </c>
      <c r="K30" s="9">
        <f t="shared" si="23"/>
        <v>0.1608910891089109</v>
      </c>
      <c r="L30" s="9">
        <f t="shared" si="24"/>
        <v>8.3333333333333329E-2</v>
      </c>
      <c r="M30" s="110"/>
    </row>
    <row r="31" spans="1:13" x14ac:dyDescent="0.25">
      <c r="A31" s="100" t="s">
        <v>30</v>
      </c>
      <c r="B31" s="17">
        <f t="shared" ref="B31:K31" si="26">IFERROR(SUM(B26:B30), "--")</f>
        <v>365</v>
      </c>
      <c r="C31" s="18">
        <f t="shared" si="26"/>
        <v>1</v>
      </c>
      <c r="D31" s="17">
        <f t="shared" si="26"/>
        <v>402</v>
      </c>
      <c r="E31" s="18">
        <f t="shared" si="26"/>
        <v>1</v>
      </c>
      <c r="F31" s="17">
        <f t="shared" si="26"/>
        <v>384</v>
      </c>
      <c r="G31" s="18">
        <f t="shared" si="26"/>
        <v>1</v>
      </c>
      <c r="H31" s="17">
        <f t="shared" si="26"/>
        <v>381</v>
      </c>
      <c r="I31" s="18">
        <f t="shared" si="26"/>
        <v>1</v>
      </c>
      <c r="J31" s="17">
        <f t="shared" si="26"/>
        <v>404</v>
      </c>
      <c r="K31" s="18">
        <f t="shared" si="26"/>
        <v>1</v>
      </c>
      <c r="L31" s="18">
        <f t="shared" si="24"/>
        <v>0.10684931506849316</v>
      </c>
      <c r="M31" s="110"/>
    </row>
    <row r="32" spans="1:13" s="24" customFormat="1" ht="30" x14ac:dyDescent="0.25">
      <c r="A32" s="50" t="s">
        <v>28</v>
      </c>
      <c r="B32" s="123" t="s">
        <v>0</v>
      </c>
      <c r="C32" s="123"/>
      <c r="D32" s="123" t="s">
        <v>1</v>
      </c>
      <c r="E32" s="123"/>
      <c r="F32" s="123" t="s">
        <v>2</v>
      </c>
      <c r="G32" s="123"/>
      <c r="H32" s="123" t="s">
        <v>48</v>
      </c>
      <c r="I32" s="123"/>
      <c r="J32" s="123" t="s">
        <v>47</v>
      </c>
      <c r="K32" s="123"/>
      <c r="L32" s="49" t="s">
        <v>31</v>
      </c>
      <c r="M32" s="49" t="s">
        <v>96</v>
      </c>
    </row>
    <row r="33" spans="1:14" x14ac:dyDescent="0.25">
      <c r="A33" s="16" t="s">
        <v>95</v>
      </c>
      <c r="B33" s="4">
        <v>177</v>
      </c>
      <c r="C33" s="9">
        <f>IFERROR(B33/B$35, "--")</f>
        <v>0.48493150684931507</v>
      </c>
      <c r="D33" s="4">
        <v>191</v>
      </c>
      <c r="E33" s="9">
        <f>IFERROR(D33/D$35, "--")</f>
        <v>0.47512437810945274</v>
      </c>
      <c r="F33" s="4">
        <v>171</v>
      </c>
      <c r="G33" s="9">
        <f>IFERROR(F33/F$35, "--")</f>
        <v>0.4453125</v>
      </c>
      <c r="H33" s="4">
        <v>170</v>
      </c>
      <c r="I33" s="9">
        <f>IFERROR(H33/H$35, "--")</f>
        <v>0.4461942257217848</v>
      </c>
      <c r="J33" s="4">
        <v>185</v>
      </c>
      <c r="K33" s="9">
        <f>IFERROR(J33/J$35, "--")</f>
        <v>0.45792079207920794</v>
      </c>
      <c r="L33" s="9">
        <f t="shared" ref="L33:L35" si="27">IFERROR((J33-B33)/B33, "--")</f>
        <v>4.519774011299435E-2</v>
      </c>
      <c r="M33" s="110"/>
    </row>
    <row r="34" spans="1:14" x14ac:dyDescent="0.25">
      <c r="A34" s="16" t="s">
        <v>29</v>
      </c>
      <c r="B34" s="4">
        <v>188</v>
      </c>
      <c r="C34" s="9">
        <f>IFERROR(B34/B$35, "--")</f>
        <v>0.51506849315068493</v>
      </c>
      <c r="D34" s="4">
        <v>211</v>
      </c>
      <c r="E34" s="9">
        <f>IFERROR(D34/D$35, "--")</f>
        <v>0.52487562189054726</v>
      </c>
      <c r="F34" s="4">
        <v>213</v>
      </c>
      <c r="G34" s="9">
        <f>IFERROR(F34/F$35, "--")</f>
        <v>0.5546875</v>
      </c>
      <c r="H34" s="4">
        <v>211</v>
      </c>
      <c r="I34" s="9">
        <f>IFERROR(H34/H$35, "--")</f>
        <v>0.5538057742782152</v>
      </c>
      <c r="J34" s="4">
        <v>219</v>
      </c>
      <c r="K34" s="9">
        <f>IFERROR(J34/J$35, "--")</f>
        <v>0.54207920792079212</v>
      </c>
      <c r="L34" s="9">
        <f t="shared" si="27"/>
        <v>0.16489361702127658</v>
      </c>
      <c r="M34" s="110"/>
    </row>
    <row r="35" spans="1:14" x14ac:dyDescent="0.25">
      <c r="A35" s="100" t="s">
        <v>30</v>
      </c>
      <c r="B35" s="17">
        <f t="shared" ref="B35:K35" si="28">IFERROR(SUM(B33:B34), "--")</f>
        <v>365</v>
      </c>
      <c r="C35" s="18">
        <f t="shared" si="28"/>
        <v>1</v>
      </c>
      <c r="D35" s="17">
        <f t="shared" si="28"/>
        <v>402</v>
      </c>
      <c r="E35" s="18">
        <f t="shared" si="28"/>
        <v>1</v>
      </c>
      <c r="F35" s="17">
        <f t="shared" si="28"/>
        <v>384</v>
      </c>
      <c r="G35" s="18">
        <f t="shared" si="28"/>
        <v>1</v>
      </c>
      <c r="H35" s="17">
        <f t="shared" si="28"/>
        <v>381</v>
      </c>
      <c r="I35" s="18">
        <f t="shared" si="28"/>
        <v>1</v>
      </c>
      <c r="J35" s="17">
        <f t="shared" si="28"/>
        <v>404</v>
      </c>
      <c r="K35" s="18">
        <f t="shared" si="28"/>
        <v>1</v>
      </c>
      <c r="L35" s="18">
        <f t="shared" si="27"/>
        <v>0.10684931506849316</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44</v>
      </c>
      <c r="B2" s="65" t="s">
        <v>4</v>
      </c>
      <c r="C2" s="64" t="s">
        <v>51</v>
      </c>
      <c r="D2" s="64" t="s">
        <v>52</v>
      </c>
      <c r="E2" s="64" t="s">
        <v>49</v>
      </c>
      <c r="F2" s="64" t="s">
        <v>53</v>
      </c>
      <c r="G2" s="64" t="s">
        <v>3</v>
      </c>
      <c r="H2" s="64" t="s">
        <v>50</v>
      </c>
    </row>
    <row r="3" spans="1:8" ht="15" customHeight="1" x14ac:dyDescent="0.25">
      <c r="A3" s="137" t="s">
        <v>98</v>
      </c>
      <c r="B3" s="7" t="s">
        <v>0</v>
      </c>
      <c r="C3" s="4">
        <v>385</v>
      </c>
      <c r="D3" s="4">
        <v>325</v>
      </c>
      <c r="E3" s="15">
        <v>0.8441558441558441</v>
      </c>
      <c r="F3" s="4">
        <v>271</v>
      </c>
      <c r="G3" s="15">
        <v>0.70389610389610391</v>
      </c>
      <c r="H3" s="14" t="s">
        <v>32</v>
      </c>
    </row>
    <row r="4" spans="1:8" ht="15" customHeight="1" x14ac:dyDescent="0.25">
      <c r="A4" s="138"/>
      <c r="B4" s="7" t="s">
        <v>1</v>
      </c>
      <c r="C4" s="4">
        <v>425</v>
      </c>
      <c r="D4" s="4">
        <v>360</v>
      </c>
      <c r="E4" s="5">
        <v>0.84705882352941175</v>
      </c>
      <c r="F4" s="4">
        <v>299</v>
      </c>
      <c r="G4" s="5">
        <v>0.70352941176470585</v>
      </c>
      <c r="H4" s="6" t="s">
        <v>32</v>
      </c>
    </row>
    <row r="5" spans="1:8" ht="15" customHeight="1" x14ac:dyDescent="0.25">
      <c r="A5" s="138"/>
      <c r="B5" s="7" t="s">
        <v>2</v>
      </c>
      <c r="C5" s="4">
        <v>401</v>
      </c>
      <c r="D5" s="4">
        <v>344</v>
      </c>
      <c r="E5" s="5">
        <v>0.85785536159600995</v>
      </c>
      <c r="F5" s="4">
        <v>298</v>
      </c>
      <c r="G5" s="5">
        <v>0.743142144638404</v>
      </c>
      <c r="H5" s="6" t="s">
        <v>32</v>
      </c>
    </row>
    <row r="6" spans="1:8" ht="15" customHeight="1" x14ac:dyDescent="0.25">
      <c r="A6" s="138"/>
      <c r="B6" s="7" t="s">
        <v>48</v>
      </c>
      <c r="C6" s="4">
        <v>392</v>
      </c>
      <c r="D6" s="4">
        <v>344</v>
      </c>
      <c r="E6" s="5">
        <v>0.87755102040816324</v>
      </c>
      <c r="F6" s="4">
        <v>285</v>
      </c>
      <c r="G6" s="5">
        <v>0.72704081632653061</v>
      </c>
      <c r="H6" s="6" t="s">
        <v>32</v>
      </c>
    </row>
    <row r="7" spans="1:8" ht="15" customHeight="1" x14ac:dyDescent="0.25">
      <c r="A7" s="138"/>
      <c r="B7" s="7" t="s">
        <v>47</v>
      </c>
      <c r="C7" s="4">
        <v>432</v>
      </c>
      <c r="D7" s="4">
        <v>368</v>
      </c>
      <c r="E7" s="5">
        <v>0.85185185185185186</v>
      </c>
      <c r="F7" s="4">
        <v>293</v>
      </c>
      <c r="G7" s="5">
        <v>0.6782407407407407</v>
      </c>
      <c r="H7" s="6" t="s">
        <v>32</v>
      </c>
    </row>
    <row r="8" spans="1:8" ht="15" customHeight="1" x14ac:dyDescent="0.25">
      <c r="A8" s="139"/>
      <c r="B8" s="53" t="s">
        <v>30</v>
      </c>
      <c r="C8" s="17">
        <f>IFERROR(SUM(C3:C7), "--")</f>
        <v>2035</v>
      </c>
      <c r="D8" s="17">
        <f>IFERROR(SUM(D3:D7), "--")</f>
        <v>1741</v>
      </c>
      <c r="E8" s="101">
        <f>IFERROR(D8/C8, "--" )</f>
        <v>0.85552825552825551</v>
      </c>
      <c r="F8" s="17">
        <f>IFERROR(SUM(F3:F7), "--")</f>
        <v>1446</v>
      </c>
      <c r="G8" s="101">
        <f>IFERROR(F8/C8, "--" )</f>
        <v>0.71056511056511051</v>
      </c>
      <c r="H8" s="102" t="s">
        <v>32</v>
      </c>
    </row>
    <row r="9" spans="1:8" ht="15" customHeight="1" x14ac:dyDescent="0.25">
      <c r="A9" s="104"/>
      <c r="B9" s="66"/>
      <c r="C9" s="66"/>
      <c r="D9" s="66"/>
      <c r="E9" s="66"/>
      <c r="F9" s="66"/>
      <c r="G9" s="66"/>
      <c r="H9" s="66"/>
    </row>
    <row r="10" spans="1:8" s="24" customFormat="1" ht="30" x14ac:dyDescent="0.25">
      <c r="A10" s="48" t="s">
        <v>10</v>
      </c>
      <c r="B10" s="2" t="s">
        <v>4</v>
      </c>
      <c r="C10" s="64" t="s">
        <v>51</v>
      </c>
      <c r="D10" s="64" t="s">
        <v>52</v>
      </c>
      <c r="E10" s="64" t="s">
        <v>49</v>
      </c>
      <c r="F10" s="64" t="s">
        <v>53</v>
      </c>
      <c r="G10" s="64" t="s">
        <v>3</v>
      </c>
      <c r="H10" s="64" t="s">
        <v>50</v>
      </c>
    </row>
    <row r="11" spans="1:8" x14ac:dyDescent="0.25">
      <c r="A11" s="149" t="s">
        <v>11</v>
      </c>
      <c r="B11" s="7" t="s">
        <v>0</v>
      </c>
      <c r="C11" s="4">
        <v>205</v>
      </c>
      <c r="D11" s="4">
        <v>173</v>
      </c>
      <c r="E11" s="5">
        <v>0.84390243902439022</v>
      </c>
      <c r="F11" s="4">
        <v>152</v>
      </c>
      <c r="G11" s="5">
        <v>0.74146341463414633</v>
      </c>
      <c r="H11" s="6">
        <v>2.8017341040462425</v>
      </c>
    </row>
    <row r="12" spans="1:8" x14ac:dyDescent="0.25">
      <c r="A12" s="150"/>
      <c r="B12" s="7" t="s">
        <v>1</v>
      </c>
      <c r="C12" s="4">
        <v>212</v>
      </c>
      <c r="D12" s="4">
        <v>178</v>
      </c>
      <c r="E12" s="5">
        <v>0.839622641509434</v>
      </c>
      <c r="F12" s="4">
        <v>150</v>
      </c>
      <c r="G12" s="5">
        <v>0.70754716981132071</v>
      </c>
      <c r="H12" s="6">
        <v>2.8471910112359549</v>
      </c>
    </row>
    <row r="13" spans="1:8" x14ac:dyDescent="0.25">
      <c r="A13" s="150"/>
      <c r="B13" s="7" t="s">
        <v>2</v>
      </c>
      <c r="C13" s="4">
        <v>213</v>
      </c>
      <c r="D13" s="4">
        <v>181</v>
      </c>
      <c r="E13" s="5">
        <v>0.84976525821596249</v>
      </c>
      <c r="F13" s="4">
        <v>160</v>
      </c>
      <c r="G13" s="5">
        <v>0.75117370892018775</v>
      </c>
      <c r="H13" s="6">
        <v>2.9477777777777781</v>
      </c>
    </row>
    <row r="14" spans="1:8" x14ac:dyDescent="0.25">
      <c r="A14" s="150"/>
      <c r="B14" s="7" t="s">
        <v>48</v>
      </c>
      <c r="C14" s="4">
        <v>199</v>
      </c>
      <c r="D14" s="4">
        <v>179</v>
      </c>
      <c r="E14" s="5">
        <v>0.89949748743718594</v>
      </c>
      <c r="F14" s="4">
        <v>150</v>
      </c>
      <c r="G14" s="5">
        <v>0.75376884422110557</v>
      </c>
      <c r="H14" s="6">
        <v>2.7483146067415727</v>
      </c>
    </row>
    <row r="15" spans="1:8" x14ac:dyDescent="0.25">
      <c r="A15" s="150"/>
      <c r="B15" s="7" t="s">
        <v>47</v>
      </c>
      <c r="C15" s="4">
        <v>226</v>
      </c>
      <c r="D15" s="4">
        <v>195</v>
      </c>
      <c r="E15" s="5">
        <v>0.86283185840707965</v>
      </c>
      <c r="F15" s="4">
        <v>154</v>
      </c>
      <c r="G15" s="5">
        <v>0.68141592920353977</v>
      </c>
      <c r="H15" s="6">
        <v>2.6424870466321244</v>
      </c>
    </row>
    <row r="16" spans="1:8" x14ac:dyDescent="0.25">
      <c r="A16" s="151"/>
      <c r="B16" s="53" t="s">
        <v>30</v>
      </c>
      <c r="C16" s="17">
        <f>IFERROR(SUM(C11:C15), "--")</f>
        <v>1055</v>
      </c>
      <c r="D16" s="17">
        <f>IFERROR(SUM(D11:D15), "--")</f>
        <v>906</v>
      </c>
      <c r="E16" s="101">
        <f>IFERROR(D16/C16, "--" )</f>
        <v>0.85876777251184833</v>
      </c>
      <c r="F16" s="17">
        <f>IFERROR(SUM(F11:F15), "--")</f>
        <v>766</v>
      </c>
      <c r="G16" s="101">
        <f>IFERROR(F16/C16, "--" )</f>
        <v>0.72606635071090042</v>
      </c>
      <c r="H16" s="102" t="s">
        <v>32</v>
      </c>
    </row>
    <row r="17" spans="1:8" x14ac:dyDescent="0.25">
      <c r="A17" s="146" t="s">
        <v>12</v>
      </c>
      <c r="B17" s="86" t="s">
        <v>0</v>
      </c>
      <c r="C17" s="87">
        <v>179</v>
      </c>
      <c r="D17" s="87">
        <v>152</v>
      </c>
      <c r="E17" s="89">
        <v>0.84916201117318435</v>
      </c>
      <c r="F17" s="87">
        <v>119</v>
      </c>
      <c r="G17" s="89">
        <v>0.66480446927374304</v>
      </c>
      <c r="H17" s="88">
        <v>2.5388157894736838</v>
      </c>
    </row>
    <row r="18" spans="1:8" x14ac:dyDescent="0.25">
      <c r="A18" s="147"/>
      <c r="B18" s="86" t="s">
        <v>1</v>
      </c>
      <c r="C18" s="87">
        <v>209</v>
      </c>
      <c r="D18" s="87">
        <v>180</v>
      </c>
      <c r="E18" s="89">
        <v>0.86124401913875603</v>
      </c>
      <c r="F18" s="87">
        <v>147</v>
      </c>
      <c r="G18" s="89">
        <v>0.70334928229665072</v>
      </c>
      <c r="H18" s="88">
        <v>2.7422222222222223</v>
      </c>
    </row>
    <row r="19" spans="1:8" x14ac:dyDescent="0.25">
      <c r="A19" s="147"/>
      <c r="B19" s="86" t="s">
        <v>2</v>
      </c>
      <c r="C19" s="87">
        <v>185</v>
      </c>
      <c r="D19" s="87">
        <v>160</v>
      </c>
      <c r="E19" s="89">
        <v>0.86486486486486491</v>
      </c>
      <c r="F19" s="87">
        <v>136</v>
      </c>
      <c r="G19" s="89">
        <v>0.73513513513513518</v>
      </c>
      <c r="H19" s="88">
        <v>2.7687499999999998</v>
      </c>
    </row>
    <row r="20" spans="1:8" x14ac:dyDescent="0.25">
      <c r="A20" s="147"/>
      <c r="B20" s="86" t="s">
        <v>48</v>
      </c>
      <c r="C20" s="87">
        <v>191</v>
      </c>
      <c r="D20" s="87">
        <v>163</v>
      </c>
      <c r="E20" s="89">
        <v>0.8534031413612565</v>
      </c>
      <c r="F20" s="87">
        <v>133</v>
      </c>
      <c r="G20" s="89">
        <v>0.69633507853403143</v>
      </c>
      <c r="H20" s="88">
        <v>2.7141104294478526</v>
      </c>
    </row>
    <row r="21" spans="1:8" x14ac:dyDescent="0.25">
      <c r="A21" s="147"/>
      <c r="B21" s="86" t="s">
        <v>47</v>
      </c>
      <c r="C21" s="87">
        <v>204</v>
      </c>
      <c r="D21" s="87">
        <v>171</v>
      </c>
      <c r="E21" s="89">
        <v>0.83823529411764708</v>
      </c>
      <c r="F21" s="87">
        <v>138</v>
      </c>
      <c r="G21" s="89">
        <v>0.67647058823529416</v>
      </c>
      <c r="H21" s="88">
        <v>2.6093567251461991</v>
      </c>
    </row>
    <row r="22" spans="1:8" x14ac:dyDescent="0.25">
      <c r="A22" s="148"/>
      <c r="B22" s="94" t="s">
        <v>30</v>
      </c>
      <c r="C22" s="106">
        <f>IFERROR(SUM(C17:C21), "--")</f>
        <v>968</v>
      </c>
      <c r="D22" s="106">
        <f>IFERROR(SUM(D17:D21), "--")</f>
        <v>826</v>
      </c>
      <c r="E22" s="108">
        <f>IFERROR(D22/C22, "--" )</f>
        <v>0.85330578512396693</v>
      </c>
      <c r="F22" s="106">
        <f>IFERROR(SUM(F17:F21), "--")</f>
        <v>673</v>
      </c>
      <c r="G22" s="108">
        <f>IFERROR(F22/C22, "--" )</f>
        <v>0.69524793388429751</v>
      </c>
      <c r="H22" s="107" t="s">
        <v>32</v>
      </c>
    </row>
    <row r="23" spans="1:8" s="24" customFormat="1" ht="30" x14ac:dyDescent="0.25">
      <c r="A23" s="48" t="s">
        <v>22</v>
      </c>
      <c r="B23" s="2" t="s">
        <v>4</v>
      </c>
      <c r="C23" s="64" t="s">
        <v>51</v>
      </c>
      <c r="D23" s="64" t="s">
        <v>52</v>
      </c>
      <c r="E23" s="64" t="s">
        <v>49</v>
      </c>
      <c r="F23" s="64" t="s">
        <v>53</v>
      </c>
      <c r="G23" s="64" t="s">
        <v>3</v>
      </c>
      <c r="H23" s="64" t="s">
        <v>50</v>
      </c>
    </row>
    <row r="24" spans="1:8" ht="15" customHeight="1" x14ac:dyDescent="0.25">
      <c r="A24" s="143" t="s">
        <v>61</v>
      </c>
      <c r="B24" s="7" t="s">
        <v>0</v>
      </c>
      <c r="C24" s="4">
        <v>16</v>
      </c>
      <c r="D24" s="4">
        <v>10</v>
      </c>
      <c r="E24" s="5">
        <v>0.625</v>
      </c>
      <c r="F24" s="4">
        <v>6</v>
      </c>
      <c r="G24" s="5">
        <v>0.375</v>
      </c>
      <c r="H24" s="6">
        <v>1.9</v>
      </c>
    </row>
    <row r="25" spans="1:8" x14ac:dyDescent="0.25">
      <c r="A25" s="144"/>
      <c r="B25" s="7" t="s">
        <v>1</v>
      </c>
      <c r="C25" s="4">
        <v>12</v>
      </c>
      <c r="D25" s="4">
        <v>8</v>
      </c>
      <c r="E25" s="5">
        <v>0.66666666666666663</v>
      </c>
      <c r="F25" s="4">
        <v>5</v>
      </c>
      <c r="G25" s="5">
        <v>0.41666666666666669</v>
      </c>
      <c r="H25" s="6">
        <v>2.25</v>
      </c>
    </row>
    <row r="26" spans="1:8" x14ac:dyDescent="0.25">
      <c r="A26" s="144"/>
      <c r="B26" s="7" t="s">
        <v>2</v>
      </c>
      <c r="C26" s="4">
        <v>19</v>
      </c>
      <c r="D26" s="4">
        <v>18</v>
      </c>
      <c r="E26" s="5">
        <v>0.94736842105263153</v>
      </c>
      <c r="F26" s="4">
        <v>15</v>
      </c>
      <c r="G26" s="5">
        <v>0.78947368421052633</v>
      </c>
      <c r="H26" s="6">
        <v>2.7823529411764705</v>
      </c>
    </row>
    <row r="27" spans="1:8" x14ac:dyDescent="0.25">
      <c r="A27" s="144"/>
      <c r="B27" s="7" t="s">
        <v>48</v>
      </c>
      <c r="C27" s="4">
        <v>10</v>
      </c>
      <c r="D27" s="4">
        <v>10</v>
      </c>
      <c r="E27" s="5">
        <v>1</v>
      </c>
      <c r="F27" s="4">
        <v>6</v>
      </c>
      <c r="G27" s="5">
        <v>0.6</v>
      </c>
      <c r="H27" s="6">
        <v>1.67</v>
      </c>
    </row>
    <row r="28" spans="1:8" x14ac:dyDescent="0.25">
      <c r="A28" s="144"/>
      <c r="B28" s="7" t="s">
        <v>47</v>
      </c>
      <c r="C28" s="4">
        <v>18</v>
      </c>
      <c r="D28" s="4">
        <v>12</v>
      </c>
      <c r="E28" s="5">
        <v>0.66666666666666663</v>
      </c>
      <c r="F28" s="4">
        <v>7</v>
      </c>
      <c r="G28" s="5">
        <v>0.3888888888888889</v>
      </c>
      <c r="H28" s="6">
        <v>2.0250000000000004</v>
      </c>
    </row>
    <row r="29" spans="1:8" x14ac:dyDescent="0.25">
      <c r="A29" s="145"/>
      <c r="B29" s="53" t="s">
        <v>30</v>
      </c>
      <c r="C29" s="17">
        <f>IFERROR(SUM(C24:C28), "--")</f>
        <v>75</v>
      </c>
      <c r="D29" s="17">
        <f>IFERROR(SUM(D24:D28), "--")</f>
        <v>58</v>
      </c>
      <c r="E29" s="101">
        <f>IFERROR(D29/C29, "--" )</f>
        <v>0.77333333333333332</v>
      </c>
      <c r="F29" s="17">
        <f>IFERROR(SUM(F24:F28), "--")</f>
        <v>39</v>
      </c>
      <c r="G29" s="101">
        <f>IFERROR(F29/C29, "--" )</f>
        <v>0.52</v>
      </c>
      <c r="H29" s="102" t="s">
        <v>32</v>
      </c>
    </row>
    <row r="30" spans="1:8" ht="15" customHeight="1" x14ac:dyDescent="0.25">
      <c r="A30" s="140" t="s">
        <v>60</v>
      </c>
      <c r="B30" s="86" t="s">
        <v>0</v>
      </c>
      <c r="C30" s="87">
        <v>2</v>
      </c>
      <c r="D30" s="87">
        <v>2</v>
      </c>
      <c r="E30" s="89">
        <v>1</v>
      </c>
      <c r="F30" s="87">
        <v>2</v>
      </c>
      <c r="G30" s="89">
        <v>1</v>
      </c>
      <c r="H30" s="88">
        <v>3.5</v>
      </c>
    </row>
    <row r="31" spans="1:8" x14ac:dyDescent="0.25">
      <c r="A31" s="141"/>
      <c r="B31" s="86" t="s">
        <v>1</v>
      </c>
      <c r="C31" s="87">
        <v>3</v>
      </c>
      <c r="D31" s="87">
        <v>2</v>
      </c>
      <c r="E31" s="89">
        <v>0.66666666666666663</v>
      </c>
      <c r="F31" s="87">
        <v>2</v>
      </c>
      <c r="G31" s="89">
        <v>0.66666666666666663</v>
      </c>
      <c r="H31" s="88">
        <v>3.15</v>
      </c>
    </row>
    <row r="32" spans="1:8" x14ac:dyDescent="0.25">
      <c r="A32" s="141"/>
      <c r="B32" s="86" t="s">
        <v>2</v>
      </c>
      <c r="C32" s="87">
        <v>3</v>
      </c>
      <c r="D32" s="87">
        <v>3</v>
      </c>
      <c r="E32" s="89">
        <v>1</v>
      </c>
      <c r="F32" s="87">
        <v>3</v>
      </c>
      <c r="G32" s="89">
        <v>1</v>
      </c>
      <c r="H32" s="88">
        <v>3</v>
      </c>
    </row>
    <row r="33" spans="1:8" x14ac:dyDescent="0.25">
      <c r="A33" s="141"/>
      <c r="B33" s="86" t="s">
        <v>48</v>
      </c>
      <c r="C33" s="87">
        <v>1</v>
      </c>
      <c r="D33" s="87">
        <v>0</v>
      </c>
      <c r="E33" s="89">
        <v>0</v>
      </c>
      <c r="F33" s="87">
        <v>0</v>
      </c>
      <c r="G33" s="89">
        <v>0</v>
      </c>
      <c r="H33" s="111" t="s">
        <v>32</v>
      </c>
    </row>
    <row r="34" spans="1:8" x14ac:dyDescent="0.25">
      <c r="A34" s="141"/>
      <c r="B34" s="86" t="s">
        <v>47</v>
      </c>
      <c r="C34" s="87">
        <v>1</v>
      </c>
      <c r="D34" s="87">
        <v>1</v>
      </c>
      <c r="E34" s="89">
        <v>1</v>
      </c>
      <c r="F34" s="87">
        <v>1</v>
      </c>
      <c r="G34" s="89">
        <v>1</v>
      </c>
      <c r="H34" s="88">
        <v>2</v>
      </c>
    </row>
    <row r="35" spans="1:8" x14ac:dyDescent="0.25">
      <c r="A35" s="142"/>
      <c r="B35" s="94" t="s">
        <v>30</v>
      </c>
      <c r="C35" s="106">
        <f>IFERROR(SUM(C30:C34), "--")</f>
        <v>10</v>
      </c>
      <c r="D35" s="106">
        <f>IFERROR(SUM(D30:D34), "--")</f>
        <v>8</v>
      </c>
      <c r="E35" s="108">
        <f>IFERROR(D35/C35, "--" )</f>
        <v>0.8</v>
      </c>
      <c r="F35" s="106">
        <f>IFERROR(SUM(F30:F34), "--")</f>
        <v>8</v>
      </c>
      <c r="G35" s="108">
        <f>IFERROR(F35/C35, "--" )</f>
        <v>0.8</v>
      </c>
      <c r="H35" s="107" t="s">
        <v>32</v>
      </c>
    </row>
    <row r="36" spans="1:8" x14ac:dyDescent="0.25">
      <c r="A36" s="132" t="s">
        <v>16</v>
      </c>
      <c r="B36" s="7" t="s">
        <v>0</v>
      </c>
      <c r="C36" s="4">
        <v>21</v>
      </c>
      <c r="D36" s="4">
        <v>19</v>
      </c>
      <c r="E36" s="5">
        <v>0.90476190476190477</v>
      </c>
      <c r="F36" s="4">
        <v>17</v>
      </c>
      <c r="G36" s="5">
        <v>0.80952380952380953</v>
      </c>
      <c r="H36" s="6">
        <v>3.1052631578947367</v>
      </c>
    </row>
    <row r="37" spans="1:8" x14ac:dyDescent="0.25">
      <c r="A37" s="133"/>
      <c r="B37" s="7" t="s">
        <v>1</v>
      </c>
      <c r="C37" s="4">
        <v>28</v>
      </c>
      <c r="D37" s="4">
        <v>27</v>
      </c>
      <c r="E37" s="5">
        <v>0.9642857142857143</v>
      </c>
      <c r="F37" s="4">
        <v>23</v>
      </c>
      <c r="G37" s="5">
        <v>0.8214285714285714</v>
      </c>
      <c r="H37" s="6">
        <v>2.9925925925925929</v>
      </c>
    </row>
    <row r="38" spans="1:8" x14ac:dyDescent="0.25">
      <c r="A38" s="133"/>
      <c r="B38" s="7" t="s">
        <v>2</v>
      </c>
      <c r="C38" s="25">
        <v>26</v>
      </c>
      <c r="D38" s="25">
        <v>22</v>
      </c>
      <c r="E38" s="5">
        <v>0.84615384615384615</v>
      </c>
      <c r="F38" s="25">
        <v>20</v>
      </c>
      <c r="G38" s="5">
        <v>0.76923076923076927</v>
      </c>
      <c r="H38" s="22">
        <v>3.2681818181818185</v>
      </c>
    </row>
    <row r="39" spans="1:8" x14ac:dyDescent="0.25">
      <c r="A39" s="133"/>
      <c r="B39" s="7" t="s">
        <v>48</v>
      </c>
      <c r="C39" s="4">
        <v>27</v>
      </c>
      <c r="D39" s="4">
        <v>27</v>
      </c>
      <c r="E39" s="5">
        <v>1</v>
      </c>
      <c r="F39" s="4">
        <v>23</v>
      </c>
      <c r="G39" s="5">
        <v>0.85185185185185186</v>
      </c>
      <c r="H39" s="6">
        <v>3.0518518518518518</v>
      </c>
    </row>
    <row r="40" spans="1:8" x14ac:dyDescent="0.25">
      <c r="A40" s="133"/>
      <c r="B40" s="7" t="s">
        <v>47</v>
      </c>
      <c r="C40" s="4">
        <v>29</v>
      </c>
      <c r="D40" s="4">
        <v>22</v>
      </c>
      <c r="E40" s="5">
        <v>0.75862068965517238</v>
      </c>
      <c r="F40" s="4">
        <v>20</v>
      </c>
      <c r="G40" s="5">
        <v>0.68965517241379315</v>
      </c>
      <c r="H40" s="6">
        <v>3.1045454545454545</v>
      </c>
    </row>
    <row r="41" spans="1:8" x14ac:dyDescent="0.25">
      <c r="A41" s="134"/>
      <c r="B41" s="53" t="s">
        <v>30</v>
      </c>
      <c r="C41" s="17">
        <f>IFERROR(SUM(C36:C40), "--")</f>
        <v>131</v>
      </c>
      <c r="D41" s="17">
        <f>IFERROR(SUM(D36:D40), "--")</f>
        <v>117</v>
      </c>
      <c r="E41" s="101">
        <f>IFERROR(D41/C41, "--" )</f>
        <v>0.89312977099236646</v>
      </c>
      <c r="F41" s="17">
        <f>IFERROR(SUM(F36:F40), "--")</f>
        <v>103</v>
      </c>
      <c r="G41" s="101">
        <f>IFERROR(F41/C41, "--" )</f>
        <v>0.7862595419847328</v>
      </c>
      <c r="H41" s="102" t="s">
        <v>32</v>
      </c>
    </row>
    <row r="42" spans="1:8" x14ac:dyDescent="0.25">
      <c r="A42" s="129" t="s">
        <v>17</v>
      </c>
      <c r="B42" s="86" t="s">
        <v>0</v>
      </c>
      <c r="C42" s="87">
        <v>16</v>
      </c>
      <c r="D42" s="87">
        <v>14</v>
      </c>
      <c r="E42" s="89">
        <v>0.875</v>
      </c>
      <c r="F42" s="87">
        <v>13</v>
      </c>
      <c r="G42" s="89">
        <v>0.8125</v>
      </c>
      <c r="H42" s="88">
        <v>3.1214285714285719</v>
      </c>
    </row>
    <row r="43" spans="1:8" x14ac:dyDescent="0.25">
      <c r="A43" s="130"/>
      <c r="B43" s="86" t="s">
        <v>1</v>
      </c>
      <c r="C43" s="87">
        <v>12</v>
      </c>
      <c r="D43" s="87">
        <v>11</v>
      </c>
      <c r="E43" s="89">
        <v>0.91666666666666663</v>
      </c>
      <c r="F43" s="87">
        <v>7</v>
      </c>
      <c r="G43" s="89">
        <v>0.58333333333333337</v>
      </c>
      <c r="H43" s="88">
        <v>2.4545454545454546</v>
      </c>
    </row>
    <row r="44" spans="1:8" x14ac:dyDescent="0.25">
      <c r="A44" s="130"/>
      <c r="B44" s="86" t="s">
        <v>2</v>
      </c>
      <c r="C44" s="87">
        <v>10</v>
      </c>
      <c r="D44" s="87">
        <v>8</v>
      </c>
      <c r="E44" s="89">
        <v>0.8</v>
      </c>
      <c r="F44" s="87">
        <v>7</v>
      </c>
      <c r="G44" s="89">
        <v>0.7</v>
      </c>
      <c r="H44" s="88">
        <v>2.7875000000000001</v>
      </c>
    </row>
    <row r="45" spans="1:8" x14ac:dyDescent="0.25">
      <c r="A45" s="130"/>
      <c r="B45" s="86" t="s">
        <v>48</v>
      </c>
      <c r="C45" s="87">
        <v>12</v>
      </c>
      <c r="D45" s="87">
        <v>10</v>
      </c>
      <c r="E45" s="89">
        <v>0.83333333333333337</v>
      </c>
      <c r="F45" s="87">
        <v>9</v>
      </c>
      <c r="G45" s="89">
        <v>0.75</v>
      </c>
      <c r="H45" s="88">
        <v>3.1</v>
      </c>
    </row>
    <row r="46" spans="1:8" x14ac:dyDescent="0.25">
      <c r="A46" s="130"/>
      <c r="B46" s="86" t="s">
        <v>47</v>
      </c>
      <c r="C46" s="87">
        <v>6</v>
      </c>
      <c r="D46" s="87">
        <v>5</v>
      </c>
      <c r="E46" s="89">
        <v>0.83333333333333337</v>
      </c>
      <c r="F46" s="87">
        <v>4</v>
      </c>
      <c r="G46" s="89">
        <v>0.66666666666666663</v>
      </c>
      <c r="H46" s="88">
        <v>3.2600000000000002</v>
      </c>
    </row>
    <row r="47" spans="1:8" x14ac:dyDescent="0.25">
      <c r="A47" s="131"/>
      <c r="B47" s="94" t="s">
        <v>30</v>
      </c>
      <c r="C47" s="106">
        <f>IFERROR(SUM(C42:C46), "--")</f>
        <v>56</v>
      </c>
      <c r="D47" s="106">
        <f>IFERROR(SUM(D42:D46), "--")</f>
        <v>48</v>
      </c>
      <c r="E47" s="108">
        <f>IFERROR(D47/C47, "--" )</f>
        <v>0.8571428571428571</v>
      </c>
      <c r="F47" s="106">
        <f>IFERROR(SUM(F42:F46), "--")</f>
        <v>40</v>
      </c>
      <c r="G47" s="108">
        <f>IFERROR(F47/C47, "--" )</f>
        <v>0.7142857142857143</v>
      </c>
      <c r="H47" s="107" t="s">
        <v>32</v>
      </c>
    </row>
    <row r="48" spans="1:8" x14ac:dyDescent="0.25">
      <c r="A48" s="132" t="s">
        <v>92</v>
      </c>
      <c r="B48" s="7" t="s">
        <v>0</v>
      </c>
      <c r="C48" s="4">
        <v>115</v>
      </c>
      <c r="D48" s="4">
        <v>101</v>
      </c>
      <c r="E48" s="5">
        <v>0.87826086956521743</v>
      </c>
      <c r="F48" s="4">
        <v>77</v>
      </c>
      <c r="G48" s="5">
        <v>0.66956521739130437</v>
      </c>
      <c r="H48" s="6">
        <v>2.2891089108910889</v>
      </c>
    </row>
    <row r="49" spans="1:8" x14ac:dyDescent="0.25">
      <c r="A49" s="133"/>
      <c r="B49" s="7" t="s">
        <v>1</v>
      </c>
      <c r="C49" s="4">
        <v>120</v>
      </c>
      <c r="D49" s="4">
        <v>94</v>
      </c>
      <c r="E49" s="5">
        <v>0.78333333333333333</v>
      </c>
      <c r="F49" s="4">
        <v>73</v>
      </c>
      <c r="G49" s="5">
        <v>0.60833333333333328</v>
      </c>
      <c r="H49" s="6">
        <v>2.5840425531914888</v>
      </c>
    </row>
    <row r="50" spans="1:8" x14ac:dyDescent="0.25">
      <c r="A50" s="133"/>
      <c r="B50" s="7" t="s">
        <v>2</v>
      </c>
      <c r="C50" s="4">
        <v>108</v>
      </c>
      <c r="D50" s="4">
        <v>78</v>
      </c>
      <c r="E50" s="5">
        <v>0.72222222222222221</v>
      </c>
      <c r="F50" s="4">
        <v>63</v>
      </c>
      <c r="G50" s="5">
        <v>0.58333333333333337</v>
      </c>
      <c r="H50" s="6">
        <v>2.5846153846153843</v>
      </c>
    </row>
    <row r="51" spans="1:8" x14ac:dyDescent="0.25">
      <c r="A51" s="133"/>
      <c r="B51" s="7" t="s">
        <v>48</v>
      </c>
      <c r="C51" s="4">
        <v>122</v>
      </c>
      <c r="D51" s="4">
        <v>102</v>
      </c>
      <c r="E51" s="5">
        <v>0.83606557377049184</v>
      </c>
      <c r="F51" s="4">
        <v>74</v>
      </c>
      <c r="G51" s="5">
        <v>0.60655737704918034</v>
      </c>
      <c r="H51" s="6">
        <v>2.3147058823529409</v>
      </c>
    </row>
    <row r="52" spans="1:8" x14ac:dyDescent="0.25">
      <c r="A52" s="133"/>
      <c r="B52" s="7" t="s">
        <v>47</v>
      </c>
      <c r="C52" s="4">
        <v>136</v>
      </c>
      <c r="D52" s="4">
        <v>118</v>
      </c>
      <c r="E52" s="5">
        <v>0.86764705882352944</v>
      </c>
      <c r="F52" s="4">
        <v>81</v>
      </c>
      <c r="G52" s="5">
        <v>0.59558823529411764</v>
      </c>
      <c r="H52" s="6">
        <v>2.1491525423728812</v>
      </c>
    </row>
    <row r="53" spans="1:8" x14ac:dyDescent="0.25">
      <c r="A53" s="134"/>
      <c r="B53" s="53" t="s">
        <v>30</v>
      </c>
      <c r="C53" s="17">
        <f>IFERROR(SUM(C48:C52), "--")</f>
        <v>601</v>
      </c>
      <c r="D53" s="17">
        <f>IFERROR(SUM(D48:D52), "--")</f>
        <v>493</v>
      </c>
      <c r="E53" s="101">
        <f>IFERROR(D53/C53, "--" )</f>
        <v>0.8202995008319468</v>
      </c>
      <c r="F53" s="17">
        <f>IFERROR(SUM(F48:F52), "--")</f>
        <v>368</v>
      </c>
      <c r="G53" s="101">
        <f>IFERROR(F53/C53, "--" )</f>
        <v>0.61231281198003329</v>
      </c>
      <c r="H53" s="102" t="s">
        <v>32</v>
      </c>
    </row>
    <row r="54" spans="1:8" x14ac:dyDescent="0.25">
      <c r="A54" s="129" t="s">
        <v>18</v>
      </c>
      <c r="B54" s="86" t="s">
        <v>0</v>
      </c>
      <c r="C54" s="87">
        <v>2</v>
      </c>
      <c r="D54" s="87">
        <v>2</v>
      </c>
      <c r="E54" s="89">
        <v>1</v>
      </c>
      <c r="F54" s="87">
        <v>0</v>
      </c>
      <c r="G54" s="89">
        <v>0</v>
      </c>
      <c r="H54" s="88">
        <v>1</v>
      </c>
    </row>
    <row r="55" spans="1:8" x14ac:dyDescent="0.25">
      <c r="A55" s="130"/>
      <c r="B55" s="86" t="s">
        <v>1</v>
      </c>
      <c r="C55" s="87">
        <v>1</v>
      </c>
      <c r="D55" s="87">
        <v>0</v>
      </c>
      <c r="E55" s="89">
        <v>0</v>
      </c>
      <c r="F55" s="87">
        <v>0</v>
      </c>
      <c r="G55" s="89">
        <v>0</v>
      </c>
      <c r="H55" s="111" t="s">
        <v>32</v>
      </c>
    </row>
    <row r="56" spans="1:8" x14ac:dyDescent="0.25">
      <c r="A56" s="130"/>
      <c r="B56" s="86" t="s">
        <v>2</v>
      </c>
      <c r="C56" s="112" t="s">
        <v>32</v>
      </c>
      <c r="D56" s="112" t="s">
        <v>32</v>
      </c>
      <c r="E56" s="113" t="s">
        <v>32</v>
      </c>
      <c r="F56" s="112" t="s">
        <v>32</v>
      </c>
      <c r="G56" s="113" t="s">
        <v>32</v>
      </c>
      <c r="H56" s="111" t="s">
        <v>32</v>
      </c>
    </row>
    <row r="57" spans="1:8" x14ac:dyDescent="0.25">
      <c r="A57" s="130"/>
      <c r="B57" s="86" t="s">
        <v>48</v>
      </c>
      <c r="C57" s="87">
        <v>1</v>
      </c>
      <c r="D57" s="87">
        <v>1</v>
      </c>
      <c r="E57" s="89">
        <v>1</v>
      </c>
      <c r="F57" s="87">
        <v>0</v>
      </c>
      <c r="G57" s="89">
        <v>0</v>
      </c>
      <c r="H57" s="88">
        <v>0</v>
      </c>
    </row>
    <row r="58" spans="1:8" x14ac:dyDescent="0.25">
      <c r="A58" s="130"/>
      <c r="B58" s="86" t="s">
        <v>47</v>
      </c>
      <c r="C58" s="112" t="s">
        <v>32</v>
      </c>
      <c r="D58" s="112" t="s">
        <v>32</v>
      </c>
      <c r="E58" s="113" t="s">
        <v>32</v>
      </c>
      <c r="F58" s="112" t="s">
        <v>32</v>
      </c>
      <c r="G58" s="113" t="s">
        <v>32</v>
      </c>
      <c r="H58" s="111" t="s">
        <v>32</v>
      </c>
    </row>
    <row r="59" spans="1:8" x14ac:dyDescent="0.25">
      <c r="A59" s="131"/>
      <c r="B59" s="94" t="s">
        <v>30</v>
      </c>
      <c r="C59" s="106">
        <f>IFERROR(SUM(C54:C58), "--")</f>
        <v>4</v>
      </c>
      <c r="D59" s="106">
        <f>IFERROR(SUM(D54:D58), "--")</f>
        <v>3</v>
      </c>
      <c r="E59" s="108">
        <f>IFERROR(D59/C59, "--" )</f>
        <v>0.75</v>
      </c>
      <c r="F59" s="106">
        <f>IFERROR(SUM(F54:F58), "--")</f>
        <v>0</v>
      </c>
      <c r="G59" s="108">
        <f>IFERROR(F59/C59, "--" )</f>
        <v>0</v>
      </c>
      <c r="H59" s="107" t="s">
        <v>32</v>
      </c>
    </row>
    <row r="60" spans="1:8" x14ac:dyDescent="0.25">
      <c r="A60" s="143" t="s">
        <v>58</v>
      </c>
      <c r="B60" s="7" t="s">
        <v>0</v>
      </c>
      <c r="C60" s="4">
        <v>181</v>
      </c>
      <c r="D60" s="4">
        <v>153</v>
      </c>
      <c r="E60" s="5">
        <v>0.84530386740331487</v>
      </c>
      <c r="F60" s="4">
        <v>134</v>
      </c>
      <c r="G60" s="5">
        <v>0.74033149171270718</v>
      </c>
      <c r="H60" s="6">
        <v>2.8588235294117652</v>
      </c>
    </row>
    <row r="61" spans="1:8" x14ac:dyDescent="0.25">
      <c r="A61" s="144"/>
      <c r="B61" s="7" t="s">
        <v>1</v>
      </c>
      <c r="C61" s="4">
        <v>199</v>
      </c>
      <c r="D61" s="4">
        <v>175</v>
      </c>
      <c r="E61" s="5">
        <v>0.87939698492462315</v>
      </c>
      <c r="F61" s="4">
        <v>150</v>
      </c>
      <c r="G61" s="5">
        <v>0.75376884422110557</v>
      </c>
      <c r="H61" s="6">
        <v>2.8879999999999999</v>
      </c>
    </row>
    <row r="62" spans="1:8" x14ac:dyDescent="0.25">
      <c r="A62" s="144"/>
      <c r="B62" s="7" t="s">
        <v>2</v>
      </c>
      <c r="C62" s="4">
        <v>199</v>
      </c>
      <c r="D62" s="4">
        <v>182</v>
      </c>
      <c r="E62" s="5">
        <v>0.914572864321608</v>
      </c>
      <c r="F62" s="4">
        <v>162</v>
      </c>
      <c r="G62" s="5">
        <v>0.81407035175879394</v>
      </c>
      <c r="H62" s="6">
        <v>2.9571428571428573</v>
      </c>
    </row>
    <row r="63" spans="1:8" x14ac:dyDescent="0.25">
      <c r="A63" s="144"/>
      <c r="B63" s="7" t="s">
        <v>48</v>
      </c>
      <c r="C63" s="4">
        <v>177</v>
      </c>
      <c r="D63" s="4">
        <v>159</v>
      </c>
      <c r="E63" s="5">
        <v>0.89830508474576276</v>
      </c>
      <c r="F63" s="4">
        <v>142</v>
      </c>
      <c r="G63" s="5">
        <v>0.80225988700564976</v>
      </c>
      <c r="H63" s="6">
        <v>2.9898734177215189</v>
      </c>
    </row>
    <row r="64" spans="1:8" x14ac:dyDescent="0.25">
      <c r="A64" s="144"/>
      <c r="B64" s="7" t="s">
        <v>47</v>
      </c>
      <c r="C64" s="4">
        <v>200</v>
      </c>
      <c r="D64" s="4">
        <v>176</v>
      </c>
      <c r="E64" s="5">
        <v>0.88</v>
      </c>
      <c r="F64" s="4">
        <v>150</v>
      </c>
      <c r="G64" s="5">
        <v>0.75</v>
      </c>
      <c r="H64" s="6">
        <v>2.8698863636363634</v>
      </c>
    </row>
    <row r="65" spans="1:8" x14ac:dyDescent="0.25">
      <c r="A65" s="145"/>
      <c r="B65" s="53" t="s">
        <v>30</v>
      </c>
      <c r="C65" s="17">
        <f>IFERROR(SUM(C60:C64), "--")</f>
        <v>956</v>
      </c>
      <c r="D65" s="17">
        <f>IFERROR(SUM(D60:D64), "--")</f>
        <v>845</v>
      </c>
      <c r="E65" s="101">
        <f>IFERROR(D65/C65, "--" )</f>
        <v>0.88389121338912136</v>
      </c>
      <c r="F65" s="17">
        <f>IFERROR(SUM(F60:F64), "--")</f>
        <v>738</v>
      </c>
      <c r="G65" s="101">
        <f>IFERROR(F65/C65, "--" )</f>
        <v>0.77196652719665271</v>
      </c>
      <c r="H65" s="102" t="s">
        <v>32</v>
      </c>
    </row>
    <row r="66" spans="1:8" ht="15" customHeight="1" x14ac:dyDescent="0.25">
      <c r="A66" s="140" t="s">
        <v>62</v>
      </c>
      <c r="B66" s="86" t="s">
        <v>0</v>
      </c>
      <c r="C66" s="87">
        <v>28</v>
      </c>
      <c r="D66" s="87">
        <v>22</v>
      </c>
      <c r="E66" s="89">
        <v>0.7857142857142857</v>
      </c>
      <c r="F66" s="87">
        <v>20</v>
      </c>
      <c r="G66" s="89">
        <v>0.7142857142857143</v>
      </c>
      <c r="H66" s="88">
        <v>3.0590909090909091</v>
      </c>
    </row>
    <row r="67" spans="1:8" x14ac:dyDescent="0.25">
      <c r="A67" s="141"/>
      <c r="B67" s="86" t="s">
        <v>1</v>
      </c>
      <c r="C67" s="87">
        <v>43</v>
      </c>
      <c r="D67" s="87">
        <v>37</v>
      </c>
      <c r="E67" s="89">
        <v>0.86046511627906974</v>
      </c>
      <c r="F67" s="87">
        <v>33</v>
      </c>
      <c r="G67" s="89">
        <v>0.76744186046511631</v>
      </c>
      <c r="H67" s="88">
        <v>2.810810810810811</v>
      </c>
    </row>
    <row r="68" spans="1:8" x14ac:dyDescent="0.25">
      <c r="A68" s="141"/>
      <c r="B68" s="86" t="s">
        <v>2</v>
      </c>
      <c r="C68" s="87">
        <v>27</v>
      </c>
      <c r="D68" s="87">
        <v>26</v>
      </c>
      <c r="E68" s="89">
        <v>0.96296296296296291</v>
      </c>
      <c r="F68" s="87">
        <v>21</v>
      </c>
      <c r="G68" s="89">
        <v>0.77777777777777779</v>
      </c>
      <c r="H68" s="88">
        <v>2.7038461538461536</v>
      </c>
    </row>
    <row r="69" spans="1:8" x14ac:dyDescent="0.25">
      <c r="A69" s="141"/>
      <c r="B69" s="86" t="s">
        <v>48</v>
      </c>
      <c r="C69" s="87">
        <v>38</v>
      </c>
      <c r="D69" s="87">
        <v>31</v>
      </c>
      <c r="E69" s="89">
        <v>0.81578947368421051</v>
      </c>
      <c r="F69" s="87">
        <v>27</v>
      </c>
      <c r="G69" s="89">
        <v>0.71052631578947367</v>
      </c>
      <c r="H69" s="88">
        <v>2.806451612903226</v>
      </c>
    </row>
    <row r="70" spans="1:8" x14ac:dyDescent="0.25">
      <c r="A70" s="141"/>
      <c r="B70" s="86" t="s">
        <v>47</v>
      </c>
      <c r="C70" s="87">
        <v>39</v>
      </c>
      <c r="D70" s="87">
        <v>32</v>
      </c>
      <c r="E70" s="89">
        <v>0.82051282051282048</v>
      </c>
      <c r="F70" s="87">
        <v>29</v>
      </c>
      <c r="G70" s="89">
        <v>0.74358974358974361</v>
      </c>
      <c r="H70" s="88">
        <v>2.8866666666666667</v>
      </c>
    </row>
    <row r="71" spans="1:8" x14ac:dyDescent="0.25">
      <c r="A71" s="142"/>
      <c r="B71" s="94" t="s">
        <v>30</v>
      </c>
      <c r="C71" s="106">
        <f>IFERROR(SUM(C66:C70), "--")</f>
        <v>175</v>
      </c>
      <c r="D71" s="106">
        <f>IFERROR(SUM(D66:D70), "--")</f>
        <v>148</v>
      </c>
      <c r="E71" s="108">
        <f>IFERROR(D71/C71, "--" )</f>
        <v>0.84571428571428575</v>
      </c>
      <c r="F71" s="106">
        <f>IFERROR(SUM(F66:F70), "--")</f>
        <v>130</v>
      </c>
      <c r="G71" s="108">
        <f>IFERROR(F71/C71, "--" )</f>
        <v>0.74285714285714288</v>
      </c>
      <c r="H71" s="107" t="s">
        <v>32</v>
      </c>
    </row>
    <row r="72" spans="1:8" ht="15" customHeight="1" x14ac:dyDescent="0.25">
      <c r="A72" s="152" t="s">
        <v>59</v>
      </c>
      <c r="B72" s="7" t="s">
        <v>0</v>
      </c>
      <c r="C72" s="4">
        <v>4</v>
      </c>
      <c r="D72" s="4">
        <v>2</v>
      </c>
      <c r="E72" s="5">
        <v>0.5</v>
      </c>
      <c r="F72" s="4">
        <v>2</v>
      </c>
      <c r="G72" s="5">
        <v>0.5</v>
      </c>
      <c r="H72" s="6">
        <v>2</v>
      </c>
    </row>
    <row r="73" spans="1:8" x14ac:dyDescent="0.25">
      <c r="A73" s="152"/>
      <c r="B73" s="7" t="s">
        <v>1</v>
      </c>
      <c r="C73" s="4">
        <v>7</v>
      </c>
      <c r="D73" s="4">
        <v>6</v>
      </c>
      <c r="E73" s="5">
        <v>0.8571428571428571</v>
      </c>
      <c r="F73" s="4">
        <v>6</v>
      </c>
      <c r="G73" s="5">
        <v>0.8571428571428571</v>
      </c>
      <c r="H73" s="6">
        <v>3.5</v>
      </c>
    </row>
    <row r="74" spans="1:8" x14ac:dyDescent="0.25">
      <c r="A74" s="152"/>
      <c r="B74" s="7" t="s">
        <v>2</v>
      </c>
      <c r="C74" s="4">
        <v>9</v>
      </c>
      <c r="D74" s="4">
        <v>7</v>
      </c>
      <c r="E74" s="5">
        <v>0.77777777777777779</v>
      </c>
      <c r="F74" s="4">
        <v>7</v>
      </c>
      <c r="G74" s="5">
        <v>0.77777777777777779</v>
      </c>
      <c r="H74" s="6">
        <v>3</v>
      </c>
    </row>
    <row r="75" spans="1:8" x14ac:dyDescent="0.25">
      <c r="A75" s="152"/>
      <c r="B75" s="7" t="s">
        <v>48</v>
      </c>
      <c r="C75" s="4">
        <v>4</v>
      </c>
      <c r="D75" s="4">
        <v>4</v>
      </c>
      <c r="E75" s="5">
        <v>1</v>
      </c>
      <c r="F75" s="4">
        <v>4</v>
      </c>
      <c r="G75" s="5">
        <v>1</v>
      </c>
      <c r="H75" s="6">
        <v>3.5</v>
      </c>
    </row>
    <row r="76" spans="1:8" x14ac:dyDescent="0.25">
      <c r="A76" s="152"/>
      <c r="B76" s="7" t="s">
        <v>47</v>
      </c>
      <c r="C76" s="4">
        <v>3</v>
      </c>
      <c r="D76" s="4">
        <v>2</v>
      </c>
      <c r="E76" s="5">
        <v>0.66666666666666663</v>
      </c>
      <c r="F76" s="4">
        <v>1</v>
      </c>
      <c r="G76" s="5">
        <v>0.33333333333333331</v>
      </c>
      <c r="H76" s="6">
        <v>2</v>
      </c>
    </row>
    <row r="77" spans="1:8" x14ac:dyDescent="0.25">
      <c r="A77" s="152"/>
      <c r="B77" s="53" t="s">
        <v>30</v>
      </c>
      <c r="C77" s="17">
        <f>IFERROR(SUM(C72:C76), "--")</f>
        <v>27</v>
      </c>
      <c r="D77" s="17">
        <f>IFERROR(SUM(D72:D76), "--")</f>
        <v>21</v>
      </c>
      <c r="E77" s="101">
        <f>IFERROR(D77/C77, "--" )</f>
        <v>0.77777777777777779</v>
      </c>
      <c r="F77" s="17">
        <f>IFERROR(SUM(F72:F76), "--")</f>
        <v>20</v>
      </c>
      <c r="G77" s="101">
        <f>IFERROR(F77/C77, "--" )</f>
        <v>0.7407407407407407</v>
      </c>
      <c r="H77" s="102"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6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7" t="s">
        <v>98</v>
      </c>
      <c r="B4" s="7" t="s">
        <v>0</v>
      </c>
      <c r="C4" s="4">
        <v>385</v>
      </c>
      <c r="D4" s="4">
        <v>325</v>
      </c>
      <c r="E4" s="15">
        <v>0.8441558441558441</v>
      </c>
      <c r="F4" s="4">
        <v>271</v>
      </c>
      <c r="G4" s="15">
        <v>0.70389610389610391</v>
      </c>
      <c r="H4" s="14" t="s">
        <v>32</v>
      </c>
      <c r="I4" s="19"/>
      <c r="J4" s="19"/>
      <c r="K4" s="13"/>
      <c r="L4" s="13"/>
    </row>
    <row r="5" spans="1:12" x14ac:dyDescent="0.25">
      <c r="A5" s="158"/>
      <c r="B5" s="7" t="s">
        <v>1</v>
      </c>
      <c r="C5" s="4">
        <v>425</v>
      </c>
      <c r="D5" s="4">
        <v>360</v>
      </c>
      <c r="E5" s="5">
        <v>0.84705882352941175</v>
      </c>
      <c r="F5" s="4">
        <v>299</v>
      </c>
      <c r="G5" s="5">
        <v>0.70352941176470585</v>
      </c>
      <c r="H5" s="6" t="s">
        <v>32</v>
      </c>
      <c r="I5" s="19"/>
      <c r="J5" s="19"/>
      <c r="K5" s="13"/>
      <c r="L5" s="13"/>
    </row>
    <row r="6" spans="1:12" x14ac:dyDescent="0.25">
      <c r="A6" s="158"/>
      <c r="B6" s="7" t="s">
        <v>2</v>
      </c>
      <c r="C6" s="4">
        <v>401</v>
      </c>
      <c r="D6" s="4">
        <v>344</v>
      </c>
      <c r="E6" s="5">
        <v>0.85785536159600995</v>
      </c>
      <c r="F6" s="4">
        <v>298</v>
      </c>
      <c r="G6" s="5">
        <v>0.743142144638404</v>
      </c>
      <c r="H6" s="6" t="s">
        <v>32</v>
      </c>
      <c r="I6" s="19"/>
      <c r="J6" s="19"/>
      <c r="K6" s="13"/>
      <c r="L6" s="13"/>
    </row>
    <row r="7" spans="1:12" x14ac:dyDescent="0.25">
      <c r="A7" s="158"/>
      <c r="B7" s="7" t="s">
        <v>48</v>
      </c>
      <c r="C7" s="4">
        <v>392</v>
      </c>
      <c r="D7" s="4">
        <v>344</v>
      </c>
      <c r="E7" s="5">
        <v>0.87755102040816324</v>
      </c>
      <c r="F7" s="4">
        <v>285</v>
      </c>
      <c r="G7" s="5">
        <v>0.72704081632653061</v>
      </c>
      <c r="H7" s="6" t="s">
        <v>32</v>
      </c>
      <c r="I7" s="19"/>
      <c r="J7" s="19"/>
      <c r="K7" s="13"/>
      <c r="L7" s="13"/>
    </row>
    <row r="8" spans="1:12" x14ac:dyDescent="0.25">
      <c r="A8" s="158"/>
      <c r="B8" s="7" t="s">
        <v>47</v>
      </c>
      <c r="C8" s="4">
        <v>432</v>
      </c>
      <c r="D8" s="4">
        <v>368</v>
      </c>
      <c r="E8" s="5">
        <v>0.85185185185185186</v>
      </c>
      <c r="F8" s="4">
        <v>293</v>
      </c>
      <c r="G8" s="5">
        <v>0.6782407407407407</v>
      </c>
      <c r="H8" s="6" t="s">
        <v>32</v>
      </c>
      <c r="I8" s="19"/>
      <c r="J8" s="19"/>
      <c r="K8" s="13"/>
      <c r="L8" s="13"/>
    </row>
    <row r="9" spans="1:12" x14ac:dyDescent="0.25">
      <c r="A9" s="159"/>
      <c r="B9" s="53" t="s">
        <v>30</v>
      </c>
      <c r="C9" s="17">
        <f>IFERROR(SUM(C4:C8), "--")</f>
        <v>2035</v>
      </c>
      <c r="D9" s="17">
        <f>IFERROR(SUM(D4:D8), "--")</f>
        <v>1741</v>
      </c>
      <c r="E9" s="101">
        <f>IFERROR(D9/C9, "--" )</f>
        <v>0.85552825552825551</v>
      </c>
      <c r="F9" s="17">
        <f>IFERROR(SUM(F4:F8), "--")</f>
        <v>1446</v>
      </c>
      <c r="G9" s="101">
        <f>IFERROR(F9/C9, "--" )</f>
        <v>0.71056511056511051</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60" t="s">
        <v>104</v>
      </c>
      <c r="B12" s="7" t="s">
        <v>0</v>
      </c>
      <c r="C12" s="4">
        <v>31</v>
      </c>
      <c r="D12" s="4">
        <v>28</v>
      </c>
      <c r="E12" s="5">
        <v>0.90322580645161288</v>
      </c>
      <c r="F12" s="4">
        <v>21</v>
      </c>
      <c r="G12" s="5">
        <v>0.67741935483870963</v>
      </c>
      <c r="H12" s="6">
        <v>2.8928571428571428</v>
      </c>
    </row>
    <row r="13" spans="1:12" x14ac:dyDescent="0.25">
      <c r="A13" s="161"/>
      <c r="B13" s="7" t="s">
        <v>1</v>
      </c>
      <c r="C13" s="4">
        <v>24</v>
      </c>
      <c r="D13" s="4">
        <v>22</v>
      </c>
      <c r="E13" s="5">
        <v>0.91666666666666663</v>
      </c>
      <c r="F13" s="4">
        <v>17</v>
      </c>
      <c r="G13" s="5">
        <v>0.70833333333333337</v>
      </c>
      <c r="H13" s="6">
        <v>3.0909090909090908</v>
      </c>
      <c r="I13" s="57"/>
    </row>
    <row r="14" spans="1:12" x14ac:dyDescent="0.25">
      <c r="A14" s="161"/>
      <c r="B14" s="7" t="s">
        <v>2</v>
      </c>
      <c r="C14" s="4">
        <v>17</v>
      </c>
      <c r="D14" s="4">
        <v>17</v>
      </c>
      <c r="E14" s="5">
        <v>1</v>
      </c>
      <c r="F14" s="4">
        <v>15</v>
      </c>
      <c r="G14" s="5">
        <v>0.88235294117647056</v>
      </c>
      <c r="H14" s="6">
        <v>3.4117647058823528</v>
      </c>
      <c r="I14" s="57"/>
    </row>
    <row r="15" spans="1:12" x14ac:dyDescent="0.25">
      <c r="A15" s="161"/>
      <c r="B15" s="7" t="s">
        <v>48</v>
      </c>
      <c r="C15" s="4">
        <v>11</v>
      </c>
      <c r="D15" s="4">
        <v>11</v>
      </c>
      <c r="E15" s="5">
        <v>1</v>
      </c>
      <c r="F15" s="4">
        <v>11</v>
      </c>
      <c r="G15" s="5">
        <v>1</v>
      </c>
      <c r="H15" s="6">
        <v>4</v>
      </c>
      <c r="I15" s="57"/>
    </row>
    <row r="16" spans="1:12" x14ac:dyDescent="0.25">
      <c r="A16" s="161"/>
      <c r="B16" s="7" t="s">
        <v>47</v>
      </c>
      <c r="C16" s="20" t="s">
        <v>32</v>
      </c>
      <c r="D16" s="20" t="s">
        <v>32</v>
      </c>
      <c r="E16" s="114" t="s">
        <v>32</v>
      </c>
      <c r="F16" s="20" t="s">
        <v>32</v>
      </c>
      <c r="G16" s="114" t="s">
        <v>32</v>
      </c>
      <c r="H16" s="115" t="s">
        <v>32</v>
      </c>
      <c r="I16" s="57"/>
    </row>
    <row r="17" spans="1:9" x14ac:dyDescent="0.25">
      <c r="A17" s="162"/>
      <c r="B17" s="53" t="s">
        <v>30</v>
      </c>
      <c r="C17" s="17">
        <f>IFERROR(SUM(C12:C16), "--")</f>
        <v>83</v>
      </c>
      <c r="D17" s="17">
        <f>IFERROR(SUM(D12:D16), "--")</f>
        <v>78</v>
      </c>
      <c r="E17" s="101">
        <f>IFERROR(D17/C17, "--" )</f>
        <v>0.93975903614457834</v>
      </c>
      <c r="F17" s="17">
        <f>IFERROR(SUM(F12:F16), "--")</f>
        <v>64</v>
      </c>
      <c r="G17" s="101">
        <f>IFERROR(F17/C17, "--" )</f>
        <v>0.77108433734939763</v>
      </c>
      <c r="H17" s="102" t="s">
        <v>32</v>
      </c>
      <c r="I17" s="57"/>
    </row>
    <row r="18" spans="1:9" ht="15" customHeight="1" x14ac:dyDescent="0.25">
      <c r="A18" s="153" t="s">
        <v>105</v>
      </c>
      <c r="B18" s="86" t="s">
        <v>0</v>
      </c>
      <c r="C18" s="87">
        <v>203</v>
      </c>
      <c r="D18" s="87">
        <v>159</v>
      </c>
      <c r="E18" s="89">
        <v>0.78325123152709364</v>
      </c>
      <c r="F18" s="87">
        <v>117</v>
      </c>
      <c r="G18" s="89">
        <v>0.57635467980295563</v>
      </c>
      <c r="H18" s="88">
        <v>2.1861635220125781</v>
      </c>
    </row>
    <row r="19" spans="1:9" x14ac:dyDescent="0.25">
      <c r="A19" s="154"/>
      <c r="B19" s="86" t="s">
        <v>1</v>
      </c>
      <c r="C19" s="87">
        <v>242</v>
      </c>
      <c r="D19" s="87">
        <v>191</v>
      </c>
      <c r="E19" s="89">
        <v>0.78925619834710747</v>
      </c>
      <c r="F19" s="87">
        <v>145</v>
      </c>
      <c r="G19" s="89">
        <v>0.59917355371900827</v>
      </c>
      <c r="H19" s="88">
        <v>2.5172774869109951</v>
      </c>
      <c r="I19" s="57"/>
    </row>
    <row r="20" spans="1:9" x14ac:dyDescent="0.25">
      <c r="A20" s="154"/>
      <c r="B20" s="86" t="s">
        <v>2</v>
      </c>
      <c r="C20" s="87">
        <v>234</v>
      </c>
      <c r="D20" s="87">
        <v>193</v>
      </c>
      <c r="E20" s="89">
        <v>0.82478632478632474</v>
      </c>
      <c r="F20" s="87">
        <v>154</v>
      </c>
      <c r="G20" s="89">
        <v>0.65811965811965811</v>
      </c>
      <c r="H20" s="88">
        <v>2.4156249999999995</v>
      </c>
      <c r="I20" s="57"/>
    </row>
    <row r="21" spans="1:9" x14ac:dyDescent="0.25">
      <c r="A21" s="154"/>
      <c r="B21" s="86" t="s">
        <v>48</v>
      </c>
      <c r="C21" s="87">
        <v>219</v>
      </c>
      <c r="D21" s="87">
        <v>188</v>
      </c>
      <c r="E21" s="89">
        <v>0.85844748858447484</v>
      </c>
      <c r="F21" s="87">
        <v>139</v>
      </c>
      <c r="G21" s="89">
        <v>0.63470319634703198</v>
      </c>
      <c r="H21" s="88">
        <v>2.3844919786096255</v>
      </c>
      <c r="I21" s="57"/>
    </row>
    <row r="22" spans="1:9" x14ac:dyDescent="0.25">
      <c r="A22" s="154"/>
      <c r="B22" s="86" t="s">
        <v>47</v>
      </c>
      <c r="C22" s="87">
        <v>228</v>
      </c>
      <c r="D22" s="87">
        <v>195</v>
      </c>
      <c r="E22" s="89">
        <v>0.85526315789473684</v>
      </c>
      <c r="F22" s="87">
        <v>140</v>
      </c>
      <c r="G22" s="89">
        <v>0.61403508771929827</v>
      </c>
      <c r="H22" s="88">
        <v>2.2507692307692309</v>
      </c>
      <c r="I22" s="57"/>
    </row>
    <row r="23" spans="1:9" x14ac:dyDescent="0.25">
      <c r="A23" s="155"/>
      <c r="B23" s="94" t="s">
        <v>30</v>
      </c>
      <c r="C23" s="106">
        <f>IFERROR(SUM(C18:C22), "--")</f>
        <v>1126</v>
      </c>
      <c r="D23" s="106">
        <f>IFERROR(SUM(D18:D22), "--")</f>
        <v>926</v>
      </c>
      <c r="E23" s="108">
        <f>IFERROR(D23/C23, "--" )</f>
        <v>0.82238010657193605</v>
      </c>
      <c r="F23" s="106">
        <f>IFERROR(SUM(F18:F22), "--")</f>
        <v>695</v>
      </c>
      <c r="G23" s="108">
        <f>IFERROR(F23/C23, "--" )</f>
        <v>0.61722912966252219</v>
      </c>
      <c r="H23" s="107" t="s">
        <v>32</v>
      </c>
      <c r="I23" s="57"/>
    </row>
    <row r="24" spans="1:9" ht="15" customHeight="1" x14ac:dyDescent="0.25">
      <c r="A24" s="160" t="s">
        <v>106</v>
      </c>
      <c r="B24" s="7" t="s">
        <v>0</v>
      </c>
      <c r="C24" s="4">
        <v>94</v>
      </c>
      <c r="D24" s="4">
        <v>82</v>
      </c>
      <c r="E24" s="5">
        <v>0.87234042553191493</v>
      </c>
      <c r="F24" s="4">
        <v>78</v>
      </c>
      <c r="G24" s="5">
        <v>0.82978723404255317</v>
      </c>
      <c r="H24" s="6">
        <v>2.9634146341463414</v>
      </c>
    </row>
    <row r="25" spans="1:9" x14ac:dyDescent="0.25">
      <c r="A25" s="161"/>
      <c r="B25" s="7" t="s">
        <v>1</v>
      </c>
      <c r="C25" s="4">
        <v>98</v>
      </c>
      <c r="D25" s="4">
        <v>86</v>
      </c>
      <c r="E25" s="5">
        <v>0.87755102040816324</v>
      </c>
      <c r="F25" s="4">
        <v>81</v>
      </c>
      <c r="G25" s="5">
        <v>0.82653061224489799</v>
      </c>
      <c r="H25" s="6">
        <v>3.0930232558139537</v>
      </c>
      <c r="I25" s="57"/>
    </row>
    <row r="26" spans="1:9" x14ac:dyDescent="0.25">
      <c r="A26" s="161"/>
      <c r="B26" s="7" t="s">
        <v>2</v>
      </c>
      <c r="C26" s="4">
        <v>99</v>
      </c>
      <c r="D26" s="4">
        <v>87</v>
      </c>
      <c r="E26" s="5">
        <v>0.87878787878787878</v>
      </c>
      <c r="F26" s="4">
        <v>86</v>
      </c>
      <c r="G26" s="5">
        <v>0.86868686868686873</v>
      </c>
      <c r="H26" s="6">
        <v>3.4574712643678156</v>
      </c>
      <c r="I26" s="57"/>
    </row>
    <row r="27" spans="1:9" x14ac:dyDescent="0.25">
      <c r="A27" s="161"/>
      <c r="B27" s="7" t="s">
        <v>48</v>
      </c>
      <c r="C27" s="116">
        <v>113</v>
      </c>
      <c r="D27" s="116">
        <v>100</v>
      </c>
      <c r="E27" s="114">
        <v>0.88495575221238942</v>
      </c>
      <c r="F27" s="116">
        <v>92</v>
      </c>
      <c r="G27" s="114">
        <v>0.81415929203539827</v>
      </c>
      <c r="H27" s="14">
        <v>3.097</v>
      </c>
      <c r="I27" s="57"/>
    </row>
    <row r="28" spans="1:9" x14ac:dyDescent="0.25">
      <c r="A28" s="161"/>
      <c r="B28" s="7" t="s">
        <v>47</v>
      </c>
      <c r="C28" s="4">
        <v>102</v>
      </c>
      <c r="D28" s="4">
        <v>88</v>
      </c>
      <c r="E28" s="5">
        <v>0.86274509803921573</v>
      </c>
      <c r="F28" s="4">
        <v>84</v>
      </c>
      <c r="G28" s="5">
        <v>0.82352941176470584</v>
      </c>
      <c r="H28" s="6">
        <v>3.2147727272727273</v>
      </c>
      <c r="I28" s="57"/>
    </row>
    <row r="29" spans="1:9" x14ac:dyDescent="0.25">
      <c r="A29" s="162"/>
      <c r="B29" s="53" t="s">
        <v>30</v>
      </c>
      <c r="C29" s="17">
        <f>IFERROR(SUM(C24:C28), "--")</f>
        <v>506</v>
      </c>
      <c r="D29" s="17">
        <f>IFERROR(SUM(D24:D28), "--")</f>
        <v>443</v>
      </c>
      <c r="E29" s="101">
        <f>IFERROR(D29/C29, "--" )</f>
        <v>0.87549407114624511</v>
      </c>
      <c r="F29" s="17">
        <f>IFERROR(SUM(F24:F28), "--")</f>
        <v>421</v>
      </c>
      <c r="G29" s="101">
        <f>IFERROR(F29/C29, "--" )</f>
        <v>0.83201581027667981</v>
      </c>
      <c r="H29" s="102" t="s">
        <v>32</v>
      </c>
      <c r="I29" s="57"/>
    </row>
    <row r="30" spans="1:9" ht="15" customHeight="1" x14ac:dyDescent="0.25">
      <c r="A30" s="153" t="s">
        <v>107</v>
      </c>
      <c r="B30" s="86" t="s">
        <v>0</v>
      </c>
      <c r="C30" s="112" t="s">
        <v>32</v>
      </c>
      <c r="D30" s="112" t="s">
        <v>32</v>
      </c>
      <c r="E30" s="113" t="s">
        <v>32</v>
      </c>
      <c r="F30" s="112" t="s">
        <v>32</v>
      </c>
      <c r="G30" s="113" t="s">
        <v>32</v>
      </c>
      <c r="H30" s="111" t="s">
        <v>32</v>
      </c>
    </row>
    <row r="31" spans="1:9" x14ac:dyDescent="0.25">
      <c r="A31" s="154"/>
      <c r="B31" s="86" t="s">
        <v>1</v>
      </c>
      <c r="C31" s="112" t="s">
        <v>32</v>
      </c>
      <c r="D31" s="112" t="s">
        <v>32</v>
      </c>
      <c r="E31" s="113" t="s">
        <v>32</v>
      </c>
      <c r="F31" s="112" t="s">
        <v>32</v>
      </c>
      <c r="G31" s="113" t="s">
        <v>32</v>
      </c>
      <c r="H31" s="111" t="s">
        <v>32</v>
      </c>
      <c r="I31" s="57"/>
    </row>
    <row r="32" spans="1:9" x14ac:dyDescent="0.25">
      <c r="A32" s="154"/>
      <c r="B32" s="86" t="s">
        <v>2</v>
      </c>
      <c r="C32" s="87">
        <v>14</v>
      </c>
      <c r="D32" s="87">
        <v>12</v>
      </c>
      <c r="E32" s="89">
        <v>0.8571428571428571</v>
      </c>
      <c r="F32" s="87">
        <v>11</v>
      </c>
      <c r="G32" s="89">
        <v>0.7857142857142857</v>
      </c>
      <c r="H32" s="88">
        <v>2.5833333333333335</v>
      </c>
      <c r="I32" s="57"/>
    </row>
    <row r="33" spans="1:9" x14ac:dyDescent="0.25">
      <c r="A33" s="154"/>
      <c r="B33" s="86" t="s">
        <v>48</v>
      </c>
      <c r="C33" s="87">
        <v>25</v>
      </c>
      <c r="D33" s="87">
        <v>23</v>
      </c>
      <c r="E33" s="89">
        <v>0.92</v>
      </c>
      <c r="F33" s="87">
        <v>23</v>
      </c>
      <c r="G33" s="89">
        <v>0.92</v>
      </c>
      <c r="H33" s="88">
        <v>2.6086956521739131</v>
      </c>
      <c r="I33" s="57"/>
    </row>
    <row r="34" spans="1:9" x14ac:dyDescent="0.25">
      <c r="A34" s="154"/>
      <c r="B34" s="86" t="s">
        <v>47</v>
      </c>
      <c r="C34" s="87">
        <v>22</v>
      </c>
      <c r="D34" s="87">
        <v>18</v>
      </c>
      <c r="E34" s="89">
        <v>0.81818181818181823</v>
      </c>
      <c r="F34" s="87">
        <v>16</v>
      </c>
      <c r="G34" s="89">
        <v>0.72727272727272729</v>
      </c>
      <c r="H34" s="88">
        <v>2.5</v>
      </c>
      <c r="I34" s="57"/>
    </row>
    <row r="35" spans="1:9" x14ac:dyDescent="0.25">
      <c r="A35" s="155"/>
      <c r="B35" s="94" t="s">
        <v>30</v>
      </c>
      <c r="C35" s="106">
        <f>IFERROR(SUM(C30:C34), "--")</f>
        <v>61</v>
      </c>
      <c r="D35" s="106">
        <f>IFERROR(SUM(D30:D34), "--")</f>
        <v>53</v>
      </c>
      <c r="E35" s="108">
        <f>IFERROR(D35/C35, "--" )</f>
        <v>0.86885245901639341</v>
      </c>
      <c r="F35" s="106">
        <f>IFERROR(SUM(F30:F34), "--")</f>
        <v>50</v>
      </c>
      <c r="G35" s="108">
        <f>IFERROR(F35/C35, "--" )</f>
        <v>0.81967213114754101</v>
      </c>
      <c r="H35" s="107" t="s">
        <v>32</v>
      </c>
      <c r="I35" s="57"/>
    </row>
    <row r="36" spans="1:9" ht="15" customHeight="1" x14ac:dyDescent="0.25">
      <c r="A36" s="160" t="s">
        <v>108</v>
      </c>
      <c r="B36" s="7" t="s">
        <v>0</v>
      </c>
      <c r="C36" s="117" t="s">
        <v>32</v>
      </c>
      <c r="D36" s="117" t="s">
        <v>32</v>
      </c>
      <c r="E36" s="51" t="s">
        <v>32</v>
      </c>
      <c r="F36" s="117" t="s">
        <v>32</v>
      </c>
      <c r="G36" s="51" t="s">
        <v>32</v>
      </c>
      <c r="H36" s="117" t="s">
        <v>32</v>
      </c>
    </row>
    <row r="37" spans="1:9" x14ac:dyDescent="0.25">
      <c r="A37" s="161"/>
      <c r="B37" s="7" t="s">
        <v>1</v>
      </c>
      <c r="C37" s="4">
        <v>35</v>
      </c>
      <c r="D37" s="4">
        <v>35</v>
      </c>
      <c r="E37" s="5">
        <v>1</v>
      </c>
      <c r="F37" s="4">
        <v>32</v>
      </c>
      <c r="G37" s="5">
        <v>0.91428571428571426</v>
      </c>
      <c r="H37" s="6">
        <v>2.7314285714285713</v>
      </c>
      <c r="I37" s="57"/>
    </row>
    <row r="38" spans="1:9" x14ac:dyDescent="0.25">
      <c r="A38" s="161"/>
      <c r="B38" s="7" t="s">
        <v>2</v>
      </c>
      <c r="C38" s="20" t="s">
        <v>32</v>
      </c>
      <c r="D38" s="20" t="s">
        <v>32</v>
      </c>
      <c r="E38" s="114" t="s">
        <v>32</v>
      </c>
      <c r="F38" s="20" t="s">
        <v>32</v>
      </c>
      <c r="G38" s="114" t="s">
        <v>32</v>
      </c>
      <c r="H38" s="115" t="s">
        <v>32</v>
      </c>
      <c r="I38" s="57"/>
    </row>
    <row r="39" spans="1:9" x14ac:dyDescent="0.25">
      <c r="A39" s="161"/>
      <c r="B39" s="7" t="s">
        <v>48</v>
      </c>
      <c r="C39" s="117" t="s">
        <v>32</v>
      </c>
      <c r="D39" s="117" t="s">
        <v>32</v>
      </c>
      <c r="E39" s="51" t="s">
        <v>32</v>
      </c>
      <c r="F39" s="117" t="s">
        <v>32</v>
      </c>
      <c r="G39" s="51" t="s">
        <v>32</v>
      </c>
      <c r="H39" s="117" t="s">
        <v>32</v>
      </c>
      <c r="I39" s="57"/>
    </row>
    <row r="40" spans="1:9" x14ac:dyDescent="0.25">
      <c r="A40" s="161"/>
      <c r="B40" s="7" t="s">
        <v>47</v>
      </c>
      <c r="C40" s="117" t="s">
        <v>32</v>
      </c>
      <c r="D40" s="117" t="s">
        <v>32</v>
      </c>
      <c r="E40" s="51" t="s">
        <v>32</v>
      </c>
      <c r="F40" s="117" t="s">
        <v>32</v>
      </c>
      <c r="G40" s="51" t="s">
        <v>32</v>
      </c>
      <c r="H40" s="117" t="s">
        <v>32</v>
      </c>
      <c r="I40" s="57"/>
    </row>
    <row r="41" spans="1:9" x14ac:dyDescent="0.25">
      <c r="A41" s="162"/>
      <c r="B41" s="53" t="s">
        <v>30</v>
      </c>
      <c r="C41" s="17">
        <f>IFERROR(SUM(C36:C40), "--")</f>
        <v>35</v>
      </c>
      <c r="D41" s="17">
        <f>IFERROR(SUM(D36:D40), "--")</f>
        <v>35</v>
      </c>
      <c r="E41" s="101">
        <f>IFERROR(D41/C41, "--" )</f>
        <v>1</v>
      </c>
      <c r="F41" s="17">
        <f>IFERROR(SUM(F36:F40), "--")</f>
        <v>32</v>
      </c>
      <c r="G41" s="101">
        <f>IFERROR(F41/C41, "--" )</f>
        <v>0.91428571428571426</v>
      </c>
      <c r="H41" s="102" t="s">
        <v>32</v>
      </c>
      <c r="I41" s="57"/>
    </row>
    <row r="42" spans="1:9" ht="15" customHeight="1" x14ac:dyDescent="0.25">
      <c r="A42" s="153" t="s">
        <v>109</v>
      </c>
      <c r="B42" s="86" t="s">
        <v>0</v>
      </c>
      <c r="C42" s="87">
        <v>15</v>
      </c>
      <c r="D42" s="87">
        <v>15</v>
      </c>
      <c r="E42" s="89">
        <v>1</v>
      </c>
      <c r="F42" s="87">
        <v>15</v>
      </c>
      <c r="G42" s="89">
        <v>1</v>
      </c>
      <c r="H42" s="88">
        <v>3.8</v>
      </c>
    </row>
    <row r="43" spans="1:9" x14ac:dyDescent="0.25">
      <c r="A43" s="154"/>
      <c r="B43" s="86" t="s">
        <v>1</v>
      </c>
      <c r="C43" s="87" t="s">
        <v>32</v>
      </c>
      <c r="D43" s="87" t="s">
        <v>32</v>
      </c>
      <c r="E43" s="89" t="s">
        <v>32</v>
      </c>
      <c r="F43" s="87" t="s">
        <v>32</v>
      </c>
      <c r="G43" s="89" t="s">
        <v>32</v>
      </c>
      <c r="H43" s="88" t="s">
        <v>32</v>
      </c>
      <c r="I43" s="57"/>
    </row>
    <row r="44" spans="1:9" x14ac:dyDescent="0.25">
      <c r="A44" s="154"/>
      <c r="B44" s="86" t="s">
        <v>2</v>
      </c>
      <c r="C44" s="87" t="s">
        <v>32</v>
      </c>
      <c r="D44" s="87" t="s">
        <v>32</v>
      </c>
      <c r="E44" s="89" t="s">
        <v>32</v>
      </c>
      <c r="F44" s="87" t="s">
        <v>32</v>
      </c>
      <c r="G44" s="89" t="s">
        <v>32</v>
      </c>
      <c r="H44" s="88" t="s">
        <v>32</v>
      </c>
      <c r="I44" s="57"/>
    </row>
    <row r="45" spans="1:9" x14ac:dyDescent="0.25">
      <c r="A45" s="154"/>
      <c r="B45" s="86" t="s">
        <v>48</v>
      </c>
      <c r="C45" s="87" t="s">
        <v>32</v>
      </c>
      <c r="D45" s="87" t="s">
        <v>32</v>
      </c>
      <c r="E45" s="89" t="s">
        <v>32</v>
      </c>
      <c r="F45" s="87" t="s">
        <v>32</v>
      </c>
      <c r="G45" s="89" t="s">
        <v>32</v>
      </c>
      <c r="H45" s="88" t="s">
        <v>32</v>
      </c>
      <c r="I45" s="57"/>
    </row>
    <row r="46" spans="1:9" x14ac:dyDescent="0.25">
      <c r="A46" s="154"/>
      <c r="B46" s="86" t="s">
        <v>47</v>
      </c>
      <c r="C46" s="87">
        <v>20</v>
      </c>
      <c r="D46" s="87">
        <v>15</v>
      </c>
      <c r="E46" s="89">
        <v>0.75</v>
      </c>
      <c r="F46" s="87">
        <v>13</v>
      </c>
      <c r="G46" s="89">
        <v>0.65</v>
      </c>
      <c r="H46" s="88">
        <v>2.96</v>
      </c>
      <c r="I46" s="57"/>
    </row>
    <row r="47" spans="1:9" x14ac:dyDescent="0.25">
      <c r="A47" s="155"/>
      <c r="B47" s="94" t="s">
        <v>30</v>
      </c>
      <c r="C47" s="106">
        <f>IFERROR(SUM(C42:C46), "--")</f>
        <v>35</v>
      </c>
      <c r="D47" s="106">
        <f>IFERROR(SUM(D42:D46), "--")</f>
        <v>30</v>
      </c>
      <c r="E47" s="108">
        <f>IFERROR(D47/C47, "--" )</f>
        <v>0.8571428571428571</v>
      </c>
      <c r="F47" s="106">
        <f>IFERROR(SUM(F42:F46), "--")</f>
        <v>28</v>
      </c>
      <c r="G47" s="108">
        <f>IFERROR(F47/C47, "--" )</f>
        <v>0.8</v>
      </c>
      <c r="H47" s="107" t="s">
        <v>32</v>
      </c>
      <c r="I47" s="57"/>
    </row>
    <row r="48" spans="1:9" ht="15" customHeight="1" x14ac:dyDescent="0.25">
      <c r="A48" s="156" t="s">
        <v>110</v>
      </c>
      <c r="B48" s="7" t="s">
        <v>0</v>
      </c>
      <c r="C48" s="116">
        <v>42</v>
      </c>
      <c r="D48" s="116">
        <v>41</v>
      </c>
      <c r="E48" s="114">
        <v>0.97619047619047616</v>
      </c>
      <c r="F48" s="116">
        <v>40</v>
      </c>
      <c r="G48" s="114">
        <v>0.95238095238095233</v>
      </c>
      <c r="H48" s="14">
        <v>3.4634146341463414</v>
      </c>
    </row>
    <row r="49" spans="1:8" x14ac:dyDescent="0.25">
      <c r="A49" s="156"/>
      <c r="B49" s="7" t="s">
        <v>1</v>
      </c>
      <c r="C49" s="4" t="s">
        <v>32</v>
      </c>
      <c r="D49" s="4" t="s">
        <v>32</v>
      </c>
      <c r="E49" s="5" t="s">
        <v>32</v>
      </c>
      <c r="F49" s="4" t="s">
        <v>32</v>
      </c>
      <c r="G49" s="5" t="s">
        <v>32</v>
      </c>
      <c r="H49" s="6" t="s">
        <v>32</v>
      </c>
    </row>
    <row r="50" spans="1:8" x14ac:dyDescent="0.25">
      <c r="A50" s="156"/>
      <c r="B50" s="7" t="s">
        <v>2</v>
      </c>
      <c r="C50" s="4">
        <v>37</v>
      </c>
      <c r="D50" s="4">
        <v>35</v>
      </c>
      <c r="E50" s="5">
        <v>0.94594594594594594</v>
      </c>
      <c r="F50" s="4">
        <v>32</v>
      </c>
      <c r="G50" s="5">
        <v>0.86486486486486491</v>
      </c>
      <c r="H50" s="6">
        <v>3.657142857142857</v>
      </c>
    </row>
    <row r="51" spans="1:8" x14ac:dyDescent="0.25">
      <c r="A51" s="156"/>
      <c r="B51" s="7" t="s">
        <v>48</v>
      </c>
      <c r="C51" s="4">
        <v>24</v>
      </c>
      <c r="D51" s="4">
        <v>22</v>
      </c>
      <c r="E51" s="5">
        <v>0.91666666666666663</v>
      </c>
      <c r="F51" s="4">
        <v>20</v>
      </c>
      <c r="G51" s="5">
        <v>0.83333333333333337</v>
      </c>
      <c r="H51" s="6">
        <v>3.6363636363636362</v>
      </c>
    </row>
    <row r="52" spans="1:8" x14ac:dyDescent="0.25">
      <c r="A52" s="156"/>
      <c r="B52" s="7" t="s">
        <v>47</v>
      </c>
      <c r="C52" s="4">
        <v>31</v>
      </c>
      <c r="D52" s="4">
        <v>28</v>
      </c>
      <c r="E52" s="5">
        <v>0.90322580645161288</v>
      </c>
      <c r="F52" s="4">
        <v>24</v>
      </c>
      <c r="G52" s="5">
        <v>0.77419354838709675</v>
      </c>
      <c r="H52" s="6">
        <v>3.4285714285714284</v>
      </c>
    </row>
    <row r="53" spans="1:8" x14ac:dyDescent="0.25">
      <c r="A53" s="156"/>
      <c r="B53" s="53" t="s">
        <v>30</v>
      </c>
      <c r="C53" s="17">
        <f>IFERROR(SUM(C48:C52), "--")</f>
        <v>134</v>
      </c>
      <c r="D53" s="17">
        <f>IFERROR(SUM(D48:D52), "--")</f>
        <v>126</v>
      </c>
      <c r="E53" s="101">
        <f>IFERROR(D53/C53, "--" )</f>
        <v>0.94029850746268662</v>
      </c>
      <c r="F53" s="17">
        <f>IFERROR(SUM(F48:F52), "--")</f>
        <v>116</v>
      </c>
      <c r="G53" s="101">
        <f>IFERROR(F53/C53, "--" )</f>
        <v>0.86567164179104472</v>
      </c>
      <c r="H53" s="102" t="s">
        <v>32</v>
      </c>
    </row>
    <row r="54" spans="1:8" x14ac:dyDescent="0.25">
      <c r="A54" s="153" t="s">
        <v>111</v>
      </c>
      <c r="B54" s="86" t="s">
        <v>0</v>
      </c>
      <c r="C54" s="87" t="s">
        <v>32</v>
      </c>
      <c r="D54" s="87" t="s">
        <v>32</v>
      </c>
      <c r="E54" s="89" t="s">
        <v>32</v>
      </c>
      <c r="F54" s="87" t="s">
        <v>32</v>
      </c>
      <c r="G54" s="89" t="s">
        <v>32</v>
      </c>
      <c r="H54" s="88" t="s">
        <v>32</v>
      </c>
    </row>
    <row r="55" spans="1:8" x14ac:dyDescent="0.25">
      <c r="A55" s="154"/>
      <c r="B55" s="86" t="s">
        <v>1</v>
      </c>
      <c r="C55" s="87">
        <v>26</v>
      </c>
      <c r="D55" s="87">
        <v>26</v>
      </c>
      <c r="E55" s="89">
        <v>1</v>
      </c>
      <c r="F55" s="87">
        <v>24</v>
      </c>
      <c r="G55" s="89">
        <v>0.92307692307692313</v>
      </c>
      <c r="H55" s="88">
        <v>3.6538461538461537</v>
      </c>
    </row>
    <row r="56" spans="1:8" x14ac:dyDescent="0.25">
      <c r="A56" s="154"/>
      <c r="B56" s="86" t="s">
        <v>2</v>
      </c>
      <c r="C56" s="87" t="s">
        <v>32</v>
      </c>
      <c r="D56" s="87" t="s">
        <v>32</v>
      </c>
      <c r="E56" s="89" t="s">
        <v>32</v>
      </c>
      <c r="F56" s="87" t="s">
        <v>32</v>
      </c>
      <c r="G56" s="89" t="s">
        <v>32</v>
      </c>
      <c r="H56" s="88" t="s">
        <v>32</v>
      </c>
    </row>
    <row r="57" spans="1:8" x14ac:dyDescent="0.25">
      <c r="A57" s="154"/>
      <c r="B57" s="86" t="s">
        <v>48</v>
      </c>
      <c r="C57" s="87" t="s">
        <v>32</v>
      </c>
      <c r="D57" s="87" t="s">
        <v>32</v>
      </c>
      <c r="E57" s="89" t="s">
        <v>32</v>
      </c>
      <c r="F57" s="87" t="s">
        <v>32</v>
      </c>
      <c r="G57" s="89" t="s">
        <v>32</v>
      </c>
      <c r="H57" s="88" t="s">
        <v>32</v>
      </c>
    </row>
    <row r="58" spans="1:8" x14ac:dyDescent="0.25">
      <c r="A58" s="154"/>
      <c r="B58" s="86" t="s">
        <v>47</v>
      </c>
      <c r="C58" s="87" t="s">
        <v>32</v>
      </c>
      <c r="D58" s="87" t="s">
        <v>32</v>
      </c>
      <c r="E58" s="89" t="s">
        <v>32</v>
      </c>
      <c r="F58" s="87" t="s">
        <v>32</v>
      </c>
      <c r="G58" s="89" t="s">
        <v>32</v>
      </c>
      <c r="H58" s="88" t="s">
        <v>32</v>
      </c>
    </row>
    <row r="59" spans="1:8" x14ac:dyDescent="0.25">
      <c r="A59" s="155"/>
      <c r="B59" s="94" t="s">
        <v>30</v>
      </c>
      <c r="C59" s="106">
        <f>IFERROR(SUM(C54:C58), "--")</f>
        <v>26</v>
      </c>
      <c r="D59" s="106">
        <f>IFERROR(SUM(D54:D58), "--")</f>
        <v>26</v>
      </c>
      <c r="E59" s="108">
        <f>IFERROR(D59/C59, "--" )</f>
        <v>1</v>
      </c>
      <c r="F59" s="106">
        <f>IFERROR(SUM(F54:F58), "--")</f>
        <v>24</v>
      </c>
      <c r="G59" s="108">
        <f>IFERROR(F59/C59, "--" )</f>
        <v>0.92307692307692313</v>
      </c>
      <c r="H59" s="107" t="s">
        <v>32</v>
      </c>
    </row>
    <row r="60" spans="1:8" x14ac:dyDescent="0.25">
      <c r="A60" s="156" t="s">
        <v>112</v>
      </c>
      <c r="B60" s="7" t="s">
        <v>0</v>
      </c>
      <c r="C60" s="14" t="s">
        <v>32</v>
      </c>
      <c r="D60" s="14" t="s">
        <v>32</v>
      </c>
      <c r="E60" s="51" t="s">
        <v>32</v>
      </c>
      <c r="F60" s="14" t="s">
        <v>32</v>
      </c>
      <c r="G60" s="51" t="s">
        <v>32</v>
      </c>
      <c r="H60" s="14" t="s">
        <v>32</v>
      </c>
    </row>
    <row r="61" spans="1:8" x14ac:dyDescent="0.25">
      <c r="A61" s="156"/>
      <c r="B61" s="7" t="s">
        <v>1</v>
      </c>
      <c r="C61" s="4" t="s">
        <v>32</v>
      </c>
      <c r="D61" s="4" t="s">
        <v>32</v>
      </c>
      <c r="E61" s="5" t="s">
        <v>32</v>
      </c>
      <c r="F61" s="4" t="s">
        <v>32</v>
      </c>
      <c r="G61" s="5" t="s">
        <v>32</v>
      </c>
      <c r="H61" s="6" t="s">
        <v>32</v>
      </c>
    </row>
    <row r="62" spans="1:8" x14ac:dyDescent="0.25">
      <c r="A62" s="156"/>
      <c r="B62" s="7" t="s">
        <v>2</v>
      </c>
      <c r="C62" s="4" t="s">
        <v>32</v>
      </c>
      <c r="D62" s="4" t="s">
        <v>32</v>
      </c>
      <c r="E62" s="5" t="s">
        <v>32</v>
      </c>
      <c r="F62" s="4" t="s">
        <v>32</v>
      </c>
      <c r="G62" s="5" t="s">
        <v>32</v>
      </c>
      <c r="H62" s="6" t="s">
        <v>32</v>
      </c>
    </row>
    <row r="63" spans="1:8" x14ac:dyDescent="0.25">
      <c r="A63" s="156"/>
      <c r="B63" s="7" t="s">
        <v>48</v>
      </c>
      <c r="C63" s="4" t="s">
        <v>32</v>
      </c>
      <c r="D63" s="4" t="s">
        <v>32</v>
      </c>
      <c r="E63" s="5" t="s">
        <v>32</v>
      </c>
      <c r="F63" s="4" t="s">
        <v>32</v>
      </c>
      <c r="G63" s="5" t="s">
        <v>32</v>
      </c>
      <c r="H63" s="6" t="s">
        <v>32</v>
      </c>
    </row>
    <row r="64" spans="1:8" x14ac:dyDescent="0.25">
      <c r="A64" s="156"/>
      <c r="B64" s="7" t="s">
        <v>47</v>
      </c>
      <c r="C64" s="4">
        <v>29</v>
      </c>
      <c r="D64" s="4">
        <v>24</v>
      </c>
      <c r="E64" s="5">
        <v>0.82758620689655171</v>
      </c>
      <c r="F64" s="4">
        <v>16</v>
      </c>
      <c r="G64" s="5">
        <v>0.55172413793103448</v>
      </c>
      <c r="H64" s="6">
        <v>2.4090909090909092</v>
      </c>
    </row>
    <row r="65" spans="1:8" x14ac:dyDescent="0.25">
      <c r="A65" s="156"/>
      <c r="B65" s="53" t="s">
        <v>30</v>
      </c>
      <c r="C65" s="17">
        <f>IFERROR(SUM(C60:C64), "--")</f>
        <v>29</v>
      </c>
      <c r="D65" s="17">
        <f>IFERROR(SUM(D60:D64), "--")</f>
        <v>24</v>
      </c>
      <c r="E65" s="101">
        <f>IFERROR(D65/C65, "--" )</f>
        <v>0.82758620689655171</v>
      </c>
      <c r="F65" s="17">
        <f>IFERROR(SUM(F60:F64), "--")</f>
        <v>16</v>
      </c>
      <c r="G65" s="101">
        <f>IFERROR(F65/C65, "--" )</f>
        <v>0.55172413793103448</v>
      </c>
      <c r="H65" s="102" t="s">
        <v>32</v>
      </c>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4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46</v>
      </c>
      <c r="B2" s="2" t="s">
        <v>4</v>
      </c>
      <c r="C2" s="64" t="s">
        <v>51</v>
      </c>
      <c r="D2" s="64" t="s">
        <v>52</v>
      </c>
      <c r="E2" s="64" t="s">
        <v>49</v>
      </c>
      <c r="F2" s="64" t="s">
        <v>53</v>
      </c>
      <c r="G2" s="64" t="s">
        <v>3</v>
      </c>
      <c r="H2" s="64" t="s">
        <v>50</v>
      </c>
    </row>
    <row r="3" spans="1:8" x14ac:dyDescent="0.25">
      <c r="A3" s="169" t="s">
        <v>45</v>
      </c>
      <c r="B3" s="7" t="s">
        <v>0</v>
      </c>
      <c r="C3" s="27">
        <v>187</v>
      </c>
      <c r="D3" s="27">
        <v>171</v>
      </c>
      <c r="E3" s="28">
        <v>0.91443850267379678</v>
      </c>
      <c r="F3" s="27">
        <v>150</v>
      </c>
      <c r="G3" s="28">
        <v>0.80213903743315507</v>
      </c>
      <c r="H3" s="29">
        <v>2.9590643274853803</v>
      </c>
    </row>
    <row r="4" spans="1:8" x14ac:dyDescent="0.25">
      <c r="A4" s="170"/>
      <c r="B4" s="7" t="s">
        <v>1</v>
      </c>
      <c r="C4" s="27">
        <v>189</v>
      </c>
      <c r="D4" s="27">
        <v>180</v>
      </c>
      <c r="E4" s="28">
        <v>0.95238095238095233</v>
      </c>
      <c r="F4" s="27">
        <v>163</v>
      </c>
      <c r="G4" s="28">
        <v>0.86243386243386244</v>
      </c>
      <c r="H4" s="29">
        <v>3.1755555555555559</v>
      </c>
    </row>
    <row r="5" spans="1:8" x14ac:dyDescent="0.25">
      <c r="A5" s="170"/>
      <c r="B5" s="7" t="s">
        <v>2</v>
      </c>
      <c r="C5" s="27">
        <v>181</v>
      </c>
      <c r="D5" s="27">
        <v>171</v>
      </c>
      <c r="E5" s="28">
        <v>0.94475138121546964</v>
      </c>
      <c r="F5" s="27">
        <v>156</v>
      </c>
      <c r="G5" s="28">
        <v>0.86187845303867405</v>
      </c>
      <c r="H5" s="29">
        <v>3.1741176470588228</v>
      </c>
    </row>
    <row r="6" spans="1:8" x14ac:dyDescent="0.25">
      <c r="A6" s="170"/>
      <c r="B6" s="7" t="s">
        <v>48</v>
      </c>
      <c r="C6" s="27">
        <v>140</v>
      </c>
      <c r="D6" s="27">
        <v>128</v>
      </c>
      <c r="E6" s="28">
        <v>0.91428571428571426</v>
      </c>
      <c r="F6" s="27">
        <v>113</v>
      </c>
      <c r="G6" s="28">
        <v>0.80714285714285716</v>
      </c>
      <c r="H6" s="29">
        <v>2.9679687499999998</v>
      </c>
    </row>
    <row r="7" spans="1:8" x14ac:dyDescent="0.25">
      <c r="A7" s="170"/>
      <c r="B7" s="7" t="s">
        <v>47</v>
      </c>
      <c r="C7" s="27">
        <v>133</v>
      </c>
      <c r="D7" s="27">
        <v>120</v>
      </c>
      <c r="E7" s="28">
        <v>0.90225563909774431</v>
      </c>
      <c r="F7" s="27">
        <v>106</v>
      </c>
      <c r="G7" s="28">
        <v>0.79699248120300747</v>
      </c>
      <c r="H7" s="29">
        <v>2.9191666666666665</v>
      </c>
    </row>
    <row r="8" spans="1:8" s="71" customFormat="1" x14ac:dyDescent="0.25">
      <c r="A8" s="171"/>
      <c r="B8" s="53" t="s">
        <v>30</v>
      </c>
      <c r="C8" s="92">
        <f>IFERROR(SUM(C3:C7), "--")</f>
        <v>830</v>
      </c>
      <c r="D8" s="92">
        <f>IFERROR(SUM(D3:D7), "--")</f>
        <v>770</v>
      </c>
      <c r="E8" s="97">
        <f>IFERROR(D8/C8, "--")</f>
        <v>0.92771084337349397</v>
      </c>
      <c r="F8" s="92">
        <f>IFERROR(SUM(F3:F7), "--")</f>
        <v>688</v>
      </c>
      <c r="G8" s="97">
        <f>IFERROR(F8/C8, "--")</f>
        <v>0.82891566265060246</v>
      </c>
      <c r="H8" s="93" t="s">
        <v>32</v>
      </c>
    </row>
    <row r="9" spans="1:8" x14ac:dyDescent="0.25">
      <c r="A9" s="166" t="s">
        <v>55</v>
      </c>
      <c r="B9" s="86" t="s">
        <v>0</v>
      </c>
      <c r="C9" s="38">
        <v>99</v>
      </c>
      <c r="D9" s="38">
        <v>81</v>
      </c>
      <c r="E9" s="91">
        <v>0.81818181818181823</v>
      </c>
      <c r="F9" s="38">
        <v>69</v>
      </c>
      <c r="G9" s="91">
        <v>0.69696969696969702</v>
      </c>
      <c r="H9" s="90">
        <v>2.6666666666666665</v>
      </c>
    </row>
    <row r="10" spans="1:8" x14ac:dyDescent="0.25">
      <c r="A10" s="167"/>
      <c r="B10" s="86" t="s">
        <v>1</v>
      </c>
      <c r="C10" s="38">
        <v>146</v>
      </c>
      <c r="D10" s="38">
        <v>117</v>
      </c>
      <c r="E10" s="91">
        <v>0.80136986301369861</v>
      </c>
      <c r="F10" s="38">
        <v>91</v>
      </c>
      <c r="G10" s="91">
        <v>0.62328767123287676</v>
      </c>
      <c r="H10" s="90">
        <v>2.4529914529914532</v>
      </c>
    </row>
    <row r="11" spans="1:8" x14ac:dyDescent="0.25">
      <c r="A11" s="167"/>
      <c r="B11" s="86" t="s">
        <v>2</v>
      </c>
      <c r="C11" s="38">
        <v>155</v>
      </c>
      <c r="D11" s="38">
        <v>119</v>
      </c>
      <c r="E11" s="91">
        <v>0.76774193548387093</v>
      </c>
      <c r="F11" s="38">
        <v>103</v>
      </c>
      <c r="G11" s="91">
        <v>0.6645161290322581</v>
      </c>
      <c r="H11" s="90">
        <v>2.7563025210084033</v>
      </c>
    </row>
    <row r="12" spans="1:8" x14ac:dyDescent="0.25">
      <c r="A12" s="167"/>
      <c r="B12" s="86" t="s">
        <v>48</v>
      </c>
      <c r="C12" s="38">
        <v>187</v>
      </c>
      <c r="D12" s="38">
        <v>162</v>
      </c>
      <c r="E12" s="91">
        <v>0.86631016042780751</v>
      </c>
      <c r="F12" s="38">
        <v>126</v>
      </c>
      <c r="G12" s="91">
        <v>0.6737967914438503</v>
      </c>
      <c r="H12" s="90">
        <v>2.6776397515527948</v>
      </c>
    </row>
    <row r="13" spans="1:8" x14ac:dyDescent="0.25">
      <c r="A13" s="167"/>
      <c r="B13" s="86" t="s">
        <v>47</v>
      </c>
      <c r="C13" s="38">
        <v>252</v>
      </c>
      <c r="D13" s="38">
        <v>210</v>
      </c>
      <c r="E13" s="91">
        <v>0.83333333333333337</v>
      </c>
      <c r="F13" s="38">
        <v>158</v>
      </c>
      <c r="G13" s="91">
        <v>0.62698412698412698</v>
      </c>
      <c r="H13" s="90">
        <v>2.5187499999999998</v>
      </c>
    </row>
    <row r="14" spans="1:8" s="71" customFormat="1" x14ac:dyDescent="0.25">
      <c r="A14" s="168"/>
      <c r="B14" s="94" t="s">
        <v>30</v>
      </c>
      <c r="C14" s="98">
        <f>IFERROR(SUM(C9:C13), "--")</f>
        <v>839</v>
      </c>
      <c r="D14" s="98">
        <f>IFERROR(SUM(D9:D13), "--")</f>
        <v>689</v>
      </c>
      <c r="E14" s="99">
        <f>IFERROR(D14/C14, "--")</f>
        <v>0.82121573301549466</v>
      </c>
      <c r="F14" s="98">
        <f>IFERROR(SUM(F9:F13), "--")</f>
        <v>547</v>
      </c>
      <c r="G14" s="99">
        <f>IFERROR(F14/C14, "--")</f>
        <v>0.65196662693682961</v>
      </c>
      <c r="H14" s="95" t="s">
        <v>32</v>
      </c>
    </row>
    <row r="15" spans="1:8" ht="15" customHeight="1" x14ac:dyDescent="0.25">
      <c r="A15" s="165" t="s">
        <v>54</v>
      </c>
      <c r="B15" s="7" t="s">
        <v>0</v>
      </c>
      <c r="C15" s="30">
        <v>99</v>
      </c>
      <c r="D15" s="30">
        <v>73</v>
      </c>
      <c r="E15" s="31">
        <v>0.73737373737373735</v>
      </c>
      <c r="F15" s="30">
        <v>52</v>
      </c>
      <c r="G15" s="31">
        <v>0.5252525252525253</v>
      </c>
      <c r="H15" s="32">
        <v>2.0356164383561643</v>
      </c>
    </row>
    <row r="16" spans="1:8" x14ac:dyDescent="0.25">
      <c r="A16" s="165"/>
      <c r="B16" s="7" t="s">
        <v>1</v>
      </c>
      <c r="C16" s="30">
        <v>90</v>
      </c>
      <c r="D16" s="30">
        <v>63</v>
      </c>
      <c r="E16" s="31">
        <v>0.7</v>
      </c>
      <c r="F16" s="30">
        <v>45</v>
      </c>
      <c r="G16" s="31">
        <v>0.5</v>
      </c>
      <c r="H16" s="32">
        <v>2.3301587301587303</v>
      </c>
    </row>
    <row r="17" spans="1:8" x14ac:dyDescent="0.25">
      <c r="A17" s="165"/>
      <c r="B17" s="7" t="s">
        <v>2</v>
      </c>
      <c r="C17" s="30">
        <v>65</v>
      </c>
      <c r="D17" s="30">
        <v>54</v>
      </c>
      <c r="E17" s="31">
        <v>0.83076923076923082</v>
      </c>
      <c r="F17" s="30">
        <v>39</v>
      </c>
      <c r="G17" s="31">
        <v>0.6</v>
      </c>
      <c r="H17" s="32">
        <v>2.1111111111111112</v>
      </c>
    </row>
    <row r="18" spans="1:8" x14ac:dyDescent="0.25">
      <c r="A18" s="165"/>
      <c r="B18" s="7" t="s">
        <v>48</v>
      </c>
      <c r="C18" s="30">
        <v>65</v>
      </c>
      <c r="D18" s="30">
        <v>54</v>
      </c>
      <c r="E18" s="31">
        <v>0.83076923076923082</v>
      </c>
      <c r="F18" s="30">
        <v>46</v>
      </c>
      <c r="G18" s="31">
        <v>0.70769230769230773</v>
      </c>
      <c r="H18" s="32">
        <v>2.3814814814814813</v>
      </c>
    </row>
    <row r="19" spans="1:8" x14ac:dyDescent="0.25">
      <c r="A19" s="165"/>
      <c r="B19" s="7" t="s">
        <v>47</v>
      </c>
      <c r="C19" s="30">
        <v>47</v>
      </c>
      <c r="D19" s="30">
        <v>38</v>
      </c>
      <c r="E19" s="31">
        <v>0.80851063829787229</v>
      </c>
      <c r="F19" s="30">
        <v>29</v>
      </c>
      <c r="G19" s="31">
        <v>0.61702127659574468</v>
      </c>
      <c r="H19" s="32">
        <v>2.263157894736842</v>
      </c>
    </row>
    <row r="20" spans="1:8" s="71" customFormat="1" x14ac:dyDescent="0.25">
      <c r="A20" s="165"/>
      <c r="B20" s="53" t="s">
        <v>30</v>
      </c>
      <c r="C20" s="92">
        <f>IFERROR(SUM(C15:C19), "--")</f>
        <v>366</v>
      </c>
      <c r="D20" s="92">
        <f>IFERROR(SUM(D15:D19), "--")</f>
        <v>282</v>
      </c>
      <c r="E20" s="68">
        <f>IFERROR(D20/C20, "--")</f>
        <v>0.77049180327868849</v>
      </c>
      <c r="F20" s="92">
        <f>IFERROR(SUM(F15:F19), "--")</f>
        <v>211</v>
      </c>
      <c r="G20" s="68">
        <f>IFERROR(F20/C20, "--")</f>
        <v>0.57650273224043713</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0"/>
      <c r="B1" s="180"/>
      <c r="C1" s="180" t="s">
        <v>102</v>
      </c>
      <c r="D1" s="180"/>
      <c r="E1" s="180"/>
      <c r="F1" s="180"/>
      <c r="G1" s="180"/>
      <c r="H1" s="180"/>
      <c r="I1" s="163" t="s">
        <v>102</v>
      </c>
      <c r="J1" s="163"/>
      <c r="K1" s="163"/>
      <c r="L1" s="163"/>
      <c r="M1" s="163"/>
      <c r="N1" s="163"/>
      <c r="O1" s="163" t="s">
        <v>102</v>
      </c>
      <c r="P1" s="163"/>
      <c r="Q1" s="163"/>
      <c r="R1" s="163"/>
      <c r="S1" s="163"/>
      <c r="T1" s="163"/>
    </row>
    <row r="2" spans="1:20" ht="21" x14ac:dyDescent="0.25">
      <c r="A2" s="172" t="s">
        <v>38</v>
      </c>
      <c r="B2" s="178" t="s">
        <v>4</v>
      </c>
      <c r="C2" s="175" t="s">
        <v>45</v>
      </c>
      <c r="D2" s="176"/>
      <c r="E2" s="176"/>
      <c r="F2" s="176"/>
      <c r="G2" s="176"/>
      <c r="H2" s="177"/>
      <c r="I2" s="174" t="s">
        <v>55</v>
      </c>
      <c r="J2" s="174"/>
      <c r="K2" s="174"/>
      <c r="L2" s="174"/>
      <c r="M2" s="174"/>
      <c r="N2" s="174"/>
      <c r="O2" s="174" t="s">
        <v>54</v>
      </c>
      <c r="P2" s="174"/>
      <c r="Q2" s="174"/>
      <c r="R2" s="174"/>
      <c r="S2" s="174"/>
      <c r="T2" s="174"/>
    </row>
    <row r="3" spans="1:20" x14ac:dyDescent="0.25">
      <c r="A3" s="173"/>
      <c r="B3" s="179"/>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81" t="s">
        <v>39</v>
      </c>
      <c r="B4" s="7" t="s">
        <v>0</v>
      </c>
      <c r="C4" s="78">
        <v>7</v>
      </c>
      <c r="D4" s="33">
        <v>5</v>
      </c>
      <c r="E4" s="28">
        <v>0.7142857142857143</v>
      </c>
      <c r="F4" s="33">
        <v>4</v>
      </c>
      <c r="G4" s="28">
        <v>0.5714285714285714</v>
      </c>
      <c r="H4" s="34">
        <v>2.6</v>
      </c>
      <c r="I4" s="78">
        <v>5</v>
      </c>
      <c r="J4" s="33">
        <v>3</v>
      </c>
      <c r="K4" s="28">
        <v>0.6</v>
      </c>
      <c r="L4" s="33">
        <v>2</v>
      </c>
      <c r="M4" s="28">
        <v>0.4</v>
      </c>
      <c r="N4" s="34">
        <v>2</v>
      </c>
      <c r="O4" s="78">
        <v>4</v>
      </c>
      <c r="P4" s="33">
        <v>2</v>
      </c>
      <c r="Q4" s="28">
        <v>0.5</v>
      </c>
      <c r="R4" s="33">
        <v>0</v>
      </c>
      <c r="S4" s="28">
        <v>0</v>
      </c>
      <c r="T4" s="34">
        <v>0</v>
      </c>
    </row>
    <row r="5" spans="1:20" x14ac:dyDescent="0.25">
      <c r="A5" s="182"/>
      <c r="B5" s="7" t="s">
        <v>1</v>
      </c>
      <c r="C5" s="78">
        <v>3</v>
      </c>
      <c r="D5" s="33">
        <v>3</v>
      </c>
      <c r="E5" s="28">
        <v>1</v>
      </c>
      <c r="F5" s="33">
        <v>3</v>
      </c>
      <c r="G5" s="28">
        <v>1</v>
      </c>
      <c r="H5" s="34">
        <v>3.6666666666666665</v>
      </c>
      <c r="I5" s="78">
        <v>3</v>
      </c>
      <c r="J5" s="33">
        <v>1</v>
      </c>
      <c r="K5" s="28">
        <v>0.33333333333333331</v>
      </c>
      <c r="L5" s="33">
        <v>1</v>
      </c>
      <c r="M5" s="28">
        <v>0.33333333333333331</v>
      </c>
      <c r="N5" s="34">
        <v>3</v>
      </c>
      <c r="O5" s="78">
        <v>6</v>
      </c>
      <c r="P5" s="33">
        <v>4</v>
      </c>
      <c r="Q5" s="28">
        <v>0.66666666666666663</v>
      </c>
      <c r="R5" s="33">
        <v>1</v>
      </c>
      <c r="S5" s="28">
        <v>0.16666666666666666</v>
      </c>
      <c r="T5" s="34">
        <v>1</v>
      </c>
    </row>
    <row r="6" spans="1:20" x14ac:dyDescent="0.25">
      <c r="A6" s="182"/>
      <c r="B6" s="7" t="s">
        <v>2</v>
      </c>
      <c r="C6" s="78">
        <v>8</v>
      </c>
      <c r="D6" s="33">
        <v>8</v>
      </c>
      <c r="E6" s="28">
        <v>1</v>
      </c>
      <c r="F6" s="33">
        <v>7</v>
      </c>
      <c r="G6" s="28">
        <v>0.875</v>
      </c>
      <c r="H6" s="34">
        <v>3.4285714285714284</v>
      </c>
      <c r="I6" s="78">
        <v>9</v>
      </c>
      <c r="J6" s="33">
        <v>8</v>
      </c>
      <c r="K6" s="28">
        <v>0.88888888888888884</v>
      </c>
      <c r="L6" s="33">
        <v>6</v>
      </c>
      <c r="M6" s="28">
        <v>0.66666666666666663</v>
      </c>
      <c r="N6" s="34">
        <v>2.0375000000000001</v>
      </c>
      <c r="O6" s="78">
        <v>2</v>
      </c>
      <c r="P6" s="33">
        <v>2</v>
      </c>
      <c r="Q6" s="28">
        <v>1</v>
      </c>
      <c r="R6" s="33">
        <v>2</v>
      </c>
      <c r="S6" s="28">
        <v>1</v>
      </c>
      <c r="T6" s="34">
        <v>3.5</v>
      </c>
    </row>
    <row r="7" spans="1:20" x14ac:dyDescent="0.25">
      <c r="A7" s="182"/>
      <c r="B7" s="7" t="s">
        <v>48</v>
      </c>
      <c r="C7" s="78">
        <v>1</v>
      </c>
      <c r="D7" s="33">
        <v>1</v>
      </c>
      <c r="E7" s="28">
        <v>1</v>
      </c>
      <c r="F7" s="33">
        <v>0</v>
      </c>
      <c r="G7" s="28">
        <v>0</v>
      </c>
      <c r="H7" s="34">
        <v>1</v>
      </c>
      <c r="I7" s="78">
        <v>7</v>
      </c>
      <c r="J7" s="33">
        <v>7</v>
      </c>
      <c r="K7" s="28">
        <v>1</v>
      </c>
      <c r="L7" s="33">
        <v>4</v>
      </c>
      <c r="M7" s="28">
        <v>0.5714285714285714</v>
      </c>
      <c r="N7" s="34">
        <v>1.6714285714285713</v>
      </c>
      <c r="O7" s="78">
        <v>2</v>
      </c>
      <c r="P7" s="33">
        <v>2</v>
      </c>
      <c r="Q7" s="28">
        <v>1</v>
      </c>
      <c r="R7" s="33">
        <v>2</v>
      </c>
      <c r="S7" s="28">
        <v>1</v>
      </c>
      <c r="T7" s="34">
        <v>2</v>
      </c>
    </row>
    <row r="8" spans="1:20" x14ac:dyDescent="0.25">
      <c r="A8" s="182"/>
      <c r="B8" s="7" t="s">
        <v>47</v>
      </c>
      <c r="C8" s="78">
        <v>3</v>
      </c>
      <c r="D8" s="33">
        <v>2</v>
      </c>
      <c r="E8" s="28">
        <v>0.66666666666666663</v>
      </c>
      <c r="F8" s="33">
        <v>2</v>
      </c>
      <c r="G8" s="28">
        <v>0.66666666666666663</v>
      </c>
      <c r="H8" s="34">
        <v>3.15</v>
      </c>
      <c r="I8" s="78">
        <v>12</v>
      </c>
      <c r="J8" s="33">
        <v>8</v>
      </c>
      <c r="K8" s="28">
        <v>0.66666666666666663</v>
      </c>
      <c r="L8" s="33">
        <v>4</v>
      </c>
      <c r="M8" s="28">
        <v>0.33333333333333331</v>
      </c>
      <c r="N8" s="34">
        <v>1.875</v>
      </c>
      <c r="O8" s="78">
        <v>3</v>
      </c>
      <c r="P8" s="33">
        <v>2</v>
      </c>
      <c r="Q8" s="28">
        <v>0.66666666666666663</v>
      </c>
      <c r="R8" s="33">
        <v>1</v>
      </c>
      <c r="S8" s="28">
        <v>0.33333333333333331</v>
      </c>
      <c r="T8" s="34">
        <v>1.5</v>
      </c>
    </row>
    <row r="9" spans="1:20" s="71" customFormat="1" x14ac:dyDescent="0.25">
      <c r="A9" s="183"/>
      <c r="B9" s="53" t="s">
        <v>30</v>
      </c>
      <c r="C9" s="79">
        <f>IFERROR(SUM(C4:C8), "--")</f>
        <v>22</v>
      </c>
      <c r="D9" s="67">
        <f>IFERROR(SUM(D4:D8), "--")</f>
        <v>19</v>
      </c>
      <c r="E9" s="68">
        <f>IFERROR(D9/C9, "--")</f>
        <v>0.86363636363636365</v>
      </c>
      <c r="F9" s="67">
        <f>IFERROR(SUM(F4:F8), "--")</f>
        <v>16</v>
      </c>
      <c r="G9" s="68">
        <f>IFERROR(F9/C9, "--")</f>
        <v>0.72727272727272729</v>
      </c>
      <c r="H9" s="69" t="s">
        <v>32</v>
      </c>
      <c r="I9" s="79">
        <f>IFERROR(SUM(I4:I8), "--")</f>
        <v>36</v>
      </c>
      <c r="J9" s="67">
        <f>IFERROR(SUM(J4:J8), "--")</f>
        <v>27</v>
      </c>
      <c r="K9" s="68">
        <f>IFERROR(J9/I9, "--")</f>
        <v>0.75</v>
      </c>
      <c r="L9" s="67">
        <f>IFERROR(SUM(L4:L8), "--")</f>
        <v>17</v>
      </c>
      <c r="M9" s="68">
        <f>IFERROR(L9/I9, "--")</f>
        <v>0.47222222222222221</v>
      </c>
      <c r="N9" s="69" t="s">
        <v>32</v>
      </c>
      <c r="O9" s="79">
        <f>IFERROR(SUM(O4:O8), "--")</f>
        <v>17</v>
      </c>
      <c r="P9" s="67">
        <f>IFERROR(SUM(P4:P8), "--")</f>
        <v>12</v>
      </c>
      <c r="Q9" s="68">
        <f>IFERROR(P9/O9, "--")</f>
        <v>0.70588235294117652</v>
      </c>
      <c r="R9" s="67">
        <f>IFERROR(SUM(R4:R8), "--")</f>
        <v>6</v>
      </c>
      <c r="S9" s="68">
        <f>IFERROR(R9/O9, "--")</f>
        <v>0.35294117647058826</v>
      </c>
      <c r="T9" s="69" t="s">
        <v>32</v>
      </c>
    </row>
    <row r="10" spans="1:20" ht="15" customHeight="1" x14ac:dyDescent="0.25">
      <c r="A10" s="153" t="s">
        <v>40</v>
      </c>
      <c r="B10" s="35" t="s">
        <v>0</v>
      </c>
      <c r="C10" s="83" t="s">
        <v>32</v>
      </c>
      <c r="D10" s="38" t="s">
        <v>32</v>
      </c>
      <c r="E10" s="91" t="s">
        <v>32</v>
      </c>
      <c r="F10" s="38" t="s">
        <v>32</v>
      </c>
      <c r="G10" s="91" t="s">
        <v>32</v>
      </c>
      <c r="H10" s="90" t="s">
        <v>32</v>
      </c>
      <c r="I10" s="80">
        <v>1</v>
      </c>
      <c r="J10" s="36">
        <v>1</v>
      </c>
      <c r="K10" s="58">
        <v>1</v>
      </c>
      <c r="L10" s="36">
        <v>1</v>
      </c>
      <c r="M10" s="58">
        <v>1</v>
      </c>
      <c r="N10" s="37">
        <v>3</v>
      </c>
      <c r="O10" s="80">
        <v>1</v>
      </c>
      <c r="P10" s="36">
        <v>1</v>
      </c>
      <c r="Q10" s="58">
        <v>1</v>
      </c>
      <c r="R10" s="36">
        <v>1</v>
      </c>
      <c r="S10" s="58">
        <v>1</v>
      </c>
      <c r="T10" s="37">
        <v>4</v>
      </c>
    </row>
    <row r="11" spans="1:20" x14ac:dyDescent="0.25">
      <c r="A11" s="154"/>
      <c r="B11" s="35" t="s">
        <v>1</v>
      </c>
      <c r="C11" s="80">
        <v>2</v>
      </c>
      <c r="D11" s="36">
        <v>2</v>
      </c>
      <c r="E11" s="58">
        <v>1</v>
      </c>
      <c r="F11" s="36">
        <v>2</v>
      </c>
      <c r="G11" s="58">
        <v>1</v>
      </c>
      <c r="H11" s="37">
        <v>3.15</v>
      </c>
      <c r="I11" s="80">
        <v>1</v>
      </c>
      <c r="J11" s="36">
        <v>0</v>
      </c>
      <c r="K11" s="58">
        <v>0</v>
      </c>
      <c r="L11" s="36">
        <v>0</v>
      </c>
      <c r="M11" s="58">
        <v>0</v>
      </c>
      <c r="N11" s="90" t="s">
        <v>32</v>
      </c>
      <c r="O11" s="83" t="s">
        <v>32</v>
      </c>
      <c r="P11" s="38" t="s">
        <v>32</v>
      </c>
      <c r="Q11" s="91" t="s">
        <v>32</v>
      </c>
      <c r="R11" s="38" t="s">
        <v>32</v>
      </c>
      <c r="S11" s="91" t="s">
        <v>32</v>
      </c>
      <c r="T11" s="90" t="s">
        <v>32</v>
      </c>
    </row>
    <row r="12" spans="1:20" x14ac:dyDescent="0.25">
      <c r="A12" s="154"/>
      <c r="B12" s="35" t="s">
        <v>2</v>
      </c>
      <c r="C12" s="80">
        <v>2</v>
      </c>
      <c r="D12" s="36">
        <v>2</v>
      </c>
      <c r="E12" s="58">
        <v>1</v>
      </c>
      <c r="F12" s="36">
        <v>2</v>
      </c>
      <c r="G12" s="58">
        <v>1</v>
      </c>
      <c r="H12" s="37">
        <v>3.5</v>
      </c>
      <c r="I12" s="80">
        <v>1</v>
      </c>
      <c r="J12" s="36">
        <v>1</v>
      </c>
      <c r="K12" s="58">
        <v>1</v>
      </c>
      <c r="L12" s="36">
        <v>1</v>
      </c>
      <c r="M12" s="58">
        <v>1</v>
      </c>
      <c r="N12" s="37">
        <v>2</v>
      </c>
      <c r="O12" s="83" t="s">
        <v>32</v>
      </c>
      <c r="P12" s="38" t="s">
        <v>32</v>
      </c>
      <c r="Q12" s="91" t="s">
        <v>32</v>
      </c>
      <c r="R12" s="38" t="s">
        <v>32</v>
      </c>
      <c r="S12" s="91" t="s">
        <v>32</v>
      </c>
      <c r="T12" s="90" t="s">
        <v>32</v>
      </c>
    </row>
    <row r="13" spans="1:20" x14ac:dyDescent="0.25">
      <c r="A13" s="154"/>
      <c r="B13" s="35" t="s">
        <v>48</v>
      </c>
      <c r="C13" s="83" t="s">
        <v>32</v>
      </c>
      <c r="D13" s="38" t="s">
        <v>32</v>
      </c>
      <c r="E13" s="91" t="s">
        <v>32</v>
      </c>
      <c r="F13" s="38" t="s">
        <v>32</v>
      </c>
      <c r="G13" s="91" t="s">
        <v>32</v>
      </c>
      <c r="H13" s="90" t="s">
        <v>32</v>
      </c>
      <c r="I13" s="80">
        <v>1</v>
      </c>
      <c r="J13" s="36">
        <v>0</v>
      </c>
      <c r="K13" s="58">
        <v>0</v>
      </c>
      <c r="L13" s="36">
        <v>0</v>
      </c>
      <c r="M13" s="58">
        <v>0</v>
      </c>
      <c r="N13" s="90" t="s">
        <v>32</v>
      </c>
      <c r="O13" s="83" t="s">
        <v>32</v>
      </c>
      <c r="P13" s="38" t="s">
        <v>32</v>
      </c>
      <c r="Q13" s="91" t="s">
        <v>32</v>
      </c>
      <c r="R13" s="38" t="s">
        <v>32</v>
      </c>
      <c r="S13" s="91" t="s">
        <v>32</v>
      </c>
      <c r="T13" s="90" t="s">
        <v>32</v>
      </c>
    </row>
    <row r="14" spans="1:20" x14ac:dyDescent="0.25">
      <c r="A14" s="154"/>
      <c r="B14" s="35" t="s">
        <v>47</v>
      </c>
      <c r="C14" s="83" t="s">
        <v>32</v>
      </c>
      <c r="D14" s="38" t="s">
        <v>32</v>
      </c>
      <c r="E14" s="91" t="s">
        <v>32</v>
      </c>
      <c r="F14" s="38" t="s">
        <v>32</v>
      </c>
      <c r="G14" s="91" t="s">
        <v>32</v>
      </c>
      <c r="H14" s="90" t="s">
        <v>32</v>
      </c>
      <c r="I14" s="80">
        <v>1</v>
      </c>
      <c r="J14" s="36">
        <v>1</v>
      </c>
      <c r="K14" s="58">
        <v>1</v>
      </c>
      <c r="L14" s="36">
        <v>1</v>
      </c>
      <c r="M14" s="58">
        <v>1</v>
      </c>
      <c r="N14" s="37">
        <v>2</v>
      </c>
      <c r="O14" s="83" t="s">
        <v>32</v>
      </c>
      <c r="P14" s="38" t="s">
        <v>32</v>
      </c>
      <c r="Q14" s="91" t="s">
        <v>32</v>
      </c>
      <c r="R14" s="38" t="s">
        <v>32</v>
      </c>
      <c r="S14" s="91" t="s">
        <v>32</v>
      </c>
      <c r="T14" s="90" t="s">
        <v>32</v>
      </c>
    </row>
    <row r="15" spans="1:20" s="71" customFormat="1" x14ac:dyDescent="0.25">
      <c r="A15" s="155"/>
      <c r="B15" s="72" t="s">
        <v>30</v>
      </c>
      <c r="C15" s="81">
        <f>IFERROR(SUM(C10:C14), "--")</f>
        <v>4</v>
      </c>
      <c r="D15" s="73">
        <f>IFERROR(SUM(D10:D14), "--")</f>
        <v>4</v>
      </c>
      <c r="E15" s="74">
        <f>IFERROR(D15/C15, "--")</f>
        <v>1</v>
      </c>
      <c r="F15" s="73">
        <f>IFERROR(SUM(F10:F14), "--")</f>
        <v>4</v>
      </c>
      <c r="G15" s="74">
        <f>IFERROR(F15/C15, "--")</f>
        <v>1</v>
      </c>
      <c r="H15" s="75" t="s">
        <v>32</v>
      </c>
      <c r="I15" s="81">
        <f>IFERROR(SUM(I10:I14), "--")</f>
        <v>5</v>
      </c>
      <c r="J15" s="73">
        <f>IFERROR(SUM(J10:J14), "--")</f>
        <v>3</v>
      </c>
      <c r="K15" s="74">
        <f>IFERROR(J15/I15, "--")</f>
        <v>0.6</v>
      </c>
      <c r="L15" s="73">
        <f>IFERROR(SUM(L10:L14), "--")</f>
        <v>3</v>
      </c>
      <c r="M15" s="74">
        <f>IFERROR(L15/I15, "--")</f>
        <v>0.6</v>
      </c>
      <c r="N15" s="75" t="s">
        <v>32</v>
      </c>
      <c r="O15" s="81">
        <f>IFERROR(SUM(O10:O14), "--")</f>
        <v>1</v>
      </c>
      <c r="P15" s="73">
        <f>IFERROR(SUM(P10:P14), "--")</f>
        <v>1</v>
      </c>
      <c r="Q15" s="74">
        <f>IFERROR(P15/O15, "--")</f>
        <v>1</v>
      </c>
      <c r="R15" s="73">
        <f>IFERROR(SUM(R10:R14), "--")</f>
        <v>1</v>
      </c>
      <c r="S15" s="74">
        <f>IFERROR(R15/O15, "--")</f>
        <v>1</v>
      </c>
      <c r="T15" s="75" t="s">
        <v>32</v>
      </c>
    </row>
    <row r="16" spans="1:20" x14ac:dyDescent="0.25">
      <c r="A16" s="184" t="s">
        <v>16</v>
      </c>
      <c r="B16" s="7" t="s">
        <v>0</v>
      </c>
      <c r="C16" s="78">
        <v>13</v>
      </c>
      <c r="D16" s="33">
        <v>12</v>
      </c>
      <c r="E16" s="28">
        <v>0.92307692307692313</v>
      </c>
      <c r="F16" s="33">
        <v>11</v>
      </c>
      <c r="G16" s="28">
        <v>0.84615384615384615</v>
      </c>
      <c r="H16" s="34">
        <v>3.0833333333333335</v>
      </c>
      <c r="I16" s="78">
        <v>5</v>
      </c>
      <c r="J16" s="33">
        <v>5</v>
      </c>
      <c r="K16" s="28">
        <v>1</v>
      </c>
      <c r="L16" s="33">
        <v>4</v>
      </c>
      <c r="M16" s="28">
        <v>0.8</v>
      </c>
      <c r="N16" s="34">
        <v>3.4</v>
      </c>
      <c r="O16" s="78">
        <v>3</v>
      </c>
      <c r="P16" s="33">
        <v>2</v>
      </c>
      <c r="Q16" s="28">
        <v>0.66666666666666663</v>
      </c>
      <c r="R16" s="33">
        <v>2</v>
      </c>
      <c r="S16" s="28">
        <v>0.66666666666666663</v>
      </c>
      <c r="T16" s="34">
        <v>2.5</v>
      </c>
    </row>
    <row r="17" spans="1:20" x14ac:dyDescent="0.25">
      <c r="A17" s="185"/>
      <c r="B17" s="7" t="s">
        <v>1</v>
      </c>
      <c r="C17" s="78">
        <v>14</v>
      </c>
      <c r="D17" s="33">
        <v>14</v>
      </c>
      <c r="E17" s="28">
        <v>1</v>
      </c>
      <c r="F17" s="33">
        <v>13</v>
      </c>
      <c r="G17" s="28">
        <v>0.9285714285714286</v>
      </c>
      <c r="H17" s="34">
        <v>3.3428571428571425</v>
      </c>
      <c r="I17" s="78">
        <v>12</v>
      </c>
      <c r="J17" s="33">
        <v>12</v>
      </c>
      <c r="K17" s="28">
        <v>1</v>
      </c>
      <c r="L17" s="33">
        <v>9</v>
      </c>
      <c r="M17" s="28">
        <v>0.75</v>
      </c>
      <c r="N17" s="34">
        <v>2.5833333333333335</v>
      </c>
      <c r="O17" s="78">
        <v>2</v>
      </c>
      <c r="P17" s="33">
        <v>1</v>
      </c>
      <c r="Q17" s="28">
        <v>0.5</v>
      </c>
      <c r="R17" s="33">
        <v>1</v>
      </c>
      <c r="S17" s="28">
        <v>0.5</v>
      </c>
      <c r="T17" s="34">
        <v>3</v>
      </c>
    </row>
    <row r="18" spans="1:20" x14ac:dyDescent="0.25">
      <c r="A18" s="185"/>
      <c r="B18" s="7" t="s">
        <v>2</v>
      </c>
      <c r="C18" s="78">
        <v>16</v>
      </c>
      <c r="D18" s="33">
        <v>14</v>
      </c>
      <c r="E18" s="28">
        <v>0.875</v>
      </c>
      <c r="F18" s="33">
        <v>12</v>
      </c>
      <c r="G18" s="28">
        <v>0.75</v>
      </c>
      <c r="H18" s="34">
        <v>3.0642857142857145</v>
      </c>
      <c r="I18" s="78">
        <v>7</v>
      </c>
      <c r="J18" s="33">
        <v>5</v>
      </c>
      <c r="K18" s="28">
        <v>0.7142857142857143</v>
      </c>
      <c r="L18" s="33">
        <v>5</v>
      </c>
      <c r="M18" s="28">
        <v>0.7142857142857143</v>
      </c>
      <c r="N18" s="34">
        <v>3.6</v>
      </c>
      <c r="O18" s="78">
        <v>3</v>
      </c>
      <c r="P18" s="33">
        <v>3</v>
      </c>
      <c r="Q18" s="28">
        <v>1</v>
      </c>
      <c r="R18" s="33">
        <v>3</v>
      </c>
      <c r="S18" s="28">
        <v>1</v>
      </c>
      <c r="T18" s="34">
        <v>3.6666666666666665</v>
      </c>
    </row>
    <row r="19" spans="1:20" x14ac:dyDescent="0.25">
      <c r="A19" s="185"/>
      <c r="B19" s="7" t="s">
        <v>48</v>
      </c>
      <c r="C19" s="78">
        <v>12</v>
      </c>
      <c r="D19" s="33">
        <v>12</v>
      </c>
      <c r="E19" s="28">
        <v>1</v>
      </c>
      <c r="F19" s="33">
        <v>10</v>
      </c>
      <c r="G19" s="28">
        <v>0.83333333333333337</v>
      </c>
      <c r="H19" s="34">
        <v>3</v>
      </c>
      <c r="I19" s="78">
        <v>11</v>
      </c>
      <c r="J19" s="33">
        <v>11</v>
      </c>
      <c r="K19" s="28">
        <v>1</v>
      </c>
      <c r="L19" s="33">
        <v>9</v>
      </c>
      <c r="M19" s="28">
        <v>0.81818181818181823</v>
      </c>
      <c r="N19" s="34">
        <v>3.0363636363636362</v>
      </c>
      <c r="O19" s="78">
        <v>4</v>
      </c>
      <c r="P19" s="33">
        <v>4</v>
      </c>
      <c r="Q19" s="28">
        <v>1</v>
      </c>
      <c r="R19" s="33">
        <v>4</v>
      </c>
      <c r="S19" s="28">
        <v>1</v>
      </c>
      <c r="T19" s="34">
        <v>3.25</v>
      </c>
    </row>
    <row r="20" spans="1:20" x14ac:dyDescent="0.25">
      <c r="A20" s="185"/>
      <c r="B20" s="7" t="s">
        <v>47</v>
      </c>
      <c r="C20" s="78">
        <v>10</v>
      </c>
      <c r="D20" s="33">
        <v>9</v>
      </c>
      <c r="E20" s="28">
        <v>0.9</v>
      </c>
      <c r="F20" s="33">
        <v>9</v>
      </c>
      <c r="G20" s="28">
        <v>0.9</v>
      </c>
      <c r="H20" s="34">
        <v>3.2888888888888892</v>
      </c>
      <c r="I20" s="78">
        <v>17</v>
      </c>
      <c r="J20" s="33">
        <v>12</v>
      </c>
      <c r="K20" s="28">
        <v>0.70588235294117652</v>
      </c>
      <c r="L20" s="33">
        <v>10</v>
      </c>
      <c r="M20" s="28">
        <v>0.58823529411764708</v>
      </c>
      <c r="N20" s="34">
        <v>2.8916666666666666</v>
      </c>
      <c r="O20" s="78">
        <v>2</v>
      </c>
      <c r="P20" s="33">
        <v>1</v>
      </c>
      <c r="Q20" s="28">
        <v>0.5</v>
      </c>
      <c r="R20" s="33">
        <v>1</v>
      </c>
      <c r="S20" s="28">
        <v>0.5</v>
      </c>
      <c r="T20" s="34">
        <v>4</v>
      </c>
    </row>
    <row r="21" spans="1:20" s="71" customFormat="1" x14ac:dyDescent="0.25">
      <c r="A21" s="186"/>
      <c r="B21" s="53" t="s">
        <v>30</v>
      </c>
      <c r="C21" s="79">
        <f>IFERROR(SUM(C16:C20), "--")</f>
        <v>65</v>
      </c>
      <c r="D21" s="67">
        <f>IFERROR(SUM(D16:D20), "--")</f>
        <v>61</v>
      </c>
      <c r="E21" s="68">
        <f>IFERROR(D21/C21, "--")</f>
        <v>0.93846153846153846</v>
      </c>
      <c r="F21" s="67">
        <f>IFERROR(SUM(F16:F20), "--")</f>
        <v>55</v>
      </c>
      <c r="G21" s="68">
        <f>IFERROR(F21/C21, "--")</f>
        <v>0.84615384615384615</v>
      </c>
      <c r="H21" s="70" t="s">
        <v>32</v>
      </c>
      <c r="I21" s="79">
        <f>IFERROR(SUM(I16:I20), "--")</f>
        <v>52</v>
      </c>
      <c r="J21" s="67">
        <f>IFERROR(SUM(J16:J20), "--")</f>
        <v>45</v>
      </c>
      <c r="K21" s="68">
        <f>IFERROR(J21/I21, "--")</f>
        <v>0.86538461538461542</v>
      </c>
      <c r="L21" s="67">
        <f>IFERROR(SUM(L16:L20), "--")</f>
        <v>37</v>
      </c>
      <c r="M21" s="68">
        <f>IFERROR(L21/I21, "--")</f>
        <v>0.71153846153846156</v>
      </c>
      <c r="N21" s="70" t="s">
        <v>32</v>
      </c>
      <c r="O21" s="79">
        <f>IFERROR(SUM(O16:O20), "--")</f>
        <v>14</v>
      </c>
      <c r="P21" s="67">
        <f>IFERROR(SUM(P16:P20), "--")</f>
        <v>11</v>
      </c>
      <c r="Q21" s="68">
        <f>IFERROR(P21/O21, "--")</f>
        <v>0.7857142857142857</v>
      </c>
      <c r="R21" s="67">
        <f>IFERROR(SUM(R16:R20), "--")</f>
        <v>11</v>
      </c>
      <c r="S21" s="68">
        <f>IFERROR(R21/O21, "--")</f>
        <v>0.7857142857142857</v>
      </c>
      <c r="T21" s="70" t="s">
        <v>32</v>
      </c>
    </row>
    <row r="22" spans="1:20" x14ac:dyDescent="0.25">
      <c r="A22" s="146" t="s">
        <v>17</v>
      </c>
      <c r="B22" s="35" t="s">
        <v>0</v>
      </c>
      <c r="C22" s="80">
        <v>8</v>
      </c>
      <c r="D22" s="36">
        <v>7</v>
      </c>
      <c r="E22" s="58">
        <v>0.875</v>
      </c>
      <c r="F22" s="36">
        <v>7</v>
      </c>
      <c r="G22" s="58">
        <v>0.875</v>
      </c>
      <c r="H22" s="37">
        <v>3.1428571428571428</v>
      </c>
      <c r="I22" s="80">
        <v>3</v>
      </c>
      <c r="J22" s="36">
        <v>3</v>
      </c>
      <c r="K22" s="58">
        <v>1</v>
      </c>
      <c r="L22" s="36">
        <v>3</v>
      </c>
      <c r="M22" s="58">
        <v>1</v>
      </c>
      <c r="N22" s="37">
        <v>3.3333333333333335</v>
      </c>
      <c r="O22" s="80">
        <v>5</v>
      </c>
      <c r="P22" s="36">
        <v>4</v>
      </c>
      <c r="Q22" s="58">
        <v>0.8</v>
      </c>
      <c r="R22" s="36">
        <v>3</v>
      </c>
      <c r="S22" s="58">
        <v>0.6</v>
      </c>
      <c r="T22" s="37">
        <v>2.9249999999999998</v>
      </c>
    </row>
    <row r="23" spans="1:20" x14ac:dyDescent="0.25">
      <c r="A23" s="147"/>
      <c r="B23" s="35" t="s">
        <v>1</v>
      </c>
      <c r="C23" s="80">
        <v>8</v>
      </c>
      <c r="D23" s="36">
        <v>7</v>
      </c>
      <c r="E23" s="58">
        <v>0.875</v>
      </c>
      <c r="F23" s="36">
        <v>5</v>
      </c>
      <c r="G23" s="58">
        <v>0.625</v>
      </c>
      <c r="H23" s="37">
        <v>2.7142857142857144</v>
      </c>
      <c r="I23" s="80">
        <v>4</v>
      </c>
      <c r="J23" s="36">
        <v>4</v>
      </c>
      <c r="K23" s="58">
        <v>1</v>
      </c>
      <c r="L23" s="36">
        <v>2</v>
      </c>
      <c r="M23" s="58">
        <v>0.5</v>
      </c>
      <c r="N23" s="37">
        <v>2</v>
      </c>
      <c r="O23" s="83" t="s">
        <v>32</v>
      </c>
      <c r="P23" s="38" t="s">
        <v>32</v>
      </c>
      <c r="Q23" s="91" t="s">
        <v>32</v>
      </c>
      <c r="R23" s="38" t="s">
        <v>32</v>
      </c>
      <c r="S23" s="91" t="s">
        <v>32</v>
      </c>
      <c r="T23" s="90" t="s">
        <v>32</v>
      </c>
    </row>
    <row r="24" spans="1:20" x14ac:dyDescent="0.25">
      <c r="A24" s="147"/>
      <c r="B24" s="35" t="s">
        <v>2</v>
      </c>
      <c r="C24" s="80">
        <v>6</v>
      </c>
      <c r="D24" s="36">
        <v>6</v>
      </c>
      <c r="E24" s="58">
        <v>1</v>
      </c>
      <c r="F24" s="36">
        <v>6</v>
      </c>
      <c r="G24" s="58">
        <v>1</v>
      </c>
      <c r="H24" s="37">
        <v>3.0500000000000003</v>
      </c>
      <c r="I24" s="80">
        <v>4</v>
      </c>
      <c r="J24" s="36">
        <v>2</v>
      </c>
      <c r="K24" s="58">
        <v>0.5</v>
      </c>
      <c r="L24" s="36">
        <v>1</v>
      </c>
      <c r="M24" s="58">
        <v>0.25</v>
      </c>
      <c r="N24" s="37">
        <v>2</v>
      </c>
      <c r="O24" s="83" t="s">
        <v>32</v>
      </c>
      <c r="P24" s="38" t="s">
        <v>32</v>
      </c>
      <c r="Q24" s="91" t="s">
        <v>32</v>
      </c>
      <c r="R24" s="38" t="s">
        <v>32</v>
      </c>
      <c r="S24" s="91" t="s">
        <v>32</v>
      </c>
      <c r="T24" s="90" t="s">
        <v>32</v>
      </c>
    </row>
    <row r="25" spans="1:20" x14ac:dyDescent="0.25">
      <c r="A25" s="147"/>
      <c r="B25" s="35" t="s">
        <v>48</v>
      </c>
      <c r="C25" s="80">
        <v>3</v>
      </c>
      <c r="D25" s="36">
        <v>2</v>
      </c>
      <c r="E25" s="58">
        <v>0.66666666666666663</v>
      </c>
      <c r="F25" s="36">
        <v>2</v>
      </c>
      <c r="G25" s="58">
        <v>0.66666666666666663</v>
      </c>
      <c r="H25" s="37">
        <v>4</v>
      </c>
      <c r="I25" s="80">
        <v>6</v>
      </c>
      <c r="J25" s="36">
        <v>6</v>
      </c>
      <c r="K25" s="58">
        <v>1</v>
      </c>
      <c r="L25" s="36">
        <v>5</v>
      </c>
      <c r="M25" s="58">
        <v>0.83333333333333337</v>
      </c>
      <c r="N25" s="37">
        <v>2.8333333333333335</v>
      </c>
      <c r="O25" s="80">
        <v>3</v>
      </c>
      <c r="P25" s="36">
        <v>2</v>
      </c>
      <c r="Q25" s="58">
        <v>0.66666666666666663</v>
      </c>
      <c r="R25" s="36">
        <v>2</v>
      </c>
      <c r="S25" s="58">
        <v>0.66666666666666663</v>
      </c>
      <c r="T25" s="37">
        <v>3</v>
      </c>
    </row>
    <row r="26" spans="1:20" x14ac:dyDescent="0.25">
      <c r="A26" s="147"/>
      <c r="B26" s="35" t="s">
        <v>47</v>
      </c>
      <c r="C26" s="80">
        <v>4</v>
      </c>
      <c r="D26" s="36">
        <v>4</v>
      </c>
      <c r="E26" s="58">
        <v>1</v>
      </c>
      <c r="F26" s="36">
        <v>4</v>
      </c>
      <c r="G26" s="58">
        <v>1</v>
      </c>
      <c r="H26" s="37">
        <v>3.8250000000000002</v>
      </c>
      <c r="I26" s="80">
        <v>2</v>
      </c>
      <c r="J26" s="36">
        <v>1</v>
      </c>
      <c r="K26" s="58">
        <v>0.5</v>
      </c>
      <c r="L26" s="36">
        <v>0</v>
      </c>
      <c r="M26" s="58">
        <v>0</v>
      </c>
      <c r="N26" s="37">
        <v>1</v>
      </c>
      <c r="O26" s="83" t="s">
        <v>32</v>
      </c>
      <c r="P26" s="38" t="s">
        <v>32</v>
      </c>
      <c r="Q26" s="91" t="s">
        <v>32</v>
      </c>
      <c r="R26" s="38" t="s">
        <v>32</v>
      </c>
      <c r="S26" s="91" t="s">
        <v>32</v>
      </c>
      <c r="T26" s="90" t="s">
        <v>32</v>
      </c>
    </row>
    <row r="27" spans="1:20" s="71" customFormat="1" x14ac:dyDescent="0.25">
      <c r="A27" s="148"/>
      <c r="B27" s="72" t="s">
        <v>30</v>
      </c>
      <c r="C27" s="81">
        <f>IFERROR(SUM(C22:C26), "--")</f>
        <v>29</v>
      </c>
      <c r="D27" s="73">
        <f>IFERROR(SUM(D22:D26), "--")</f>
        <v>26</v>
      </c>
      <c r="E27" s="74">
        <f>IFERROR(D27/C27, "--")</f>
        <v>0.89655172413793105</v>
      </c>
      <c r="F27" s="73">
        <f>IFERROR(SUM(F22:F26), "--")</f>
        <v>24</v>
      </c>
      <c r="G27" s="74">
        <f>IFERROR(F27/C27, "--")</f>
        <v>0.82758620689655171</v>
      </c>
      <c r="H27" s="75" t="s">
        <v>32</v>
      </c>
      <c r="I27" s="81">
        <f>IFERROR(SUM(I22:I26), "--")</f>
        <v>19</v>
      </c>
      <c r="J27" s="73">
        <f>IFERROR(SUM(J22:J26), "--")</f>
        <v>16</v>
      </c>
      <c r="K27" s="74">
        <f>IFERROR(J27/I27, "--")</f>
        <v>0.84210526315789469</v>
      </c>
      <c r="L27" s="73">
        <f>IFERROR(SUM(L22:L26), "--")</f>
        <v>11</v>
      </c>
      <c r="M27" s="74">
        <f>IFERROR(L27/I27, "--")</f>
        <v>0.57894736842105265</v>
      </c>
      <c r="N27" s="75" t="s">
        <v>32</v>
      </c>
      <c r="O27" s="81">
        <f>IFERROR(SUM(O22:O26), "--")</f>
        <v>8</v>
      </c>
      <c r="P27" s="73">
        <f>IFERROR(SUM(P22:P26), "--")</f>
        <v>6</v>
      </c>
      <c r="Q27" s="74">
        <f>IFERROR(P27/O27, "--")</f>
        <v>0.75</v>
      </c>
      <c r="R27" s="73">
        <f>IFERROR(SUM(R22:R26), "--")</f>
        <v>5</v>
      </c>
      <c r="S27" s="74">
        <f>IFERROR(R27/O27, "--")</f>
        <v>0.625</v>
      </c>
      <c r="T27" s="75" t="s">
        <v>32</v>
      </c>
    </row>
    <row r="28" spans="1:20" x14ac:dyDescent="0.25">
      <c r="A28" s="184" t="s">
        <v>92</v>
      </c>
      <c r="B28" s="7" t="s">
        <v>0</v>
      </c>
      <c r="C28" s="78">
        <v>53</v>
      </c>
      <c r="D28" s="33">
        <v>50</v>
      </c>
      <c r="E28" s="28">
        <v>0.94339622641509435</v>
      </c>
      <c r="F28" s="33">
        <v>41</v>
      </c>
      <c r="G28" s="28">
        <v>0.77358490566037741</v>
      </c>
      <c r="H28" s="34">
        <v>2.64</v>
      </c>
      <c r="I28" s="78">
        <v>27</v>
      </c>
      <c r="J28" s="33">
        <v>21</v>
      </c>
      <c r="K28" s="28">
        <v>0.77777777777777779</v>
      </c>
      <c r="L28" s="33">
        <v>16</v>
      </c>
      <c r="M28" s="28">
        <v>0.59259259259259256</v>
      </c>
      <c r="N28" s="34">
        <v>2.2380952380952381</v>
      </c>
      <c r="O28" s="78">
        <v>35</v>
      </c>
      <c r="P28" s="33">
        <v>30</v>
      </c>
      <c r="Q28" s="28">
        <v>0.8571428571428571</v>
      </c>
      <c r="R28" s="33">
        <v>20</v>
      </c>
      <c r="S28" s="28">
        <v>0.5714285714285714</v>
      </c>
      <c r="T28" s="34">
        <v>1.74</v>
      </c>
    </row>
    <row r="29" spans="1:20" x14ac:dyDescent="0.25">
      <c r="A29" s="185"/>
      <c r="B29" s="7" t="s">
        <v>1</v>
      </c>
      <c r="C29" s="78">
        <v>53</v>
      </c>
      <c r="D29" s="33">
        <v>50</v>
      </c>
      <c r="E29" s="28">
        <v>0.94339622641509435</v>
      </c>
      <c r="F29" s="33">
        <v>44</v>
      </c>
      <c r="G29" s="28">
        <v>0.83018867924528306</v>
      </c>
      <c r="H29" s="34">
        <v>3.08</v>
      </c>
      <c r="I29" s="78">
        <v>36</v>
      </c>
      <c r="J29" s="33">
        <v>24</v>
      </c>
      <c r="K29" s="28">
        <v>0.66666666666666663</v>
      </c>
      <c r="L29" s="33">
        <v>18</v>
      </c>
      <c r="M29" s="28">
        <v>0.5</v>
      </c>
      <c r="N29" s="34">
        <v>2.1666666666666665</v>
      </c>
      <c r="O29" s="78">
        <v>31</v>
      </c>
      <c r="P29" s="33">
        <v>20</v>
      </c>
      <c r="Q29" s="28">
        <v>0.64516129032258063</v>
      </c>
      <c r="R29" s="33">
        <v>11</v>
      </c>
      <c r="S29" s="28">
        <v>0.35483870967741937</v>
      </c>
      <c r="T29" s="34">
        <v>1.8449999999999998</v>
      </c>
    </row>
    <row r="30" spans="1:20" x14ac:dyDescent="0.25">
      <c r="A30" s="185"/>
      <c r="B30" s="7" t="s">
        <v>2</v>
      </c>
      <c r="C30" s="78">
        <v>44</v>
      </c>
      <c r="D30" s="33">
        <v>39</v>
      </c>
      <c r="E30" s="28">
        <v>0.88636363636363635</v>
      </c>
      <c r="F30" s="33">
        <v>34</v>
      </c>
      <c r="G30" s="28">
        <v>0.77272727272727271</v>
      </c>
      <c r="H30" s="34">
        <v>2.9820512820512821</v>
      </c>
      <c r="I30" s="78">
        <v>46</v>
      </c>
      <c r="J30" s="33">
        <v>27</v>
      </c>
      <c r="K30" s="28">
        <v>0.58695652173913049</v>
      </c>
      <c r="L30" s="33">
        <v>20</v>
      </c>
      <c r="M30" s="28">
        <v>0.43478260869565216</v>
      </c>
      <c r="N30" s="34">
        <v>2.3074074074074074</v>
      </c>
      <c r="O30" s="78">
        <v>18</v>
      </c>
      <c r="P30" s="33">
        <v>12</v>
      </c>
      <c r="Q30" s="28">
        <v>0.66666666666666663</v>
      </c>
      <c r="R30" s="33">
        <v>9</v>
      </c>
      <c r="S30" s="28">
        <v>0.5</v>
      </c>
      <c r="T30" s="34">
        <v>1.9166666666666667</v>
      </c>
    </row>
    <row r="31" spans="1:20" x14ac:dyDescent="0.25">
      <c r="A31" s="185"/>
      <c r="B31" s="7" t="s">
        <v>48</v>
      </c>
      <c r="C31" s="78">
        <v>47</v>
      </c>
      <c r="D31" s="33">
        <v>39</v>
      </c>
      <c r="E31" s="28">
        <v>0.82978723404255317</v>
      </c>
      <c r="F31" s="33">
        <v>33</v>
      </c>
      <c r="G31" s="28">
        <v>0.7021276595744681</v>
      </c>
      <c r="H31" s="34">
        <v>2.7512820512820513</v>
      </c>
      <c r="I31" s="78">
        <v>54</v>
      </c>
      <c r="J31" s="33">
        <v>45</v>
      </c>
      <c r="K31" s="28">
        <v>0.83333333333333337</v>
      </c>
      <c r="L31" s="33">
        <v>28</v>
      </c>
      <c r="M31" s="28">
        <v>0.51851851851851849</v>
      </c>
      <c r="N31" s="34">
        <v>2.1222222222222222</v>
      </c>
      <c r="O31" s="78">
        <v>21</v>
      </c>
      <c r="P31" s="33">
        <v>18</v>
      </c>
      <c r="Q31" s="28">
        <v>0.8571428571428571</v>
      </c>
      <c r="R31" s="33">
        <v>13</v>
      </c>
      <c r="S31" s="28">
        <v>0.61904761904761907</v>
      </c>
      <c r="T31" s="34">
        <v>1.8499999999999999</v>
      </c>
    </row>
    <row r="32" spans="1:20" x14ac:dyDescent="0.25">
      <c r="A32" s="185"/>
      <c r="B32" s="7" t="s">
        <v>47</v>
      </c>
      <c r="C32" s="78">
        <v>52</v>
      </c>
      <c r="D32" s="33">
        <v>49</v>
      </c>
      <c r="E32" s="28">
        <v>0.94230769230769229</v>
      </c>
      <c r="F32" s="33">
        <v>43</v>
      </c>
      <c r="G32" s="28">
        <v>0.82692307692307687</v>
      </c>
      <c r="H32" s="34">
        <v>2.8142857142857136</v>
      </c>
      <c r="I32" s="78">
        <v>68</v>
      </c>
      <c r="J32" s="33">
        <v>56</v>
      </c>
      <c r="K32" s="28">
        <v>0.82352941176470584</v>
      </c>
      <c r="L32" s="33">
        <v>30</v>
      </c>
      <c r="M32" s="28">
        <v>0.44117647058823528</v>
      </c>
      <c r="N32" s="34">
        <v>1.7089285714285716</v>
      </c>
      <c r="O32" s="78">
        <v>16</v>
      </c>
      <c r="P32" s="33">
        <v>13</v>
      </c>
      <c r="Q32" s="28">
        <v>0.8125</v>
      </c>
      <c r="R32" s="33">
        <v>8</v>
      </c>
      <c r="S32" s="28">
        <v>0.5</v>
      </c>
      <c r="T32" s="34">
        <v>1.5384615384615385</v>
      </c>
    </row>
    <row r="33" spans="1:20" s="71" customFormat="1" x14ac:dyDescent="0.25">
      <c r="A33" s="186"/>
      <c r="B33" s="53" t="s">
        <v>30</v>
      </c>
      <c r="C33" s="79">
        <f>IFERROR(SUM(C28:C32), "--")</f>
        <v>249</v>
      </c>
      <c r="D33" s="67">
        <f>IFERROR(SUM(D28:D32), "--")</f>
        <v>227</v>
      </c>
      <c r="E33" s="68">
        <f>IFERROR(D33/C33, "--")</f>
        <v>0.91164658634538154</v>
      </c>
      <c r="F33" s="67">
        <f>IFERROR(SUM(F28:F32), "--")</f>
        <v>195</v>
      </c>
      <c r="G33" s="68">
        <f>IFERROR(F33/C33, "--")</f>
        <v>0.7831325301204819</v>
      </c>
      <c r="H33" s="70" t="s">
        <v>32</v>
      </c>
      <c r="I33" s="79">
        <f>IFERROR(SUM(I28:I32), "--")</f>
        <v>231</v>
      </c>
      <c r="J33" s="67">
        <f>IFERROR(SUM(J28:J32), "--")</f>
        <v>173</v>
      </c>
      <c r="K33" s="68">
        <f>IFERROR(J33/I33, "--")</f>
        <v>0.74891774891774887</v>
      </c>
      <c r="L33" s="67">
        <f>IFERROR(SUM(L28:L32), "--")</f>
        <v>112</v>
      </c>
      <c r="M33" s="68">
        <f>IFERROR(L33/I33, "--")</f>
        <v>0.48484848484848486</v>
      </c>
      <c r="N33" s="70" t="s">
        <v>32</v>
      </c>
      <c r="O33" s="79">
        <f>IFERROR(SUM(O28:O32), "--")</f>
        <v>121</v>
      </c>
      <c r="P33" s="67">
        <f>IFERROR(SUM(P28:P32), "--")</f>
        <v>93</v>
      </c>
      <c r="Q33" s="68">
        <f>IFERROR(P33/O33, "--")</f>
        <v>0.76859504132231404</v>
      </c>
      <c r="R33" s="67">
        <f>IFERROR(SUM(R28:R32), "--")</f>
        <v>61</v>
      </c>
      <c r="S33" s="68">
        <f>IFERROR(R33/O33, "--")</f>
        <v>0.50413223140495866</v>
      </c>
      <c r="T33" s="70" t="s">
        <v>32</v>
      </c>
    </row>
    <row r="34" spans="1:20" x14ac:dyDescent="0.25">
      <c r="A34" s="146" t="s">
        <v>18</v>
      </c>
      <c r="B34" s="35" t="s">
        <v>0</v>
      </c>
      <c r="C34" s="83" t="s">
        <v>32</v>
      </c>
      <c r="D34" s="38" t="s">
        <v>32</v>
      </c>
      <c r="E34" s="91" t="s">
        <v>32</v>
      </c>
      <c r="F34" s="38" t="s">
        <v>32</v>
      </c>
      <c r="G34" s="91" t="s">
        <v>32</v>
      </c>
      <c r="H34" s="90" t="s">
        <v>32</v>
      </c>
      <c r="I34" s="80">
        <v>1</v>
      </c>
      <c r="J34" s="36">
        <v>1</v>
      </c>
      <c r="K34" s="58">
        <v>1</v>
      </c>
      <c r="L34" s="36">
        <v>0</v>
      </c>
      <c r="M34" s="58">
        <v>0</v>
      </c>
      <c r="N34" s="37">
        <v>1</v>
      </c>
      <c r="O34" s="80">
        <v>1</v>
      </c>
      <c r="P34" s="36">
        <v>1</v>
      </c>
      <c r="Q34" s="58">
        <v>1</v>
      </c>
      <c r="R34" s="36">
        <v>0</v>
      </c>
      <c r="S34" s="58">
        <v>0</v>
      </c>
      <c r="T34" s="37">
        <v>1</v>
      </c>
    </row>
    <row r="35" spans="1:20" x14ac:dyDescent="0.25">
      <c r="A35" s="147"/>
      <c r="B35" s="35" t="s">
        <v>1</v>
      </c>
      <c r="C35" s="80">
        <v>1</v>
      </c>
      <c r="D35" s="36">
        <v>0</v>
      </c>
      <c r="E35" s="58">
        <v>0</v>
      </c>
      <c r="F35" s="36">
        <v>0</v>
      </c>
      <c r="G35" s="58">
        <v>0</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7"/>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7"/>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0">
        <v>1</v>
      </c>
      <c r="P37" s="36">
        <v>1</v>
      </c>
      <c r="Q37" s="58">
        <v>1</v>
      </c>
      <c r="R37" s="36">
        <v>0</v>
      </c>
      <c r="S37" s="58">
        <v>0</v>
      </c>
      <c r="T37" s="37">
        <v>0</v>
      </c>
    </row>
    <row r="38" spans="1:20" x14ac:dyDescent="0.25">
      <c r="A38" s="147"/>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8"/>
      <c r="B39" s="72" t="s">
        <v>30</v>
      </c>
      <c r="C39" s="81">
        <f>IFERROR(SUM(C34:C38), "--")</f>
        <v>1</v>
      </c>
      <c r="D39" s="73">
        <f>IFERROR(SUM(D34:D38), "--")</f>
        <v>0</v>
      </c>
      <c r="E39" s="74">
        <f>IFERROR(D39/C39, "--")</f>
        <v>0</v>
      </c>
      <c r="F39" s="73">
        <f>IFERROR(SUM(F34:F38), "--")</f>
        <v>0</v>
      </c>
      <c r="G39" s="74">
        <f>IFERROR(F39/C39, "--")</f>
        <v>0</v>
      </c>
      <c r="H39" s="75" t="s">
        <v>32</v>
      </c>
      <c r="I39" s="81">
        <f>IFERROR(SUM(I34:I38), "--")</f>
        <v>1</v>
      </c>
      <c r="J39" s="73">
        <f>IFERROR(SUM(J34:J38), "--")</f>
        <v>1</v>
      </c>
      <c r="K39" s="74">
        <f>IFERROR(J39/I39, "--")</f>
        <v>1</v>
      </c>
      <c r="L39" s="73">
        <f>IFERROR(SUM(L34:L38), "--")</f>
        <v>0</v>
      </c>
      <c r="M39" s="74">
        <f>IFERROR(L39/I39, "--")</f>
        <v>0</v>
      </c>
      <c r="N39" s="75" t="s">
        <v>32</v>
      </c>
      <c r="O39" s="81">
        <f>IFERROR(SUM(O34:O38), "--")</f>
        <v>2</v>
      </c>
      <c r="P39" s="73">
        <f>IFERROR(SUM(P34:P38), "--")</f>
        <v>2</v>
      </c>
      <c r="Q39" s="74">
        <f>IFERROR(P39/O39, "--")</f>
        <v>1</v>
      </c>
      <c r="R39" s="73">
        <f>IFERROR(SUM(R34:R38), "--")</f>
        <v>0</v>
      </c>
      <c r="S39" s="74">
        <f>IFERROR(R39/O39, "--")</f>
        <v>0</v>
      </c>
      <c r="T39" s="75" t="s">
        <v>32</v>
      </c>
    </row>
    <row r="40" spans="1:20" ht="15" customHeight="1" x14ac:dyDescent="0.25">
      <c r="A40" s="181" t="s">
        <v>56</v>
      </c>
      <c r="B40" s="7" t="s">
        <v>0</v>
      </c>
      <c r="C40" s="78">
        <v>88</v>
      </c>
      <c r="D40" s="33">
        <v>82</v>
      </c>
      <c r="E40" s="28">
        <v>0.93181818181818177</v>
      </c>
      <c r="F40" s="33">
        <v>74</v>
      </c>
      <c r="G40" s="28">
        <v>0.84090909090909094</v>
      </c>
      <c r="H40" s="34">
        <v>3.1341463414634148</v>
      </c>
      <c r="I40" s="78">
        <v>53</v>
      </c>
      <c r="J40" s="33">
        <v>43</v>
      </c>
      <c r="K40" s="28">
        <v>0.81132075471698117</v>
      </c>
      <c r="L40" s="33">
        <v>39</v>
      </c>
      <c r="M40" s="28">
        <v>0.73584905660377353</v>
      </c>
      <c r="N40" s="34">
        <v>2.7906976744186047</v>
      </c>
      <c r="O40" s="78">
        <v>40</v>
      </c>
      <c r="P40" s="33">
        <v>28</v>
      </c>
      <c r="Q40" s="28">
        <v>0.7</v>
      </c>
      <c r="R40" s="33">
        <v>21</v>
      </c>
      <c r="S40" s="28">
        <v>0.52500000000000002</v>
      </c>
      <c r="T40" s="34">
        <v>2.157142857142857</v>
      </c>
    </row>
    <row r="41" spans="1:20" x14ac:dyDescent="0.25">
      <c r="A41" s="182"/>
      <c r="B41" s="7" t="s">
        <v>1</v>
      </c>
      <c r="C41" s="78">
        <v>83</v>
      </c>
      <c r="D41" s="33">
        <v>82</v>
      </c>
      <c r="E41" s="28">
        <v>0.98795180722891562</v>
      </c>
      <c r="F41" s="33">
        <v>75</v>
      </c>
      <c r="G41" s="28">
        <v>0.90361445783132532</v>
      </c>
      <c r="H41" s="34">
        <v>3.2378048780487805</v>
      </c>
      <c r="I41" s="78">
        <v>71</v>
      </c>
      <c r="J41" s="33">
        <v>58</v>
      </c>
      <c r="K41" s="28">
        <v>0.81690140845070425</v>
      </c>
      <c r="L41" s="33">
        <v>46</v>
      </c>
      <c r="M41" s="28">
        <v>0.647887323943662</v>
      </c>
      <c r="N41" s="34">
        <v>2.4655172413793105</v>
      </c>
      <c r="O41" s="78">
        <v>45</v>
      </c>
      <c r="P41" s="33">
        <v>35</v>
      </c>
      <c r="Q41" s="28">
        <v>0.77777777777777779</v>
      </c>
      <c r="R41" s="33">
        <v>29</v>
      </c>
      <c r="S41" s="28">
        <v>0.64444444444444449</v>
      </c>
      <c r="T41" s="34">
        <v>2.7685714285714287</v>
      </c>
    </row>
    <row r="42" spans="1:20" x14ac:dyDescent="0.25">
      <c r="A42" s="182"/>
      <c r="B42" s="7" t="s">
        <v>2</v>
      </c>
      <c r="C42" s="78">
        <v>87</v>
      </c>
      <c r="D42" s="33">
        <v>86</v>
      </c>
      <c r="E42" s="28">
        <v>0.9885057471264368</v>
      </c>
      <c r="F42" s="33">
        <v>79</v>
      </c>
      <c r="G42" s="28">
        <v>0.90804597701149425</v>
      </c>
      <c r="H42" s="34">
        <v>3.2186046511627908</v>
      </c>
      <c r="I42" s="78">
        <v>74</v>
      </c>
      <c r="J42" s="33">
        <v>63</v>
      </c>
      <c r="K42" s="28">
        <v>0.85135135135135132</v>
      </c>
      <c r="L42" s="33">
        <v>60</v>
      </c>
      <c r="M42" s="28">
        <v>0.81081081081081086</v>
      </c>
      <c r="N42" s="34">
        <v>3.06984126984127</v>
      </c>
      <c r="O42" s="78">
        <v>38</v>
      </c>
      <c r="P42" s="33">
        <v>33</v>
      </c>
      <c r="Q42" s="28">
        <v>0.86842105263157898</v>
      </c>
      <c r="R42" s="33">
        <v>23</v>
      </c>
      <c r="S42" s="28">
        <v>0.60526315789473684</v>
      </c>
      <c r="T42" s="34">
        <v>2.0606060606060606</v>
      </c>
    </row>
    <row r="43" spans="1:20" x14ac:dyDescent="0.25">
      <c r="A43" s="182"/>
      <c r="B43" s="7" t="s">
        <v>48</v>
      </c>
      <c r="C43" s="78">
        <v>66</v>
      </c>
      <c r="D43" s="33">
        <v>63</v>
      </c>
      <c r="E43" s="28">
        <v>0.95454545454545459</v>
      </c>
      <c r="F43" s="33">
        <v>58</v>
      </c>
      <c r="G43" s="28">
        <v>0.87878787878787878</v>
      </c>
      <c r="H43" s="34">
        <v>3.1317460317460317</v>
      </c>
      <c r="I43" s="78">
        <v>84</v>
      </c>
      <c r="J43" s="33">
        <v>73</v>
      </c>
      <c r="K43" s="28">
        <v>0.86904761904761907</v>
      </c>
      <c r="L43" s="33">
        <v>63</v>
      </c>
      <c r="M43" s="28">
        <v>0.75</v>
      </c>
      <c r="N43" s="34">
        <v>2.9597222222222217</v>
      </c>
      <c r="O43" s="78">
        <v>27</v>
      </c>
      <c r="P43" s="33">
        <v>23</v>
      </c>
      <c r="Q43" s="28">
        <v>0.85185185185185186</v>
      </c>
      <c r="R43" s="33">
        <v>21</v>
      </c>
      <c r="S43" s="28">
        <v>0.77777777777777779</v>
      </c>
      <c r="T43" s="34">
        <v>2.6956521739130435</v>
      </c>
    </row>
    <row r="44" spans="1:20" x14ac:dyDescent="0.25">
      <c r="A44" s="182"/>
      <c r="B44" s="7" t="s">
        <v>47</v>
      </c>
      <c r="C44" s="78">
        <v>54</v>
      </c>
      <c r="D44" s="33">
        <v>48</v>
      </c>
      <c r="E44" s="28">
        <v>0.88888888888888884</v>
      </c>
      <c r="F44" s="33">
        <v>42</v>
      </c>
      <c r="G44" s="28">
        <v>0.77777777777777779</v>
      </c>
      <c r="H44" s="34">
        <v>2.8583333333333329</v>
      </c>
      <c r="I44" s="78">
        <v>125</v>
      </c>
      <c r="J44" s="33">
        <v>110</v>
      </c>
      <c r="K44" s="28">
        <v>0.88</v>
      </c>
      <c r="L44" s="33">
        <v>92</v>
      </c>
      <c r="M44" s="28">
        <v>0.73599999999999999</v>
      </c>
      <c r="N44" s="34">
        <v>2.871818181818182</v>
      </c>
      <c r="O44" s="78">
        <v>21</v>
      </c>
      <c r="P44" s="33">
        <v>18</v>
      </c>
      <c r="Q44" s="28">
        <v>0.8571428571428571</v>
      </c>
      <c r="R44" s="33">
        <v>16</v>
      </c>
      <c r="S44" s="28">
        <v>0.76190476190476186</v>
      </c>
      <c r="T44" s="34">
        <v>2.8888888888888888</v>
      </c>
    </row>
    <row r="45" spans="1:20" s="71" customFormat="1" x14ac:dyDescent="0.25">
      <c r="A45" s="183"/>
      <c r="B45" s="53" t="s">
        <v>30</v>
      </c>
      <c r="C45" s="79">
        <f>IFERROR(SUM(C40:C44), "--")</f>
        <v>378</v>
      </c>
      <c r="D45" s="67">
        <f>IFERROR(SUM(D40:D44), "--")</f>
        <v>361</v>
      </c>
      <c r="E45" s="68">
        <f>IFERROR(D45/C45, "--")</f>
        <v>0.955026455026455</v>
      </c>
      <c r="F45" s="67">
        <f>IFERROR(SUM(F40:F44), "--")</f>
        <v>328</v>
      </c>
      <c r="G45" s="68">
        <f>IFERROR(F45/C45, "--")</f>
        <v>0.86772486772486768</v>
      </c>
      <c r="H45" s="70" t="s">
        <v>32</v>
      </c>
      <c r="I45" s="79">
        <f>IFERROR(SUM(I40:I44), "--")</f>
        <v>407</v>
      </c>
      <c r="J45" s="67">
        <f>IFERROR(SUM(J40:J44), "--")</f>
        <v>347</v>
      </c>
      <c r="K45" s="68">
        <f>IFERROR(J45/I45, "--")</f>
        <v>0.85257985257985258</v>
      </c>
      <c r="L45" s="67">
        <f>IFERROR(SUM(L40:L44), "--")</f>
        <v>300</v>
      </c>
      <c r="M45" s="68">
        <f>IFERROR(L45/I45, "--")</f>
        <v>0.73710073710073709</v>
      </c>
      <c r="N45" s="70" t="s">
        <v>32</v>
      </c>
      <c r="O45" s="79">
        <f>IFERROR(SUM(O40:O44), "--")</f>
        <v>171</v>
      </c>
      <c r="P45" s="67">
        <f>IFERROR(SUM(P40:P44), "--")</f>
        <v>137</v>
      </c>
      <c r="Q45" s="68">
        <f>IFERROR(P45/O45, "--")</f>
        <v>0.80116959064327486</v>
      </c>
      <c r="R45" s="67">
        <f>IFERROR(SUM(R40:R44), "--")</f>
        <v>110</v>
      </c>
      <c r="S45" s="68">
        <f>IFERROR(R45/O45, "--")</f>
        <v>0.64327485380116955</v>
      </c>
      <c r="T45" s="70" t="s">
        <v>32</v>
      </c>
    </row>
    <row r="46" spans="1:20" ht="15" customHeight="1" x14ac:dyDescent="0.25">
      <c r="A46" s="153" t="s">
        <v>41</v>
      </c>
      <c r="B46" s="35" t="s">
        <v>0</v>
      </c>
      <c r="C46" s="83">
        <v>16</v>
      </c>
      <c r="D46" s="36">
        <v>14</v>
      </c>
      <c r="E46" s="58">
        <v>0.875</v>
      </c>
      <c r="F46" s="36">
        <v>12</v>
      </c>
      <c r="G46" s="58">
        <v>0.75</v>
      </c>
      <c r="H46" s="37">
        <v>3.0714285714285716</v>
      </c>
      <c r="I46" s="83">
        <v>4</v>
      </c>
      <c r="J46" s="36">
        <v>4</v>
      </c>
      <c r="K46" s="58">
        <v>1</v>
      </c>
      <c r="L46" s="36">
        <v>4</v>
      </c>
      <c r="M46" s="58">
        <v>1</v>
      </c>
      <c r="N46" s="37">
        <v>3</v>
      </c>
      <c r="O46" s="83">
        <v>8</v>
      </c>
      <c r="P46" s="36">
        <v>4</v>
      </c>
      <c r="Q46" s="58">
        <v>0.5</v>
      </c>
      <c r="R46" s="36">
        <v>4</v>
      </c>
      <c r="S46" s="58">
        <v>0.5</v>
      </c>
      <c r="T46" s="37">
        <v>3.0750000000000002</v>
      </c>
    </row>
    <row r="47" spans="1:20" x14ac:dyDescent="0.25">
      <c r="A47" s="154"/>
      <c r="B47" s="35" t="s">
        <v>1</v>
      </c>
      <c r="C47" s="80">
        <v>23</v>
      </c>
      <c r="D47" s="36">
        <v>21</v>
      </c>
      <c r="E47" s="58">
        <v>0.91304347826086951</v>
      </c>
      <c r="F47" s="36">
        <v>20</v>
      </c>
      <c r="G47" s="58">
        <v>0.86956521739130432</v>
      </c>
      <c r="H47" s="37">
        <v>3.0952380952380953</v>
      </c>
      <c r="I47" s="80">
        <v>15</v>
      </c>
      <c r="J47" s="36">
        <v>14</v>
      </c>
      <c r="K47" s="58">
        <v>0.93333333333333335</v>
      </c>
      <c r="L47" s="36">
        <v>11</v>
      </c>
      <c r="M47" s="58">
        <v>0.73333333333333328</v>
      </c>
      <c r="N47" s="37">
        <v>2.5</v>
      </c>
      <c r="O47" s="80">
        <v>5</v>
      </c>
      <c r="P47" s="36">
        <v>2</v>
      </c>
      <c r="Q47" s="58">
        <v>0.4</v>
      </c>
      <c r="R47" s="36">
        <v>2</v>
      </c>
      <c r="S47" s="58">
        <v>0.4</v>
      </c>
      <c r="T47" s="37">
        <v>2</v>
      </c>
    </row>
    <row r="48" spans="1:20" x14ac:dyDescent="0.25">
      <c r="A48" s="154"/>
      <c r="B48" s="35" t="s">
        <v>2</v>
      </c>
      <c r="C48" s="80">
        <v>12</v>
      </c>
      <c r="D48" s="36">
        <v>12</v>
      </c>
      <c r="E48" s="58">
        <v>1</v>
      </c>
      <c r="F48" s="36">
        <v>12</v>
      </c>
      <c r="G48" s="58">
        <v>1</v>
      </c>
      <c r="H48" s="37">
        <v>3.5249999999999999</v>
      </c>
      <c r="I48" s="80">
        <v>11</v>
      </c>
      <c r="J48" s="36">
        <v>10</v>
      </c>
      <c r="K48" s="58">
        <v>0.90909090909090906</v>
      </c>
      <c r="L48" s="36">
        <v>7</v>
      </c>
      <c r="M48" s="58">
        <v>0.63636363636363635</v>
      </c>
      <c r="N48" s="37">
        <v>2.2999999999999998</v>
      </c>
      <c r="O48" s="80">
        <v>4</v>
      </c>
      <c r="P48" s="36">
        <v>4</v>
      </c>
      <c r="Q48" s="58">
        <v>1</v>
      </c>
      <c r="R48" s="36">
        <v>2</v>
      </c>
      <c r="S48" s="58">
        <v>0.5</v>
      </c>
      <c r="T48" s="37">
        <v>1.25</v>
      </c>
    </row>
    <row r="49" spans="1:20" x14ac:dyDescent="0.25">
      <c r="A49" s="154"/>
      <c r="B49" s="35" t="s">
        <v>48</v>
      </c>
      <c r="C49" s="80">
        <v>11</v>
      </c>
      <c r="D49" s="36">
        <v>11</v>
      </c>
      <c r="E49" s="58">
        <v>1</v>
      </c>
      <c r="F49" s="36">
        <v>10</v>
      </c>
      <c r="G49" s="58">
        <v>0.90909090909090906</v>
      </c>
      <c r="H49" s="37">
        <v>2.7545454545454544</v>
      </c>
      <c r="I49" s="80">
        <v>21</v>
      </c>
      <c r="J49" s="36">
        <v>17</v>
      </c>
      <c r="K49" s="58">
        <v>0.80952380952380953</v>
      </c>
      <c r="L49" s="36">
        <v>14</v>
      </c>
      <c r="M49" s="58">
        <v>0.66666666666666663</v>
      </c>
      <c r="N49" s="37">
        <v>2.9058823529411768</v>
      </c>
      <c r="O49" s="80">
        <v>6</v>
      </c>
      <c r="P49" s="36">
        <v>3</v>
      </c>
      <c r="Q49" s="58">
        <v>0.5</v>
      </c>
      <c r="R49" s="36">
        <v>3</v>
      </c>
      <c r="S49" s="58">
        <v>0.5</v>
      </c>
      <c r="T49" s="37">
        <v>2.4333333333333331</v>
      </c>
    </row>
    <row r="50" spans="1:20" x14ac:dyDescent="0.25">
      <c r="A50" s="154"/>
      <c r="B50" s="35" t="s">
        <v>47</v>
      </c>
      <c r="C50" s="80">
        <v>8</v>
      </c>
      <c r="D50" s="36">
        <v>7</v>
      </c>
      <c r="E50" s="58">
        <v>0.875</v>
      </c>
      <c r="F50" s="36">
        <v>6</v>
      </c>
      <c r="G50" s="58">
        <v>0.75</v>
      </c>
      <c r="H50" s="37">
        <v>3.4285714285714284</v>
      </c>
      <c r="I50" s="80">
        <v>26</v>
      </c>
      <c r="J50" s="36">
        <v>21</v>
      </c>
      <c r="K50" s="58">
        <v>0.80769230769230771</v>
      </c>
      <c r="L50" s="36">
        <v>20</v>
      </c>
      <c r="M50" s="58">
        <v>0.76923076923076927</v>
      </c>
      <c r="N50" s="37">
        <v>2.9263157894736844</v>
      </c>
      <c r="O50" s="80">
        <v>5</v>
      </c>
      <c r="P50" s="36">
        <v>4</v>
      </c>
      <c r="Q50" s="58">
        <v>0.8</v>
      </c>
      <c r="R50" s="36">
        <v>3</v>
      </c>
      <c r="S50" s="58">
        <v>0.6</v>
      </c>
      <c r="T50" s="37">
        <v>1.75</v>
      </c>
    </row>
    <row r="51" spans="1:20" s="71" customFormat="1" x14ac:dyDescent="0.25">
      <c r="A51" s="155"/>
      <c r="B51" s="72" t="s">
        <v>30</v>
      </c>
      <c r="C51" s="81">
        <f>IFERROR(SUM(C46:C50), "--")</f>
        <v>70</v>
      </c>
      <c r="D51" s="73">
        <f>IFERROR(SUM(D46:D50), "--")</f>
        <v>65</v>
      </c>
      <c r="E51" s="74">
        <f>IFERROR(D51/C51, "--")</f>
        <v>0.9285714285714286</v>
      </c>
      <c r="F51" s="73">
        <f>IFERROR(SUM(F46:F50), "--")</f>
        <v>60</v>
      </c>
      <c r="G51" s="74">
        <f>IFERROR(F51/C51, "--")</f>
        <v>0.8571428571428571</v>
      </c>
      <c r="H51" s="75" t="s">
        <v>32</v>
      </c>
      <c r="I51" s="81">
        <f>IFERROR(SUM(I46:I50), "--")</f>
        <v>77</v>
      </c>
      <c r="J51" s="73">
        <f>IFERROR(SUM(J46:J50), "--")</f>
        <v>66</v>
      </c>
      <c r="K51" s="74">
        <f>IFERROR(J51/I51, "--")</f>
        <v>0.8571428571428571</v>
      </c>
      <c r="L51" s="73">
        <f>IFERROR(SUM(L46:L50), "--")</f>
        <v>56</v>
      </c>
      <c r="M51" s="74">
        <f>IFERROR(L51/I51, "--")</f>
        <v>0.72727272727272729</v>
      </c>
      <c r="N51" s="75" t="s">
        <v>32</v>
      </c>
      <c r="O51" s="81">
        <f>IFERROR(SUM(O46:O50), "--")</f>
        <v>28</v>
      </c>
      <c r="P51" s="73">
        <f>IFERROR(SUM(P46:P50), "--")</f>
        <v>17</v>
      </c>
      <c r="Q51" s="74">
        <f>IFERROR(P51/O51, "--")</f>
        <v>0.6071428571428571</v>
      </c>
      <c r="R51" s="73">
        <f>IFERROR(SUM(R46:R50), "--")</f>
        <v>14</v>
      </c>
      <c r="S51" s="74">
        <f>IFERROR(R51/O51, "--")</f>
        <v>0.5</v>
      </c>
      <c r="T51" s="75" t="s">
        <v>32</v>
      </c>
    </row>
    <row r="52" spans="1:20" ht="15" customHeight="1" x14ac:dyDescent="0.25">
      <c r="A52" s="181" t="s">
        <v>42</v>
      </c>
      <c r="B52" s="76" t="s">
        <v>0</v>
      </c>
      <c r="C52" s="78">
        <v>2</v>
      </c>
      <c r="D52" s="33">
        <v>1</v>
      </c>
      <c r="E52" s="28">
        <v>0.5</v>
      </c>
      <c r="F52" s="33">
        <v>1</v>
      </c>
      <c r="G52" s="28">
        <v>0.5</v>
      </c>
      <c r="H52" s="34">
        <v>2</v>
      </c>
      <c r="I52" s="118" t="s">
        <v>32</v>
      </c>
      <c r="J52" s="119" t="s">
        <v>32</v>
      </c>
      <c r="K52" s="31" t="s">
        <v>32</v>
      </c>
      <c r="L52" s="119" t="s">
        <v>32</v>
      </c>
      <c r="M52" s="31" t="s">
        <v>32</v>
      </c>
      <c r="N52" s="120" t="s">
        <v>32</v>
      </c>
      <c r="O52" s="78">
        <v>2</v>
      </c>
      <c r="P52" s="33">
        <v>1</v>
      </c>
      <c r="Q52" s="28">
        <v>0.5</v>
      </c>
      <c r="R52" s="33">
        <v>1</v>
      </c>
      <c r="S52" s="28">
        <v>0.5</v>
      </c>
      <c r="T52" s="34">
        <v>2</v>
      </c>
    </row>
    <row r="53" spans="1:20" x14ac:dyDescent="0.25">
      <c r="A53" s="182"/>
      <c r="B53" s="76" t="s">
        <v>1</v>
      </c>
      <c r="C53" s="78">
        <v>2</v>
      </c>
      <c r="D53" s="33">
        <v>1</v>
      </c>
      <c r="E53" s="28">
        <v>0.5</v>
      </c>
      <c r="F53" s="33">
        <v>1</v>
      </c>
      <c r="G53" s="28">
        <v>0.5</v>
      </c>
      <c r="H53" s="34">
        <v>4</v>
      </c>
      <c r="I53" s="78">
        <v>4</v>
      </c>
      <c r="J53" s="33">
        <v>4</v>
      </c>
      <c r="K53" s="28">
        <v>1</v>
      </c>
      <c r="L53" s="33">
        <v>4</v>
      </c>
      <c r="M53" s="28">
        <v>1</v>
      </c>
      <c r="N53" s="34">
        <v>3.75</v>
      </c>
      <c r="O53" s="78">
        <v>1</v>
      </c>
      <c r="P53" s="33">
        <v>1</v>
      </c>
      <c r="Q53" s="28">
        <v>1</v>
      </c>
      <c r="R53" s="33">
        <v>1</v>
      </c>
      <c r="S53" s="28">
        <v>1</v>
      </c>
      <c r="T53" s="34">
        <v>2</v>
      </c>
    </row>
    <row r="54" spans="1:20" x14ac:dyDescent="0.25">
      <c r="A54" s="182"/>
      <c r="B54" s="76" t="s">
        <v>2</v>
      </c>
      <c r="C54" s="78">
        <v>6</v>
      </c>
      <c r="D54" s="33">
        <v>4</v>
      </c>
      <c r="E54" s="28">
        <v>0.66666666666666663</v>
      </c>
      <c r="F54" s="33">
        <v>4</v>
      </c>
      <c r="G54" s="28">
        <v>0.66666666666666663</v>
      </c>
      <c r="H54" s="34">
        <v>3</v>
      </c>
      <c r="I54" s="78">
        <v>3</v>
      </c>
      <c r="J54" s="33">
        <v>3</v>
      </c>
      <c r="K54" s="28">
        <v>1</v>
      </c>
      <c r="L54" s="33">
        <v>3</v>
      </c>
      <c r="M54" s="28">
        <v>1</v>
      </c>
      <c r="N54" s="34">
        <v>3</v>
      </c>
      <c r="O54" s="118" t="s">
        <v>32</v>
      </c>
      <c r="P54" s="119" t="s">
        <v>32</v>
      </c>
      <c r="Q54" s="31" t="s">
        <v>32</v>
      </c>
      <c r="R54" s="119" t="s">
        <v>32</v>
      </c>
      <c r="S54" s="31" t="s">
        <v>32</v>
      </c>
      <c r="T54" s="120" t="s">
        <v>32</v>
      </c>
    </row>
    <row r="55" spans="1:20" x14ac:dyDescent="0.25">
      <c r="A55" s="182"/>
      <c r="B55" s="76" t="s">
        <v>48</v>
      </c>
      <c r="C55" s="118" t="s">
        <v>32</v>
      </c>
      <c r="D55" s="119" t="s">
        <v>32</v>
      </c>
      <c r="E55" s="31" t="s">
        <v>32</v>
      </c>
      <c r="F55" s="119" t="s">
        <v>32</v>
      </c>
      <c r="G55" s="31" t="s">
        <v>32</v>
      </c>
      <c r="H55" s="120" t="s">
        <v>32</v>
      </c>
      <c r="I55" s="78">
        <v>3</v>
      </c>
      <c r="J55" s="33">
        <v>3</v>
      </c>
      <c r="K55" s="28">
        <v>1</v>
      </c>
      <c r="L55" s="33">
        <v>3</v>
      </c>
      <c r="M55" s="28">
        <v>1</v>
      </c>
      <c r="N55" s="34">
        <v>3.6666666666666665</v>
      </c>
      <c r="O55" s="78">
        <v>1</v>
      </c>
      <c r="P55" s="33">
        <v>1</v>
      </c>
      <c r="Q55" s="28">
        <v>1</v>
      </c>
      <c r="R55" s="33">
        <v>1</v>
      </c>
      <c r="S55" s="28">
        <v>1</v>
      </c>
      <c r="T55" s="34">
        <v>3</v>
      </c>
    </row>
    <row r="56" spans="1:20" x14ac:dyDescent="0.25">
      <c r="A56" s="182"/>
      <c r="B56" s="76" t="s">
        <v>47</v>
      </c>
      <c r="C56" s="78">
        <v>2</v>
      </c>
      <c r="D56" s="33">
        <v>1</v>
      </c>
      <c r="E56" s="28">
        <v>0.5</v>
      </c>
      <c r="F56" s="33">
        <v>0</v>
      </c>
      <c r="G56" s="28">
        <v>0</v>
      </c>
      <c r="H56" s="34">
        <v>0</v>
      </c>
      <c r="I56" s="78">
        <v>1</v>
      </c>
      <c r="J56" s="33">
        <v>1</v>
      </c>
      <c r="K56" s="28">
        <v>1</v>
      </c>
      <c r="L56" s="33">
        <v>1</v>
      </c>
      <c r="M56" s="28">
        <v>1</v>
      </c>
      <c r="N56" s="34">
        <v>4</v>
      </c>
      <c r="O56" s="118" t="s">
        <v>32</v>
      </c>
      <c r="P56" s="119" t="s">
        <v>32</v>
      </c>
      <c r="Q56" s="31" t="s">
        <v>32</v>
      </c>
      <c r="R56" s="119" t="s">
        <v>32</v>
      </c>
      <c r="S56" s="31" t="s">
        <v>32</v>
      </c>
      <c r="T56" s="120" t="s">
        <v>32</v>
      </c>
    </row>
    <row r="57" spans="1:20" s="71" customFormat="1" x14ac:dyDescent="0.25">
      <c r="A57" s="183"/>
      <c r="B57" s="77" t="s">
        <v>30</v>
      </c>
      <c r="C57" s="82">
        <f>IFERROR(SUM(C52:C56), "--")</f>
        <v>12</v>
      </c>
      <c r="D57" s="77">
        <f>IFERROR(SUM(D52:D56), "--")</f>
        <v>7</v>
      </c>
      <c r="E57" s="68">
        <f>IFERROR(D57/C57, "--")</f>
        <v>0.58333333333333337</v>
      </c>
      <c r="F57" s="77">
        <f>IFERROR(SUM(F52:F56), "--")</f>
        <v>6</v>
      </c>
      <c r="G57" s="68">
        <f>IFERROR(F57/C57, "--")</f>
        <v>0.5</v>
      </c>
      <c r="H57" s="70" t="s">
        <v>32</v>
      </c>
      <c r="I57" s="79">
        <f>IFERROR(SUM(I52:I56), "--")</f>
        <v>11</v>
      </c>
      <c r="J57" s="67">
        <f>IFERROR(SUM(J52:J56), "--")</f>
        <v>11</v>
      </c>
      <c r="K57" s="68">
        <f>IFERROR(J57/I57, "--")</f>
        <v>1</v>
      </c>
      <c r="L57" s="67">
        <f>IFERROR(SUM(L52:L56), "--")</f>
        <v>11</v>
      </c>
      <c r="M57" s="68">
        <f>IFERROR(L57/I57, "--")</f>
        <v>1</v>
      </c>
      <c r="N57" s="70" t="s">
        <v>32</v>
      </c>
      <c r="O57" s="79">
        <f>IFERROR(SUM(O52:O56), "--")</f>
        <v>4</v>
      </c>
      <c r="P57" s="67">
        <f>IFERROR(SUM(P52:P56), "--")</f>
        <v>3</v>
      </c>
      <c r="Q57" s="68">
        <f>IFERROR(P57/O57, "--")</f>
        <v>0.75</v>
      </c>
      <c r="R57" s="67">
        <f>IFERROR(SUM(R52:R56), "--")</f>
        <v>3</v>
      </c>
      <c r="S57" s="68">
        <f>IFERROR(R57/O57, "--")</f>
        <v>0.75</v>
      </c>
      <c r="T57" s="70"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10</v>
      </c>
      <c r="C3" s="44">
        <v>1418.9996759999999</v>
      </c>
      <c r="D3" s="45">
        <v>590.75756702747719</v>
      </c>
      <c r="E3" s="44">
        <v>47.299989199999999</v>
      </c>
      <c r="F3" s="44">
        <v>2.4019999999999997</v>
      </c>
      <c r="G3" s="46">
        <v>1.335</v>
      </c>
      <c r="H3" s="45">
        <v>19.691918900915905</v>
      </c>
      <c r="I3" s="43">
        <v>380</v>
      </c>
      <c r="J3" s="43">
        <v>480</v>
      </c>
      <c r="K3" s="47">
        <v>0.79166666666666663</v>
      </c>
    </row>
    <row r="4" spans="1:11" x14ac:dyDescent="0.25">
      <c r="A4" s="21" t="s">
        <v>1</v>
      </c>
      <c r="B4" s="43">
        <v>10</v>
      </c>
      <c r="C4" s="44">
        <v>1610.799663</v>
      </c>
      <c r="D4" s="45">
        <v>652.9651234342698</v>
      </c>
      <c r="E4" s="44">
        <v>53.693322100000003</v>
      </c>
      <c r="F4" s="44">
        <v>2.4668999999999999</v>
      </c>
      <c r="G4" s="46">
        <v>1.2667999999999999</v>
      </c>
      <c r="H4" s="45">
        <v>21.765504114475661</v>
      </c>
      <c r="I4" s="43">
        <v>422</v>
      </c>
      <c r="J4" s="43">
        <v>489</v>
      </c>
      <c r="K4" s="47">
        <v>0.86298568507157469</v>
      </c>
    </row>
    <row r="5" spans="1:11" x14ac:dyDescent="0.25">
      <c r="A5" s="21" t="s">
        <v>2</v>
      </c>
      <c r="B5" s="43">
        <v>10</v>
      </c>
      <c r="C5" s="44">
        <v>1547.0996549999998</v>
      </c>
      <c r="D5" s="45">
        <v>610.63295508367537</v>
      </c>
      <c r="E5" s="44">
        <v>51.569988499999994</v>
      </c>
      <c r="F5" s="44">
        <v>2.5335999999999999</v>
      </c>
      <c r="G5" s="46">
        <v>1.6001999999999998</v>
      </c>
      <c r="H5" s="45">
        <v>20.354431836122512</v>
      </c>
      <c r="I5" s="43">
        <v>399</v>
      </c>
      <c r="J5" s="43">
        <v>536</v>
      </c>
      <c r="K5" s="47">
        <v>0.74440298507462688</v>
      </c>
    </row>
    <row r="6" spans="1:11" x14ac:dyDescent="0.25">
      <c r="A6" s="21" t="s">
        <v>48</v>
      </c>
      <c r="B6" s="43">
        <v>11</v>
      </c>
      <c r="C6" s="44">
        <v>1528.2996450000001</v>
      </c>
      <c r="D6" s="45">
        <v>498.30441636778625</v>
      </c>
      <c r="E6" s="46">
        <v>50.943321500000003</v>
      </c>
      <c r="F6" s="46">
        <v>3.0669999999999997</v>
      </c>
      <c r="G6" s="46">
        <v>2.0163000000000002</v>
      </c>
      <c r="H6" s="45">
        <v>16.610147212259541</v>
      </c>
      <c r="I6" s="43">
        <v>390</v>
      </c>
      <c r="J6" s="43">
        <v>608</v>
      </c>
      <c r="K6" s="47">
        <v>0.64144736842105265</v>
      </c>
    </row>
    <row r="7" spans="1:11" x14ac:dyDescent="0.25">
      <c r="A7" s="21" t="s">
        <v>47</v>
      </c>
      <c r="B7" s="43">
        <v>11</v>
      </c>
      <c r="C7" s="44">
        <v>1600.9996170000002</v>
      </c>
      <c r="D7" s="45">
        <v>600.32232817128511</v>
      </c>
      <c r="E7" s="44">
        <v>53.366653900000003</v>
      </c>
      <c r="F7" s="44">
        <v>2.6669</v>
      </c>
      <c r="G7" s="46">
        <v>1.6667999999999998</v>
      </c>
      <c r="H7" s="45">
        <v>20.010744272376169</v>
      </c>
      <c r="I7" s="43">
        <v>424</v>
      </c>
      <c r="J7" s="43">
        <v>565</v>
      </c>
      <c r="K7" s="47">
        <v>0.75044247787610618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2019-11-21T18:42:33Z</cp:lastPrinted>
  <dcterms:created xsi:type="dcterms:W3CDTF">2017-08-25T00:23:23Z</dcterms:created>
  <dcterms:modified xsi:type="dcterms:W3CDTF">2019-11-22T18:16:52Z</dcterms:modified>
</cp:coreProperties>
</file>